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580" documentId="13_ncr:1_{B4F9DB59-AFFD-4E8F-A395-A1BB374B2C9E}" xr6:coauthVersionLast="47" xr6:coauthVersionMax="47" xr10:uidLastSave="{BDEDFD0E-1976-4C13-89EA-F6E34C2C615E}"/>
  <bookViews>
    <workbookView xWindow="-108" yWindow="-108" windowWidth="30936" windowHeight="18816" tabRatio="499" activeTab="1"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4" i="3" l="1"/>
  <c r="AC4" i="3"/>
  <c r="G4" i="3"/>
  <c r="Z4" i="3" s="1"/>
  <c r="E4" i="3"/>
  <c r="AB4" i="3" s="1"/>
  <c r="AF3" i="3"/>
  <c r="AC3" i="3"/>
  <c r="G3" i="3"/>
  <c r="Z3" i="3" s="1"/>
  <c r="E3" i="3"/>
  <c r="AB3" i="3" s="1"/>
  <c r="AF2" i="3"/>
  <c r="AC2" i="3"/>
  <c r="G2" i="3"/>
  <c r="Z2" i="3" s="1"/>
  <c r="E2" i="3"/>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71" i="1"/>
  <c r="AF52" i="1"/>
  <c r="AF53" i="1"/>
  <c r="AF54" i="1"/>
  <c r="AF55" i="1"/>
  <c r="AF56" i="1"/>
  <c r="AF57" i="1"/>
  <c r="AF58" i="1"/>
  <c r="AF59" i="1"/>
  <c r="AF60" i="1"/>
  <c r="AF61" i="1"/>
  <c r="AF62" i="1"/>
  <c r="AF63" i="1"/>
  <c r="AF64" i="1"/>
  <c r="AF65" i="1"/>
  <c r="AF66" i="1"/>
  <c r="AF67" i="1"/>
  <c r="AF68" i="1"/>
  <c r="AF69" i="1"/>
  <c r="AF70"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392"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C117" i="1"/>
  <c r="G117" i="1"/>
  <c r="Z117" i="1" s="1"/>
  <c r="E117" i="1"/>
  <c r="AC504" i="1"/>
  <c r="G504" i="1"/>
  <c r="Z504" i="1" s="1"/>
  <c r="E504" i="1"/>
  <c r="E420" i="1"/>
  <c r="M420" i="1" s="1"/>
  <c r="G420" i="1"/>
  <c r="I420" i="1" s="1"/>
  <c r="AC420" i="1"/>
  <c r="D2" i="1"/>
  <c r="AF2" i="1" s="1"/>
  <c r="AC495" i="1"/>
  <c r="G495" i="1"/>
  <c r="Z495" i="1" s="1"/>
  <c r="E495" i="1"/>
  <c r="M495" i="1" s="1"/>
  <c r="E403" i="1"/>
  <c r="M403" i="1" s="1"/>
  <c r="G403" i="1"/>
  <c r="I403" i="1" s="1"/>
  <c r="J403" i="1" s="1"/>
  <c r="AC403" i="1"/>
  <c r="E341" i="1"/>
  <c r="M341" i="1" s="1"/>
  <c r="G341" i="1"/>
  <c r="I341" i="1" s="1"/>
  <c r="J341" i="1" s="1"/>
  <c r="AC341" i="1"/>
  <c r="E473" i="1"/>
  <c r="M473" i="1" s="1"/>
  <c r="G473" i="1"/>
  <c r="I473" i="1" s="1"/>
  <c r="J473" i="1" s="1"/>
  <c r="AC473" i="1"/>
  <c r="E460" i="1"/>
  <c r="M460" i="1" s="1"/>
  <c r="G460" i="1"/>
  <c r="I460" i="1" s="1"/>
  <c r="J460" i="1" s="1"/>
  <c r="AC460" i="1"/>
  <c r="E454" i="1"/>
  <c r="M454" i="1" s="1"/>
  <c r="G454" i="1"/>
  <c r="I454" i="1" s="1"/>
  <c r="J454" i="1" s="1"/>
  <c r="AC454" i="1"/>
  <c r="E441" i="1"/>
  <c r="M441" i="1" s="1"/>
  <c r="G441" i="1"/>
  <c r="AC441" i="1"/>
  <c r="AC395" i="1"/>
  <c r="E395" i="1"/>
  <c r="M395" i="1" s="1"/>
  <c r="G395" i="1"/>
  <c r="I395" i="1" s="1"/>
  <c r="E486" i="1"/>
  <c r="M486" i="1" s="1"/>
  <c r="G486" i="1"/>
  <c r="I486" i="1" s="1"/>
  <c r="AC486" i="1"/>
  <c r="E18" i="1"/>
  <c r="M18" i="1" s="1"/>
  <c r="G18" i="1"/>
  <c r="I18" i="1" s="1"/>
  <c r="AC18" i="1"/>
  <c r="E2" i="1"/>
  <c r="E3" i="1"/>
  <c r="M3" i="1" s="1"/>
  <c r="E4" i="1"/>
  <c r="M4" i="1" s="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71" i="1"/>
  <c r="M7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89" i="1"/>
  <c r="M89" i="1" s="1"/>
  <c r="E90" i="1"/>
  <c r="M90" i="1" s="1"/>
  <c r="E91" i="1"/>
  <c r="M91" i="1" s="1"/>
  <c r="E92" i="1"/>
  <c r="M92" i="1" s="1"/>
  <c r="E93" i="1"/>
  <c r="M93" i="1" s="1"/>
  <c r="E94" i="1"/>
  <c r="M94" i="1" s="1"/>
  <c r="E95" i="1"/>
  <c r="M95" i="1" s="1"/>
  <c r="E96" i="1"/>
  <c r="M96" i="1" s="1"/>
  <c r="E97" i="1"/>
  <c r="M97" i="1" s="1"/>
  <c r="E98" i="1"/>
  <c r="M98" i="1" s="1"/>
  <c r="E99" i="1"/>
  <c r="M99" i="1" s="1"/>
  <c r="E100" i="1"/>
  <c r="M100" i="1" s="1"/>
  <c r="E101" i="1"/>
  <c r="M101" i="1" s="1"/>
  <c r="E102" i="1"/>
  <c r="M102" i="1" s="1"/>
  <c r="E103" i="1"/>
  <c r="M103" i="1" s="1"/>
  <c r="E104" i="1"/>
  <c r="M104" i="1" s="1"/>
  <c r="E105" i="1"/>
  <c r="M105" i="1" s="1"/>
  <c r="E106" i="1"/>
  <c r="M106" i="1" s="1"/>
  <c r="E107" i="1"/>
  <c r="M107" i="1" s="1"/>
  <c r="E108" i="1"/>
  <c r="M108" i="1" s="1"/>
  <c r="E109" i="1"/>
  <c r="M109" i="1" s="1"/>
  <c r="E110" i="1"/>
  <c r="M110" i="1" s="1"/>
  <c r="E111" i="1"/>
  <c r="M111" i="1" s="1"/>
  <c r="E112" i="1"/>
  <c r="M112" i="1" s="1"/>
  <c r="E113" i="1"/>
  <c r="M113" i="1" s="1"/>
  <c r="E114" i="1"/>
  <c r="M114" i="1" s="1"/>
  <c r="E115" i="1"/>
  <c r="M115" i="1" s="1"/>
  <c r="E116" i="1"/>
  <c r="M116" i="1" s="1"/>
  <c r="E118" i="1"/>
  <c r="M118" i="1" s="1"/>
  <c r="E119" i="1"/>
  <c r="M119" i="1" s="1"/>
  <c r="E120" i="1"/>
  <c r="M120" i="1" s="1"/>
  <c r="E121" i="1"/>
  <c r="M121" i="1" s="1"/>
  <c r="E122" i="1"/>
  <c r="M122" i="1" s="1"/>
  <c r="E123" i="1"/>
  <c r="M123" i="1" s="1"/>
  <c r="E124" i="1"/>
  <c r="M124" i="1" s="1"/>
  <c r="E125" i="1"/>
  <c r="M125" i="1" s="1"/>
  <c r="E126" i="1"/>
  <c r="M126" i="1" s="1"/>
  <c r="E127" i="1"/>
  <c r="M127" i="1" s="1"/>
  <c r="E128" i="1"/>
  <c r="M128" i="1" s="1"/>
  <c r="E129" i="1"/>
  <c r="M129" i="1" s="1"/>
  <c r="E130" i="1"/>
  <c r="M130" i="1" s="1"/>
  <c r="E131" i="1"/>
  <c r="M131" i="1" s="1"/>
  <c r="E132" i="1"/>
  <c r="M132" i="1" s="1"/>
  <c r="E133" i="1"/>
  <c r="M133" i="1" s="1"/>
  <c r="E134" i="1"/>
  <c r="M134" i="1" s="1"/>
  <c r="E135" i="1"/>
  <c r="M135" i="1" s="1"/>
  <c r="E136" i="1"/>
  <c r="M136" i="1" s="1"/>
  <c r="E137" i="1"/>
  <c r="M137" i="1" s="1"/>
  <c r="E138" i="1"/>
  <c r="M138" i="1" s="1"/>
  <c r="E139" i="1"/>
  <c r="M139" i="1" s="1"/>
  <c r="E140" i="1"/>
  <c r="M140" i="1" s="1"/>
  <c r="E141" i="1"/>
  <c r="M141" i="1" s="1"/>
  <c r="E142" i="1"/>
  <c r="M142" i="1" s="1"/>
  <c r="E143" i="1"/>
  <c r="M143" i="1" s="1"/>
  <c r="E144" i="1"/>
  <c r="M144" i="1" s="1"/>
  <c r="E145" i="1"/>
  <c r="M145" i="1" s="1"/>
  <c r="E146" i="1"/>
  <c r="M146" i="1" s="1"/>
  <c r="E147" i="1"/>
  <c r="M147" i="1" s="1"/>
  <c r="E148" i="1"/>
  <c r="M148" i="1" s="1"/>
  <c r="E149" i="1"/>
  <c r="M149" i="1" s="1"/>
  <c r="E150" i="1"/>
  <c r="M150" i="1" s="1"/>
  <c r="E151" i="1"/>
  <c r="M151" i="1" s="1"/>
  <c r="E152" i="1"/>
  <c r="M152" i="1" s="1"/>
  <c r="E153" i="1"/>
  <c r="M153" i="1" s="1"/>
  <c r="E154" i="1"/>
  <c r="M154" i="1" s="1"/>
  <c r="E155" i="1"/>
  <c r="M155" i="1" s="1"/>
  <c r="E156" i="1"/>
  <c r="M156" i="1" s="1"/>
  <c r="E157" i="1"/>
  <c r="M157" i="1" s="1"/>
  <c r="E158" i="1"/>
  <c r="M158" i="1" s="1"/>
  <c r="E159" i="1"/>
  <c r="M159" i="1" s="1"/>
  <c r="E160" i="1"/>
  <c r="M160" i="1" s="1"/>
  <c r="E161" i="1"/>
  <c r="M161" i="1" s="1"/>
  <c r="E162" i="1"/>
  <c r="M162" i="1" s="1"/>
  <c r="E163" i="1"/>
  <c r="M163" i="1" s="1"/>
  <c r="E164" i="1"/>
  <c r="M164" i="1" s="1"/>
  <c r="E165" i="1"/>
  <c r="M165" i="1" s="1"/>
  <c r="E166" i="1"/>
  <c r="M166" i="1" s="1"/>
  <c r="E167" i="1"/>
  <c r="M167" i="1" s="1"/>
  <c r="E168" i="1"/>
  <c r="M168" i="1" s="1"/>
  <c r="E169" i="1"/>
  <c r="M169" i="1" s="1"/>
  <c r="E170" i="1"/>
  <c r="M170" i="1" s="1"/>
  <c r="E171" i="1"/>
  <c r="M171" i="1" s="1"/>
  <c r="E172" i="1"/>
  <c r="M172" i="1" s="1"/>
  <c r="E173" i="1"/>
  <c r="M173" i="1" s="1"/>
  <c r="E174" i="1"/>
  <c r="M174" i="1" s="1"/>
  <c r="E175" i="1"/>
  <c r="M175" i="1" s="1"/>
  <c r="E176" i="1"/>
  <c r="M176" i="1" s="1"/>
  <c r="E177" i="1"/>
  <c r="M177" i="1" s="1"/>
  <c r="E178" i="1"/>
  <c r="M178" i="1" s="1"/>
  <c r="E179" i="1"/>
  <c r="M179" i="1" s="1"/>
  <c r="E180" i="1"/>
  <c r="M180" i="1" s="1"/>
  <c r="E181" i="1"/>
  <c r="M181" i="1" s="1"/>
  <c r="E182" i="1"/>
  <c r="M182" i="1" s="1"/>
  <c r="E183" i="1"/>
  <c r="M183" i="1" s="1"/>
  <c r="E184" i="1"/>
  <c r="M184" i="1" s="1"/>
  <c r="E185" i="1"/>
  <c r="M185" i="1" s="1"/>
  <c r="E186" i="1"/>
  <c r="M186" i="1" s="1"/>
  <c r="E187" i="1"/>
  <c r="M187" i="1" s="1"/>
  <c r="E188" i="1"/>
  <c r="M188" i="1" s="1"/>
  <c r="E189" i="1"/>
  <c r="M189" i="1" s="1"/>
  <c r="E190" i="1"/>
  <c r="M190" i="1" s="1"/>
  <c r="E191" i="1"/>
  <c r="M191" i="1" s="1"/>
  <c r="E192" i="1"/>
  <c r="M192" i="1" s="1"/>
  <c r="E193" i="1"/>
  <c r="M193" i="1" s="1"/>
  <c r="E194" i="1"/>
  <c r="M194" i="1" s="1"/>
  <c r="E195" i="1"/>
  <c r="M195" i="1" s="1"/>
  <c r="E196" i="1"/>
  <c r="M196" i="1" s="1"/>
  <c r="E197" i="1"/>
  <c r="M197" i="1" s="1"/>
  <c r="E198" i="1"/>
  <c r="M198" i="1" s="1"/>
  <c r="E199" i="1"/>
  <c r="M199" i="1" s="1"/>
  <c r="E200" i="1"/>
  <c r="M200" i="1" s="1"/>
  <c r="E201" i="1"/>
  <c r="M201" i="1" s="1"/>
  <c r="E202" i="1"/>
  <c r="M202" i="1" s="1"/>
  <c r="E203" i="1"/>
  <c r="M203" i="1" s="1"/>
  <c r="E204" i="1"/>
  <c r="M204" i="1" s="1"/>
  <c r="E205" i="1"/>
  <c r="M205" i="1" s="1"/>
  <c r="E392" i="1"/>
  <c r="M392" i="1" s="1"/>
  <c r="E206" i="1"/>
  <c r="M206" i="1" s="1"/>
  <c r="E207" i="1"/>
  <c r="M207" i="1" s="1"/>
  <c r="E208" i="1"/>
  <c r="M208" i="1" s="1"/>
  <c r="E209" i="1"/>
  <c r="M209" i="1" s="1"/>
  <c r="E210" i="1"/>
  <c r="M210" i="1" s="1"/>
  <c r="E211" i="1"/>
  <c r="M211" i="1" s="1"/>
  <c r="E212" i="1"/>
  <c r="M212" i="1" s="1"/>
  <c r="E213" i="1"/>
  <c r="M213" i="1" s="1"/>
  <c r="E214" i="1"/>
  <c r="M214" i="1" s="1"/>
  <c r="E215" i="1"/>
  <c r="M215" i="1" s="1"/>
  <c r="E216" i="1"/>
  <c r="M216" i="1" s="1"/>
  <c r="E217" i="1"/>
  <c r="M217" i="1" s="1"/>
  <c r="E218" i="1"/>
  <c r="M218" i="1" s="1"/>
  <c r="E219" i="1"/>
  <c r="M219" i="1" s="1"/>
  <c r="E220" i="1"/>
  <c r="M220" i="1" s="1"/>
  <c r="E221" i="1"/>
  <c r="M221" i="1" s="1"/>
  <c r="E222" i="1"/>
  <c r="M222" i="1" s="1"/>
  <c r="E345" i="1"/>
  <c r="M345" i="1" s="1"/>
  <c r="E223" i="1"/>
  <c r="M223" i="1" s="1"/>
  <c r="E224" i="1"/>
  <c r="M224" i="1" s="1"/>
  <c r="E225" i="1"/>
  <c r="M225" i="1" s="1"/>
  <c r="E226" i="1"/>
  <c r="M226" i="1" s="1"/>
  <c r="E227" i="1"/>
  <c r="M227" i="1" s="1"/>
  <c r="E228" i="1"/>
  <c r="M228" i="1" s="1"/>
  <c r="E229" i="1"/>
  <c r="M229" i="1" s="1"/>
  <c r="E230" i="1"/>
  <c r="M230" i="1" s="1"/>
  <c r="E231" i="1"/>
  <c r="M231" i="1" s="1"/>
  <c r="E232" i="1"/>
  <c r="M232" i="1" s="1"/>
  <c r="E233" i="1"/>
  <c r="M233" i="1" s="1"/>
  <c r="E234" i="1"/>
  <c r="M234" i="1" s="1"/>
  <c r="E235" i="1"/>
  <c r="M235" i="1" s="1"/>
  <c r="E236" i="1"/>
  <c r="M236" i="1" s="1"/>
  <c r="E237" i="1"/>
  <c r="M237" i="1" s="1"/>
  <c r="E238" i="1"/>
  <c r="M238" i="1" s="1"/>
  <c r="E239" i="1"/>
  <c r="M239" i="1" s="1"/>
  <c r="E240" i="1"/>
  <c r="M240" i="1" s="1"/>
  <c r="E241" i="1"/>
  <c r="M241" i="1" s="1"/>
  <c r="E242" i="1"/>
  <c r="M242" i="1" s="1"/>
  <c r="E243" i="1"/>
  <c r="M243" i="1" s="1"/>
  <c r="E244" i="1"/>
  <c r="M244" i="1" s="1"/>
  <c r="E245" i="1"/>
  <c r="M245" i="1" s="1"/>
  <c r="E246" i="1"/>
  <c r="M246" i="1" s="1"/>
  <c r="E247" i="1"/>
  <c r="M247" i="1" s="1"/>
  <c r="E248" i="1"/>
  <c r="M248" i="1" s="1"/>
  <c r="E249" i="1"/>
  <c r="M249" i="1" s="1"/>
  <c r="E250" i="1"/>
  <c r="M250" i="1" s="1"/>
  <c r="E251" i="1"/>
  <c r="M251" i="1" s="1"/>
  <c r="E252" i="1"/>
  <c r="M252" i="1" s="1"/>
  <c r="E253" i="1"/>
  <c r="M253" i="1" s="1"/>
  <c r="E254" i="1"/>
  <c r="M254" i="1" s="1"/>
  <c r="E255" i="1"/>
  <c r="M255" i="1" s="1"/>
  <c r="E256" i="1"/>
  <c r="M256" i="1" s="1"/>
  <c r="E257" i="1"/>
  <c r="M257" i="1" s="1"/>
  <c r="E258" i="1"/>
  <c r="M258" i="1" s="1"/>
  <c r="E259" i="1"/>
  <c r="M259" i="1" s="1"/>
  <c r="E260" i="1"/>
  <c r="M260" i="1" s="1"/>
  <c r="E261" i="1"/>
  <c r="M261" i="1" s="1"/>
  <c r="E262" i="1"/>
  <c r="M262" i="1" s="1"/>
  <c r="E263" i="1"/>
  <c r="M263" i="1" s="1"/>
  <c r="E264" i="1"/>
  <c r="M264" i="1" s="1"/>
  <c r="E265" i="1"/>
  <c r="M265" i="1" s="1"/>
  <c r="E266" i="1"/>
  <c r="M266" i="1" s="1"/>
  <c r="E267" i="1"/>
  <c r="M267" i="1" s="1"/>
  <c r="E268" i="1"/>
  <c r="M268" i="1" s="1"/>
  <c r="E269" i="1"/>
  <c r="M269" i="1" s="1"/>
  <c r="E270" i="1"/>
  <c r="M270" i="1" s="1"/>
  <c r="E271" i="1"/>
  <c r="M271" i="1" s="1"/>
  <c r="E272" i="1"/>
  <c r="M272" i="1" s="1"/>
  <c r="E273" i="1"/>
  <c r="M273" i="1" s="1"/>
  <c r="E274" i="1"/>
  <c r="M274" i="1" s="1"/>
  <c r="E275" i="1"/>
  <c r="M275" i="1" s="1"/>
  <c r="E276" i="1"/>
  <c r="M276" i="1" s="1"/>
  <c r="E277" i="1"/>
  <c r="M277" i="1" s="1"/>
  <c r="E278" i="1"/>
  <c r="M278" i="1" s="1"/>
  <c r="E279" i="1"/>
  <c r="M279" i="1" s="1"/>
  <c r="E280" i="1"/>
  <c r="M280" i="1" s="1"/>
  <c r="E281" i="1"/>
  <c r="M281" i="1" s="1"/>
  <c r="E282" i="1"/>
  <c r="M282" i="1" s="1"/>
  <c r="E283" i="1"/>
  <c r="M283" i="1" s="1"/>
  <c r="E284" i="1"/>
  <c r="M284" i="1" s="1"/>
  <c r="E285" i="1"/>
  <c r="M285" i="1" s="1"/>
  <c r="E286" i="1"/>
  <c r="M286" i="1" s="1"/>
  <c r="E287" i="1"/>
  <c r="M287" i="1" s="1"/>
  <c r="E288" i="1"/>
  <c r="M288" i="1" s="1"/>
  <c r="E289" i="1"/>
  <c r="M289" i="1" s="1"/>
  <c r="E290" i="1"/>
  <c r="M290" i="1" s="1"/>
  <c r="E291" i="1"/>
  <c r="M291" i="1" s="1"/>
  <c r="E292" i="1"/>
  <c r="M292" i="1" s="1"/>
  <c r="E293" i="1"/>
  <c r="M293" i="1" s="1"/>
  <c r="E295" i="1"/>
  <c r="M295" i="1" s="1"/>
  <c r="E296" i="1"/>
  <c r="M296" i="1" s="1"/>
  <c r="E297" i="1"/>
  <c r="M297" i="1" s="1"/>
  <c r="E298" i="1"/>
  <c r="M298" i="1" s="1"/>
  <c r="E299" i="1"/>
  <c r="M299" i="1" s="1"/>
  <c r="E300" i="1"/>
  <c r="M300" i="1" s="1"/>
  <c r="E301" i="1"/>
  <c r="M301" i="1" s="1"/>
  <c r="E302" i="1"/>
  <c r="M302" i="1" s="1"/>
  <c r="E303" i="1"/>
  <c r="M303" i="1" s="1"/>
  <c r="E304" i="1"/>
  <c r="M304" i="1" s="1"/>
  <c r="E305" i="1"/>
  <c r="M305" i="1" s="1"/>
  <c r="E306" i="1"/>
  <c r="M306" i="1" s="1"/>
  <c r="E307" i="1"/>
  <c r="M307" i="1" s="1"/>
  <c r="E308" i="1"/>
  <c r="M308" i="1" s="1"/>
  <c r="E309" i="1"/>
  <c r="M309" i="1" s="1"/>
  <c r="E310" i="1"/>
  <c r="M310" i="1" s="1"/>
  <c r="E311" i="1"/>
  <c r="M311" i="1" s="1"/>
  <c r="E312" i="1"/>
  <c r="M312" i="1" s="1"/>
  <c r="E313" i="1"/>
  <c r="M313" i="1" s="1"/>
  <c r="E314" i="1"/>
  <c r="M314" i="1" s="1"/>
  <c r="E315" i="1"/>
  <c r="M315" i="1" s="1"/>
  <c r="E316" i="1"/>
  <c r="M316" i="1" s="1"/>
  <c r="E317" i="1"/>
  <c r="M317" i="1" s="1"/>
  <c r="E318" i="1"/>
  <c r="M318" i="1" s="1"/>
  <c r="E319" i="1"/>
  <c r="M319" i="1" s="1"/>
  <c r="E320" i="1"/>
  <c r="M320" i="1" s="1"/>
  <c r="E321" i="1"/>
  <c r="M321" i="1" s="1"/>
  <c r="E323" i="1"/>
  <c r="M323" i="1" s="1"/>
  <c r="E324" i="1"/>
  <c r="M324" i="1" s="1"/>
  <c r="E325" i="1"/>
  <c r="M325" i="1" s="1"/>
  <c r="E326" i="1"/>
  <c r="M326" i="1" s="1"/>
  <c r="E322" i="1"/>
  <c r="M322" i="1" s="1"/>
  <c r="E327" i="1"/>
  <c r="M327" i="1" s="1"/>
  <c r="E328" i="1"/>
  <c r="M328" i="1" s="1"/>
  <c r="E329" i="1"/>
  <c r="M329" i="1" s="1"/>
  <c r="E330" i="1"/>
  <c r="M330" i="1" s="1"/>
  <c r="E331" i="1"/>
  <c r="M331" i="1" s="1"/>
  <c r="E332" i="1"/>
  <c r="M332" i="1" s="1"/>
  <c r="E333" i="1"/>
  <c r="M333" i="1" s="1"/>
  <c r="E334" i="1"/>
  <c r="M334" i="1" s="1"/>
  <c r="E335" i="1"/>
  <c r="M335" i="1" s="1"/>
  <c r="E336" i="1"/>
  <c r="M336" i="1" s="1"/>
  <c r="E337" i="1"/>
  <c r="M337" i="1" s="1"/>
  <c r="E338" i="1"/>
  <c r="M338" i="1" s="1"/>
  <c r="E339" i="1"/>
  <c r="M339" i="1" s="1"/>
  <c r="E340" i="1"/>
  <c r="M340" i="1" s="1"/>
  <c r="E342" i="1"/>
  <c r="M342" i="1" s="1"/>
  <c r="E343" i="1"/>
  <c r="M343" i="1" s="1"/>
  <c r="E344" i="1"/>
  <c r="M344" i="1" s="1"/>
  <c r="E346" i="1"/>
  <c r="M346" i="1" s="1"/>
  <c r="E347" i="1"/>
  <c r="M347" i="1" s="1"/>
  <c r="E348" i="1"/>
  <c r="M348" i="1" s="1"/>
  <c r="E349" i="1"/>
  <c r="M349" i="1" s="1"/>
  <c r="E350" i="1"/>
  <c r="M350" i="1" s="1"/>
  <c r="E351" i="1"/>
  <c r="M351" i="1" s="1"/>
  <c r="E352" i="1"/>
  <c r="M352" i="1" s="1"/>
  <c r="E353" i="1"/>
  <c r="M353" i="1" s="1"/>
  <c r="E354" i="1"/>
  <c r="M354" i="1" s="1"/>
  <c r="E355" i="1"/>
  <c r="M355" i="1" s="1"/>
  <c r="E356" i="1"/>
  <c r="M356" i="1" s="1"/>
  <c r="E357" i="1"/>
  <c r="M357" i="1" s="1"/>
  <c r="E358" i="1"/>
  <c r="M358" i="1" s="1"/>
  <c r="E359" i="1"/>
  <c r="M359" i="1" s="1"/>
  <c r="E360" i="1"/>
  <c r="M360" i="1" s="1"/>
  <c r="E361" i="1"/>
  <c r="M361" i="1" s="1"/>
  <c r="E362" i="1"/>
  <c r="M362" i="1" s="1"/>
  <c r="E363" i="1"/>
  <c r="M363" i="1" s="1"/>
  <c r="E364" i="1"/>
  <c r="M364" i="1" s="1"/>
  <c r="E365" i="1"/>
  <c r="M365" i="1" s="1"/>
  <c r="E366" i="1"/>
  <c r="M366" i="1" s="1"/>
  <c r="E367" i="1"/>
  <c r="M367" i="1" s="1"/>
  <c r="E368" i="1"/>
  <c r="M368" i="1" s="1"/>
  <c r="E369" i="1"/>
  <c r="M369" i="1" s="1"/>
  <c r="E370" i="1"/>
  <c r="M370" i="1" s="1"/>
  <c r="E371" i="1"/>
  <c r="M371" i="1" s="1"/>
  <c r="E372" i="1"/>
  <c r="M372" i="1" s="1"/>
  <c r="E373" i="1"/>
  <c r="M373" i="1" s="1"/>
  <c r="E374" i="1"/>
  <c r="M374" i="1" s="1"/>
  <c r="E375" i="1"/>
  <c r="M375" i="1" s="1"/>
  <c r="E376" i="1"/>
  <c r="M376" i="1" s="1"/>
  <c r="E377" i="1"/>
  <c r="M377" i="1" s="1"/>
  <c r="E378" i="1"/>
  <c r="M378" i="1" s="1"/>
  <c r="E379" i="1"/>
  <c r="M379" i="1" s="1"/>
  <c r="E380" i="1"/>
  <c r="M380" i="1" s="1"/>
  <c r="E381" i="1"/>
  <c r="M381" i="1" s="1"/>
  <c r="E382" i="1"/>
  <c r="M382" i="1" s="1"/>
  <c r="E383" i="1"/>
  <c r="M383" i="1" s="1"/>
  <c r="E384" i="1"/>
  <c r="M384" i="1" s="1"/>
  <c r="E385" i="1"/>
  <c r="M385" i="1" s="1"/>
  <c r="E386" i="1"/>
  <c r="M386" i="1" s="1"/>
  <c r="E387" i="1"/>
  <c r="M387" i="1" s="1"/>
  <c r="E388" i="1"/>
  <c r="M388" i="1" s="1"/>
  <c r="E389" i="1"/>
  <c r="M389" i="1" s="1"/>
  <c r="E390" i="1"/>
  <c r="M390" i="1" s="1"/>
  <c r="E391" i="1"/>
  <c r="M391" i="1" s="1"/>
  <c r="E393" i="1"/>
  <c r="M393" i="1" s="1"/>
  <c r="E394" i="1"/>
  <c r="M394" i="1" s="1"/>
  <c r="E396" i="1"/>
  <c r="M396" i="1" s="1"/>
  <c r="E397" i="1"/>
  <c r="M397" i="1" s="1"/>
  <c r="E398" i="1"/>
  <c r="M398" i="1" s="1"/>
  <c r="E399" i="1"/>
  <c r="M399" i="1" s="1"/>
  <c r="E400" i="1"/>
  <c r="M400" i="1" s="1"/>
  <c r="E401" i="1"/>
  <c r="M401" i="1" s="1"/>
  <c r="E402" i="1"/>
  <c r="M402" i="1" s="1"/>
  <c r="E404" i="1"/>
  <c r="M404" i="1" s="1"/>
  <c r="E405" i="1"/>
  <c r="M405" i="1" s="1"/>
  <c r="E406" i="1"/>
  <c r="M406" i="1" s="1"/>
  <c r="E407" i="1"/>
  <c r="M407" i="1" s="1"/>
  <c r="E408" i="1"/>
  <c r="M408" i="1" s="1"/>
  <c r="E409" i="1"/>
  <c r="M409" i="1" s="1"/>
  <c r="E410" i="1"/>
  <c r="M410" i="1" s="1"/>
  <c r="E411" i="1"/>
  <c r="M411" i="1" s="1"/>
  <c r="E412" i="1"/>
  <c r="M412" i="1" s="1"/>
  <c r="E413" i="1"/>
  <c r="M413" i="1" s="1"/>
  <c r="E414" i="1"/>
  <c r="M414" i="1" s="1"/>
  <c r="E415" i="1"/>
  <c r="M415" i="1" s="1"/>
  <c r="E416" i="1"/>
  <c r="M416" i="1" s="1"/>
  <c r="E417" i="1"/>
  <c r="M417" i="1" s="1"/>
  <c r="E418" i="1"/>
  <c r="M418" i="1" s="1"/>
  <c r="E419" i="1"/>
  <c r="M419" i="1" s="1"/>
  <c r="E421" i="1"/>
  <c r="M421" i="1" s="1"/>
  <c r="E422" i="1"/>
  <c r="M422" i="1" s="1"/>
  <c r="E423" i="1"/>
  <c r="M423" i="1" s="1"/>
  <c r="E424" i="1"/>
  <c r="M424" i="1" s="1"/>
  <c r="E425" i="1"/>
  <c r="M425" i="1" s="1"/>
  <c r="E426" i="1"/>
  <c r="M426" i="1" s="1"/>
  <c r="E427" i="1"/>
  <c r="M427" i="1" s="1"/>
  <c r="E428" i="1"/>
  <c r="M428" i="1" s="1"/>
  <c r="E429" i="1"/>
  <c r="M429" i="1" s="1"/>
  <c r="E430" i="1"/>
  <c r="M430" i="1" s="1"/>
  <c r="E431" i="1"/>
  <c r="M431" i="1" s="1"/>
  <c r="E432" i="1"/>
  <c r="M432" i="1" s="1"/>
  <c r="E433" i="1"/>
  <c r="M433" i="1" s="1"/>
  <c r="E434" i="1"/>
  <c r="M434" i="1" s="1"/>
  <c r="E435" i="1"/>
  <c r="M435" i="1" s="1"/>
  <c r="E436" i="1"/>
  <c r="M436" i="1" s="1"/>
  <c r="E437" i="1"/>
  <c r="M437" i="1" s="1"/>
  <c r="E438" i="1"/>
  <c r="M438" i="1" s="1"/>
  <c r="E439" i="1"/>
  <c r="M439" i="1" s="1"/>
  <c r="E440" i="1"/>
  <c r="M440" i="1" s="1"/>
  <c r="E442" i="1"/>
  <c r="M442" i="1" s="1"/>
  <c r="E443" i="1"/>
  <c r="M443" i="1" s="1"/>
  <c r="E444" i="1"/>
  <c r="M444" i="1" s="1"/>
  <c r="E445" i="1"/>
  <c r="M445" i="1" s="1"/>
  <c r="E446" i="1"/>
  <c r="M446" i="1" s="1"/>
  <c r="E447" i="1"/>
  <c r="M447" i="1" s="1"/>
  <c r="E448" i="1"/>
  <c r="M448" i="1" s="1"/>
  <c r="E449" i="1"/>
  <c r="M449" i="1" s="1"/>
  <c r="E450" i="1"/>
  <c r="M450" i="1" s="1"/>
  <c r="E451" i="1"/>
  <c r="M451" i="1" s="1"/>
  <c r="E452" i="1"/>
  <c r="M452" i="1" s="1"/>
  <c r="E453" i="1"/>
  <c r="M453" i="1" s="1"/>
  <c r="E455" i="1"/>
  <c r="M455" i="1" s="1"/>
  <c r="E456" i="1"/>
  <c r="M456" i="1" s="1"/>
  <c r="E457" i="1"/>
  <c r="M457" i="1" s="1"/>
  <c r="E458" i="1"/>
  <c r="M458" i="1" s="1"/>
  <c r="E459" i="1"/>
  <c r="M459" i="1" s="1"/>
  <c r="E461" i="1"/>
  <c r="M461" i="1" s="1"/>
  <c r="E462" i="1"/>
  <c r="M462" i="1" s="1"/>
  <c r="E463" i="1"/>
  <c r="M463" i="1" s="1"/>
  <c r="E464" i="1"/>
  <c r="M464" i="1" s="1"/>
  <c r="E465" i="1"/>
  <c r="M465" i="1" s="1"/>
  <c r="E466" i="1"/>
  <c r="M466" i="1" s="1"/>
  <c r="E467" i="1"/>
  <c r="M467" i="1" s="1"/>
  <c r="E468" i="1"/>
  <c r="M468" i="1" s="1"/>
  <c r="E469" i="1"/>
  <c r="M469" i="1" s="1"/>
  <c r="E470" i="1"/>
  <c r="M470" i="1" s="1"/>
  <c r="E471" i="1"/>
  <c r="M471" i="1" s="1"/>
  <c r="E472" i="1"/>
  <c r="M472" i="1" s="1"/>
  <c r="E474" i="1"/>
  <c r="M474" i="1" s="1"/>
  <c r="E475" i="1"/>
  <c r="M475" i="1" s="1"/>
  <c r="E476" i="1"/>
  <c r="M476" i="1" s="1"/>
  <c r="E477" i="1"/>
  <c r="M477" i="1" s="1"/>
  <c r="E478" i="1"/>
  <c r="M478" i="1" s="1"/>
  <c r="E479" i="1"/>
  <c r="M479" i="1" s="1"/>
  <c r="E480" i="1"/>
  <c r="M480" i="1" s="1"/>
  <c r="E481" i="1"/>
  <c r="M481" i="1" s="1"/>
  <c r="E482" i="1"/>
  <c r="M482" i="1" s="1"/>
  <c r="E483" i="1"/>
  <c r="M483" i="1" s="1"/>
  <c r="E484" i="1"/>
  <c r="M484" i="1" s="1"/>
  <c r="E485" i="1"/>
  <c r="M485" i="1" s="1"/>
  <c r="E487" i="1"/>
  <c r="M487" i="1" s="1"/>
  <c r="E488" i="1"/>
  <c r="M488" i="1" s="1"/>
  <c r="E489" i="1"/>
  <c r="M489" i="1" s="1"/>
  <c r="E490" i="1"/>
  <c r="M490" i="1" s="1"/>
  <c r="E491" i="1"/>
  <c r="M491" i="1" s="1"/>
  <c r="E492" i="1"/>
  <c r="M492" i="1" s="1"/>
  <c r="E493" i="1"/>
  <c r="M493" i="1" s="1"/>
  <c r="E494" i="1"/>
  <c r="M494" i="1" s="1"/>
  <c r="E496" i="1"/>
  <c r="M496" i="1" s="1"/>
  <c r="E497" i="1"/>
  <c r="M497" i="1" s="1"/>
  <c r="E498" i="1"/>
  <c r="M498" i="1" s="1"/>
  <c r="E499" i="1"/>
  <c r="M499" i="1" s="1"/>
  <c r="E500" i="1"/>
  <c r="M500" i="1" s="1"/>
  <c r="E501" i="1"/>
  <c r="M501" i="1" s="1"/>
  <c r="E502" i="1"/>
  <c r="M502" i="1" s="1"/>
  <c r="E503" i="1"/>
  <c r="M503" i="1" s="1"/>
  <c r="E505" i="1"/>
  <c r="M505" i="1" s="1"/>
  <c r="E506" i="1"/>
  <c r="M506" i="1" s="1"/>
  <c r="E507" i="1"/>
  <c r="M507" i="1" s="1"/>
  <c r="E508" i="1"/>
  <c r="M508" i="1" s="1"/>
  <c r="E509" i="1"/>
  <c r="M509" i="1" s="1"/>
  <c r="E510" i="1"/>
  <c r="M510" i="1" s="1"/>
  <c r="E511" i="1"/>
  <c r="M511" i="1" s="1"/>
  <c r="E512" i="1"/>
  <c r="M512" i="1" s="1"/>
  <c r="E513" i="1"/>
  <c r="M513" i="1" s="1"/>
  <c r="E514" i="1"/>
  <c r="M514" i="1" s="1"/>
  <c r="E515" i="1"/>
  <c r="M515" i="1" s="1"/>
  <c r="E516" i="1"/>
  <c r="M516" i="1" s="1"/>
  <c r="E517" i="1"/>
  <c r="M517" i="1" s="1"/>
  <c r="E518" i="1"/>
  <c r="M518" i="1" s="1"/>
  <c r="E519" i="1"/>
  <c r="M519" i="1" s="1"/>
  <c r="E520" i="1"/>
  <c r="M520" i="1" s="1"/>
  <c r="E521" i="1"/>
  <c r="M521" i="1" s="1"/>
  <c r="E294" i="1"/>
  <c r="M294" i="1" s="1"/>
  <c r="E522" i="1"/>
  <c r="M522" i="1" s="1"/>
  <c r="E523" i="1"/>
  <c r="M523" i="1" s="1"/>
  <c r="E524" i="1"/>
  <c r="M524" i="1" s="1"/>
  <c r="E525" i="1"/>
  <c r="M525" i="1" s="1"/>
  <c r="E526" i="1"/>
  <c r="M526" i="1" s="1"/>
  <c r="E527" i="1"/>
  <c r="M527" i="1" s="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71" i="1"/>
  <c r="K71" i="1" s="1"/>
  <c r="L71" i="1" s="1"/>
  <c r="G52" i="1"/>
  <c r="G53" i="1"/>
  <c r="G54" i="1"/>
  <c r="G55" i="1"/>
  <c r="W55" i="1" s="1"/>
  <c r="X55" i="1" s="1"/>
  <c r="G56" i="1"/>
  <c r="W56" i="1" s="1"/>
  <c r="X56" i="1" s="1"/>
  <c r="G57" i="1"/>
  <c r="G58" i="1"/>
  <c r="G59" i="1"/>
  <c r="W59" i="1" s="1"/>
  <c r="X59" i="1" s="1"/>
  <c r="G60" i="1"/>
  <c r="G61" i="1"/>
  <c r="G62" i="1"/>
  <c r="K62" i="1" s="1"/>
  <c r="L62" i="1" s="1"/>
  <c r="G63" i="1"/>
  <c r="W63" i="1" s="1"/>
  <c r="X63" i="1" s="1"/>
  <c r="G64" i="1"/>
  <c r="W64" i="1" s="1"/>
  <c r="X64" i="1" s="1"/>
  <c r="G65" i="1"/>
  <c r="G66" i="1"/>
  <c r="G67" i="1"/>
  <c r="G68" i="1"/>
  <c r="G69" i="1"/>
  <c r="K69" i="1" s="1"/>
  <c r="L69" i="1" s="1"/>
  <c r="G70" i="1"/>
  <c r="K70" i="1" s="1"/>
  <c r="L70"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09" i="1"/>
  <c r="G110" i="1"/>
  <c r="G111" i="1"/>
  <c r="K111" i="1" s="1"/>
  <c r="L111" i="1" s="1"/>
  <c r="G112" i="1"/>
  <c r="W112" i="1" s="1"/>
  <c r="X112" i="1" s="1"/>
  <c r="G113" i="1"/>
  <c r="W113" i="1" s="1"/>
  <c r="X113" i="1" s="1"/>
  <c r="G114" i="1"/>
  <c r="W114" i="1" s="1"/>
  <c r="X114" i="1" s="1"/>
  <c r="G115" i="1"/>
  <c r="K115" i="1" s="1"/>
  <c r="L115" i="1" s="1"/>
  <c r="G116" i="1"/>
  <c r="I116" i="1" s="1"/>
  <c r="J116" i="1" s="1"/>
  <c r="G118" i="1"/>
  <c r="G119" i="1"/>
  <c r="W119" i="1" s="1"/>
  <c r="X119" i="1" s="1"/>
  <c r="G120" i="1"/>
  <c r="G121" i="1"/>
  <c r="G122" i="1"/>
  <c r="G123" i="1"/>
  <c r="G124" i="1"/>
  <c r="G125" i="1"/>
  <c r="G126" i="1"/>
  <c r="G127" i="1"/>
  <c r="G128" i="1"/>
  <c r="G129" i="1"/>
  <c r="W129" i="1" s="1"/>
  <c r="X129" i="1" s="1"/>
  <c r="G130" i="1"/>
  <c r="W130" i="1" s="1"/>
  <c r="X130" i="1" s="1"/>
  <c r="G131" i="1"/>
  <c r="W131" i="1" s="1"/>
  <c r="X131" i="1" s="1"/>
  <c r="G132" i="1"/>
  <c r="G133" i="1"/>
  <c r="K133" i="1" s="1"/>
  <c r="L133" i="1" s="1"/>
  <c r="G134" i="1"/>
  <c r="G135" i="1"/>
  <c r="G136" i="1"/>
  <c r="G137" i="1"/>
  <c r="W137" i="1" s="1"/>
  <c r="X137" i="1" s="1"/>
  <c r="G138" i="1"/>
  <c r="W138" i="1" s="1"/>
  <c r="X138" i="1" s="1"/>
  <c r="G139" i="1"/>
  <c r="G140" i="1"/>
  <c r="G141" i="1"/>
  <c r="G142" i="1"/>
  <c r="G143" i="1"/>
  <c r="G144" i="1"/>
  <c r="G145" i="1"/>
  <c r="W145" i="1" s="1"/>
  <c r="X145" i="1" s="1"/>
  <c r="G146" i="1"/>
  <c r="W146" i="1" s="1"/>
  <c r="X146" i="1" s="1"/>
  <c r="G147" i="1"/>
  <c r="W147" i="1" s="1"/>
  <c r="X147" i="1" s="1"/>
  <c r="G148" i="1"/>
  <c r="K148" i="1" s="1"/>
  <c r="L148" i="1" s="1"/>
  <c r="G149" i="1"/>
  <c r="G150" i="1"/>
  <c r="G151" i="1"/>
  <c r="G152" i="1"/>
  <c r="I152" i="1" s="1"/>
  <c r="J152" i="1" s="1"/>
  <c r="G153" i="1"/>
  <c r="G154" i="1"/>
  <c r="G155" i="1"/>
  <c r="G156" i="1"/>
  <c r="G157" i="1"/>
  <c r="W157" i="1" s="1"/>
  <c r="X157" i="1" s="1"/>
  <c r="G158" i="1"/>
  <c r="G159" i="1"/>
  <c r="W159" i="1" s="1"/>
  <c r="X159" i="1" s="1"/>
  <c r="G160" i="1"/>
  <c r="G161" i="1"/>
  <c r="W161" i="1" s="1"/>
  <c r="X161" i="1" s="1"/>
  <c r="G162" i="1"/>
  <c r="W162" i="1" s="1"/>
  <c r="X162" i="1" s="1"/>
  <c r="G163" i="1"/>
  <c r="G164" i="1"/>
  <c r="G165" i="1"/>
  <c r="K165" i="1" s="1"/>
  <c r="L165" i="1" s="1"/>
  <c r="G166" i="1"/>
  <c r="K166" i="1" s="1"/>
  <c r="L166" i="1" s="1"/>
  <c r="G167" i="1"/>
  <c r="K167" i="1" s="1"/>
  <c r="L167" i="1" s="1"/>
  <c r="G168" i="1"/>
  <c r="G169" i="1"/>
  <c r="G170" i="1"/>
  <c r="G171" i="1"/>
  <c r="G172" i="1"/>
  <c r="G173" i="1"/>
  <c r="G174" i="1"/>
  <c r="G175" i="1"/>
  <c r="W175" i="1" s="1"/>
  <c r="X175" i="1" s="1"/>
  <c r="G176" i="1"/>
  <c r="G177" i="1"/>
  <c r="W177" i="1" s="1"/>
  <c r="X177" i="1" s="1"/>
  <c r="G178" i="1"/>
  <c r="W178" i="1" s="1"/>
  <c r="X178" i="1" s="1"/>
  <c r="G179" i="1"/>
  <c r="W179" i="1" s="1"/>
  <c r="X179" i="1" s="1"/>
  <c r="G180" i="1"/>
  <c r="I180" i="1" s="1"/>
  <c r="J180" i="1" s="1"/>
  <c r="G181" i="1"/>
  <c r="G182" i="1"/>
  <c r="W182" i="1" s="1"/>
  <c r="X182" i="1" s="1"/>
  <c r="G183" i="1"/>
  <c r="W183" i="1" s="1"/>
  <c r="X183" i="1" s="1"/>
  <c r="G184" i="1"/>
  <c r="G185" i="1"/>
  <c r="G186" i="1"/>
  <c r="G187" i="1"/>
  <c r="G188" i="1"/>
  <c r="G189" i="1"/>
  <c r="G190" i="1"/>
  <c r="G191" i="1"/>
  <c r="G192" i="1"/>
  <c r="K192" i="1" s="1"/>
  <c r="L192" i="1" s="1"/>
  <c r="G193" i="1"/>
  <c r="W193" i="1" s="1"/>
  <c r="X193" i="1" s="1"/>
  <c r="G194" i="1"/>
  <c r="W194" i="1" s="1"/>
  <c r="X194" i="1" s="1"/>
  <c r="G195" i="1"/>
  <c r="W195" i="1" s="1"/>
  <c r="X195" i="1" s="1"/>
  <c r="G196" i="1"/>
  <c r="G197" i="1"/>
  <c r="I197" i="1" s="1"/>
  <c r="G198" i="1"/>
  <c r="G199" i="1"/>
  <c r="G200" i="1"/>
  <c r="G201" i="1"/>
  <c r="G202" i="1"/>
  <c r="W202" i="1" s="1"/>
  <c r="X202" i="1" s="1"/>
  <c r="G203" i="1"/>
  <c r="W203" i="1" s="1"/>
  <c r="X203" i="1" s="1"/>
  <c r="G204" i="1"/>
  <c r="G205" i="1"/>
  <c r="G392" i="1"/>
  <c r="G206" i="1"/>
  <c r="G207" i="1"/>
  <c r="K207" i="1" s="1"/>
  <c r="L207" i="1" s="1"/>
  <c r="G208" i="1"/>
  <c r="W208" i="1" s="1"/>
  <c r="X208" i="1" s="1"/>
  <c r="G209" i="1"/>
  <c r="W209" i="1" s="1"/>
  <c r="X209" i="1" s="1"/>
  <c r="G210" i="1"/>
  <c r="W210" i="1" s="1"/>
  <c r="X210" i="1" s="1"/>
  <c r="G211" i="1"/>
  <c r="G212" i="1"/>
  <c r="G213" i="1"/>
  <c r="G214" i="1"/>
  <c r="G215" i="1"/>
  <c r="G216" i="1"/>
  <c r="G217" i="1"/>
  <c r="G218" i="1"/>
  <c r="G219" i="1"/>
  <c r="G220" i="1"/>
  <c r="G221" i="1"/>
  <c r="G222" i="1"/>
  <c r="G345" i="1"/>
  <c r="G223" i="1"/>
  <c r="W223" i="1" s="1"/>
  <c r="X223" i="1" s="1"/>
  <c r="G224" i="1"/>
  <c r="W224" i="1" s="1"/>
  <c r="X224" i="1" s="1"/>
  <c r="G225" i="1"/>
  <c r="W225" i="1" s="1"/>
  <c r="X225" i="1" s="1"/>
  <c r="G226" i="1"/>
  <c r="G227" i="1"/>
  <c r="G228" i="1"/>
  <c r="G229" i="1"/>
  <c r="G230" i="1"/>
  <c r="G231" i="1"/>
  <c r="G232" i="1"/>
  <c r="G233" i="1"/>
  <c r="W233" i="1" s="1"/>
  <c r="X233" i="1" s="1"/>
  <c r="G234" i="1"/>
  <c r="G235" i="1"/>
  <c r="G236" i="1"/>
  <c r="G237" i="1"/>
  <c r="G238" i="1"/>
  <c r="G239" i="1"/>
  <c r="W239" i="1" s="1"/>
  <c r="X239" i="1" s="1"/>
  <c r="G240" i="1"/>
  <c r="G241" i="1"/>
  <c r="W241" i="1" s="1"/>
  <c r="X241" i="1" s="1"/>
  <c r="G242" i="1"/>
  <c r="I242" i="1" s="1"/>
  <c r="J242" i="1" s="1"/>
  <c r="G243" i="1"/>
  <c r="G244" i="1"/>
  <c r="G245" i="1"/>
  <c r="G246" i="1"/>
  <c r="G247" i="1"/>
  <c r="G248" i="1"/>
  <c r="G249" i="1"/>
  <c r="G250" i="1"/>
  <c r="W250" i="1" s="1"/>
  <c r="X250" i="1" s="1"/>
  <c r="G251" i="1"/>
  <c r="G252" i="1"/>
  <c r="G253" i="1"/>
  <c r="G254" i="1"/>
  <c r="G255" i="1"/>
  <c r="W255" i="1" s="1"/>
  <c r="X255" i="1" s="1"/>
  <c r="G256" i="1"/>
  <c r="G257" i="1"/>
  <c r="G258" i="1"/>
  <c r="G259" i="1"/>
  <c r="G260" i="1"/>
  <c r="G261" i="1"/>
  <c r="G262" i="1"/>
  <c r="G263" i="1"/>
  <c r="G264" i="1"/>
  <c r="G265" i="1"/>
  <c r="W265" i="1" s="1"/>
  <c r="X265" i="1" s="1"/>
  <c r="G266" i="1"/>
  <c r="G267" i="1"/>
  <c r="W267" i="1" s="1"/>
  <c r="X267" i="1" s="1"/>
  <c r="G268" i="1"/>
  <c r="G269" i="1"/>
  <c r="W269" i="1" s="1"/>
  <c r="X269" i="1" s="1"/>
  <c r="G270" i="1"/>
  <c r="G271" i="1"/>
  <c r="W271" i="1" s="1"/>
  <c r="X271" i="1" s="1"/>
  <c r="G272" i="1"/>
  <c r="G273" i="1"/>
  <c r="G274" i="1"/>
  <c r="G275" i="1"/>
  <c r="G276" i="1"/>
  <c r="G277" i="1"/>
  <c r="G278" i="1"/>
  <c r="G279" i="1"/>
  <c r="G280" i="1"/>
  <c r="G281" i="1"/>
  <c r="G282" i="1"/>
  <c r="G283" i="1"/>
  <c r="G284" i="1"/>
  <c r="G285" i="1"/>
  <c r="G286" i="1"/>
  <c r="K286" i="1" s="1"/>
  <c r="L286" i="1" s="1"/>
  <c r="G287" i="1"/>
  <c r="W287" i="1" s="1"/>
  <c r="X287" i="1" s="1"/>
  <c r="G288" i="1"/>
  <c r="G289" i="1"/>
  <c r="G290" i="1"/>
  <c r="G291" i="1"/>
  <c r="I291" i="1" s="1"/>
  <c r="G292" i="1"/>
  <c r="G293" i="1"/>
  <c r="G295" i="1"/>
  <c r="G296" i="1"/>
  <c r="G297" i="1"/>
  <c r="G298" i="1"/>
  <c r="G299" i="1"/>
  <c r="G300" i="1"/>
  <c r="G301" i="1"/>
  <c r="G302" i="1"/>
  <c r="G303" i="1"/>
  <c r="K303" i="1" s="1"/>
  <c r="L303" i="1" s="1"/>
  <c r="G304" i="1"/>
  <c r="W304" i="1" s="1"/>
  <c r="X304" i="1" s="1"/>
  <c r="G305" i="1"/>
  <c r="W305" i="1" s="1"/>
  <c r="X305" i="1" s="1"/>
  <c r="G306" i="1"/>
  <c r="G307" i="1"/>
  <c r="I307" i="1" s="1"/>
  <c r="J307" i="1" s="1"/>
  <c r="G308" i="1"/>
  <c r="G309" i="1"/>
  <c r="G310" i="1"/>
  <c r="G311" i="1"/>
  <c r="G312" i="1"/>
  <c r="W312" i="1" s="1"/>
  <c r="X312" i="1" s="1"/>
  <c r="G313" i="1"/>
  <c r="G314" i="1"/>
  <c r="G315" i="1"/>
  <c r="G316" i="1"/>
  <c r="G317" i="1"/>
  <c r="G318" i="1"/>
  <c r="G319" i="1"/>
  <c r="G320" i="1"/>
  <c r="W320" i="1" s="1"/>
  <c r="X320" i="1" s="1"/>
  <c r="G321" i="1"/>
  <c r="W321" i="1" s="1"/>
  <c r="X321" i="1" s="1"/>
  <c r="G323" i="1"/>
  <c r="W323" i="1" s="1"/>
  <c r="X323" i="1" s="1"/>
  <c r="G324" i="1"/>
  <c r="G325" i="1"/>
  <c r="G326" i="1"/>
  <c r="G322" i="1"/>
  <c r="G327" i="1"/>
  <c r="G328" i="1"/>
  <c r="G329" i="1"/>
  <c r="G330" i="1"/>
  <c r="G331" i="1"/>
  <c r="G332" i="1"/>
  <c r="G333" i="1"/>
  <c r="G334" i="1"/>
  <c r="G335" i="1"/>
  <c r="K335" i="1" s="1"/>
  <c r="L335" i="1" s="1"/>
  <c r="G336" i="1"/>
  <c r="W336" i="1" s="1"/>
  <c r="X336" i="1" s="1"/>
  <c r="G337" i="1"/>
  <c r="W337" i="1" s="1"/>
  <c r="X337" i="1" s="1"/>
  <c r="G338" i="1"/>
  <c r="W338" i="1" s="1"/>
  <c r="X338" i="1" s="1"/>
  <c r="G339" i="1"/>
  <c r="G340" i="1"/>
  <c r="G342" i="1"/>
  <c r="G343" i="1"/>
  <c r="G344" i="1"/>
  <c r="G346" i="1"/>
  <c r="W346" i="1" s="1"/>
  <c r="X346" i="1" s="1"/>
  <c r="G347" i="1"/>
  <c r="G348" i="1"/>
  <c r="G349" i="1"/>
  <c r="G350" i="1"/>
  <c r="G351" i="1"/>
  <c r="G352" i="1"/>
  <c r="G353" i="1"/>
  <c r="G354" i="1"/>
  <c r="W354" i="1" s="1"/>
  <c r="X354" i="1" s="1"/>
  <c r="G355" i="1"/>
  <c r="W355" i="1" s="1"/>
  <c r="X355" i="1" s="1"/>
  <c r="G356" i="1"/>
  <c r="W356" i="1" s="1"/>
  <c r="X356" i="1" s="1"/>
  <c r="G357" i="1"/>
  <c r="G358" i="1"/>
  <c r="G359" i="1"/>
  <c r="G360" i="1"/>
  <c r="G361" i="1"/>
  <c r="G362" i="1"/>
  <c r="G363" i="1"/>
  <c r="G364" i="1"/>
  <c r="G365" i="1"/>
  <c r="W365" i="1" s="1"/>
  <c r="X365" i="1" s="1"/>
  <c r="G366" i="1"/>
  <c r="G367" i="1"/>
  <c r="G368" i="1"/>
  <c r="G369" i="1"/>
  <c r="W369" i="1" s="1"/>
  <c r="X369" i="1" s="1"/>
  <c r="G370" i="1"/>
  <c r="W370" i="1" s="1"/>
  <c r="X370" i="1" s="1"/>
  <c r="G371" i="1"/>
  <c r="W371" i="1" s="1"/>
  <c r="X371" i="1" s="1"/>
  <c r="G372" i="1"/>
  <c r="G373" i="1"/>
  <c r="G374" i="1"/>
  <c r="G375" i="1"/>
  <c r="G376" i="1"/>
  <c r="G377" i="1"/>
  <c r="G378" i="1"/>
  <c r="G379" i="1"/>
  <c r="G380" i="1"/>
  <c r="G381" i="1"/>
  <c r="G382" i="1"/>
  <c r="G383" i="1"/>
  <c r="G384" i="1"/>
  <c r="W384" i="1" s="1"/>
  <c r="X384" i="1" s="1"/>
  <c r="G385" i="1"/>
  <c r="W385" i="1" s="1"/>
  <c r="X385" i="1" s="1"/>
  <c r="G386" i="1"/>
  <c r="W386" i="1" s="1"/>
  <c r="X386" i="1" s="1"/>
  <c r="G387" i="1"/>
  <c r="G388" i="1"/>
  <c r="G389" i="1"/>
  <c r="G390" i="1"/>
  <c r="G391" i="1"/>
  <c r="G393" i="1"/>
  <c r="G394" i="1"/>
  <c r="G396" i="1"/>
  <c r="G397" i="1"/>
  <c r="G398" i="1"/>
  <c r="G399" i="1"/>
  <c r="G400" i="1"/>
  <c r="G401" i="1"/>
  <c r="G402" i="1"/>
  <c r="W402" i="1" s="1"/>
  <c r="X402" i="1" s="1"/>
  <c r="G404" i="1"/>
  <c r="W404" i="1" s="1"/>
  <c r="X404" i="1" s="1"/>
  <c r="G405" i="1"/>
  <c r="W405" i="1" s="1"/>
  <c r="X405" i="1" s="1"/>
  <c r="G406" i="1"/>
  <c r="G407" i="1"/>
  <c r="G408" i="1"/>
  <c r="G409" i="1"/>
  <c r="G410" i="1"/>
  <c r="G411" i="1"/>
  <c r="W411" i="1" s="1"/>
  <c r="X411" i="1" s="1"/>
  <c r="G412" i="1"/>
  <c r="G413" i="1"/>
  <c r="G414" i="1"/>
  <c r="G415" i="1"/>
  <c r="G416" i="1"/>
  <c r="G417" i="1"/>
  <c r="G418" i="1"/>
  <c r="G419" i="1"/>
  <c r="W419" i="1" s="1"/>
  <c r="X419" i="1" s="1"/>
  <c r="G421" i="1"/>
  <c r="W421" i="1" s="1"/>
  <c r="X421" i="1" s="1"/>
  <c r="G422" i="1"/>
  <c r="W422" i="1" s="1"/>
  <c r="X422" i="1" s="1"/>
  <c r="G423" i="1"/>
  <c r="W423" i="1" s="1"/>
  <c r="X423" i="1" s="1"/>
  <c r="G424" i="1"/>
  <c r="G425" i="1"/>
  <c r="G426" i="1"/>
  <c r="G427" i="1"/>
  <c r="G428" i="1"/>
  <c r="G429" i="1"/>
  <c r="G430" i="1"/>
  <c r="G431" i="1"/>
  <c r="W431" i="1" s="1"/>
  <c r="X431" i="1" s="1"/>
  <c r="G432" i="1"/>
  <c r="G433" i="1"/>
  <c r="G434" i="1"/>
  <c r="G435" i="1"/>
  <c r="G436" i="1"/>
  <c r="W436" i="1" s="1"/>
  <c r="X436" i="1" s="1"/>
  <c r="G437" i="1"/>
  <c r="W437" i="1" s="1"/>
  <c r="X437" i="1" s="1"/>
  <c r="G438" i="1"/>
  <c r="W438" i="1" s="1"/>
  <c r="X438" i="1" s="1"/>
  <c r="G439" i="1"/>
  <c r="G440" i="1"/>
  <c r="G442" i="1"/>
  <c r="G443" i="1"/>
  <c r="G444" i="1"/>
  <c r="G445" i="1"/>
  <c r="G446" i="1"/>
  <c r="G447" i="1"/>
  <c r="G448" i="1"/>
  <c r="G449" i="1"/>
  <c r="G450" i="1"/>
  <c r="G451" i="1"/>
  <c r="G452" i="1"/>
  <c r="G453" i="1"/>
  <c r="W453" i="1" s="1"/>
  <c r="X453" i="1" s="1"/>
  <c r="G455" i="1"/>
  <c r="W455" i="1" s="1"/>
  <c r="X455" i="1" s="1"/>
  <c r="G456" i="1"/>
  <c r="W456" i="1" s="1"/>
  <c r="X456" i="1" s="1"/>
  <c r="G457" i="1"/>
  <c r="G458" i="1"/>
  <c r="G459" i="1"/>
  <c r="G461" i="1"/>
  <c r="G462" i="1"/>
  <c r="G463" i="1"/>
  <c r="G464" i="1"/>
  <c r="G465" i="1"/>
  <c r="G466" i="1"/>
  <c r="G467" i="1"/>
  <c r="G468" i="1"/>
  <c r="G469" i="1"/>
  <c r="G470" i="1"/>
  <c r="G471" i="1"/>
  <c r="W471" i="1" s="1"/>
  <c r="X471" i="1" s="1"/>
  <c r="G472" i="1"/>
  <c r="W472" i="1" s="1"/>
  <c r="X472" i="1" s="1"/>
  <c r="G474" i="1"/>
  <c r="W474" i="1" s="1"/>
  <c r="X474" i="1" s="1"/>
  <c r="G475" i="1"/>
  <c r="G476" i="1"/>
  <c r="G477" i="1"/>
  <c r="G478" i="1"/>
  <c r="G479" i="1"/>
  <c r="G480" i="1"/>
  <c r="G481" i="1"/>
  <c r="G482" i="1"/>
  <c r="G483" i="1"/>
  <c r="G484" i="1"/>
  <c r="G485" i="1"/>
  <c r="G487" i="1"/>
  <c r="G488" i="1"/>
  <c r="G489" i="1"/>
  <c r="W489" i="1" s="1"/>
  <c r="X489" i="1" s="1"/>
  <c r="G490" i="1"/>
  <c r="W490" i="1" s="1"/>
  <c r="X490" i="1" s="1"/>
  <c r="G491" i="1"/>
  <c r="W491" i="1" s="1"/>
  <c r="X491" i="1" s="1"/>
  <c r="G492" i="1"/>
  <c r="G493" i="1"/>
  <c r="G494" i="1"/>
  <c r="G496" i="1"/>
  <c r="G497" i="1"/>
  <c r="G498" i="1"/>
  <c r="G499" i="1"/>
  <c r="G500" i="1"/>
  <c r="G501" i="1"/>
  <c r="G502" i="1"/>
  <c r="G503" i="1"/>
  <c r="G505" i="1"/>
  <c r="G506" i="1"/>
  <c r="G507" i="1"/>
  <c r="W507" i="1" s="1"/>
  <c r="X507" i="1" s="1"/>
  <c r="G508" i="1"/>
  <c r="W508" i="1" s="1"/>
  <c r="X508" i="1" s="1"/>
  <c r="G509" i="1"/>
  <c r="G510" i="1"/>
  <c r="G511" i="1"/>
  <c r="G512" i="1"/>
  <c r="G513" i="1"/>
  <c r="G514" i="1"/>
  <c r="G515" i="1"/>
  <c r="G516" i="1"/>
  <c r="G517" i="1"/>
  <c r="G518" i="1"/>
  <c r="W518" i="1" s="1"/>
  <c r="X518" i="1" s="1"/>
  <c r="G519" i="1"/>
  <c r="G520" i="1"/>
  <c r="G521" i="1"/>
  <c r="G294" i="1"/>
  <c r="W294" i="1" s="1"/>
  <c r="X294" i="1" s="1"/>
  <c r="G522" i="1"/>
  <c r="W522" i="1" s="1"/>
  <c r="X522" i="1" s="1"/>
  <c r="G523" i="1"/>
  <c r="W523" i="1" s="1"/>
  <c r="X523" i="1" s="1"/>
  <c r="G524" i="1"/>
  <c r="G525" i="1"/>
  <c r="G526" i="1"/>
  <c r="G527" i="1"/>
  <c r="K527" i="1" s="1"/>
  <c r="L527" i="1" s="1"/>
  <c r="AC510" i="1"/>
  <c r="AC431" i="1"/>
  <c r="AC369" i="1"/>
  <c r="AC322" i="1"/>
  <c r="AC244" i="1"/>
  <c r="AC345" i="1"/>
  <c r="AC203" i="1"/>
  <c r="AC222" i="1"/>
  <c r="AB2" i="3" l="1"/>
  <c r="I4" i="3"/>
  <c r="J4" i="3"/>
  <c r="I3" i="3"/>
  <c r="J3" i="3" s="1"/>
  <c r="K4" i="3"/>
  <c r="L4" i="3"/>
  <c r="K3" i="3"/>
  <c r="M4" i="3"/>
  <c r="L3" i="3"/>
  <c r="W4" i="3"/>
  <c r="X4" i="3" s="1"/>
  <c r="M3" i="3"/>
  <c r="W3" i="3"/>
  <c r="X3" i="3" s="1"/>
  <c r="Y4" i="3"/>
  <c r="Y3" i="3"/>
  <c r="I2" i="3"/>
  <c r="J2" i="3" s="1"/>
  <c r="K2" i="3"/>
  <c r="L2" i="3"/>
  <c r="M2" i="3"/>
  <c r="W2" i="3"/>
  <c r="X2" i="3" s="1"/>
  <c r="Y2" i="3"/>
  <c r="AB117" i="1"/>
  <c r="K117" i="1"/>
  <c r="L117" i="1" s="1"/>
  <c r="W117" i="1"/>
  <c r="X117" i="1" s="1"/>
  <c r="I117" i="1"/>
  <c r="J117" i="1" s="1"/>
  <c r="Y117" i="1"/>
  <c r="M117" i="1"/>
  <c r="AB504" i="1"/>
  <c r="I504" i="1"/>
  <c r="J504" i="1" s="1"/>
  <c r="K504" i="1"/>
  <c r="L504" i="1" s="1"/>
  <c r="W504" i="1"/>
  <c r="X504" i="1" s="1"/>
  <c r="M504" i="1"/>
  <c r="Y504" i="1"/>
  <c r="M2" i="1"/>
  <c r="AB420" i="1"/>
  <c r="Z420" i="1"/>
  <c r="Y420" i="1"/>
  <c r="W420" i="1"/>
  <c r="X420" i="1" s="1"/>
  <c r="K420" i="1"/>
  <c r="L420" i="1" s="1"/>
  <c r="J420" i="1"/>
  <c r="AB495" i="1"/>
  <c r="AB403" i="1"/>
  <c r="Z403" i="1"/>
  <c r="Y403" i="1"/>
  <c r="W403" i="1"/>
  <c r="X403" i="1" s="1"/>
  <c r="I495" i="1"/>
  <c r="J495" i="1" s="1"/>
  <c r="K495" i="1"/>
  <c r="L495" i="1" s="1"/>
  <c r="W495" i="1"/>
  <c r="X495" i="1" s="1"/>
  <c r="Y495" i="1"/>
  <c r="AB341" i="1"/>
  <c r="K403" i="1"/>
  <c r="L403" i="1" s="1"/>
  <c r="Z341" i="1"/>
  <c r="Y341" i="1"/>
  <c r="W341" i="1"/>
  <c r="X341" i="1" s="1"/>
  <c r="W473" i="1"/>
  <c r="X473" i="1" s="1"/>
  <c r="K341" i="1"/>
  <c r="L341" i="1" s="1"/>
  <c r="Z473" i="1"/>
  <c r="Y473" i="1"/>
  <c r="I3" i="1"/>
  <c r="K473" i="1"/>
  <c r="L473" i="1" s="1"/>
  <c r="I2" i="1"/>
  <c r="J2" i="1" s="1"/>
  <c r="AB473" i="1"/>
  <c r="AB460" i="1"/>
  <c r="K454" i="1"/>
  <c r="L454" i="1" s="1"/>
  <c r="Z460" i="1"/>
  <c r="Y460" i="1"/>
  <c r="W460" i="1"/>
  <c r="X460" i="1" s="1"/>
  <c r="K460" i="1"/>
  <c r="L460" i="1" s="1"/>
  <c r="AB454" i="1"/>
  <c r="Z454" i="1"/>
  <c r="Y454" i="1"/>
  <c r="W454" i="1"/>
  <c r="X454" i="1" s="1"/>
  <c r="I441" i="1"/>
  <c r="J441" i="1" s="1"/>
  <c r="Y395" i="1"/>
  <c r="W395" i="1"/>
  <c r="X395" i="1" s="1"/>
  <c r="AB441" i="1"/>
  <c r="Z441" i="1"/>
  <c r="Y441" i="1"/>
  <c r="W441" i="1"/>
  <c r="X441" i="1" s="1"/>
  <c r="K441" i="1"/>
  <c r="L441" i="1" s="1"/>
  <c r="K395" i="1"/>
  <c r="L395" i="1" s="1"/>
  <c r="AB395" i="1"/>
  <c r="Z395" i="1"/>
  <c r="J395" i="1"/>
  <c r="K35" i="1"/>
  <c r="L35" i="1" s="1"/>
  <c r="I423" i="1"/>
  <c r="J423" i="1" s="1"/>
  <c r="I35" i="1"/>
  <c r="J35" i="1" s="1"/>
  <c r="AB18" i="1"/>
  <c r="I7" i="1"/>
  <c r="J7" i="1" s="1"/>
  <c r="Z18" i="1"/>
  <c r="AB486" i="1"/>
  <c r="Z486" i="1"/>
  <c r="Y486" i="1"/>
  <c r="W486" i="1"/>
  <c r="X486" i="1" s="1"/>
  <c r="K486" i="1"/>
  <c r="L486" i="1" s="1"/>
  <c r="J486" i="1"/>
  <c r="Y18" i="1"/>
  <c r="K423" i="1"/>
  <c r="L423" i="1" s="1"/>
  <c r="I6" i="1"/>
  <c r="J6" i="1" s="1"/>
  <c r="W18" i="1"/>
  <c r="X18" i="1" s="1"/>
  <c r="K18" i="1"/>
  <c r="L18" i="1" s="1"/>
  <c r="J18" i="1"/>
  <c r="I183" i="1"/>
  <c r="J183" i="1" s="1"/>
  <c r="K183" i="1"/>
  <c r="L183" i="1" s="1"/>
  <c r="I119" i="1"/>
  <c r="J119" i="1" s="1"/>
  <c r="K119" i="1"/>
  <c r="L119" i="1" s="1"/>
  <c r="K182" i="1"/>
  <c r="L182" i="1" s="1"/>
  <c r="I182" i="1"/>
  <c r="J182" i="1" s="1"/>
  <c r="K6" i="1"/>
  <c r="L6" i="1" s="1"/>
  <c r="I333" i="1"/>
  <c r="J333" i="1" s="1"/>
  <c r="W333" i="1"/>
  <c r="X333" i="1" s="1"/>
  <c r="K93" i="1"/>
  <c r="L93" i="1" s="1"/>
  <c r="W93" i="1"/>
  <c r="X93" i="1" s="1"/>
  <c r="K467" i="1"/>
  <c r="L467" i="1" s="1"/>
  <c r="W467" i="1"/>
  <c r="X467" i="1" s="1"/>
  <c r="K251" i="1"/>
  <c r="L251" i="1" s="1"/>
  <c r="W251" i="1"/>
  <c r="X251" i="1" s="1"/>
  <c r="I448" i="1"/>
  <c r="J448" i="1" s="1"/>
  <c r="W448" i="1"/>
  <c r="X448" i="1" s="1"/>
  <c r="I349" i="1"/>
  <c r="J349" i="1" s="1"/>
  <c r="W349" i="1"/>
  <c r="X349" i="1" s="1"/>
  <c r="I331" i="1"/>
  <c r="J331" i="1" s="1"/>
  <c r="W331" i="1"/>
  <c r="X331" i="1" s="1"/>
  <c r="I315" i="1"/>
  <c r="J315" i="1" s="1"/>
  <c r="W315" i="1"/>
  <c r="X315" i="1" s="1"/>
  <c r="I299" i="1"/>
  <c r="J299" i="1" s="1"/>
  <c r="W299" i="1"/>
  <c r="X299" i="1" s="1"/>
  <c r="I282" i="1"/>
  <c r="J282" i="1" s="1"/>
  <c r="W282" i="1"/>
  <c r="X282" i="1" s="1"/>
  <c r="I266" i="1"/>
  <c r="J266" i="1" s="1"/>
  <c r="W266" i="1"/>
  <c r="X266" i="1" s="1"/>
  <c r="I234" i="1"/>
  <c r="J234" i="1" s="1"/>
  <c r="W234" i="1"/>
  <c r="X234" i="1" s="1"/>
  <c r="I219" i="1"/>
  <c r="J219" i="1" s="1"/>
  <c r="W219" i="1"/>
  <c r="X219" i="1" s="1"/>
  <c r="K204" i="1"/>
  <c r="L204" i="1" s="1"/>
  <c r="W204" i="1"/>
  <c r="X204" i="1" s="1"/>
  <c r="I188" i="1"/>
  <c r="J188" i="1" s="1"/>
  <c r="W188" i="1"/>
  <c r="X188" i="1" s="1"/>
  <c r="I172" i="1"/>
  <c r="J172" i="1" s="1"/>
  <c r="W172" i="1"/>
  <c r="X172" i="1" s="1"/>
  <c r="I156" i="1"/>
  <c r="J156" i="1" s="1"/>
  <c r="W156" i="1"/>
  <c r="X156" i="1" s="1"/>
  <c r="I140" i="1"/>
  <c r="J140" i="1" s="1"/>
  <c r="W140" i="1"/>
  <c r="X140" i="1" s="1"/>
  <c r="I124" i="1"/>
  <c r="J124" i="1" s="1"/>
  <c r="W124" i="1"/>
  <c r="X124" i="1" s="1"/>
  <c r="I107" i="1"/>
  <c r="J107" i="1" s="1"/>
  <c r="W107" i="1"/>
  <c r="X107" i="1" s="1"/>
  <c r="K91" i="1"/>
  <c r="L91" i="1" s="1"/>
  <c r="W91" i="1"/>
  <c r="X91" i="1" s="1"/>
  <c r="I75" i="1"/>
  <c r="J75" i="1" s="1"/>
  <c r="W75" i="1"/>
  <c r="X75" i="1" s="1"/>
  <c r="I58" i="1"/>
  <c r="J58" i="1" s="1"/>
  <c r="W58" i="1"/>
  <c r="X58" i="1" s="1"/>
  <c r="I43" i="1"/>
  <c r="J43" i="1" s="1"/>
  <c r="W43" i="1"/>
  <c r="X43" i="1" s="1"/>
  <c r="I10" i="1"/>
  <c r="J10" i="1" s="1"/>
  <c r="W10" i="1"/>
  <c r="X10" i="1" s="1"/>
  <c r="K283" i="1"/>
  <c r="L283" i="1" s="1"/>
  <c r="W283" i="1"/>
  <c r="X283" i="1" s="1"/>
  <c r="J500" i="1"/>
  <c r="W500" i="1"/>
  <c r="X500" i="1" s="1"/>
  <c r="I465" i="1"/>
  <c r="J465" i="1" s="1"/>
  <c r="W465" i="1"/>
  <c r="X465" i="1" s="1"/>
  <c r="K447" i="1"/>
  <c r="L447" i="1" s="1"/>
  <c r="W447" i="1"/>
  <c r="X447" i="1" s="1"/>
  <c r="K430" i="1"/>
  <c r="L430" i="1" s="1"/>
  <c r="W430" i="1"/>
  <c r="X430" i="1" s="1"/>
  <c r="K413" i="1"/>
  <c r="L413" i="1" s="1"/>
  <c r="W413" i="1"/>
  <c r="X413" i="1" s="1"/>
  <c r="W396" i="1"/>
  <c r="X396" i="1" s="1"/>
  <c r="I378" i="1"/>
  <c r="J378" i="1" s="1"/>
  <c r="W378" i="1"/>
  <c r="X378" i="1" s="1"/>
  <c r="K364" i="1"/>
  <c r="L364" i="1" s="1"/>
  <c r="W364" i="1"/>
  <c r="X364" i="1" s="1"/>
  <c r="I348" i="1"/>
  <c r="J348" i="1" s="1"/>
  <c r="W348" i="1"/>
  <c r="X348" i="1" s="1"/>
  <c r="I330" i="1"/>
  <c r="J330" i="1" s="1"/>
  <c r="W330" i="1"/>
  <c r="X330" i="1" s="1"/>
  <c r="K314" i="1"/>
  <c r="L314" i="1" s="1"/>
  <c r="W314" i="1"/>
  <c r="X314" i="1" s="1"/>
  <c r="K298" i="1"/>
  <c r="L298" i="1" s="1"/>
  <c r="W298" i="1"/>
  <c r="X298" i="1" s="1"/>
  <c r="K281" i="1"/>
  <c r="L281" i="1" s="1"/>
  <c r="W281" i="1"/>
  <c r="X281" i="1" s="1"/>
  <c r="K249" i="1"/>
  <c r="L249" i="1" s="1"/>
  <c r="W249" i="1"/>
  <c r="X249" i="1" s="1"/>
  <c r="I218" i="1"/>
  <c r="J218" i="1" s="1"/>
  <c r="W218" i="1"/>
  <c r="X218" i="1" s="1"/>
  <c r="K187" i="1"/>
  <c r="L187" i="1" s="1"/>
  <c r="W187" i="1"/>
  <c r="X187" i="1" s="1"/>
  <c r="I171" i="1"/>
  <c r="J171" i="1" s="1"/>
  <c r="W171" i="1"/>
  <c r="X171" i="1" s="1"/>
  <c r="I155" i="1"/>
  <c r="J155" i="1" s="1"/>
  <c r="W155" i="1"/>
  <c r="X155" i="1" s="1"/>
  <c r="I139" i="1"/>
  <c r="J139" i="1" s="1"/>
  <c r="W139" i="1"/>
  <c r="X139" i="1" s="1"/>
  <c r="I123" i="1"/>
  <c r="J123" i="1" s="1"/>
  <c r="W123" i="1"/>
  <c r="X123" i="1" s="1"/>
  <c r="I106" i="1"/>
  <c r="J106" i="1" s="1"/>
  <c r="W106" i="1"/>
  <c r="X106" i="1" s="1"/>
  <c r="I74" i="1"/>
  <c r="J74" i="1" s="1"/>
  <c r="W74" i="1"/>
  <c r="X74" i="1" s="1"/>
  <c r="I57" i="1"/>
  <c r="J57" i="1" s="1"/>
  <c r="W57" i="1"/>
  <c r="X57" i="1" s="1"/>
  <c r="I42" i="1"/>
  <c r="J42" i="1" s="1"/>
  <c r="W42" i="1"/>
  <c r="X42" i="1" s="1"/>
  <c r="I9" i="1"/>
  <c r="J9" i="1" s="1"/>
  <c r="W9" i="1"/>
  <c r="X9" i="1" s="1"/>
  <c r="I468" i="1"/>
  <c r="J468" i="1" s="1"/>
  <c r="W468" i="1"/>
  <c r="X468" i="1" s="1"/>
  <c r="I221" i="1"/>
  <c r="J221" i="1" s="1"/>
  <c r="W221" i="1"/>
  <c r="X221" i="1" s="1"/>
  <c r="K432" i="1"/>
  <c r="L432" i="1" s="1"/>
  <c r="W432" i="1"/>
  <c r="X432" i="1" s="1"/>
  <c r="I235" i="1"/>
  <c r="J235" i="1" s="1"/>
  <c r="W235" i="1"/>
  <c r="X235" i="1" s="1"/>
  <c r="K125" i="1"/>
  <c r="L125" i="1" s="1"/>
  <c r="W125" i="1"/>
  <c r="X125" i="1" s="1"/>
  <c r="K464" i="1"/>
  <c r="L464" i="1" s="1"/>
  <c r="W464" i="1"/>
  <c r="X464" i="1" s="1"/>
  <c r="I313" i="1"/>
  <c r="J313" i="1" s="1"/>
  <c r="W313" i="1"/>
  <c r="X313" i="1" s="1"/>
  <c r="I232" i="1"/>
  <c r="J232" i="1" s="1"/>
  <c r="W232" i="1"/>
  <c r="X232" i="1" s="1"/>
  <c r="I41" i="1"/>
  <c r="J41" i="1" s="1"/>
  <c r="W41" i="1"/>
  <c r="X41" i="1" s="1"/>
  <c r="K25" i="1"/>
  <c r="L25" i="1" s="1"/>
  <c r="W25" i="1"/>
  <c r="X25" i="1" s="1"/>
  <c r="I485" i="1"/>
  <c r="J485" i="1" s="1"/>
  <c r="W485" i="1"/>
  <c r="X485" i="1" s="1"/>
  <c r="I317" i="1"/>
  <c r="J317" i="1" s="1"/>
  <c r="W317" i="1"/>
  <c r="X317" i="1" s="1"/>
  <c r="I109" i="1"/>
  <c r="J109" i="1" s="1"/>
  <c r="W109" i="1"/>
  <c r="X109" i="1" s="1"/>
  <c r="I332" i="1"/>
  <c r="J332" i="1" s="1"/>
  <c r="W332" i="1"/>
  <c r="X332" i="1" s="1"/>
  <c r="W44" i="1"/>
  <c r="X44" i="1" s="1"/>
  <c r="K483" i="1"/>
  <c r="L483" i="1" s="1"/>
  <c r="W483" i="1"/>
  <c r="X483" i="1" s="1"/>
  <c r="I429" i="1"/>
  <c r="J429" i="1" s="1"/>
  <c r="W429" i="1"/>
  <c r="X429" i="1" s="1"/>
  <c r="K186" i="1"/>
  <c r="L186" i="1" s="1"/>
  <c r="W186" i="1"/>
  <c r="X186" i="1" s="1"/>
  <c r="I362" i="1"/>
  <c r="J362" i="1" s="1"/>
  <c r="W362" i="1"/>
  <c r="X362" i="1" s="1"/>
  <c r="K328" i="1"/>
  <c r="L328" i="1" s="1"/>
  <c r="W328" i="1"/>
  <c r="X328" i="1" s="1"/>
  <c r="I296" i="1"/>
  <c r="J296" i="1" s="1"/>
  <c r="W296" i="1"/>
  <c r="X296" i="1" s="1"/>
  <c r="K247" i="1"/>
  <c r="L247" i="1" s="1"/>
  <c r="W247" i="1"/>
  <c r="X247" i="1" s="1"/>
  <c r="K216" i="1"/>
  <c r="L216" i="1" s="1"/>
  <c r="W216" i="1"/>
  <c r="X216" i="1" s="1"/>
  <c r="K185" i="1"/>
  <c r="L185" i="1" s="1"/>
  <c r="W185" i="1"/>
  <c r="X185" i="1" s="1"/>
  <c r="K121" i="1"/>
  <c r="L121" i="1" s="1"/>
  <c r="W121" i="1"/>
  <c r="X121" i="1" s="1"/>
  <c r="K24" i="1"/>
  <c r="L24" i="1" s="1"/>
  <c r="W24" i="1"/>
  <c r="X24" i="1" s="1"/>
  <c r="K158" i="1"/>
  <c r="L158" i="1" s="1"/>
  <c r="W158" i="1"/>
  <c r="X158" i="1" s="1"/>
  <c r="I29" i="1"/>
  <c r="J29" i="1" s="1"/>
  <c r="W29" i="1"/>
  <c r="X29" i="1" s="1"/>
  <c r="K502" i="1"/>
  <c r="L502" i="1" s="1"/>
  <c r="W502" i="1"/>
  <c r="X502" i="1" s="1"/>
  <c r="K316" i="1"/>
  <c r="L316" i="1" s="1"/>
  <c r="W316" i="1"/>
  <c r="X316" i="1" s="1"/>
  <c r="I501" i="1"/>
  <c r="J501" i="1" s="1"/>
  <c r="W501" i="1"/>
  <c r="X501" i="1" s="1"/>
  <c r="I363" i="1"/>
  <c r="J363" i="1" s="1"/>
  <c r="W363" i="1"/>
  <c r="X363" i="1" s="1"/>
  <c r="I170" i="1"/>
  <c r="J170" i="1" s="1"/>
  <c r="W170" i="1"/>
  <c r="X170" i="1" s="1"/>
  <c r="K498" i="1"/>
  <c r="L498" i="1" s="1"/>
  <c r="W498" i="1"/>
  <c r="X498" i="1" s="1"/>
  <c r="I428" i="1"/>
  <c r="J428" i="1" s="1"/>
  <c r="W428" i="1"/>
  <c r="X428" i="1" s="1"/>
  <c r="K279" i="1"/>
  <c r="L279" i="1" s="1"/>
  <c r="W279" i="1"/>
  <c r="X279" i="1" s="1"/>
  <c r="I263" i="1"/>
  <c r="J263" i="1" s="1"/>
  <c r="W263" i="1"/>
  <c r="X263" i="1" s="1"/>
  <c r="I231" i="1"/>
  <c r="J231" i="1" s="1"/>
  <c r="W231" i="1"/>
  <c r="X231" i="1" s="1"/>
  <c r="I201" i="1"/>
  <c r="J201" i="1" s="1"/>
  <c r="W201" i="1"/>
  <c r="X201" i="1" s="1"/>
  <c r="I513" i="1"/>
  <c r="J513" i="1" s="1"/>
  <c r="W513" i="1"/>
  <c r="X513" i="1" s="1"/>
  <c r="I497" i="1"/>
  <c r="J497" i="1" s="1"/>
  <c r="W497" i="1"/>
  <c r="X497" i="1" s="1"/>
  <c r="K479" i="1"/>
  <c r="L479" i="1" s="1"/>
  <c r="W479" i="1"/>
  <c r="X479" i="1" s="1"/>
  <c r="I462" i="1"/>
  <c r="J462" i="1" s="1"/>
  <c r="W462" i="1"/>
  <c r="X462" i="1" s="1"/>
  <c r="I444" i="1"/>
  <c r="J444" i="1" s="1"/>
  <c r="W444" i="1"/>
  <c r="X444" i="1" s="1"/>
  <c r="I427" i="1"/>
  <c r="J427" i="1" s="1"/>
  <c r="W427" i="1"/>
  <c r="X427" i="1" s="1"/>
  <c r="K410" i="1"/>
  <c r="L410" i="1" s="1"/>
  <c r="W410" i="1"/>
  <c r="X410" i="1" s="1"/>
  <c r="I391" i="1"/>
  <c r="J391" i="1" s="1"/>
  <c r="W391" i="1"/>
  <c r="X391" i="1" s="1"/>
  <c r="I375" i="1"/>
  <c r="J375" i="1" s="1"/>
  <c r="W375" i="1"/>
  <c r="X375" i="1" s="1"/>
  <c r="I361" i="1"/>
  <c r="J361" i="1" s="1"/>
  <c r="W361" i="1"/>
  <c r="X361" i="1" s="1"/>
  <c r="I344" i="1"/>
  <c r="J344" i="1" s="1"/>
  <c r="W344" i="1"/>
  <c r="X344" i="1" s="1"/>
  <c r="I327" i="1"/>
  <c r="J327" i="1" s="1"/>
  <c r="W327" i="1"/>
  <c r="X327" i="1" s="1"/>
  <c r="I311" i="1"/>
  <c r="J311" i="1" s="1"/>
  <c r="W311" i="1"/>
  <c r="X311" i="1" s="1"/>
  <c r="I295" i="1"/>
  <c r="J295" i="1" s="1"/>
  <c r="W295" i="1"/>
  <c r="X295" i="1" s="1"/>
  <c r="I278" i="1"/>
  <c r="J278" i="1" s="1"/>
  <c r="W278" i="1"/>
  <c r="X278" i="1" s="1"/>
  <c r="I262" i="1"/>
  <c r="J262" i="1" s="1"/>
  <c r="W262" i="1"/>
  <c r="X262" i="1" s="1"/>
  <c r="I246" i="1"/>
  <c r="J246" i="1" s="1"/>
  <c r="W246" i="1"/>
  <c r="X246" i="1" s="1"/>
  <c r="I230" i="1"/>
  <c r="J230" i="1" s="1"/>
  <c r="W230" i="1"/>
  <c r="X230" i="1" s="1"/>
  <c r="I215" i="1"/>
  <c r="J215" i="1" s="1"/>
  <c r="W215" i="1"/>
  <c r="X215" i="1" s="1"/>
  <c r="I200" i="1"/>
  <c r="J200" i="1" s="1"/>
  <c r="W200" i="1"/>
  <c r="X200" i="1" s="1"/>
  <c r="I184" i="1"/>
  <c r="J184" i="1" s="1"/>
  <c r="W184" i="1"/>
  <c r="X184" i="1" s="1"/>
  <c r="I168" i="1"/>
  <c r="J168" i="1" s="1"/>
  <c r="W168" i="1"/>
  <c r="X168" i="1" s="1"/>
  <c r="K152" i="1"/>
  <c r="L152" i="1" s="1"/>
  <c r="W152" i="1"/>
  <c r="X152" i="1" s="1"/>
  <c r="K136" i="1"/>
  <c r="L136" i="1" s="1"/>
  <c r="W136" i="1"/>
  <c r="X136" i="1" s="1"/>
  <c r="I120" i="1"/>
  <c r="J120" i="1" s="1"/>
  <c r="W120" i="1"/>
  <c r="X120" i="1" s="1"/>
  <c r="I103" i="1"/>
  <c r="J103" i="1" s="1"/>
  <c r="W103" i="1"/>
  <c r="X103" i="1" s="1"/>
  <c r="I87" i="1"/>
  <c r="J87" i="1" s="1"/>
  <c r="W87" i="1"/>
  <c r="X87" i="1" s="1"/>
  <c r="I70" i="1"/>
  <c r="J70" i="1" s="1"/>
  <c r="W70" i="1"/>
  <c r="X70" i="1" s="1"/>
  <c r="K54" i="1"/>
  <c r="L54" i="1" s="1"/>
  <c r="W54" i="1"/>
  <c r="X54" i="1" s="1"/>
  <c r="I39" i="1"/>
  <c r="J39" i="1" s="1"/>
  <c r="W39" i="1"/>
  <c r="X39" i="1" s="1"/>
  <c r="I23" i="1"/>
  <c r="J23" i="1" s="1"/>
  <c r="W23" i="1"/>
  <c r="X23" i="1" s="1"/>
  <c r="I268" i="1"/>
  <c r="J268" i="1" s="1"/>
  <c r="W268" i="1"/>
  <c r="X268" i="1" s="1"/>
  <c r="K449" i="1"/>
  <c r="L449" i="1" s="1"/>
  <c r="W449" i="1"/>
  <c r="X449" i="1" s="1"/>
  <c r="I300" i="1"/>
  <c r="J300" i="1" s="1"/>
  <c r="W300" i="1"/>
  <c r="X300" i="1" s="1"/>
  <c r="I173" i="1"/>
  <c r="J173" i="1" s="1"/>
  <c r="W173" i="1"/>
  <c r="X173" i="1" s="1"/>
  <c r="I141" i="1"/>
  <c r="J141" i="1" s="1"/>
  <c r="W141" i="1"/>
  <c r="X141" i="1" s="1"/>
  <c r="K76" i="1"/>
  <c r="L76" i="1" s="1"/>
  <c r="W76" i="1"/>
  <c r="X76" i="1" s="1"/>
  <c r="I517" i="1"/>
  <c r="J517" i="1" s="1"/>
  <c r="W517" i="1"/>
  <c r="X517" i="1" s="1"/>
  <c r="I412" i="1"/>
  <c r="J412" i="1" s="1"/>
  <c r="W412" i="1"/>
  <c r="X412" i="1" s="1"/>
  <c r="K248" i="1"/>
  <c r="L248" i="1" s="1"/>
  <c r="W248" i="1"/>
  <c r="X248" i="1" s="1"/>
  <c r="I40" i="1"/>
  <c r="J40" i="1" s="1"/>
  <c r="W40" i="1"/>
  <c r="X40" i="1" s="1"/>
  <c r="I527" i="1"/>
  <c r="J527" i="1" s="1"/>
  <c r="W527" i="1"/>
  <c r="X527" i="1" s="1"/>
  <c r="K512" i="1"/>
  <c r="L512" i="1" s="1"/>
  <c r="W512" i="1"/>
  <c r="X512" i="1" s="1"/>
  <c r="I496" i="1"/>
  <c r="J496" i="1" s="1"/>
  <c r="W496" i="1"/>
  <c r="X496" i="1" s="1"/>
  <c r="K478" i="1"/>
  <c r="L478" i="1" s="1"/>
  <c r="W478" i="1"/>
  <c r="X478" i="1" s="1"/>
  <c r="I461" i="1"/>
  <c r="J461" i="1" s="1"/>
  <c r="W461" i="1"/>
  <c r="X461" i="1" s="1"/>
  <c r="I443" i="1"/>
  <c r="J443" i="1" s="1"/>
  <c r="W443" i="1"/>
  <c r="X443" i="1" s="1"/>
  <c r="I426" i="1"/>
  <c r="J426" i="1" s="1"/>
  <c r="W426" i="1"/>
  <c r="X426" i="1" s="1"/>
  <c r="I409" i="1"/>
  <c r="J409" i="1" s="1"/>
  <c r="W409" i="1"/>
  <c r="X409" i="1" s="1"/>
  <c r="I390" i="1"/>
  <c r="J390" i="1" s="1"/>
  <c r="W390" i="1"/>
  <c r="X390" i="1" s="1"/>
  <c r="K374" i="1"/>
  <c r="L374" i="1" s="1"/>
  <c r="W374" i="1"/>
  <c r="X374" i="1" s="1"/>
  <c r="I360" i="1"/>
  <c r="J360" i="1" s="1"/>
  <c r="W360" i="1"/>
  <c r="X360" i="1" s="1"/>
  <c r="I343" i="1"/>
  <c r="J343" i="1" s="1"/>
  <c r="W343" i="1"/>
  <c r="X343" i="1" s="1"/>
  <c r="I322" i="1"/>
  <c r="J322" i="1" s="1"/>
  <c r="W322" i="1"/>
  <c r="X322" i="1" s="1"/>
  <c r="I310" i="1"/>
  <c r="J310" i="1" s="1"/>
  <c r="W310" i="1"/>
  <c r="X310" i="1" s="1"/>
  <c r="I293" i="1"/>
  <c r="J293" i="1" s="1"/>
  <c r="W293" i="1"/>
  <c r="X293" i="1" s="1"/>
  <c r="I277" i="1"/>
  <c r="J277" i="1" s="1"/>
  <c r="W277" i="1"/>
  <c r="X277" i="1" s="1"/>
  <c r="I261" i="1"/>
  <c r="J261" i="1" s="1"/>
  <c r="W261" i="1"/>
  <c r="X261" i="1" s="1"/>
  <c r="I245" i="1"/>
  <c r="J245" i="1" s="1"/>
  <c r="W245" i="1"/>
  <c r="X245" i="1" s="1"/>
  <c r="I229" i="1"/>
  <c r="J229" i="1" s="1"/>
  <c r="W229" i="1"/>
  <c r="X229" i="1" s="1"/>
  <c r="I214" i="1"/>
  <c r="J214" i="1" s="1"/>
  <c r="W214" i="1"/>
  <c r="X214" i="1" s="1"/>
  <c r="I199" i="1"/>
  <c r="J199" i="1" s="1"/>
  <c r="W199" i="1"/>
  <c r="X199" i="1" s="1"/>
  <c r="I167" i="1"/>
  <c r="J167" i="1" s="1"/>
  <c r="W167" i="1"/>
  <c r="X167" i="1" s="1"/>
  <c r="K151" i="1"/>
  <c r="L151" i="1" s="1"/>
  <c r="W151" i="1"/>
  <c r="X151" i="1" s="1"/>
  <c r="I135" i="1"/>
  <c r="J135" i="1" s="1"/>
  <c r="W135" i="1"/>
  <c r="X135" i="1" s="1"/>
  <c r="I102" i="1"/>
  <c r="J102" i="1" s="1"/>
  <c r="W102" i="1"/>
  <c r="X102" i="1" s="1"/>
  <c r="I86" i="1"/>
  <c r="J86" i="1" s="1"/>
  <c r="W86" i="1"/>
  <c r="X86" i="1" s="1"/>
  <c r="I69" i="1"/>
  <c r="J69" i="1" s="1"/>
  <c r="W69" i="1"/>
  <c r="X69" i="1" s="1"/>
  <c r="I53" i="1"/>
  <c r="J53" i="1" s="1"/>
  <c r="W53" i="1"/>
  <c r="X53" i="1" s="1"/>
  <c r="I38" i="1"/>
  <c r="J38" i="1" s="1"/>
  <c r="W38" i="1"/>
  <c r="X38" i="1" s="1"/>
  <c r="I22" i="1"/>
  <c r="J22" i="1" s="1"/>
  <c r="W22" i="1"/>
  <c r="X22" i="1" s="1"/>
  <c r="K5" i="1"/>
  <c r="L5" i="1" s="1"/>
  <c r="W5" i="1"/>
  <c r="X5" i="1" s="1"/>
  <c r="I450" i="1"/>
  <c r="J450" i="1" s="1"/>
  <c r="W450" i="1"/>
  <c r="X450" i="1" s="1"/>
  <c r="K481" i="1"/>
  <c r="L481" i="1" s="1"/>
  <c r="W481" i="1"/>
  <c r="X481" i="1" s="1"/>
  <c r="I297" i="1"/>
  <c r="J297" i="1" s="1"/>
  <c r="W297" i="1"/>
  <c r="X297" i="1" s="1"/>
  <c r="K89" i="1"/>
  <c r="L89" i="1" s="1"/>
  <c r="W89" i="1"/>
  <c r="X89" i="1" s="1"/>
  <c r="I463" i="1"/>
  <c r="J463" i="1" s="1"/>
  <c r="W463" i="1"/>
  <c r="X463" i="1" s="1"/>
  <c r="I153" i="1"/>
  <c r="J153" i="1" s="1"/>
  <c r="W153" i="1"/>
  <c r="X153" i="1" s="1"/>
  <c r="I526" i="1"/>
  <c r="J526" i="1" s="1"/>
  <c r="W526" i="1"/>
  <c r="X526" i="1" s="1"/>
  <c r="K511" i="1"/>
  <c r="L511" i="1" s="1"/>
  <c r="W511" i="1"/>
  <c r="X511" i="1" s="1"/>
  <c r="I494" i="1"/>
  <c r="J494" i="1" s="1"/>
  <c r="W494" i="1"/>
  <c r="X494" i="1" s="1"/>
  <c r="K477" i="1"/>
  <c r="L477" i="1" s="1"/>
  <c r="W477" i="1"/>
  <c r="X477" i="1" s="1"/>
  <c r="I459" i="1"/>
  <c r="J459" i="1" s="1"/>
  <c r="W459" i="1"/>
  <c r="X459" i="1" s="1"/>
  <c r="I442" i="1"/>
  <c r="J442" i="1" s="1"/>
  <c r="W442" i="1"/>
  <c r="X442" i="1" s="1"/>
  <c r="I425" i="1"/>
  <c r="J425" i="1" s="1"/>
  <c r="W425" i="1"/>
  <c r="X425" i="1" s="1"/>
  <c r="I408" i="1"/>
  <c r="J408" i="1" s="1"/>
  <c r="W408" i="1"/>
  <c r="X408" i="1" s="1"/>
  <c r="I389" i="1"/>
  <c r="J389" i="1" s="1"/>
  <c r="W389" i="1"/>
  <c r="X389" i="1" s="1"/>
  <c r="W373" i="1"/>
  <c r="X373" i="1" s="1"/>
  <c r="I359" i="1"/>
  <c r="J359" i="1" s="1"/>
  <c r="W359" i="1"/>
  <c r="X359" i="1" s="1"/>
  <c r="I342" i="1"/>
  <c r="J342" i="1" s="1"/>
  <c r="W342" i="1"/>
  <c r="X342" i="1" s="1"/>
  <c r="I326" i="1"/>
  <c r="J326" i="1" s="1"/>
  <c r="W326" i="1"/>
  <c r="X326" i="1" s="1"/>
  <c r="I309" i="1"/>
  <c r="J309" i="1" s="1"/>
  <c r="W309" i="1"/>
  <c r="X309" i="1" s="1"/>
  <c r="I292" i="1"/>
  <c r="J292" i="1" s="1"/>
  <c r="W292" i="1"/>
  <c r="X292" i="1" s="1"/>
  <c r="I276" i="1"/>
  <c r="J276" i="1" s="1"/>
  <c r="W276" i="1"/>
  <c r="X276" i="1" s="1"/>
  <c r="K260" i="1"/>
  <c r="L260" i="1" s="1"/>
  <c r="W260" i="1"/>
  <c r="X260" i="1" s="1"/>
  <c r="I244" i="1"/>
  <c r="J244" i="1" s="1"/>
  <c r="W244" i="1"/>
  <c r="X244" i="1" s="1"/>
  <c r="I228" i="1"/>
  <c r="J228" i="1" s="1"/>
  <c r="W228" i="1"/>
  <c r="X228" i="1" s="1"/>
  <c r="I213" i="1"/>
  <c r="J213" i="1" s="1"/>
  <c r="W213" i="1"/>
  <c r="X213" i="1" s="1"/>
  <c r="I198" i="1"/>
  <c r="J198" i="1" s="1"/>
  <c r="W198" i="1"/>
  <c r="X198" i="1" s="1"/>
  <c r="I166" i="1"/>
  <c r="J166" i="1" s="1"/>
  <c r="W166" i="1"/>
  <c r="X166" i="1" s="1"/>
  <c r="K150" i="1"/>
  <c r="L150" i="1" s="1"/>
  <c r="W150" i="1"/>
  <c r="X150" i="1" s="1"/>
  <c r="I134" i="1"/>
  <c r="J134" i="1" s="1"/>
  <c r="W134" i="1"/>
  <c r="X134" i="1" s="1"/>
  <c r="I118" i="1"/>
  <c r="J118" i="1" s="1"/>
  <c r="W118" i="1"/>
  <c r="X118" i="1" s="1"/>
  <c r="K101" i="1"/>
  <c r="L101" i="1" s="1"/>
  <c r="W101" i="1"/>
  <c r="X101" i="1" s="1"/>
  <c r="I85" i="1"/>
  <c r="J85" i="1" s="1"/>
  <c r="W85" i="1"/>
  <c r="X85" i="1" s="1"/>
  <c r="I68" i="1"/>
  <c r="J68" i="1" s="1"/>
  <c r="W68" i="1"/>
  <c r="X68" i="1" s="1"/>
  <c r="I52" i="1"/>
  <c r="J52" i="1" s="1"/>
  <c r="W52" i="1"/>
  <c r="X52" i="1" s="1"/>
  <c r="I37" i="1"/>
  <c r="J37" i="1" s="1"/>
  <c r="W37" i="1"/>
  <c r="X37" i="1" s="1"/>
  <c r="I21" i="1"/>
  <c r="J21" i="1" s="1"/>
  <c r="W21" i="1"/>
  <c r="X21" i="1" s="1"/>
  <c r="L4" i="1"/>
  <c r="W4" i="1"/>
  <c r="X4" i="1" s="1"/>
  <c r="K433" i="1"/>
  <c r="L433" i="1" s="1"/>
  <c r="W433" i="1"/>
  <c r="X433" i="1" s="1"/>
  <c r="I351" i="1"/>
  <c r="J351" i="1" s="1"/>
  <c r="W351" i="1"/>
  <c r="X351" i="1" s="1"/>
  <c r="K142" i="1"/>
  <c r="L142" i="1" s="1"/>
  <c r="W142" i="1"/>
  <c r="X142" i="1" s="1"/>
  <c r="I45" i="1"/>
  <c r="J45" i="1" s="1"/>
  <c r="W45" i="1"/>
  <c r="X45" i="1" s="1"/>
  <c r="I415" i="1"/>
  <c r="J415" i="1" s="1"/>
  <c r="W415" i="1"/>
  <c r="X415" i="1" s="1"/>
  <c r="K205" i="1"/>
  <c r="L205" i="1" s="1"/>
  <c r="W205" i="1"/>
  <c r="X205" i="1" s="1"/>
  <c r="I28" i="1"/>
  <c r="J28" i="1" s="1"/>
  <c r="W28" i="1"/>
  <c r="X28" i="1" s="1"/>
  <c r="I329" i="1"/>
  <c r="J329" i="1" s="1"/>
  <c r="W329" i="1"/>
  <c r="X329" i="1" s="1"/>
  <c r="I105" i="1"/>
  <c r="J105" i="1" s="1"/>
  <c r="W105" i="1"/>
  <c r="X105" i="1" s="1"/>
  <c r="I72" i="1"/>
  <c r="J72" i="1" s="1"/>
  <c r="W72" i="1"/>
  <c r="X72" i="1" s="1"/>
  <c r="I525" i="1"/>
  <c r="J525" i="1" s="1"/>
  <c r="W525" i="1"/>
  <c r="X525" i="1" s="1"/>
  <c r="K510" i="1"/>
  <c r="L510" i="1" s="1"/>
  <c r="W510" i="1"/>
  <c r="X510" i="1" s="1"/>
  <c r="K493" i="1"/>
  <c r="L493" i="1" s="1"/>
  <c r="W493" i="1"/>
  <c r="X493" i="1" s="1"/>
  <c r="K476" i="1"/>
  <c r="L476" i="1" s="1"/>
  <c r="W476" i="1"/>
  <c r="X476" i="1" s="1"/>
  <c r="K458" i="1"/>
  <c r="L458" i="1" s="1"/>
  <c r="W458" i="1"/>
  <c r="X458" i="1" s="1"/>
  <c r="I440" i="1"/>
  <c r="J440" i="1" s="1"/>
  <c r="W440" i="1"/>
  <c r="X440" i="1" s="1"/>
  <c r="K424" i="1"/>
  <c r="L424" i="1" s="1"/>
  <c r="W424" i="1"/>
  <c r="X424" i="1" s="1"/>
  <c r="W407" i="1"/>
  <c r="X407" i="1" s="1"/>
  <c r="I388" i="1"/>
  <c r="J388" i="1" s="1"/>
  <c r="W388" i="1"/>
  <c r="X388" i="1" s="1"/>
  <c r="I372" i="1"/>
  <c r="J372" i="1" s="1"/>
  <c r="W372" i="1"/>
  <c r="X372" i="1" s="1"/>
  <c r="I358" i="1"/>
  <c r="J358" i="1" s="1"/>
  <c r="W358" i="1"/>
  <c r="X358" i="1" s="1"/>
  <c r="I340" i="1"/>
  <c r="J340" i="1" s="1"/>
  <c r="W340" i="1"/>
  <c r="X340" i="1" s="1"/>
  <c r="I325" i="1"/>
  <c r="J325" i="1" s="1"/>
  <c r="W325" i="1"/>
  <c r="X325" i="1" s="1"/>
  <c r="K308" i="1"/>
  <c r="L308" i="1" s="1"/>
  <c r="W308" i="1"/>
  <c r="X308" i="1" s="1"/>
  <c r="K291" i="1"/>
  <c r="L291" i="1" s="1"/>
  <c r="W291" i="1"/>
  <c r="X291" i="1" s="1"/>
  <c r="I275" i="1"/>
  <c r="J275" i="1" s="1"/>
  <c r="W275" i="1"/>
  <c r="X275" i="1" s="1"/>
  <c r="K259" i="1"/>
  <c r="L259" i="1" s="1"/>
  <c r="W259" i="1"/>
  <c r="X259" i="1" s="1"/>
  <c r="I243" i="1"/>
  <c r="J243" i="1" s="1"/>
  <c r="W243" i="1"/>
  <c r="X243" i="1" s="1"/>
  <c r="K227" i="1"/>
  <c r="L227" i="1" s="1"/>
  <c r="W227" i="1"/>
  <c r="X227" i="1" s="1"/>
  <c r="K212" i="1"/>
  <c r="L212" i="1" s="1"/>
  <c r="W212" i="1"/>
  <c r="X212" i="1" s="1"/>
  <c r="K197" i="1"/>
  <c r="L197" i="1" s="1"/>
  <c r="W197" i="1"/>
  <c r="X197" i="1" s="1"/>
  <c r="I181" i="1"/>
  <c r="J181" i="1" s="1"/>
  <c r="W181" i="1"/>
  <c r="X181" i="1" s="1"/>
  <c r="I165" i="1"/>
  <c r="J165" i="1" s="1"/>
  <c r="W165" i="1"/>
  <c r="X165" i="1" s="1"/>
  <c r="I149" i="1"/>
  <c r="J149" i="1" s="1"/>
  <c r="W149" i="1"/>
  <c r="X149" i="1" s="1"/>
  <c r="I133" i="1"/>
  <c r="J133" i="1" s="1"/>
  <c r="W133" i="1"/>
  <c r="X133" i="1" s="1"/>
  <c r="K116" i="1"/>
  <c r="L116" i="1" s="1"/>
  <c r="W116" i="1"/>
  <c r="X116" i="1" s="1"/>
  <c r="K100" i="1"/>
  <c r="L100" i="1" s="1"/>
  <c r="W100" i="1"/>
  <c r="X100" i="1" s="1"/>
  <c r="K84" i="1"/>
  <c r="L84" i="1" s="1"/>
  <c r="W84" i="1"/>
  <c r="X84" i="1" s="1"/>
  <c r="K67" i="1"/>
  <c r="L67" i="1" s="1"/>
  <c r="W67" i="1"/>
  <c r="X67" i="1" s="1"/>
  <c r="I71" i="1"/>
  <c r="J71" i="1" s="1"/>
  <c r="W71" i="1"/>
  <c r="X71" i="1" s="1"/>
  <c r="I36" i="1"/>
  <c r="J36" i="1" s="1"/>
  <c r="W36" i="1"/>
  <c r="X36" i="1" s="1"/>
  <c r="I20" i="1"/>
  <c r="J20" i="1" s="1"/>
  <c r="W20" i="1"/>
  <c r="X20" i="1" s="1"/>
  <c r="J3" i="1"/>
  <c r="W3" i="1"/>
  <c r="X3" i="1" s="1"/>
  <c r="I399" i="1"/>
  <c r="J399" i="1" s="1"/>
  <c r="W399" i="1"/>
  <c r="X399" i="1" s="1"/>
  <c r="K392" i="1"/>
  <c r="L392" i="1" s="1"/>
  <c r="W392" i="1"/>
  <c r="X392" i="1" s="1"/>
  <c r="I350" i="1"/>
  <c r="J350" i="1" s="1"/>
  <c r="W350" i="1"/>
  <c r="X350" i="1" s="1"/>
  <c r="K480" i="1"/>
  <c r="L480" i="1" s="1"/>
  <c r="W480" i="1"/>
  <c r="X480" i="1" s="1"/>
  <c r="K376" i="1"/>
  <c r="L376" i="1" s="1"/>
  <c r="W376" i="1"/>
  <c r="X376" i="1" s="1"/>
  <c r="I104" i="1"/>
  <c r="J104" i="1" s="1"/>
  <c r="W104" i="1"/>
  <c r="X104" i="1" s="1"/>
  <c r="K524" i="1"/>
  <c r="L524" i="1" s="1"/>
  <c r="W524" i="1"/>
  <c r="X524" i="1" s="1"/>
  <c r="K509" i="1"/>
  <c r="L509" i="1" s="1"/>
  <c r="W509" i="1"/>
  <c r="X509" i="1" s="1"/>
  <c r="I492" i="1"/>
  <c r="J492" i="1" s="1"/>
  <c r="W492" i="1"/>
  <c r="X492" i="1" s="1"/>
  <c r="K475" i="1"/>
  <c r="L475" i="1" s="1"/>
  <c r="W475" i="1"/>
  <c r="X475" i="1" s="1"/>
  <c r="I457" i="1"/>
  <c r="J457" i="1" s="1"/>
  <c r="W457" i="1"/>
  <c r="X457" i="1" s="1"/>
  <c r="K439" i="1"/>
  <c r="L439" i="1" s="1"/>
  <c r="W439" i="1"/>
  <c r="X439" i="1" s="1"/>
  <c r="I406" i="1"/>
  <c r="J406" i="1" s="1"/>
  <c r="W406" i="1"/>
  <c r="X406" i="1" s="1"/>
  <c r="K387" i="1"/>
  <c r="L387" i="1" s="1"/>
  <c r="W387" i="1"/>
  <c r="X387" i="1" s="1"/>
  <c r="K357" i="1"/>
  <c r="L357" i="1" s="1"/>
  <c r="W357" i="1"/>
  <c r="X357" i="1" s="1"/>
  <c r="K339" i="1"/>
  <c r="L339" i="1" s="1"/>
  <c r="W339" i="1"/>
  <c r="X339" i="1" s="1"/>
  <c r="I324" i="1"/>
  <c r="J324" i="1" s="1"/>
  <c r="W324" i="1"/>
  <c r="X324" i="1" s="1"/>
  <c r="K307" i="1"/>
  <c r="L307" i="1" s="1"/>
  <c r="W307" i="1"/>
  <c r="X307" i="1" s="1"/>
  <c r="I290" i="1"/>
  <c r="J290" i="1" s="1"/>
  <c r="W290" i="1"/>
  <c r="X290" i="1" s="1"/>
  <c r="I274" i="1"/>
  <c r="J274" i="1" s="1"/>
  <c r="W274" i="1"/>
  <c r="X274" i="1" s="1"/>
  <c r="W258" i="1"/>
  <c r="X258" i="1" s="1"/>
  <c r="K242" i="1"/>
  <c r="L242" i="1" s="1"/>
  <c r="W242" i="1"/>
  <c r="X242" i="1" s="1"/>
  <c r="I226" i="1"/>
  <c r="J226" i="1" s="1"/>
  <c r="W226" i="1"/>
  <c r="X226" i="1" s="1"/>
  <c r="K211" i="1"/>
  <c r="L211" i="1" s="1"/>
  <c r="W211" i="1"/>
  <c r="X211" i="1" s="1"/>
  <c r="I196" i="1"/>
  <c r="J196" i="1" s="1"/>
  <c r="W196" i="1"/>
  <c r="X196" i="1" s="1"/>
  <c r="K180" i="1"/>
  <c r="L180" i="1" s="1"/>
  <c r="W180" i="1"/>
  <c r="X180" i="1" s="1"/>
  <c r="K164" i="1"/>
  <c r="L164" i="1" s="1"/>
  <c r="W164" i="1"/>
  <c r="X164" i="1" s="1"/>
  <c r="I148" i="1"/>
  <c r="J148" i="1" s="1"/>
  <c r="W148" i="1"/>
  <c r="X148" i="1" s="1"/>
  <c r="K132" i="1"/>
  <c r="L132" i="1" s="1"/>
  <c r="W132" i="1"/>
  <c r="X132" i="1" s="1"/>
  <c r="I115" i="1"/>
  <c r="J115" i="1" s="1"/>
  <c r="W115" i="1"/>
  <c r="X115" i="1" s="1"/>
  <c r="I99" i="1"/>
  <c r="J99" i="1" s="1"/>
  <c r="W99" i="1"/>
  <c r="X99" i="1" s="1"/>
  <c r="K83" i="1"/>
  <c r="L83" i="1" s="1"/>
  <c r="W83" i="1"/>
  <c r="X83" i="1" s="1"/>
  <c r="I66" i="1"/>
  <c r="J66" i="1" s="1"/>
  <c r="W66" i="1"/>
  <c r="X66" i="1" s="1"/>
  <c r="K51" i="1"/>
  <c r="L51" i="1" s="1"/>
  <c r="W51" i="1"/>
  <c r="X51" i="1" s="1"/>
  <c r="K19" i="1"/>
  <c r="L19" i="1" s="1"/>
  <c r="W19" i="1"/>
  <c r="X19" i="1" s="1"/>
  <c r="I416" i="1"/>
  <c r="J416" i="1" s="1"/>
  <c r="W416" i="1"/>
  <c r="X416" i="1" s="1"/>
  <c r="I301" i="1"/>
  <c r="J301" i="1" s="1"/>
  <c r="W301" i="1"/>
  <c r="X301" i="1" s="1"/>
  <c r="I190" i="1"/>
  <c r="J190" i="1" s="1"/>
  <c r="W190" i="1"/>
  <c r="X190" i="1" s="1"/>
  <c r="I126" i="1"/>
  <c r="J126" i="1" s="1"/>
  <c r="W126" i="1"/>
  <c r="X126" i="1" s="1"/>
  <c r="I12" i="1"/>
  <c r="J12" i="1" s="1"/>
  <c r="W12" i="1"/>
  <c r="X12" i="1" s="1"/>
  <c r="K380" i="1"/>
  <c r="L380" i="1" s="1"/>
  <c r="W380" i="1"/>
  <c r="X380" i="1" s="1"/>
  <c r="I414" i="1"/>
  <c r="J414" i="1" s="1"/>
  <c r="W414" i="1"/>
  <c r="X414" i="1" s="1"/>
  <c r="K482" i="1"/>
  <c r="L482" i="1" s="1"/>
  <c r="W482" i="1"/>
  <c r="X482" i="1" s="1"/>
  <c r="I515" i="1"/>
  <c r="W515" i="1"/>
  <c r="X515" i="1" s="1"/>
  <c r="K377" i="1"/>
  <c r="L377" i="1" s="1"/>
  <c r="W377" i="1"/>
  <c r="X377" i="1" s="1"/>
  <c r="K280" i="1"/>
  <c r="L280" i="1" s="1"/>
  <c r="W280" i="1"/>
  <c r="X280" i="1" s="1"/>
  <c r="K122" i="1"/>
  <c r="L122" i="1" s="1"/>
  <c r="W122" i="1"/>
  <c r="X122" i="1" s="1"/>
  <c r="I445" i="1"/>
  <c r="J445" i="1" s="1"/>
  <c r="W445" i="1"/>
  <c r="X445" i="1" s="1"/>
  <c r="I169" i="1"/>
  <c r="J169" i="1" s="1"/>
  <c r="W169" i="1"/>
  <c r="X169" i="1" s="1"/>
  <c r="K306" i="1"/>
  <c r="L306" i="1" s="1"/>
  <c r="W306" i="1"/>
  <c r="X306" i="1" s="1"/>
  <c r="K289" i="1"/>
  <c r="L289" i="1" s="1"/>
  <c r="W289" i="1"/>
  <c r="X289" i="1" s="1"/>
  <c r="K273" i="1"/>
  <c r="L273" i="1" s="1"/>
  <c r="W273" i="1"/>
  <c r="X273" i="1" s="1"/>
  <c r="K257" i="1"/>
  <c r="L257" i="1" s="1"/>
  <c r="W257" i="1"/>
  <c r="X257" i="1" s="1"/>
  <c r="W163" i="1"/>
  <c r="X163" i="1" s="1"/>
  <c r="K65" i="1"/>
  <c r="L65" i="1" s="1"/>
  <c r="W65" i="1"/>
  <c r="X65" i="1" s="1"/>
  <c r="K50" i="1"/>
  <c r="L50" i="1" s="1"/>
  <c r="W50" i="1"/>
  <c r="X50" i="1" s="1"/>
  <c r="K34" i="1"/>
  <c r="L34" i="1" s="1"/>
  <c r="W34" i="1"/>
  <c r="X34" i="1" s="1"/>
  <c r="K17" i="1"/>
  <c r="L17" i="1" s="1"/>
  <c r="W17" i="1"/>
  <c r="X17" i="1" s="1"/>
  <c r="I519" i="1"/>
  <c r="J519" i="1" s="1"/>
  <c r="W519" i="1"/>
  <c r="X519" i="1" s="1"/>
  <c r="I284" i="1"/>
  <c r="J284" i="1" s="1"/>
  <c r="W284" i="1"/>
  <c r="X284" i="1" s="1"/>
  <c r="I77" i="1"/>
  <c r="J77" i="1" s="1"/>
  <c r="W77" i="1"/>
  <c r="X77" i="1" s="1"/>
  <c r="I398" i="1"/>
  <c r="J398" i="1" s="1"/>
  <c r="W398" i="1"/>
  <c r="X398" i="1" s="1"/>
  <c r="K108" i="1"/>
  <c r="L108" i="1" s="1"/>
  <c r="W108" i="1"/>
  <c r="X108" i="1" s="1"/>
  <c r="I466" i="1"/>
  <c r="J466" i="1" s="1"/>
  <c r="W466" i="1"/>
  <c r="X466" i="1" s="1"/>
  <c r="L394" i="1"/>
  <c r="W394" i="1"/>
  <c r="X394" i="1" s="1"/>
  <c r="I264" i="1"/>
  <c r="J264" i="1" s="1"/>
  <c r="W264" i="1"/>
  <c r="X264" i="1" s="1"/>
  <c r="I154" i="1"/>
  <c r="J154" i="1" s="1"/>
  <c r="W154" i="1"/>
  <c r="X154" i="1" s="1"/>
  <c r="K288" i="1"/>
  <c r="L288" i="1" s="1"/>
  <c r="W288" i="1"/>
  <c r="X288" i="1" s="1"/>
  <c r="K272" i="1"/>
  <c r="L272" i="1" s="1"/>
  <c r="W272" i="1"/>
  <c r="X272" i="1" s="1"/>
  <c r="K256" i="1"/>
  <c r="L256" i="1" s="1"/>
  <c r="W256" i="1"/>
  <c r="X256" i="1" s="1"/>
  <c r="K240" i="1"/>
  <c r="L240" i="1" s="1"/>
  <c r="W240" i="1"/>
  <c r="X240" i="1" s="1"/>
  <c r="K33" i="1"/>
  <c r="L33" i="1" s="1"/>
  <c r="W33" i="1"/>
  <c r="X33" i="1" s="1"/>
  <c r="K16" i="1"/>
  <c r="L16" i="1" s="1"/>
  <c r="W16" i="1"/>
  <c r="X16" i="1" s="1"/>
  <c r="I236" i="1"/>
  <c r="J236" i="1" s="1"/>
  <c r="W236" i="1"/>
  <c r="X236" i="1" s="1"/>
  <c r="I11" i="1"/>
  <c r="J11" i="1" s="1"/>
  <c r="W11" i="1"/>
  <c r="X11" i="1" s="1"/>
  <c r="I516" i="1"/>
  <c r="W516" i="1"/>
  <c r="X516" i="1" s="1"/>
  <c r="I499" i="1"/>
  <c r="J499" i="1" s="1"/>
  <c r="W499" i="1"/>
  <c r="X499" i="1" s="1"/>
  <c r="K347" i="1"/>
  <c r="L347" i="1" s="1"/>
  <c r="W347" i="1"/>
  <c r="X347" i="1" s="1"/>
  <c r="I217" i="1"/>
  <c r="J217" i="1" s="1"/>
  <c r="W217" i="1"/>
  <c r="X217" i="1" s="1"/>
  <c r="I514" i="1"/>
  <c r="W514" i="1"/>
  <c r="X514" i="1" s="1"/>
  <c r="I503" i="1"/>
  <c r="J503" i="1" s="1"/>
  <c r="W503" i="1"/>
  <c r="X503" i="1" s="1"/>
  <c r="I252" i="1"/>
  <c r="J252" i="1" s="1"/>
  <c r="W252" i="1"/>
  <c r="X252" i="1" s="1"/>
  <c r="I60" i="1"/>
  <c r="J60" i="1" s="1"/>
  <c r="W60" i="1"/>
  <c r="X60" i="1" s="1"/>
  <c r="K366" i="1"/>
  <c r="L366" i="1" s="1"/>
  <c r="W366" i="1"/>
  <c r="X366" i="1" s="1"/>
  <c r="I189" i="1"/>
  <c r="J189" i="1" s="1"/>
  <c r="W189" i="1"/>
  <c r="X189" i="1" s="1"/>
  <c r="K92" i="1"/>
  <c r="L92" i="1" s="1"/>
  <c r="W92" i="1"/>
  <c r="X92" i="1" s="1"/>
  <c r="I397" i="1"/>
  <c r="J397" i="1" s="1"/>
  <c r="W397" i="1"/>
  <c r="X397" i="1" s="1"/>
  <c r="I446" i="1"/>
  <c r="J446" i="1" s="1"/>
  <c r="W446" i="1"/>
  <c r="X446" i="1" s="1"/>
  <c r="I73" i="1"/>
  <c r="J73" i="1" s="1"/>
  <c r="W73" i="1"/>
  <c r="X73" i="1" s="1"/>
  <c r="W393" i="1"/>
  <c r="X393" i="1" s="1"/>
  <c r="K88" i="1"/>
  <c r="L88" i="1" s="1"/>
  <c r="W88" i="1"/>
  <c r="X88" i="1" s="1"/>
  <c r="K102" i="1"/>
  <c r="L102" i="1" s="1"/>
  <c r="I521" i="1"/>
  <c r="J521" i="1" s="1"/>
  <c r="W521" i="1"/>
  <c r="X521" i="1" s="1"/>
  <c r="I506" i="1"/>
  <c r="J506" i="1" s="1"/>
  <c r="W506" i="1"/>
  <c r="X506" i="1" s="1"/>
  <c r="I488" i="1"/>
  <c r="J488" i="1" s="1"/>
  <c r="W488" i="1"/>
  <c r="X488" i="1" s="1"/>
  <c r="I470" i="1"/>
  <c r="J470" i="1" s="1"/>
  <c r="W470" i="1"/>
  <c r="X470" i="1" s="1"/>
  <c r="I452" i="1"/>
  <c r="J452" i="1" s="1"/>
  <c r="W452" i="1"/>
  <c r="X452" i="1" s="1"/>
  <c r="I435" i="1"/>
  <c r="J435" i="1" s="1"/>
  <c r="W435" i="1"/>
  <c r="X435" i="1" s="1"/>
  <c r="I418" i="1"/>
  <c r="J418" i="1" s="1"/>
  <c r="W418" i="1"/>
  <c r="X418" i="1" s="1"/>
  <c r="I401" i="1"/>
  <c r="J401" i="1" s="1"/>
  <c r="W401" i="1"/>
  <c r="X401" i="1" s="1"/>
  <c r="I383" i="1"/>
  <c r="J383" i="1" s="1"/>
  <c r="W383" i="1"/>
  <c r="X383" i="1" s="1"/>
  <c r="I368" i="1"/>
  <c r="J368" i="1" s="1"/>
  <c r="W368" i="1"/>
  <c r="X368" i="1" s="1"/>
  <c r="I353" i="1"/>
  <c r="J353" i="1" s="1"/>
  <c r="W353" i="1"/>
  <c r="X353" i="1" s="1"/>
  <c r="I335" i="1"/>
  <c r="J335" i="1" s="1"/>
  <c r="W335" i="1"/>
  <c r="X335" i="1" s="1"/>
  <c r="I319" i="1"/>
  <c r="J319" i="1" s="1"/>
  <c r="W319" i="1"/>
  <c r="X319" i="1" s="1"/>
  <c r="I303" i="1"/>
  <c r="J303" i="1" s="1"/>
  <c r="W303" i="1"/>
  <c r="X303" i="1" s="1"/>
  <c r="I286" i="1"/>
  <c r="J286" i="1" s="1"/>
  <c r="W286" i="1"/>
  <c r="X286" i="1" s="1"/>
  <c r="I270" i="1"/>
  <c r="J270" i="1" s="1"/>
  <c r="W270" i="1"/>
  <c r="X270" i="1" s="1"/>
  <c r="I254" i="1"/>
  <c r="J254" i="1" s="1"/>
  <c r="W254" i="1"/>
  <c r="X254" i="1" s="1"/>
  <c r="I238" i="1"/>
  <c r="J238" i="1" s="1"/>
  <c r="W238" i="1"/>
  <c r="X238" i="1" s="1"/>
  <c r="I345" i="1"/>
  <c r="J345" i="1" s="1"/>
  <c r="W345" i="1"/>
  <c r="X345" i="1" s="1"/>
  <c r="I207" i="1"/>
  <c r="J207" i="1" s="1"/>
  <c r="W207" i="1"/>
  <c r="X207" i="1" s="1"/>
  <c r="I192" i="1"/>
  <c r="J192" i="1" s="1"/>
  <c r="W192" i="1"/>
  <c r="X192" i="1" s="1"/>
  <c r="I176" i="1"/>
  <c r="J176" i="1" s="1"/>
  <c r="W176" i="1"/>
  <c r="X176" i="1" s="1"/>
  <c r="I160" i="1"/>
  <c r="J160" i="1" s="1"/>
  <c r="W160" i="1"/>
  <c r="X160" i="1" s="1"/>
  <c r="I144" i="1"/>
  <c r="J144" i="1" s="1"/>
  <c r="W144" i="1"/>
  <c r="X144" i="1" s="1"/>
  <c r="I128" i="1"/>
  <c r="J128" i="1" s="1"/>
  <c r="W128" i="1"/>
  <c r="X128" i="1" s="1"/>
  <c r="I111" i="1"/>
  <c r="J111" i="1" s="1"/>
  <c r="W111" i="1"/>
  <c r="X111" i="1" s="1"/>
  <c r="I95" i="1"/>
  <c r="J95" i="1" s="1"/>
  <c r="W95" i="1"/>
  <c r="X95" i="1" s="1"/>
  <c r="I79" i="1"/>
  <c r="J79" i="1" s="1"/>
  <c r="W79" i="1"/>
  <c r="X79" i="1" s="1"/>
  <c r="I62" i="1"/>
  <c r="J62" i="1" s="1"/>
  <c r="W62" i="1"/>
  <c r="X62" i="1" s="1"/>
  <c r="I47" i="1"/>
  <c r="J47" i="1" s="1"/>
  <c r="W47" i="1"/>
  <c r="X47" i="1" s="1"/>
  <c r="I31" i="1"/>
  <c r="J31" i="1" s="1"/>
  <c r="W31" i="1"/>
  <c r="X31" i="1" s="1"/>
  <c r="I14" i="1"/>
  <c r="J14" i="1" s="1"/>
  <c r="W14" i="1"/>
  <c r="X14" i="1" s="1"/>
  <c r="I381" i="1"/>
  <c r="J381" i="1" s="1"/>
  <c r="W381" i="1"/>
  <c r="X381" i="1" s="1"/>
  <c r="I174" i="1"/>
  <c r="J174" i="1" s="1"/>
  <c r="W174" i="1"/>
  <c r="X174" i="1" s="1"/>
  <c r="I484" i="1"/>
  <c r="J484" i="1" s="1"/>
  <c r="W484" i="1"/>
  <c r="X484" i="1" s="1"/>
  <c r="I220" i="1"/>
  <c r="J220" i="1" s="1"/>
  <c r="W220" i="1"/>
  <c r="X220" i="1" s="1"/>
  <c r="K379" i="1"/>
  <c r="L379" i="1" s="1"/>
  <c r="W379" i="1"/>
  <c r="X379" i="1" s="1"/>
  <c r="I520" i="1"/>
  <c r="J520" i="1" s="1"/>
  <c r="W520" i="1"/>
  <c r="X520" i="1" s="1"/>
  <c r="I505" i="1"/>
  <c r="J505" i="1" s="1"/>
  <c r="W505" i="1"/>
  <c r="X505" i="1" s="1"/>
  <c r="K487" i="1"/>
  <c r="L487" i="1" s="1"/>
  <c r="W487" i="1"/>
  <c r="X487" i="1" s="1"/>
  <c r="K469" i="1"/>
  <c r="L469" i="1" s="1"/>
  <c r="W469" i="1"/>
  <c r="X469" i="1" s="1"/>
  <c r="I451" i="1"/>
  <c r="J451" i="1" s="1"/>
  <c r="W451" i="1"/>
  <c r="X451" i="1" s="1"/>
  <c r="K434" i="1"/>
  <c r="L434" i="1" s="1"/>
  <c r="W434" i="1"/>
  <c r="X434" i="1" s="1"/>
  <c r="I417" i="1"/>
  <c r="J417" i="1" s="1"/>
  <c r="W417" i="1"/>
  <c r="X417" i="1" s="1"/>
  <c r="I400" i="1"/>
  <c r="J400" i="1" s="1"/>
  <c r="W400" i="1"/>
  <c r="X400" i="1" s="1"/>
  <c r="I382" i="1"/>
  <c r="J382" i="1" s="1"/>
  <c r="W382" i="1"/>
  <c r="X382" i="1" s="1"/>
  <c r="I367" i="1"/>
  <c r="J367" i="1" s="1"/>
  <c r="W367" i="1"/>
  <c r="X367" i="1" s="1"/>
  <c r="I352" i="1"/>
  <c r="J352" i="1" s="1"/>
  <c r="W352" i="1"/>
  <c r="X352" i="1" s="1"/>
  <c r="K334" i="1"/>
  <c r="L334" i="1" s="1"/>
  <c r="W334" i="1"/>
  <c r="X334" i="1" s="1"/>
  <c r="I318" i="1"/>
  <c r="J318" i="1" s="1"/>
  <c r="W318" i="1"/>
  <c r="X318" i="1" s="1"/>
  <c r="K302" i="1"/>
  <c r="L302" i="1" s="1"/>
  <c r="W302" i="1"/>
  <c r="X302" i="1" s="1"/>
  <c r="K285" i="1"/>
  <c r="L285" i="1" s="1"/>
  <c r="W285" i="1"/>
  <c r="X285" i="1" s="1"/>
  <c r="I253" i="1"/>
  <c r="J253" i="1" s="1"/>
  <c r="W253" i="1"/>
  <c r="X253" i="1" s="1"/>
  <c r="I237" i="1"/>
  <c r="J237" i="1" s="1"/>
  <c r="W237" i="1"/>
  <c r="X237" i="1" s="1"/>
  <c r="K222" i="1"/>
  <c r="L222" i="1" s="1"/>
  <c r="W222" i="1"/>
  <c r="X222" i="1" s="1"/>
  <c r="K206" i="1"/>
  <c r="L206" i="1" s="1"/>
  <c r="W206" i="1"/>
  <c r="X206" i="1" s="1"/>
  <c r="I191" i="1"/>
  <c r="J191" i="1" s="1"/>
  <c r="W191" i="1"/>
  <c r="X191" i="1" s="1"/>
  <c r="I143" i="1"/>
  <c r="J143" i="1" s="1"/>
  <c r="W143" i="1"/>
  <c r="X143" i="1" s="1"/>
  <c r="I127" i="1"/>
  <c r="J127" i="1" s="1"/>
  <c r="W127" i="1"/>
  <c r="X127" i="1" s="1"/>
  <c r="K110" i="1"/>
  <c r="L110" i="1" s="1"/>
  <c r="W110" i="1"/>
  <c r="X110" i="1" s="1"/>
  <c r="K94" i="1"/>
  <c r="L94" i="1" s="1"/>
  <c r="W94" i="1"/>
  <c r="X94" i="1" s="1"/>
  <c r="I78" i="1"/>
  <c r="J78" i="1" s="1"/>
  <c r="W78" i="1"/>
  <c r="X78" i="1" s="1"/>
  <c r="I61" i="1"/>
  <c r="J61" i="1" s="1"/>
  <c r="W61" i="1"/>
  <c r="X61" i="1" s="1"/>
  <c r="K46" i="1"/>
  <c r="L46" i="1" s="1"/>
  <c r="W46" i="1"/>
  <c r="X46" i="1" s="1"/>
  <c r="I30" i="1"/>
  <c r="J30" i="1" s="1"/>
  <c r="W30" i="1"/>
  <c r="X30" i="1" s="1"/>
  <c r="I13" i="1"/>
  <c r="J13" i="1" s="1"/>
  <c r="W13" i="1"/>
  <c r="X13" i="1" s="1"/>
  <c r="K344" i="1"/>
  <c r="L344" i="1" s="1"/>
  <c r="K342" i="1"/>
  <c r="L342" i="1" s="1"/>
  <c r="K340" i="1"/>
  <c r="L340" i="1" s="1"/>
  <c r="K103" i="1"/>
  <c r="L103" i="1" s="1"/>
  <c r="K278" i="1"/>
  <c r="L278" i="1" s="1"/>
  <c r="K245" i="1"/>
  <c r="L245" i="1" s="1"/>
  <c r="I101" i="1"/>
  <c r="J101" i="1" s="1"/>
  <c r="K244" i="1"/>
  <c r="L244" i="1" s="1"/>
  <c r="K229" i="1"/>
  <c r="L229" i="1" s="1"/>
  <c r="K86" i="1"/>
  <c r="L86" i="1" s="1"/>
  <c r="K246" i="1"/>
  <c r="L246" i="1" s="1"/>
  <c r="K526" i="1"/>
  <c r="L526" i="1" s="1"/>
  <c r="K488" i="1"/>
  <c r="L488" i="1" s="1"/>
  <c r="K228" i="1"/>
  <c r="L228" i="1" s="1"/>
  <c r="K452" i="1"/>
  <c r="L452" i="1" s="1"/>
  <c r="K85" i="1"/>
  <c r="L85" i="1" s="1"/>
  <c r="K426" i="1"/>
  <c r="L426" i="1" s="1"/>
  <c r="K360" i="1"/>
  <c r="L360" i="1" s="1"/>
  <c r="K359" i="1"/>
  <c r="L359" i="1" s="1"/>
  <c r="K184" i="1"/>
  <c r="L184" i="1" s="1"/>
  <c r="K435" i="1"/>
  <c r="L435" i="1" s="1"/>
  <c r="K319" i="1"/>
  <c r="L319" i="1" s="1"/>
  <c r="K270" i="1"/>
  <c r="L270" i="1" s="1"/>
  <c r="K383" i="1"/>
  <c r="L383" i="1" s="1"/>
  <c r="K254" i="1"/>
  <c r="L254" i="1" s="1"/>
  <c r="K176" i="1"/>
  <c r="L176" i="1" s="1"/>
  <c r="K368" i="1"/>
  <c r="L368" i="1" s="1"/>
  <c r="K401" i="1"/>
  <c r="L401" i="1" s="1"/>
  <c r="K160" i="1"/>
  <c r="L160" i="1" s="1"/>
  <c r="K521" i="1"/>
  <c r="L521" i="1" s="1"/>
  <c r="K353" i="1"/>
  <c r="L353" i="1" s="1"/>
  <c r="K149" i="1"/>
  <c r="L149" i="1" s="1"/>
  <c r="I387" i="1"/>
  <c r="J387" i="1" s="1"/>
  <c r="I84" i="1"/>
  <c r="J84" i="1" s="1"/>
  <c r="K418" i="1"/>
  <c r="L418" i="1" s="1"/>
  <c r="K506" i="1"/>
  <c r="L506" i="1" s="1"/>
  <c r="K238" i="1"/>
  <c r="L238" i="1" s="1"/>
  <c r="K343" i="1"/>
  <c r="L343" i="1" s="1"/>
  <c r="K144" i="1"/>
  <c r="L144" i="1" s="1"/>
  <c r="I67" i="1"/>
  <c r="J67" i="1" s="1"/>
  <c r="K470" i="1"/>
  <c r="L470" i="1" s="1"/>
  <c r="K345" i="1"/>
  <c r="L345" i="1" s="1"/>
  <c r="K128" i="1"/>
  <c r="L128" i="1" s="1"/>
  <c r="I439" i="1"/>
  <c r="J439" i="1" s="1"/>
  <c r="K425" i="1"/>
  <c r="L425" i="1" s="1"/>
  <c r="K409" i="1"/>
  <c r="L409" i="1" s="1"/>
  <c r="K310" i="1"/>
  <c r="L310" i="1" s="1"/>
  <c r="K118" i="1"/>
  <c r="L118" i="1" s="1"/>
  <c r="I357" i="1"/>
  <c r="J357" i="1" s="1"/>
  <c r="K408" i="1"/>
  <c r="L408" i="1" s="1"/>
  <c r="K406" i="1"/>
  <c r="L406" i="1" s="1"/>
  <c r="K309" i="1"/>
  <c r="L309" i="1" s="1"/>
  <c r="K494" i="1"/>
  <c r="L494" i="1" s="1"/>
  <c r="K372" i="1"/>
  <c r="L372" i="1" s="1"/>
  <c r="K295" i="1"/>
  <c r="L295" i="1" s="1"/>
  <c r="K135" i="1"/>
  <c r="L135" i="1" s="1"/>
  <c r="K68" i="1"/>
  <c r="L68" i="1" s="1"/>
  <c r="K4" i="1"/>
  <c r="K293" i="1"/>
  <c r="L293" i="1" s="1"/>
  <c r="K134" i="1"/>
  <c r="L134" i="1" s="1"/>
  <c r="K292" i="1"/>
  <c r="L292" i="1" s="1"/>
  <c r="K53" i="1"/>
  <c r="L53" i="1" s="1"/>
  <c r="I227" i="1"/>
  <c r="J227" i="1" s="1"/>
  <c r="K361" i="1"/>
  <c r="L361" i="1" s="1"/>
  <c r="K290" i="1"/>
  <c r="L290" i="1" s="1"/>
  <c r="K196" i="1"/>
  <c r="L196" i="1" s="1"/>
  <c r="K52" i="1"/>
  <c r="L52" i="1" s="1"/>
  <c r="I211" i="1"/>
  <c r="J211" i="1" s="1"/>
  <c r="K461" i="1"/>
  <c r="L461" i="1" s="1"/>
  <c r="K391" i="1"/>
  <c r="L391" i="1" s="1"/>
  <c r="K277" i="1"/>
  <c r="L277" i="1" s="1"/>
  <c r="K214" i="1"/>
  <c r="L214" i="1" s="1"/>
  <c r="K459" i="1"/>
  <c r="L459" i="1" s="1"/>
  <c r="K390" i="1"/>
  <c r="L390" i="1" s="1"/>
  <c r="K276" i="1"/>
  <c r="L276" i="1" s="1"/>
  <c r="K213" i="1"/>
  <c r="L213" i="1" s="1"/>
  <c r="K457" i="1"/>
  <c r="L457" i="1" s="1"/>
  <c r="K389" i="1"/>
  <c r="L389" i="1" s="1"/>
  <c r="K327" i="1"/>
  <c r="L327" i="1" s="1"/>
  <c r="K274" i="1"/>
  <c r="L274" i="1" s="1"/>
  <c r="K38" i="1"/>
  <c r="L38" i="1" s="1"/>
  <c r="I151" i="1"/>
  <c r="J151" i="1" s="1"/>
  <c r="I54" i="1"/>
  <c r="J54" i="1" s="1"/>
  <c r="K322" i="1"/>
  <c r="L322" i="1" s="1"/>
  <c r="K37" i="1"/>
  <c r="L37" i="1" s="1"/>
  <c r="J4" i="1"/>
  <c r="I260" i="1"/>
  <c r="J260" i="1" s="1"/>
  <c r="I150" i="1"/>
  <c r="J150" i="1" s="1"/>
  <c r="L23" i="1"/>
  <c r="K444" i="1"/>
  <c r="L444" i="1" s="1"/>
  <c r="K326" i="1"/>
  <c r="L326" i="1" s="1"/>
  <c r="K261" i="1"/>
  <c r="L261" i="1" s="1"/>
  <c r="K200" i="1"/>
  <c r="L200" i="1" s="1"/>
  <c r="I512" i="1"/>
  <c r="J512" i="1" s="1"/>
  <c r="I259" i="1"/>
  <c r="J259" i="1" s="1"/>
  <c r="K443" i="1"/>
  <c r="L443" i="1" s="1"/>
  <c r="K373" i="1"/>
  <c r="L373" i="1" s="1"/>
  <c r="K324" i="1"/>
  <c r="L324" i="1" s="1"/>
  <c r="K199" i="1"/>
  <c r="L199" i="1" s="1"/>
  <c r="K87" i="1"/>
  <c r="L87" i="1" s="1"/>
  <c r="I511" i="1"/>
  <c r="J511" i="1" s="1"/>
  <c r="K442" i="1"/>
  <c r="L442" i="1" s="1"/>
  <c r="K198" i="1"/>
  <c r="L198" i="1" s="1"/>
  <c r="I478" i="1"/>
  <c r="J478" i="1" s="1"/>
  <c r="K396" i="1"/>
  <c r="L396" i="1" s="1"/>
  <c r="K394" i="1"/>
  <c r="K393" i="1"/>
  <c r="L393" i="1" s="1"/>
  <c r="K243" i="1"/>
  <c r="L243" i="1" s="1"/>
  <c r="K525" i="1"/>
  <c r="L525" i="1" s="1"/>
  <c r="I458" i="1"/>
  <c r="J458" i="1" s="1"/>
  <c r="K513" i="1"/>
  <c r="L513" i="1" s="1"/>
  <c r="K440" i="1"/>
  <c r="L440" i="1" s="1"/>
  <c r="K20" i="1"/>
  <c r="L20" i="1" s="1"/>
  <c r="I424" i="1"/>
  <c r="J424" i="1" s="1"/>
  <c r="K388" i="1"/>
  <c r="L388" i="1" s="1"/>
  <c r="K181" i="1"/>
  <c r="L181" i="1" s="1"/>
  <c r="I410" i="1"/>
  <c r="J410" i="1" s="1"/>
  <c r="K496" i="1"/>
  <c r="L496" i="1" s="1"/>
  <c r="K275" i="1"/>
  <c r="L275" i="1" s="1"/>
  <c r="K325" i="1"/>
  <c r="L325" i="1" s="1"/>
  <c r="I477" i="1"/>
  <c r="J477" i="1" s="1"/>
  <c r="K215" i="1"/>
  <c r="L215" i="1" s="1"/>
  <c r="K168" i="1"/>
  <c r="L168" i="1" s="1"/>
  <c r="K311" i="1"/>
  <c r="L311" i="1" s="1"/>
  <c r="K262" i="1"/>
  <c r="L262" i="1" s="1"/>
  <c r="K497" i="1"/>
  <c r="L497" i="1" s="1"/>
  <c r="K120" i="1"/>
  <c r="L120" i="1" s="1"/>
  <c r="I524" i="1"/>
  <c r="J524" i="1" s="1"/>
  <c r="K105" i="1"/>
  <c r="L105" i="1" s="1"/>
  <c r="I136" i="1"/>
  <c r="J136" i="1" s="1"/>
  <c r="K427" i="1"/>
  <c r="L427" i="1" s="1"/>
  <c r="K104" i="1"/>
  <c r="L104" i="1" s="1"/>
  <c r="K375" i="1"/>
  <c r="L375" i="1" s="1"/>
  <c r="K230" i="1"/>
  <c r="L230" i="1" s="1"/>
  <c r="K143" i="1"/>
  <c r="L143" i="1" s="1"/>
  <c r="K77" i="1"/>
  <c r="L77" i="1" s="1"/>
  <c r="I392" i="1"/>
  <c r="J392" i="1" s="1"/>
  <c r="K109" i="1"/>
  <c r="L109" i="1" s="1"/>
  <c r="I509" i="1"/>
  <c r="J509" i="1" s="1"/>
  <c r="I339" i="1"/>
  <c r="J339" i="1" s="1"/>
  <c r="K492" i="1"/>
  <c r="L492" i="1" s="1"/>
  <c r="K66" i="1"/>
  <c r="L66" i="1" s="1"/>
  <c r="I258" i="1"/>
  <c r="J258" i="1" s="1"/>
  <c r="K226" i="1"/>
  <c r="L226" i="1" s="1"/>
  <c r="I251" i="1"/>
  <c r="J251" i="1" s="1"/>
  <c r="K258" i="1"/>
  <c r="L258" i="1" s="1"/>
  <c r="I132" i="1"/>
  <c r="J132" i="1" s="1"/>
  <c r="K221" i="1"/>
  <c r="L221" i="1" s="1"/>
  <c r="I475" i="1"/>
  <c r="J475" i="1" s="1"/>
  <c r="K252" i="1"/>
  <c r="L252" i="1" s="1"/>
  <c r="K99" i="1"/>
  <c r="L99" i="1" s="1"/>
  <c r="K503" i="1"/>
  <c r="L503" i="1" s="1"/>
  <c r="K462" i="1"/>
  <c r="L462" i="1" s="1"/>
  <c r="J514" i="1"/>
  <c r="I164" i="1"/>
  <c r="J164" i="1" s="1"/>
  <c r="K501" i="1"/>
  <c r="L501" i="1" s="1"/>
  <c r="K499" i="1"/>
  <c r="L499" i="1" s="1"/>
  <c r="K317" i="1"/>
  <c r="L317" i="1" s="1"/>
  <c r="I187" i="1"/>
  <c r="J187" i="1" s="1"/>
  <c r="I142" i="1"/>
  <c r="J142" i="1" s="1"/>
  <c r="I93" i="1"/>
  <c r="J93" i="1" s="1"/>
  <c r="K450" i="1"/>
  <c r="L450" i="1" s="1"/>
  <c r="K416" i="1"/>
  <c r="L416" i="1" s="1"/>
  <c r="K348" i="1"/>
  <c r="L348" i="1" s="1"/>
  <c r="K170" i="1"/>
  <c r="L170" i="1" s="1"/>
  <c r="I280" i="1"/>
  <c r="J280" i="1" s="1"/>
  <c r="I186" i="1"/>
  <c r="J186" i="1" s="1"/>
  <c r="I91" i="1"/>
  <c r="J91" i="1" s="1"/>
  <c r="K448" i="1"/>
  <c r="L448" i="1" s="1"/>
  <c r="K201" i="1"/>
  <c r="L201" i="1" s="1"/>
  <c r="K169" i="1"/>
  <c r="L169" i="1" s="1"/>
  <c r="K60" i="1"/>
  <c r="L60" i="1" s="1"/>
  <c r="K29" i="1"/>
  <c r="L29" i="1" s="1"/>
  <c r="I279" i="1"/>
  <c r="J279" i="1" s="1"/>
  <c r="I185" i="1"/>
  <c r="J185" i="1" s="1"/>
  <c r="I90" i="1"/>
  <c r="J90" i="1" s="1"/>
  <c r="K446" i="1"/>
  <c r="L446" i="1" s="1"/>
  <c r="K346" i="1"/>
  <c r="L346" i="1" s="1"/>
  <c r="K57" i="1"/>
  <c r="L57" i="1" s="1"/>
  <c r="I377" i="1"/>
  <c r="J377" i="1" s="1"/>
  <c r="I89" i="1"/>
  <c r="J89" i="1" s="1"/>
  <c r="K174" i="1"/>
  <c r="L174" i="1" s="1"/>
  <c r="K445" i="1"/>
  <c r="L445" i="1" s="1"/>
  <c r="K56" i="1"/>
  <c r="L56" i="1" s="1"/>
  <c r="I376" i="1"/>
  <c r="J376" i="1" s="1"/>
  <c r="I88" i="1"/>
  <c r="J88" i="1" s="1"/>
  <c r="J291" i="1"/>
  <c r="J197" i="1"/>
  <c r="K236" i="1"/>
  <c r="L236" i="1" s="1"/>
  <c r="K55" i="1"/>
  <c r="L55" i="1" s="1"/>
  <c r="I433" i="1"/>
  <c r="J433" i="1" s="1"/>
  <c r="K301" i="1"/>
  <c r="L301" i="1" s="1"/>
  <c r="K268" i="1"/>
  <c r="L268" i="1" s="1"/>
  <c r="I493" i="1"/>
  <c r="J493" i="1" s="1"/>
  <c r="I374" i="1"/>
  <c r="J374" i="1" s="1"/>
  <c r="I216" i="1"/>
  <c r="J216" i="1" s="1"/>
  <c r="I122" i="1"/>
  <c r="J122" i="1" s="1"/>
  <c r="K351" i="1"/>
  <c r="L351" i="1" s="1"/>
  <c r="K400" i="1"/>
  <c r="L400" i="1" s="1"/>
  <c r="K126" i="1"/>
  <c r="L126" i="1" s="1"/>
  <c r="I373" i="1"/>
  <c r="J373" i="1" s="1"/>
  <c r="I316" i="1"/>
  <c r="J316" i="1" s="1"/>
  <c r="I121" i="1"/>
  <c r="J121" i="1" s="1"/>
  <c r="K399" i="1"/>
  <c r="L399" i="1" s="1"/>
  <c r="K297" i="1"/>
  <c r="L297" i="1" s="1"/>
  <c r="K398" i="1"/>
  <c r="L398" i="1" s="1"/>
  <c r="K296" i="1"/>
  <c r="L296" i="1" s="1"/>
  <c r="K190" i="1"/>
  <c r="L190" i="1" s="1"/>
  <c r="K12" i="1"/>
  <c r="L12" i="1" s="1"/>
  <c r="I479" i="1"/>
  <c r="J479" i="1" s="1"/>
  <c r="K397" i="1"/>
  <c r="L397" i="1" s="1"/>
  <c r="I158" i="1"/>
  <c r="J158" i="1" s="1"/>
  <c r="K300" i="1"/>
  <c r="L300" i="1" s="1"/>
  <c r="K250" i="1"/>
  <c r="L250" i="1" s="1"/>
  <c r="K202" i="1"/>
  <c r="L202" i="1" s="1"/>
  <c r="K153" i="1"/>
  <c r="L153" i="1" s="1"/>
  <c r="K107" i="1"/>
  <c r="L107" i="1" s="1"/>
  <c r="K40" i="1"/>
  <c r="L40" i="1" s="1"/>
  <c r="J515" i="1"/>
  <c r="I8" i="1"/>
  <c r="J8" i="1" s="1"/>
  <c r="K349" i="1"/>
  <c r="L349" i="1" s="1"/>
  <c r="K299" i="1"/>
  <c r="L299" i="1" s="1"/>
  <c r="K106" i="1"/>
  <c r="L106" i="1" s="1"/>
  <c r="K58" i="1"/>
  <c r="L58" i="1" s="1"/>
  <c r="I379" i="1"/>
  <c r="J379" i="1" s="1"/>
  <c r="I413" i="1"/>
  <c r="J413" i="1" s="1"/>
  <c r="K468" i="1"/>
  <c r="L468" i="1" s="1"/>
  <c r="K414" i="1"/>
  <c r="L414" i="1" s="1"/>
  <c r="K315" i="1"/>
  <c r="L315" i="1" s="1"/>
  <c r="K266" i="1"/>
  <c r="L266" i="1" s="1"/>
  <c r="K123" i="1"/>
  <c r="L123" i="1" s="1"/>
  <c r="K75" i="1"/>
  <c r="L75" i="1" s="1"/>
  <c r="K7" i="1"/>
  <c r="L7" i="1" s="1"/>
  <c r="J394" i="1"/>
  <c r="I480" i="1"/>
  <c r="J480" i="1" s="1"/>
  <c r="I411" i="1"/>
  <c r="J411" i="1" s="1"/>
  <c r="I346" i="1"/>
  <c r="J346" i="1" s="1"/>
  <c r="I312" i="1"/>
  <c r="J312" i="1" s="1"/>
  <c r="I247" i="1"/>
  <c r="J247" i="1" s="1"/>
  <c r="I55" i="1"/>
  <c r="J55" i="1" s="1"/>
  <c r="I27" i="1"/>
  <c r="J27" i="1" s="1"/>
  <c r="K519" i="1"/>
  <c r="L519" i="1" s="1"/>
  <c r="K466" i="1"/>
  <c r="L466" i="1" s="1"/>
  <c r="K412" i="1"/>
  <c r="L412" i="1" s="1"/>
  <c r="K365" i="1"/>
  <c r="L365" i="1" s="1"/>
  <c r="K313" i="1"/>
  <c r="L313" i="1" s="1"/>
  <c r="K264" i="1"/>
  <c r="L264" i="1" s="1"/>
  <c r="K74" i="1"/>
  <c r="L74" i="1" s="1"/>
  <c r="I510" i="1"/>
  <c r="J510" i="1" s="1"/>
  <c r="I212" i="1"/>
  <c r="J212" i="1" s="1"/>
  <c r="I26" i="1"/>
  <c r="J26" i="1" s="1"/>
  <c r="K517" i="1"/>
  <c r="L517" i="1" s="1"/>
  <c r="K465" i="1"/>
  <c r="L465" i="1" s="1"/>
  <c r="K411" i="1"/>
  <c r="L411" i="1" s="1"/>
  <c r="K363" i="1"/>
  <c r="L363" i="1" s="1"/>
  <c r="K312" i="1"/>
  <c r="L312" i="1" s="1"/>
  <c r="K263" i="1"/>
  <c r="L263" i="1" s="1"/>
  <c r="K73" i="1"/>
  <c r="L73" i="1" s="1"/>
  <c r="K27" i="1"/>
  <c r="L27" i="1" s="1"/>
  <c r="I434" i="1"/>
  <c r="J434" i="1" s="1"/>
  <c r="I25" i="1"/>
  <c r="J25" i="1" s="1"/>
  <c r="K217" i="1"/>
  <c r="L217" i="1" s="1"/>
  <c r="I347" i="1"/>
  <c r="J347" i="1" s="1"/>
  <c r="K362" i="1"/>
  <c r="L362" i="1" s="1"/>
  <c r="K141" i="1"/>
  <c r="L141" i="1" s="1"/>
  <c r="K72" i="1"/>
  <c r="L72" i="1" s="1"/>
  <c r="K26" i="1"/>
  <c r="L26" i="1" s="1"/>
  <c r="I24" i="1"/>
  <c r="J24" i="1" s="1"/>
  <c r="I481" i="1"/>
  <c r="J481" i="1" s="1"/>
  <c r="K515" i="1"/>
  <c r="L515" i="1"/>
  <c r="K514" i="1"/>
  <c r="K463" i="1"/>
  <c r="L463" i="1" s="1"/>
  <c r="K234" i="1"/>
  <c r="L234" i="1" s="1"/>
  <c r="K140" i="1"/>
  <c r="L140" i="1" s="1"/>
  <c r="K3" i="1"/>
  <c r="I476" i="1"/>
  <c r="J476" i="1" s="1"/>
  <c r="I432" i="1"/>
  <c r="J432" i="1" s="1"/>
  <c r="I407" i="1"/>
  <c r="J407" i="1" s="1"/>
  <c r="I308" i="1"/>
  <c r="J308" i="1" s="1"/>
  <c r="I204" i="1"/>
  <c r="J204" i="1" s="1"/>
  <c r="K219" i="1"/>
  <c r="L219" i="1" s="1"/>
  <c r="K9" i="1"/>
  <c r="L9" i="1" s="1"/>
  <c r="K124" i="1"/>
  <c r="L124" i="1" s="1"/>
  <c r="K8" i="1"/>
  <c r="L8" i="1" s="1"/>
  <c r="I56" i="1"/>
  <c r="J56" i="1" s="1"/>
  <c r="L516" i="1"/>
  <c r="L514" i="1"/>
  <c r="K485" i="1"/>
  <c r="L485" i="1" s="1"/>
  <c r="K333" i="1"/>
  <c r="L333" i="1" s="1"/>
  <c r="K284" i="1"/>
  <c r="L284" i="1" s="1"/>
  <c r="K232" i="1"/>
  <c r="L232" i="1" s="1"/>
  <c r="K139" i="1"/>
  <c r="L139" i="1" s="1"/>
  <c r="K45" i="1"/>
  <c r="L45" i="1" s="1"/>
  <c r="I431" i="1"/>
  <c r="J431" i="1" s="1"/>
  <c r="I366" i="1"/>
  <c r="J366" i="1" s="1"/>
  <c r="I202" i="1"/>
  <c r="J202" i="1" s="1"/>
  <c r="I76" i="1"/>
  <c r="J76" i="1" s="1"/>
  <c r="K172" i="1"/>
  <c r="L172" i="1" s="1"/>
  <c r="I483" i="1"/>
  <c r="J483" i="1" s="1"/>
  <c r="I250" i="1"/>
  <c r="J250" i="1" s="1"/>
  <c r="I248" i="1"/>
  <c r="J248" i="1" s="1"/>
  <c r="K431" i="1"/>
  <c r="L431" i="1" s="1"/>
  <c r="K407" i="1"/>
  <c r="L407" i="1" s="1"/>
  <c r="K381" i="1"/>
  <c r="L381" i="1" s="1"/>
  <c r="K331" i="1"/>
  <c r="L331" i="1" s="1"/>
  <c r="K282" i="1"/>
  <c r="L282" i="1" s="1"/>
  <c r="K231" i="1"/>
  <c r="L231" i="1" s="1"/>
  <c r="K138" i="1"/>
  <c r="L138" i="1" s="1"/>
  <c r="K90" i="1"/>
  <c r="L90" i="1" s="1"/>
  <c r="K44" i="1"/>
  <c r="L44" i="1" s="1"/>
  <c r="I498" i="1"/>
  <c r="J498" i="1" s="1"/>
  <c r="I464" i="1"/>
  <c r="J464" i="1" s="1"/>
  <c r="I430" i="1"/>
  <c r="J430" i="1" s="1"/>
  <c r="I394" i="1"/>
  <c r="I365" i="1"/>
  <c r="J365" i="1" s="1"/>
  <c r="I328" i="1"/>
  <c r="J328" i="1" s="1"/>
  <c r="I298" i="1"/>
  <c r="J298" i="1" s="1"/>
  <c r="K10" i="1"/>
  <c r="L10" i="1" s="1"/>
  <c r="I482" i="1"/>
  <c r="J482" i="1" s="1"/>
  <c r="I249" i="1"/>
  <c r="J249" i="1" s="1"/>
  <c r="K188" i="1"/>
  <c r="L188" i="1" s="1"/>
  <c r="L500" i="1"/>
  <c r="K429" i="1"/>
  <c r="L429" i="1" s="1"/>
  <c r="K358" i="1"/>
  <c r="L358" i="1" s="1"/>
  <c r="K329" i="1"/>
  <c r="L329" i="1" s="1"/>
  <c r="K156" i="1"/>
  <c r="L156" i="1" s="1"/>
  <c r="K137" i="1"/>
  <c r="L137" i="1" s="1"/>
  <c r="K43" i="1"/>
  <c r="L43" i="1" s="1"/>
  <c r="I393" i="1"/>
  <c r="J393" i="1" s="1"/>
  <c r="I364" i="1"/>
  <c r="J364" i="1" s="1"/>
  <c r="I138" i="1"/>
  <c r="J138" i="1" s="1"/>
  <c r="K428" i="1"/>
  <c r="L428" i="1" s="1"/>
  <c r="K155" i="1"/>
  <c r="L155" i="1" s="1"/>
  <c r="K42" i="1"/>
  <c r="L42" i="1" s="1"/>
  <c r="I137" i="1"/>
  <c r="J137" i="1" s="1"/>
  <c r="I314" i="1"/>
  <c r="J314" i="1" s="1"/>
  <c r="K203" i="1"/>
  <c r="L203" i="1" s="1"/>
  <c r="K154" i="1"/>
  <c r="L154" i="1" s="1"/>
  <c r="K41" i="1"/>
  <c r="L41" i="1" s="1"/>
  <c r="K484" i="1"/>
  <c r="L484" i="1" s="1"/>
  <c r="K378" i="1"/>
  <c r="L378" i="1" s="1"/>
  <c r="K318" i="1"/>
  <c r="L318" i="1" s="1"/>
  <c r="K220" i="1"/>
  <c r="L220" i="1" s="1"/>
  <c r="K61" i="1"/>
  <c r="L61" i="1" s="1"/>
  <c r="K417" i="1"/>
  <c r="L417" i="1" s="1"/>
  <c r="K218" i="1"/>
  <c r="L218" i="1" s="1"/>
  <c r="K159" i="1"/>
  <c r="L159" i="1" s="1"/>
  <c r="K59" i="1"/>
  <c r="L59" i="1" s="1"/>
  <c r="K235" i="1"/>
  <c r="L235" i="1" s="1"/>
  <c r="I502" i="1"/>
  <c r="J502" i="1" s="1"/>
  <c r="I380" i="1"/>
  <c r="J380" i="1" s="1"/>
  <c r="I269" i="1"/>
  <c r="J269" i="1" s="1"/>
  <c r="I205" i="1"/>
  <c r="J205" i="1" s="1"/>
  <c r="I159" i="1"/>
  <c r="J159" i="1" s="1"/>
  <c r="I92" i="1"/>
  <c r="J92" i="1" s="1"/>
  <c r="I46" i="1"/>
  <c r="J46" i="1" s="1"/>
  <c r="K505" i="1"/>
  <c r="L505" i="1" s="1"/>
  <c r="I206" i="1"/>
  <c r="J206" i="1" s="1"/>
  <c r="K520" i="1"/>
  <c r="L520" i="1" s="1"/>
  <c r="K415" i="1"/>
  <c r="L415" i="1" s="1"/>
  <c r="K253" i="1"/>
  <c r="L253" i="1" s="1"/>
  <c r="K157" i="1"/>
  <c r="L157" i="1" s="1"/>
  <c r="I94" i="1"/>
  <c r="J94" i="1" s="1"/>
  <c r="K78" i="1"/>
  <c r="L78" i="1" s="1"/>
  <c r="K500" i="1"/>
  <c r="K332" i="1"/>
  <c r="L332" i="1" s="1"/>
  <c r="K233" i="1"/>
  <c r="L233" i="1" s="1"/>
  <c r="K175" i="1"/>
  <c r="L175" i="1" s="1"/>
  <c r="I500" i="1"/>
  <c r="I449" i="1"/>
  <c r="J449" i="1" s="1"/>
  <c r="I334" i="1"/>
  <c r="J334" i="1" s="1"/>
  <c r="I267" i="1"/>
  <c r="J267" i="1" s="1"/>
  <c r="I222" i="1"/>
  <c r="J222" i="1" s="1"/>
  <c r="I203" i="1"/>
  <c r="J203" i="1" s="1"/>
  <c r="I157" i="1"/>
  <c r="J157" i="1" s="1"/>
  <c r="I110" i="1"/>
  <c r="J110" i="1" s="1"/>
  <c r="I44" i="1"/>
  <c r="J44" i="1" s="1"/>
  <c r="K518" i="1"/>
  <c r="L518" i="1" s="1"/>
  <c r="K352" i="1"/>
  <c r="L352" i="1" s="1"/>
  <c r="K237" i="1"/>
  <c r="L237" i="1" s="1"/>
  <c r="K330" i="1"/>
  <c r="L330" i="1" s="1"/>
  <c r="K269" i="1"/>
  <c r="L269" i="1" s="1"/>
  <c r="K173" i="1"/>
  <c r="L173" i="1" s="1"/>
  <c r="K13" i="1"/>
  <c r="L13" i="1" s="1"/>
  <c r="I518" i="1"/>
  <c r="J518" i="1" s="1"/>
  <c r="I447" i="1"/>
  <c r="J447" i="1" s="1"/>
  <c r="I285" i="1"/>
  <c r="J285" i="1" s="1"/>
  <c r="I265" i="1"/>
  <c r="J265" i="1" s="1"/>
  <c r="I175" i="1"/>
  <c r="J175" i="1" s="1"/>
  <c r="I108" i="1"/>
  <c r="J108" i="1" s="1"/>
  <c r="K516" i="1"/>
  <c r="K451" i="1"/>
  <c r="L451" i="1" s="1"/>
  <c r="K350" i="1"/>
  <c r="L350" i="1" s="1"/>
  <c r="K191" i="1"/>
  <c r="L191" i="1" s="1"/>
  <c r="J516" i="1"/>
  <c r="K367" i="1"/>
  <c r="L367" i="1" s="1"/>
  <c r="K267" i="1"/>
  <c r="L267" i="1" s="1"/>
  <c r="K171" i="1"/>
  <c r="L171" i="1" s="1"/>
  <c r="K11" i="1"/>
  <c r="L11" i="1" s="1"/>
  <c r="I469" i="1"/>
  <c r="J469" i="1" s="1"/>
  <c r="I283" i="1"/>
  <c r="J283" i="1" s="1"/>
  <c r="I59" i="1"/>
  <c r="J59" i="1" s="1"/>
  <c r="K189" i="1"/>
  <c r="L189" i="1" s="1"/>
  <c r="K30" i="1"/>
  <c r="L30" i="1" s="1"/>
  <c r="K265" i="1"/>
  <c r="L265" i="1" s="1"/>
  <c r="I467" i="1"/>
  <c r="J467" i="1" s="1"/>
  <c r="I396" i="1"/>
  <c r="J396" i="1" s="1"/>
  <c r="I302" i="1"/>
  <c r="J302" i="1" s="1"/>
  <c r="I281" i="1"/>
  <c r="J281" i="1" s="1"/>
  <c r="I125" i="1"/>
  <c r="J125" i="1" s="1"/>
  <c r="K382" i="1"/>
  <c r="L382" i="1" s="1"/>
  <c r="K127" i="1"/>
  <c r="L127" i="1" s="1"/>
  <c r="K28" i="1"/>
  <c r="L28" i="1" s="1"/>
  <c r="I487" i="1"/>
  <c r="J487" i="1" s="1"/>
  <c r="I233" i="1"/>
  <c r="J233" i="1" s="1"/>
  <c r="K82" i="1"/>
  <c r="L82" i="1" s="1"/>
  <c r="I523" i="1"/>
  <c r="J523" i="1" s="1"/>
  <c r="I508" i="1"/>
  <c r="J508" i="1" s="1"/>
  <c r="I491" i="1"/>
  <c r="J491" i="1" s="1"/>
  <c r="I474" i="1"/>
  <c r="J474" i="1" s="1"/>
  <c r="I456" i="1"/>
  <c r="J456" i="1" s="1"/>
  <c r="I438" i="1"/>
  <c r="J438" i="1" s="1"/>
  <c r="I422" i="1"/>
  <c r="J422" i="1" s="1"/>
  <c r="I405" i="1"/>
  <c r="J405" i="1" s="1"/>
  <c r="I386" i="1"/>
  <c r="J386" i="1" s="1"/>
  <c r="I371" i="1"/>
  <c r="J371" i="1" s="1"/>
  <c r="I356" i="1"/>
  <c r="J356" i="1" s="1"/>
  <c r="I338" i="1"/>
  <c r="J338" i="1" s="1"/>
  <c r="I323" i="1"/>
  <c r="J323" i="1" s="1"/>
  <c r="I306" i="1"/>
  <c r="J306" i="1" s="1"/>
  <c r="I289" i="1"/>
  <c r="J289" i="1" s="1"/>
  <c r="I273" i="1"/>
  <c r="J273" i="1" s="1"/>
  <c r="I257" i="1"/>
  <c r="J257" i="1" s="1"/>
  <c r="I241" i="1"/>
  <c r="J241" i="1" s="1"/>
  <c r="I225" i="1"/>
  <c r="J225" i="1" s="1"/>
  <c r="I210" i="1"/>
  <c r="J210" i="1" s="1"/>
  <c r="I195" i="1"/>
  <c r="J195" i="1" s="1"/>
  <c r="I179" i="1"/>
  <c r="J179" i="1" s="1"/>
  <c r="I163" i="1"/>
  <c r="J163" i="1" s="1"/>
  <c r="I147" i="1"/>
  <c r="J147" i="1" s="1"/>
  <c r="I131" i="1"/>
  <c r="J131" i="1" s="1"/>
  <c r="I114" i="1"/>
  <c r="J114" i="1" s="1"/>
  <c r="I98" i="1"/>
  <c r="J98" i="1" s="1"/>
  <c r="I82" i="1"/>
  <c r="J82" i="1" s="1"/>
  <c r="I65" i="1"/>
  <c r="J65" i="1" s="1"/>
  <c r="I50" i="1"/>
  <c r="J50" i="1" s="1"/>
  <c r="I34" i="1"/>
  <c r="J34" i="1" s="1"/>
  <c r="I17" i="1"/>
  <c r="J17" i="1" s="1"/>
  <c r="I522" i="1"/>
  <c r="J522" i="1" s="1"/>
  <c r="I490" i="1"/>
  <c r="J490" i="1" s="1"/>
  <c r="I472" i="1"/>
  <c r="J472" i="1" s="1"/>
  <c r="I455" i="1"/>
  <c r="J455" i="1" s="1"/>
  <c r="I437" i="1"/>
  <c r="J437" i="1" s="1"/>
  <c r="I421" i="1"/>
  <c r="J421" i="1" s="1"/>
  <c r="I404" i="1"/>
  <c r="J404" i="1" s="1"/>
  <c r="I385" i="1"/>
  <c r="J385" i="1" s="1"/>
  <c r="I370" i="1"/>
  <c r="J370" i="1" s="1"/>
  <c r="I355" i="1"/>
  <c r="J355" i="1" s="1"/>
  <c r="I337" i="1"/>
  <c r="J337" i="1" s="1"/>
  <c r="I321" i="1"/>
  <c r="J321" i="1" s="1"/>
  <c r="I305" i="1"/>
  <c r="J305" i="1" s="1"/>
  <c r="I288" i="1"/>
  <c r="J288" i="1" s="1"/>
  <c r="I272" i="1"/>
  <c r="J272" i="1" s="1"/>
  <c r="I256" i="1"/>
  <c r="J256" i="1" s="1"/>
  <c r="I240" i="1"/>
  <c r="J240" i="1" s="1"/>
  <c r="I224" i="1"/>
  <c r="J224" i="1" s="1"/>
  <c r="I209" i="1"/>
  <c r="J209" i="1" s="1"/>
  <c r="I194" i="1"/>
  <c r="J194" i="1" s="1"/>
  <c r="I178" i="1"/>
  <c r="J178" i="1" s="1"/>
  <c r="I162" i="1"/>
  <c r="J162" i="1" s="1"/>
  <c r="I146" i="1"/>
  <c r="J146" i="1" s="1"/>
  <c r="I130" i="1"/>
  <c r="J130" i="1" s="1"/>
  <c r="I113" i="1"/>
  <c r="J113" i="1" s="1"/>
  <c r="I97" i="1"/>
  <c r="J97" i="1" s="1"/>
  <c r="I81" i="1"/>
  <c r="J81" i="1" s="1"/>
  <c r="I64" i="1"/>
  <c r="J64" i="1" s="1"/>
  <c r="I49" i="1"/>
  <c r="J49" i="1" s="1"/>
  <c r="I33" i="1"/>
  <c r="J33" i="1" s="1"/>
  <c r="I16" i="1"/>
  <c r="J16" i="1" s="1"/>
  <c r="I294" i="1"/>
  <c r="J294" i="1" s="1"/>
  <c r="I507" i="1"/>
  <c r="J507" i="1" s="1"/>
  <c r="I489" i="1"/>
  <c r="J489" i="1" s="1"/>
  <c r="I471" i="1"/>
  <c r="J471" i="1" s="1"/>
  <c r="I453" i="1"/>
  <c r="J453" i="1" s="1"/>
  <c r="I436" i="1"/>
  <c r="J436" i="1" s="1"/>
  <c r="I419" i="1"/>
  <c r="J419" i="1" s="1"/>
  <c r="I402" i="1"/>
  <c r="J402" i="1" s="1"/>
  <c r="I384" i="1"/>
  <c r="J384" i="1" s="1"/>
  <c r="I369" i="1"/>
  <c r="J369" i="1" s="1"/>
  <c r="I354" i="1"/>
  <c r="J354" i="1" s="1"/>
  <c r="I336" i="1"/>
  <c r="J336" i="1" s="1"/>
  <c r="K336" i="1"/>
  <c r="L336" i="1" s="1"/>
  <c r="I320" i="1"/>
  <c r="J320" i="1" s="1"/>
  <c r="K320" i="1"/>
  <c r="L320" i="1" s="1"/>
  <c r="I304" i="1"/>
  <c r="J304" i="1" s="1"/>
  <c r="K304" i="1"/>
  <c r="L304" i="1" s="1"/>
  <c r="I287" i="1"/>
  <c r="J287" i="1" s="1"/>
  <c r="K287" i="1"/>
  <c r="L287" i="1" s="1"/>
  <c r="I271" i="1"/>
  <c r="J271" i="1" s="1"/>
  <c r="K271" i="1"/>
  <c r="L271" i="1" s="1"/>
  <c r="I255" i="1"/>
  <c r="J255" i="1" s="1"/>
  <c r="K255" i="1"/>
  <c r="L255" i="1" s="1"/>
  <c r="I239" i="1"/>
  <c r="J239" i="1" s="1"/>
  <c r="K239" i="1"/>
  <c r="L239" i="1" s="1"/>
  <c r="I223" i="1"/>
  <c r="J223" i="1" s="1"/>
  <c r="K223" i="1"/>
  <c r="L223" i="1" s="1"/>
  <c r="I208" i="1"/>
  <c r="J208" i="1" s="1"/>
  <c r="K208" i="1"/>
  <c r="L208" i="1" s="1"/>
  <c r="I193" i="1"/>
  <c r="J193" i="1" s="1"/>
  <c r="K193" i="1"/>
  <c r="L193" i="1" s="1"/>
  <c r="I177" i="1"/>
  <c r="J177" i="1" s="1"/>
  <c r="K177" i="1"/>
  <c r="L177" i="1" s="1"/>
  <c r="I161" i="1"/>
  <c r="J161" i="1" s="1"/>
  <c r="K161" i="1"/>
  <c r="L161" i="1" s="1"/>
  <c r="I145" i="1"/>
  <c r="J145" i="1" s="1"/>
  <c r="K145" i="1"/>
  <c r="L145" i="1" s="1"/>
  <c r="I129" i="1"/>
  <c r="J129" i="1" s="1"/>
  <c r="K129" i="1"/>
  <c r="L129" i="1" s="1"/>
  <c r="I112" i="1"/>
  <c r="J112" i="1" s="1"/>
  <c r="K112" i="1"/>
  <c r="L112" i="1" s="1"/>
  <c r="I96" i="1"/>
  <c r="J96" i="1" s="1"/>
  <c r="K96" i="1"/>
  <c r="L96" i="1" s="1"/>
  <c r="I80" i="1"/>
  <c r="J80" i="1" s="1"/>
  <c r="K80" i="1"/>
  <c r="L80" i="1" s="1"/>
  <c r="I63" i="1"/>
  <c r="J63" i="1" s="1"/>
  <c r="K63" i="1"/>
  <c r="L63" i="1" s="1"/>
  <c r="I48" i="1"/>
  <c r="J48" i="1"/>
  <c r="K48" i="1"/>
  <c r="I32" i="1"/>
  <c r="J32" i="1" s="1"/>
  <c r="K32" i="1"/>
  <c r="L32" i="1" s="1"/>
  <c r="I15" i="1"/>
  <c r="J15" i="1" s="1"/>
  <c r="K15" i="1"/>
  <c r="L15" i="1" s="1"/>
  <c r="K323" i="1"/>
  <c r="L323" i="1" s="1"/>
  <c r="K305" i="1"/>
  <c r="L305" i="1" s="1"/>
  <c r="K49" i="1"/>
  <c r="L49" i="1" s="1"/>
  <c r="K523" i="1"/>
  <c r="L523" i="1" s="1"/>
  <c r="K508" i="1"/>
  <c r="L508" i="1" s="1"/>
  <c r="K491" i="1"/>
  <c r="L491" i="1" s="1"/>
  <c r="K474" i="1"/>
  <c r="L474" i="1" s="1"/>
  <c r="K456" i="1"/>
  <c r="L456" i="1" s="1"/>
  <c r="K438" i="1"/>
  <c r="L438" i="1" s="1"/>
  <c r="K422" i="1"/>
  <c r="L422" i="1" s="1"/>
  <c r="K405" i="1"/>
  <c r="L405" i="1" s="1"/>
  <c r="K386" i="1"/>
  <c r="L386" i="1" s="1"/>
  <c r="K371" i="1"/>
  <c r="L371" i="1" s="1"/>
  <c r="K356" i="1"/>
  <c r="L356" i="1" s="1"/>
  <c r="K338" i="1"/>
  <c r="L338" i="1" s="1"/>
  <c r="K321" i="1"/>
  <c r="L321" i="1" s="1"/>
  <c r="K64" i="1"/>
  <c r="L64" i="1" s="1"/>
  <c r="K522" i="1"/>
  <c r="L522" i="1" s="1"/>
  <c r="K490" i="1"/>
  <c r="L490" i="1" s="1"/>
  <c r="K472" i="1"/>
  <c r="L472" i="1" s="1"/>
  <c r="K455" i="1"/>
  <c r="L455" i="1" s="1"/>
  <c r="K437" i="1"/>
  <c r="L437" i="1" s="1"/>
  <c r="K421" i="1"/>
  <c r="L421" i="1" s="1"/>
  <c r="K404" i="1"/>
  <c r="L404" i="1" s="1"/>
  <c r="K385" i="1"/>
  <c r="L385" i="1" s="1"/>
  <c r="K370" i="1"/>
  <c r="L370" i="1" s="1"/>
  <c r="K355" i="1"/>
  <c r="L355" i="1" s="1"/>
  <c r="K337" i="1"/>
  <c r="L337" i="1" s="1"/>
  <c r="K98" i="1"/>
  <c r="L98" i="1" s="1"/>
  <c r="K81" i="1"/>
  <c r="L81" i="1" s="1"/>
  <c r="K294" i="1"/>
  <c r="L294" i="1" s="1"/>
  <c r="K507" i="1"/>
  <c r="L507" i="1" s="1"/>
  <c r="K489" i="1"/>
  <c r="L489" i="1" s="1"/>
  <c r="K471" i="1"/>
  <c r="L471" i="1" s="1"/>
  <c r="K453" i="1"/>
  <c r="L453" i="1" s="1"/>
  <c r="K436" i="1"/>
  <c r="L436" i="1" s="1"/>
  <c r="K419" i="1"/>
  <c r="L419" i="1" s="1"/>
  <c r="K402" i="1"/>
  <c r="L402" i="1" s="1"/>
  <c r="K384" i="1"/>
  <c r="L384" i="1" s="1"/>
  <c r="K369" i="1"/>
  <c r="L369" i="1" s="1"/>
  <c r="K354" i="1"/>
  <c r="L354" i="1" s="1"/>
  <c r="K114" i="1"/>
  <c r="L114" i="1" s="1"/>
  <c r="K97" i="1"/>
  <c r="L97" i="1" s="1"/>
  <c r="K131" i="1"/>
  <c r="L131" i="1" s="1"/>
  <c r="K113" i="1"/>
  <c r="L113" i="1" s="1"/>
  <c r="K147" i="1"/>
  <c r="L147" i="1" s="1"/>
  <c r="K130" i="1"/>
  <c r="L130" i="1" s="1"/>
  <c r="K163" i="1"/>
  <c r="L163" i="1" s="1"/>
  <c r="K146" i="1"/>
  <c r="L146" i="1" s="1"/>
  <c r="K179" i="1"/>
  <c r="L179" i="1" s="1"/>
  <c r="K162" i="1"/>
  <c r="L162" i="1" s="1"/>
  <c r="K195" i="1"/>
  <c r="L195" i="1" s="1"/>
  <c r="K178" i="1"/>
  <c r="L178" i="1" s="1"/>
  <c r="L48" i="1"/>
  <c r="K210" i="1"/>
  <c r="L210" i="1" s="1"/>
  <c r="K194" i="1"/>
  <c r="L194" i="1" s="1"/>
  <c r="K225" i="1"/>
  <c r="L225" i="1" s="1"/>
  <c r="K209" i="1"/>
  <c r="L209" i="1" s="1"/>
  <c r="K241" i="1"/>
  <c r="L241" i="1" s="1"/>
  <c r="K224" i="1"/>
  <c r="L224" i="1" s="1"/>
  <c r="AB510" i="1"/>
  <c r="Z510" i="1"/>
  <c r="Y510" i="1"/>
  <c r="Y244" i="1"/>
  <c r="Y431" i="1"/>
  <c r="AB431" i="1"/>
  <c r="Z431" i="1"/>
  <c r="AB369" i="1"/>
  <c r="AB244" i="1"/>
  <c r="Z369" i="1"/>
  <c r="Y369" i="1"/>
  <c r="AB322" i="1"/>
  <c r="Z322" i="1"/>
  <c r="Y322" i="1"/>
  <c r="Z244" i="1"/>
  <c r="AB345" i="1"/>
  <c r="Z345" i="1"/>
  <c r="Y345" i="1"/>
  <c r="AB61" i="1"/>
  <c r="Z61" i="1"/>
  <c r="Y61" i="1"/>
  <c r="Y222" i="1"/>
  <c r="Z222" i="1"/>
  <c r="AB222" i="1"/>
  <c r="AB203" i="1"/>
  <c r="Z203" i="1"/>
  <c r="Y203" i="1"/>
  <c r="AC23" i="1" l="1"/>
  <c r="AC359" i="1"/>
  <c r="AC310" i="1"/>
  <c r="AC261" i="1"/>
  <c r="AC518" i="1"/>
  <c r="AC78" i="1"/>
  <c r="AC489" i="1"/>
  <c r="AC38" i="1"/>
  <c r="AC107" i="1"/>
  <c r="AC336" i="1"/>
  <c r="AC410" i="1"/>
  <c r="AC235" i="1"/>
  <c r="AC207" i="1"/>
  <c r="AC224" i="1"/>
  <c r="AC37" i="1"/>
  <c r="AC411" i="1"/>
  <c r="AC412" i="1"/>
  <c r="AC14" i="1"/>
  <c r="AC350" i="1"/>
  <c r="AC225" i="1"/>
  <c r="AC162" i="1"/>
  <c r="AC339" i="1"/>
  <c r="AC340" i="1"/>
  <c r="AC450" i="1"/>
  <c r="AC432" i="1"/>
  <c r="AC173" i="1"/>
  <c r="AC151" i="1"/>
  <c r="AC290" i="1"/>
  <c r="AC210" i="1"/>
  <c r="AC104" i="1"/>
  <c r="AC245" i="1"/>
  <c r="AC236" i="1"/>
  <c r="AC320" i="1"/>
  <c r="AC329" i="1"/>
  <c r="AC219" i="1"/>
  <c r="AC147" i="1"/>
  <c r="AC12" i="1"/>
  <c r="AC185" i="1"/>
  <c r="AC312" i="1"/>
  <c r="AC204" i="1"/>
  <c r="AC137" i="1"/>
  <c r="AC90" i="1"/>
  <c r="AC205" i="1"/>
  <c r="AC371" i="1"/>
  <c r="AC492" i="1"/>
  <c r="AC87" i="1"/>
  <c r="AC88" i="1"/>
  <c r="AC19" i="1"/>
  <c r="AC89" i="1"/>
  <c r="AC188" i="1"/>
  <c r="AC227" i="1"/>
  <c r="AC315" i="1"/>
  <c r="AC354" i="1"/>
  <c r="AC523" i="1"/>
  <c r="AC522" i="1"/>
  <c r="AC513" i="1"/>
  <c r="AC472" i="1"/>
  <c r="AC383" i="1"/>
  <c r="AC372" i="1"/>
  <c r="AC271" i="1"/>
  <c r="AC263" i="1"/>
  <c r="AC262" i="1"/>
  <c r="AC251" i="1"/>
  <c r="AC247" i="1"/>
  <c r="AC45" i="1"/>
  <c r="AC22" i="1"/>
  <c r="AC121" i="1"/>
  <c r="AC491" i="1"/>
  <c r="AC481" i="1"/>
  <c r="AC442" i="1"/>
  <c r="AC362" i="1"/>
  <c r="AC334" i="1"/>
  <c r="AC115" i="1"/>
  <c r="AC43" i="1"/>
  <c r="AC295" i="1"/>
  <c r="AC238" i="1"/>
  <c r="AC436" i="1"/>
  <c r="AC380" i="1"/>
  <c r="AC440" i="1"/>
  <c r="AC209" i="1"/>
  <c r="AC131" i="1"/>
  <c r="AC387" i="1"/>
  <c r="AC388" i="1"/>
  <c r="AC142" i="1"/>
  <c r="AC447" i="1"/>
  <c r="AC384" i="1"/>
  <c r="AC385" i="1"/>
  <c r="AC386" i="1"/>
  <c r="AC84" i="1"/>
  <c r="AC401" i="1"/>
  <c r="AC176" i="1"/>
  <c r="AC402" i="1"/>
  <c r="AC286" i="1"/>
  <c r="AC527" i="1"/>
  <c r="AC482" i="1"/>
  <c r="AC483" i="1"/>
  <c r="AC485" i="1"/>
  <c r="AC416" i="1"/>
  <c r="AC433" i="1"/>
  <c r="AC21" i="1"/>
  <c r="AC25" i="1"/>
  <c r="AC496" i="1"/>
  <c r="AC234" i="1"/>
  <c r="AC172" i="1"/>
  <c r="AC319" i="1"/>
  <c r="AC17" i="1"/>
  <c r="AC364" i="1"/>
  <c r="AC474" i="1"/>
  <c r="AC250" i="1"/>
  <c r="AC505" i="1"/>
  <c r="AC305" i="1"/>
  <c r="AC301" i="1"/>
  <c r="AC267" i="1"/>
  <c r="AC331" i="1"/>
  <c r="AC467" i="1"/>
  <c r="AC73" i="1"/>
  <c r="AC64" i="1"/>
  <c r="AC335" i="1"/>
  <c r="AC181" i="1"/>
  <c r="AC179" i="1"/>
  <c r="AC177" i="1"/>
  <c r="AC178" i="1"/>
  <c r="AC323" i="1"/>
  <c r="AC239" i="1"/>
  <c r="AC307" i="1"/>
  <c r="AC159" i="1"/>
  <c r="AC148" i="1"/>
  <c r="AC6" i="1"/>
  <c r="AC164" i="1"/>
  <c r="AC213" i="1"/>
  <c r="AC240" i="1"/>
  <c r="AC93" i="1"/>
  <c r="AC125" i="1"/>
  <c r="AC326" i="1"/>
  <c r="AC382" i="1"/>
  <c r="AC508" i="1"/>
  <c r="AC13" i="1"/>
  <c r="AC156" i="1"/>
  <c r="AC324" i="1"/>
  <c r="AC180" i="1"/>
  <c r="AC325" i="1"/>
  <c r="AC100" i="1"/>
  <c r="AC34" i="1"/>
  <c r="AC76" i="1"/>
  <c r="AC425" i="1"/>
  <c r="AC70" i="1"/>
  <c r="AC507" i="1"/>
  <c r="AC168" i="1"/>
  <c r="AC62" i="1"/>
  <c r="AC59" i="1"/>
  <c r="AC470" i="1"/>
  <c r="AC309" i="1"/>
  <c r="AC91" i="1"/>
  <c r="AC499" i="1"/>
  <c r="AC511" i="1"/>
  <c r="AC24" i="1"/>
  <c r="AC82" i="1"/>
  <c r="AC92" i="1"/>
  <c r="AC228" i="1"/>
  <c r="AC449" i="1"/>
  <c r="AC95" i="1"/>
  <c r="AC463" i="1"/>
  <c r="AC110" i="1"/>
  <c r="AC342" i="1"/>
  <c r="AC135" i="1"/>
  <c r="AC520" i="1"/>
  <c r="AC509" i="1"/>
  <c r="AC201" i="1"/>
  <c r="AC327" i="1"/>
  <c r="AC119" i="1"/>
  <c r="AC452" i="1"/>
  <c r="AC453" i="1"/>
  <c r="AC333" i="1"/>
  <c r="AC41" i="1"/>
  <c r="AC468" i="1"/>
  <c r="AC31" i="1"/>
  <c r="AC58" i="1"/>
  <c r="AC10" i="1"/>
  <c r="AC127" i="1"/>
  <c r="AC74" i="1"/>
  <c r="AC298" i="1"/>
  <c r="AC231" i="1"/>
  <c r="AC136" i="1"/>
  <c r="AC400" i="1"/>
  <c r="AC233" i="1"/>
  <c r="AC430" i="1"/>
  <c r="AC399" i="1"/>
  <c r="AC268" i="1"/>
  <c r="AC254" i="1"/>
  <c r="AC214" i="1"/>
  <c r="AC480" i="1"/>
  <c r="AC83" i="1"/>
  <c r="AC421" i="1"/>
  <c r="AC171" i="1"/>
  <c r="AC378" i="1"/>
  <c r="AC512" i="1"/>
  <c r="AC118" i="1"/>
  <c r="AC198" i="1"/>
  <c r="AC197" i="1"/>
  <c r="AC308" i="1"/>
  <c r="AC129" i="1"/>
  <c r="AC174" i="1"/>
  <c r="AC370" i="1"/>
  <c r="AC409" i="1"/>
  <c r="AC466" i="1"/>
  <c r="AC302" i="1"/>
  <c r="AC476" i="1"/>
  <c r="AC439" i="1"/>
  <c r="AC139" i="1"/>
  <c r="AC128" i="1"/>
  <c r="AC357" i="1"/>
  <c r="AC280" i="1"/>
  <c r="AC230" i="1"/>
  <c r="AC149" i="1"/>
  <c r="AC229" i="1"/>
  <c r="AC358" i="1"/>
  <c r="AC182" i="1"/>
  <c r="AC451" i="1"/>
  <c r="AC418" i="1"/>
  <c r="AC438" i="1"/>
  <c r="AC94" i="1"/>
  <c r="AC428" i="1"/>
  <c r="AC57" i="1"/>
  <c r="AC8" i="1"/>
  <c r="AC190" i="1"/>
  <c r="AC28" i="1"/>
  <c r="AC252" i="1"/>
  <c r="AC404" i="1"/>
  <c r="AC221" i="1"/>
  <c r="AC237" i="1"/>
  <c r="AC183" i="1"/>
  <c r="AC160" i="1"/>
  <c r="AC459" i="1"/>
  <c r="AC465" i="1"/>
  <c r="AC153" i="1"/>
  <c r="AC232" i="1"/>
  <c r="AC471" i="1"/>
  <c r="AC292" i="1"/>
  <c r="AC282" i="1"/>
  <c r="AC306" i="1"/>
  <c r="AC175" i="1"/>
  <c r="AC375" i="1"/>
  <c r="AC462" i="1"/>
  <c r="AC36" i="1"/>
  <c r="AC96" i="1"/>
  <c r="AC161" i="1"/>
  <c r="AC284" i="1"/>
  <c r="AC285" i="1"/>
  <c r="AC133" i="1"/>
  <c r="AC217" i="1"/>
  <c r="AC170" i="1"/>
  <c r="AC189" i="1"/>
  <c r="AC27" i="1"/>
  <c r="AC120" i="1"/>
  <c r="AC257" i="1"/>
  <c r="AC109" i="1"/>
  <c r="AC456" i="1"/>
  <c r="AC413" i="1"/>
  <c r="AC208" i="1"/>
  <c r="AC243" i="1"/>
  <c r="AC398" i="1"/>
  <c r="AC458" i="1"/>
  <c r="AC274" i="1"/>
  <c r="AC157" i="1"/>
  <c r="AC246" i="1"/>
  <c r="AC260" i="1"/>
  <c r="AC265" i="1"/>
  <c r="AC287" i="1"/>
  <c r="AC343" i="1"/>
  <c r="AC455" i="1"/>
  <c r="AC448" i="1"/>
  <c r="AC464" i="1"/>
  <c r="AC33" i="1"/>
  <c r="AC506" i="1"/>
  <c r="AC355" i="1"/>
  <c r="AC124" i="1"/>
  <c r="AC344" i="1"/>
  <c r="AC98" i="1"/>
  <c r="AC126" i="1"/>
  <c r="AC313" i="1"/>
  <c r="AC498" i="1"/>
  <c r="AC56" i="1"/>
  <c r="AC52" i="1"/>
  <c r="AC80" i="1"/>
  <c r="AC276" i="1"/>
  <c r="AC469" i="1"/>
  <c r="AC289" i="1"/>
  <c r="AC194" i="1"/>
  <c r="AC291" i="1"/>
  <c r="AC377" i="1"/>
  <c r="AC503" i="1"/>
  <c r="AC101" i="1"/>
  <c r="AC381" i="1"/>
  <c r="AC114" i="1"/>
  <c r="AC352" i="1"/>
  <c r="AC145" i="1"/>
  <c r="AC51" i="1"/>
  <c r="AC187" i="1"/>
  <c r="AC294" i="1"/>
  <c r="AC146" i="1"/>
  <c r="AC20" i="1"/>
  <c r="AC195" i="1"/>
  <c r="AC15" i="1"/>
  <c r="AC66" i="1"/>
  <c r="AC199" i="1"/>
  <c r="AC277" i="1"/>
  <c r="AC67" i="1"/>
  <c r="AC202" i="1"/>
  <c r="AC278" i="1"/>
  <c r="AC40" i="1"/>
  <c r="AC53" i="1"/>
  <c r="AC502" i="1"/>
  <c r="AC272" i="1"/>
  <c r="AC317" i="1"/>
  <c r="AC379" i="1"/>
  <c r="AC7" i="1"/>
  <c r="AC154" i="1"/>
  <c r="AC169" i="1"/>
  <c r="AC353" i="1"/>
  <c r="AC316" i="1"/>
  <c r="AC54" i="1"/>
  <c r="AC488" i="1"/>
  <c r="AC427" i="1"/>
  <c r="AC166" i="1"/>
  <c r="AC293" i="1"/>
  <c r="AC424" i="1"/>
  <c r="AC365" i="1"/>
  <c r="AC296" i="1"/>
  <c r="AC297" i="1"/>
  <c r="AC103" i="1"/>
  <c r="AC423" i="1"/>
  <c r="AC253" i="1"/>
  <c r="AC437" i="1"/>
  <c r="AC487" i="1"/>
  <c r="AC366" i="1"/>
  <c r="AC434" i="1"/>
  <c r="AC140" i="1"/>
  <c r="AC521" i="1"/>
  <c r="AC97" i="1"/>
  <c r="AC351" i="1"/>
  <c r="AC299" i="1"/>
  <c r="AC196" i="1"/>
  <c r="AC389" i="1"/>
  <c r="AC314" i="1"/>
  <c r="AC390" i="1"/>
  <c r="AC65" i="1"/>
  <c r="AC349" i="1"/>
  <c r="AC443" i="1"/>
  <c r="AC86" i="1"/>
  <c r="AC42" i="1"/>
  <c r="AC63" i="1"/>
  <c r="AC525" i="1"/>
  <c r="AC526" i="1"/>
  <c r="AC457" i="1"/>
  <c r="AC68" i="1"/>
  <c r="AC206" i="1"/>
  <c r="AC26" i="1"/>
  <c r="AC494" i="1"/>
  <c r="AC134" i="1"/>
  <c r="AC363" i="1"/>
  <c r="AC435" i="1"/>
  <c r="AC300" i="1"/>
  <c r="AC29" i="1"/>
  <c r="AC367" i="1"/>
  <c r="AC392" i="1"/>
  <c r="AC143" i="1"/>
  <c r="AC155" i="1"/>
  <c r="AC264" i="1"/>
  <c r="AC259" i="1"/>
  <c r="AC2" i="1"/>
  <c r="AC55" i="1"/>
  <c r="AC123" i="1"/>
  <c r="AC429" i="1"/>
  <c r="AC269" i="1"/>
  <c r="AC374" i="1"/>
  <c r="AC75" i="1"/>
  <c r="AC288" i="1"/>
  <c r="AC11" i="1"/>
  <c r="AC248" i="1"/>
  <c r="AC141" i="1"/>
  <c r="AC397" i="1"/>
  <c r="AC77" i="1"/>
  <c r="AC517" i="1"/>
  <c r="AC211" i="1"/>
  <c r="AC321" i="1"/>
  <c r="AC422" i="1"/>
  <c r="AC165" i="1"/>
  <c r="AC158" i="1"/>
  <c r="AC130" i="1"/>
  <c r="AC376" i="1"/>
  <c r="AC524" i="1"/>
  <c r="AC69" i="1"/>
  <c r="AC266" i="1"/>
  <c r="AC5" i="1"/>
  <c r="AC356" i="1"/>
  <c r="AC81" i="1"/>
  <c r="AC112" i="1"/>
  <c r="AC132" i="1"/>
  <c r="AC122" i="1"/>
  <c r="AC150" i="1"/>
  <c r="AC414" i="1"/>
  <c r="AC113" i="1"/>
  <c r="AC241" i="1"/>
  <c r="AC415" i="1"/>
  <c r="AC283" i="1"/>
  <c r="AC242" i="1"/>
  <c r="AC497" i="1"/>
  <c r="AC273" i="1"/>
  <c r="AC191" i="1"/>
  <c r="AC304" i="1"/>
  <c r="AC116" i="1"/>
  <c r="AC444" i="1"/>
  <c r="AC477" i="1"/>
  <c r="AC167" i="1"/>
  <c r="AC445" i="1"/>
  <c r="AC108" i="1"/>
  <c r="AC490" i="1"/>
  <c r="AC79" i="1"/>
  <c r="AC408" i="1"/>
  <c r="AC347" i="1"/>
  <c r="AC346" i="1"/>
  <c r="AC192" i="1"/>
  <c r="AC220" i="1"/>
  <c r="AC281" i="1"/>
  <c r="AC47" i="1"/>
  <c r="AC406" i="1"/>
  <c r="AC405" i="1"/>
  <c r="AC484" i="1"/>
  <c r="AC85" i="1"/>
  <c r="AC99" i="1"/>
  <c r="AC152" i="1"/>
  <c r="AC311" i="1"/>
  <c r="AC249" i="1"/>
  <c r="AC417" i="1"/>
  <c r="AC184" i="1"/>
  <c r="AC102" i="1"/>
  <c r="AC16" i="1"/>
  <c r="AC360" i="1"/>
  <c r="AC478" i="1"/>
  <c r="AC479" i="1"/>
  <c r="AC475" i="1"/>
  <c r="AC303" i="1"/>
  <c r="AC493" i="1"/>
  <c r="AC200" i="1"/>
  <c r="AC9" i="1"/>
  <c r="AC193" i="1"/>
  <c r="AC30" i="1"/>
  <c r="AC338" i="1"/>
  <c r="AC361" i="1"/>
  <c r="AC32" i="1"/>
  <c r="AC279" i="1"/>
  <c r="AC501" i="1"/>
  <c r="AC106" i="1"/>
  <c r="AC330" i="1"/>
  <c r="AC35" i="1"/>
  <c r="AC275" i="1"/>
  <c r="AC39" i="1"/>
  <c r="AC218" i="1"/>
  <c r="AC391" i="1"/>
  <c r="AC446" i="1"/>
  <c r="AC270" i="1"/>
  <c r="AC255" i="1"/>
  <c r="AC46" i="1"/>
  <c r="AC256" i="1"/>
  <c r="AC223" i="1"/>
  <c r="AC348" i="1"/>
  <c r="AC138" i="1"/>
  <c r="AC186" i="1"/>
  <c r="AC50" i="1"/>
  <c r="AC71" i="1"/>
  <c r="AC393" i="1"/>
  <c r="AC516" i="1"/>
  <c r="AC514" i="1"/>
  <c r="AC515" i="1"/>
  <c r="AC4" i="1"/>
  <c r="AC3" i="1"/>
  <c r="AC163" i="1"/>
  <c r="AC394" i="1"/>
  <c r="AC519" i="1"/>
  <c r="AC72" i="1"/>
  <c r="AC396" i="1"/>
  <c r="AC48" i="1"/>
  <c r="AC368" i="1"/>
  <c r="AC49" i="1"/>
  <c r="AC407" i="1"/>
  <c r="AC105" i="1"/>
  <c r="AC212" i="1"/>
  <c r="AC258" i="1"/>
  <c r="AC500" i="1"/>
  <c r="AC426" i="1"/>
  <c r="AC226" i="1"/>
  <c r="AC337" i="1"/>
  <c r="AC461" i="1"/>
  <c r="AC44" i="1"/>
  <c r="AC332" i="1"/>
  <c r="AC419" i="1"/>
  <c r="AC373" i="1"/>
  <c r="AC318" i="1"/>
  <c r="AC216" i="1"/>
  <c r="AC215" i="1"/>
  <c r="AC328" i="1"/>
  <c r="AC111" i="1"/>
  <c r="Z44" i="1"/>
  <c r="Y198" i="1" l="1"/>
  <c r="Z38" i="1"/>
  <c r="Y109" i="1"/>
  <c r="Z127" i="1"/>
  <c r="Y144" i="1"/>
  <c r="Y197" i="1"/>
  <c r="Y214" i="1"/>
  <c r="Z251" i="1"/>
  <c r="Y308" i="1"/>
  <c r="Z346" i="1"/>
  <c r="Y363" i="1"/>
  <c r="Y405" i="1"/>
  <c r="Y424" i="1"/>
  <c r="Y499" i="1"/>
  <c r="Z445" i="1"/>
  <c r="Y191" i="1"/>
  <c r="Y77" i="1"/>
  <c r="Y380" i="1"/>
  <c r="Z408" i="1"/>
  <c r="Z446" i="1"/>
  <c r="Z521" i="1"/>
  <c r="Z129" i="1"/>
  <c r="Z148" i="1"/>
  <c r="Z165" i="1"/>
  <c r="Y219" i="1"/>
  <c r="Y331" i="1"/>
  <c r="Y350" i="1"/>
  <c r="Y383" i="1"/>
  <c r="Z409" i="1"/>
  <c r="Y428" i="1"/>
  <c r="Z447" i="1"/>
  <c r="Y503" i="1"/>
  <c r="Z241" i="1"/>
  <c r="Z406" i="1"/>
  <c r="Z310" i="1"/>
  <c r="Y27" i="1"/>
  <c r="Y184" i="1"/>
  <c r="Y130" i="1"/>
  <c r="Z67" i="1"/>
  <c r="Z519" i="1"/>
  <c r="Z149" i="1"/>
  <c r="Y384" i="1"/>
  <c r="Z28" i="1"/>
  <c r="Z115" i="1"/>
  <c r="Z150" i="1"/>
  <c r="Y205" i="1"/>
  <c r="Y238" i="1"/>
  <c r="Z273" i="1"/>
  <c r="Y352" i="1"/>
  <c r="Z370" i="1"/>
  <c r="Y430" i="1"/>
  <c r="Y507" i="1"/>
  <c r="Y523" i="1"/>
  <c r="Z57" i="1"/>
  <c r="Z501" i="1"/>
  <c r="Y112" i="1"/>
  <c r="Y60" i="1"/>
  <c r="Z118" i="1"/>
  <c r="Z275" i="1"/>
  <c r="Z450" i="1"/>
  <c r="Y505" i="1"/>
  <c r="Z217" i="1"/>
  <c r="Z166" i="1"/>
  <c r="Y63" i="1"/>
  <c r="Y223" i="1"/>
  <c r="Y84" i="1"/>
  <c r="Y152" i="1"/>
  <c r="Y187" i="1"/>
  <c r="Y240" i="1"/>
  <c r="Z297" i="1"/>
  <c r="Y335" i="1"/>
  <c r="Y355" i="1"/>
  <c r="Y390" i="1"/>
  <c r="Y434" i="1"/>
  <c r="Z470" i="1"/>
  <c r="Y508" i="1"/>
  <c r="Y525" i="1"/>
  <c r="Y394" i="1"/>
  <c r="Y288" i="1"/>
  <c r="Y131" i="1"/>
  <c r="Z114" i="1"/>
  <c r="Z411" i="1"/>
  <c r="Y186" i="1"/>
  <c r="Y14" i="1"/>
  <c r="Z207" i="1"/>
  <c r="Z277" i="1"/>
  <c r="Z491" i="1"/>
  <c r="Y353" i="1"/>
  <c r="Y388" i="1"/>
  <c r="Z287" i="1"/>
  <c r="Y199" i="1"/>
  <c r="Z311" i="1"/>
  <c r="Z448" i="1"/>
  <c r="Y83" i="1"/>
  <c r="Z30" i="1"/>
  <c r="Y225" i="1"/>
  <c r="Z435" i="1"/>
  <c r="Z208" i="1"/>
  <c r="Y319" i="1"/>
  <c r="Y397" i="1"/>
  <c r="Y417" i="1"/>
  <c r="Y472" i="1"/>
  <c r="Z110" i="1"/>
  <c r="Y254" i="1"/>
  <c r="Y10" i="1"/>
  <c r="Y97" i="1"/>
  <c r="Z237" i="1"/>
  <c r="Y168" i="1"/>
  <c r="Y524" i="1"/>
  <c r="Y120" i="1"/>
  <c r="Y416" i="1"/>
  <c r="Z50" i="1"/>
  <c r="Y86" i="1"/>
  <c r="Z299" i="1"/>
  <c r="Y16" i="1"/>
  <c r="Z33" i="1"/>
  <c r="Y104" i="1"/>
  <c r="Y155" i="1"/>
  <c r="Z190" i="1"/>
  <c r="Z300" i="1"/>
  <c r="Y320" i="1"/>
  <c r="Z338" i="1"/>
  <c r="Z374" i="1"/>
  <c r="Z398" i="1"/>
  <c r="Y418" i="1"/>
  <c r="Z437" i="1"/>
  <c r="Y456" i="1"/>
  <c r="Y474" i="1"/>
  <c r="Y512" i="1"/>
  <c r="Y404" i="1"/>
  <c r="Y252" i="1"/>
  <c r="Y94" i="1"/>
  <c r="Y253" i="1"/>
  <c r="Y330" i="1"/>
  <c r="Z487" i="1"/>
  <c r="Y151" i="1"/>
  <c r="Y65" i="1"/>
  <c r="Y153" i="1"/>
  <c r="Z242" i="1"/>
  <c r="Y336" i="1"/>
  <c r="Y173" i="1"/>
  <c r="Y210" i="1"/>
  <c r="Z228" i="1"/>
  <c r="Z246" i="1"/>
  <c r="Y263" i="1"/>
  <c r="Z281" i="1"/>
  <c r="Z359" i="1"/>
  <c r="Y393" i="1"/>
  <c r="Y457" i="1"/>
  <c r="Y513" i="1"/>
  <c r="Y145" i="1"/>
  <c r="Z480" i="1"/>
  <c r="Z7" i="1"/>
  <c r="Y365" i="1"/>
  <c r="Y349" i="1"/>
  <c r="Y258" i="1"/>
  <c r="Z323" i="1"/>
  <c r="Y360" i="1"/>
  <c r="Z439" i="1"/>
  <c r="Y476" i="1"/>
  <c r="Y25" i="1"/>
  <c r="Z147" i="1"/>
  <c r="Z9" i="1"/>
  <c r="Y368" i="1"/>
  <c r="Z392" i="1"/>
  <c r="Y371" i="1"/>
  <c r="Y49" i="1"/>
  <c r="Y372" i="1"/>
  <c r="Z192" i="1"/>
  <c r="Y89" i="1"/>
  <c r="Y174" i="1"/>
  <c r="Z376" i="1"/>
  <c r="Y74" i="1"/>
  <c r="Y90" i="1"/>
  <c r="Z107" i="1"/>
  <c r="Y125" i="1"/>
  <c r="Z142" i="1"/>
  <c r="Y248" i="1"/>
  <c r="Y283" i="1"/>
  <c r="Y306" i="1"/>
  <c r="Y361" i="1"/>
  <c r="Y377" i="1"/>
  <c r="Z422" i="1"/>
  <c r="Y440" i="1"/>
  <c r="Z477" i="1"/>
  <c r="Z497" i="1"/>
  <c r="Y515" i="1"/>
  <c r="Z250" i="1"/>
  <c r="Y309" i="1"/>
  <c r="Y96" i="1"/>
  <c r="Y45" i="1"/>
  <c r="Y220" i="1"/>
  <c r="Y429" i="1"/>
  <c r="Z135" i="1"/>
  <c r="Y31" i="1"/>
  <c r="Z188" i="1"/>
  <c r="Z356" i="1"/>
  <c r="Y34" i="1"/>
  <c r="Y105" i="1"/>
  <c r="Y2" i="1"/>
  <c r="Y72" i="1"/>
  <c r="Y157" i="1"/>
  <c r="Z91" i="1"/>
  <c r="Y108" i="1"/>
  <c r="Z231" i="1"/>
  <c r="Y249" i="1"/>
  <c r="Z307" i="1"/>
  <c r="Y344" i="1"/>
  <c r="Z362" i="1"/>
  <c r="Y516" i="1"/>
  <c r="AB385" i="1"/>
  <c r="AB432" i="1"/>
  <c r="AB40" i="1"/>
  <c r="AB386" i="1"/>
  <c r="AB483" i="1"/>
  <c r="AB30" i="1"/>
  <c r="AB333" i="1"/>
  <c r="AB353" i="1"/>
  <c r="AB388" i="1"/>
  <c r="AB520" i="1"/>
  <c r="AB446" i="1"/>
  <c r="AB449" i="1"/>
  <c r="AB294" i="1"/>
  <c r="AB316" i="1"/>
  <c r="AB484" i="1"/>
  <c r="AB297" i="1"/>
  <c r="AB118" i="1"/>
  <c r="AB434" i="1"/>
  <c r="AB525" i="1"/>
  <c r="AB314" i="1"/>
  <c r="AB490" i="1"/>
  <c r="AB355" i="1"/>
  <c r="AB366" i="1"/>
  <c r="AB301" i="1"/>
  <c r="AB304" i="1"/>
  <c r="AB400" i="1"/>
  <c r="AB202" i="1"/>
  <c r="AB215" i="1"/>
  <c r="AB419" i="1"/>
  <c r="AB273" i="1"/>
  <c r="AB274" i="1"/>
  <c r="AB180" i="1"/>
  <c r="AB176" i="1"/>
  <c r="AB163" i="1"/>
  <c r="AB191" i="1"/>
  <c r="Y526" i="1"/>
  <c r="AB402" i="1"/>
  <c r="AB305" i="1"/>
  <c r="AB389" i="1"/>
  <c r="AB396" i="1"/>
  <c r="AB241" i="1"/>
  <c r="AB292" i="1"/>
  <c r="Y241" i="1"/>
  <c r="AB116" i="1"/>
  <c r="AB130" i="1"/>
  <c r="AB135" i="1"/>
  <c r="AB255" i="1"/>
  <c r="AB330" i="1"/>
  <c r="AB47" i="1"/>
  <c r="AB458" i="1"/>
  <c r="AB508" i="1"/>
  <c r="AB73" i="1"/>
  <c r="AB485" i="1"/>
  <c r="AB41" i="1"/>
  <c r="Z163" i="1"/>
  <c r="AB80" i="1"/>
  <c r="AB287" i="1"/>
  <c r="AB253" i="1"/>
  <c r="AB106" i="1"/>
  <c r="AB258" i="1"/>
  <c r="AB99" i="1"/>
  <c r="AB133" i="1"/>
  <c r="AB413" i="1"/>
  <c r="AB407" i="1"/>
  <c r="AB101" i="1"/>
  <c r="AB494" i="1"/>
  <c r="AB315" i="1"/>
  <c r="AB169" i="1"/>
  <c r="AB374" i="1"/>
  <c r="AB195" i="1"/>
  <c r="AB453" i="1"/>
  <c r="AB505" i="1"/>
  <c r="Y163" i="1"/>
  <c r="AB265" i="1"/>
  <c r="AB328" i="1"/>
  <c r="AB270" i="1"/>
  <c r="AB390" i="1"/>
  <c r="AB364" i="1"/>
  <c r="AB150" i="1"/>
  <c r="AB496" i="1"/>
  <c r="AB451" i="1"/>
  <c r="AB410" i="1"/>
  <c r="AB394" i="1"/>
  <c r="AB65" i="1"/>
  <c r="AB209" i="1"/>
  <c r="AB155" i="1"/>
  <c r="AB476" i="1"/>
  <c r="AB319" i="1"/>
  <c r="AB139" i="1"/>
  <c r="AB81" i="1"/>
  <c r="AB14" i="1"/>
  <c r="AB426" i="1"/>
  <c r="AB331" i="1"/>
  <c r="AB267" i="1"/>
  <c r="AB164" i="1"/>
  <c r="AB208" i="1"/>
  <c r="AB493" i="1"/>
  <c r="AB74" i="1"/>
  <c r="AB24" i="1"/>
  <c r="AB378" i="1"/>
  <c r="AB491" i="1"/>
  <c r="AB147" i="1"/>
  <c r="AB120" i="1"/>
  <c r="AB439" i="1"/>
  <c r="AB214" i="1"/>
  <c r="AB289" i="1"/>
  <c r="AB192" i="1"/>
  <c r="AB513" i="1"/>
  <c r="AB281" i="1"/>
  <c r="AB37" i="1"/>
  <c r="AB373" i="1"/>
  <c r="AB94" i="1"/>
  <c r="AB438" i="1"/>
  <c r="AB288" i="1"/>
  <c r="AB6" i="1"/>
  <c r="AB471" i="1"/>
  <c r="AB52" i="1"/>
  <c r="AB260" i="1"/>
  <c r="AB9" i="1"/>
  <c r="AB474" i="1"/>
  <c r="AB302" i="1"/>
  <c r="AB399" i="1"/>
  <c r="AB22" i="1"/>
  <c r="AB188" i="1"/>
  <c r="AB329" i="1"/>
  <c r="AB421" i="1"/>
  <c r="AB418" i="1"/>
  <c r="AB416" i="1"/>
  <c r="AB148" i="1"/>
  <c r="AB376" i="1"/>
  <c r="AB153" i="1"/>
  <c r="AB436" i="1"/>
  <c r="AB7" i="1"/>
  <c r="AB49" i="1"/>
  <c r="AB122" i="1"/>
  <c r="AB428" i="1"/>
  <c r="AB266" i="1"/>
  <c r="AB11" i="1"/>
  <c r="AB45" i="1"/>
  <c r="AB89" i="1"/>
  <c r="AB320" i="1"/>
  <c r="AB83" i="1"/>
  <c r="AB159" i="1"/>
  <c r="AB178" i="1"/>
  <c r="AB232" i="1"/>
  <c r="AB286" i="1"/>
  <c r="Z41" i="1"/>
  <c r="AB344" i="1"/>
  <c r="AB157" i="1"/>
  <c r="AB422" i="1"/>
  <c r="AB138" i="1"/>
  <c r="AB279" i="1"/>
  <c r="AB102" i="1"/>
  <c r="AB358" i="1"/>
  <c r="AB357" i="1"/>
  <c r="AB20" i="1"/>
  <c r="AB308" i="1"/>
  <c r="AB143" i="1"/>
  <c r="AB132" i="1"/>
  <c r="AB397" i="1"/>
  <c r="AB332" i="1"/>
  <c r="AB254" i="1"/>
  <c r="AB247" i="1"/>
  <c r="AB19" i="1"/>
  <c r="AB236" i="1"/>
  <c r="AB166" i="1"/>
  <c r="AB152" i="1"/>
  <c r="AB58" i="1"/>
  <c r="AB282" i="1"/>
  <c r="AB3" i="1"/>
  <c r="AB307" i="1"/>
  <c r="AB165" i="1"/>
  <c r="AB429" i="1"/>
  <c r="Z195" i="1"/>
  <c r="AB124" i="1"/>
  <c r="AB398" i="1"/>
  <c r="AB86" i="1"/>
  <c r="AB391" i="1"/>
  <c r="AB423" i="1"/>
  <c r="AB217" i="1"/>
  <c r="AB475" i="1"/>
  <c r="AB231" i="1"/>
  <c r="AB162" i="1"/>
  <c r="AB365" i="1"/>
  <c r="AB272" i="1"/>
  <c r="AB44" i="1"/>
  <c r="AB131" i="1"/>
  <c r="AB251" i="1"/>
  <c r="AB88" i="1"/>
  <c r="AB245" i="1"/>
  <c r="AB466" i="1"/>
  <c r="AB38" i="1"/>
  <c r="AB144" i="1"/>
  <c r="AB75" i="1"/>
  <c r="AB4" i="1"/>
  <c r="AB177" i="1"/>
  <c r="AB187" i="1"/>
  <c r="Y195" i="1"/>
  <c r="Z116" i="1"/>
  <c r="Z286" i="1"/>
  <c r="AB56" i="1"/>
  <c r="AB78" i="1"/>
  <c r="AB409" i="1"/>
  <c r="AB218" i="1"/>
  <c r="AB405" i="1"/>
  <c r="AB477" i="1"/>
  <c r="AB128" i="1"/>
  <c r="AB296" i="1"/>
  <c r="AB216" i="1"/>
  <c r="AB306" i="1"/>
  <c r="AB367" i="1"/>
  <c r="AB327" i="1"/>
  <c r="AB228" i="1"/>
  <c r="AB64" i="1"/>
  <c r="AB84" i="1"/>
  <c r="AB262" i="1"/>
  <c r="AB87" i="1"/>
  <c r="AB104" i="1"/>
  <c r="AB224" i="1"/>
  <c r="AB427" i="1"/>
  <c r="AB237" i="1"/>
  <c r="AB268" i="1"/>
  <c r="AB318" i="1"/>
  <c r="AB515" i="1"/>
  <c r="AB239" i="1"/>
  <c r="AB199" i="1"/>
  <c r="AB51" i="1"/>
  <c r="AB404" i="1"/>
  <c r="AB340" i="1"/>
  <c r="AB412" i="1"/>
  <c r="Y116" i="1"/>
  <c r="Y286" i="1"/>
  <c r="AB498" i="1"/>
  <c r="AB321" i="1"/>
  <c r="AB39" i="1"/>
  <c r="AB406" i="1"/>
  <c r="AB360" i="1"/>
  <c r="AB243" i="1"/>
  <c r="AB142" i="1"/>
  <c r="AB16" i="1"/>
  <c r="AB197" i="1"/>
  <c r="AB57" i="1"/>
  <c r="AB242" i="1"/>
  <c r="AB36" i="1"/>
  <c r="AB112" i="1"/>
  <c r="AB356" i="1"/>
  <c r="AB69" i="1"/>
  <c r="AB71" i="1"/>
  <c r="AB263" i="1"/>
  <c r="AB492" i="1"/>
  <c r="AB210" i="1"/>
  <c r="AB309" i="1"/>
  <c r="AB207" i="1"/>
  <c r="AB503" i="1"/>
  <c r="AB425" i="1"/>
  <c r="AB457" i="1"/>
  <c r="AB514" i="1"/>
  <c r="AB487" i="1"/>
  <c r="AB339" i="1"/>
  <c r="AB145" i="1"/>
  <c r="AB100" i="1"/>
  <c r="AB325" i="1"/>
  <c r="AB324" i="1"/>
  <c r="Z410" i="1"/>
  <c r="AB189" i="1"/>
  <c r="AB310" i="1"/>
  <c r="AB443" i="1"/>
  <c r="AB32" i="1"/>
  <c r="AB167" i="1"/>
  <c r="AB108" i="1"/>
  <c r="AB238" i="1"/>
  <c r="AB146" i="1"/>
  <c r="AB198" i="1"/>
  <c r="AB517" i="1"/>
  <c r="AB379" i="1"/>
  <c r="AB424" i="1"/>
  <c r="AB293" i="1"/>
  <c r="AB511" i="1"/>
  <c r="AB10" i="1"/>
  <c r="AB271" i="1"/>
  <c r="AB371" i="1"/>
  <c r="AB290" i="1"/>
  <c r="AB470" i="1"/>
  <c r="AB524" i="1"/>
  <c r="AB480" i="1"/>
  <c r="AB415" i="1"/>
  <c r="AB34" i="1"/>
  <c r="AB516" i="1"/>
  <c r="AB323" i="1"/>
  <c r="AB175" i="1"/>
  <c r="AB352" i="1"/>
  <c r="Z485" i="1"/>
  <c r="Z520" i="1"/>
  <c r="AB506" i="1"/>
  <c r="AB256" i="1"/>
  <c r="AB170" i="1"/>
  <c r="AB348" i="1"/>
  <c r="AB85" i="1"/>
  <c r="AB212" i="1"/>
  <c r="AB103" i="1"/>
  <c r="AB370" i="1"/>
  <c r="AB196" i="1"/>
  <c r="AB299" i="1"/>
  <c r="AB335" i="1"/>
  <c r="AB463" i="1"/>
  <c r="AB509" i="1"/>
  <c r="AB499" i="1"/>
  <c r="AB91" i="1"/>
  <c r="AB295" i="1"/>
  <c r="AB372" i="1"/>
  <c r="AB205" i="1"/>
  <c r="AB151" i="1"/>
  <c r="AB59" i="1"/>
  <c r="AB488" i="1"/>
  <c r="AB519" i="1"/>
  <c r="AB15" i="1"/>
  <c r="AB223" i="1"/>
  <c r="AB387" i="1"/>
  <c r="AB469" i="1"/>
  <c r="AB123" i="1"/>
  <c r="AB291" i="1"/>
  <c r="AB250" i="1"/>
  <c r="Z40" i="1"/>
  <c r="Y485" i="1"/>
  <c r="AB33" i="1"/>
  <c r="AB518" i="1"/>
  <c r="AB500" i="1"/>
  <c r="AB275" i="1"/>
  <c r="AB349" i="1"/>
  <c r="AB408" i="1"/>
  <c r="AB220" i="1"/>
  <c r="AB28" i="1"/>
  <c r="AB107" i="1"/>
  <c r="AB456" i="1"/>
  <c r="AB303" i="1"/>
  <c r="AB317" i="1"/>
  <c r="AB141" i="1"/>
  <c r="AB368" i="1"/>
  <c r="AB350" i="1"/>
  <c r="AB29" i="1"/>
  <c r="AB43" i="1"/>
  <c r="AB383" i="1"/>
  <c r="AB90" i="1"/>
  <c r="AB173" i="1"/>
  <c r="AB62" i="1"/>
  <c r="AB235" i="1"/>
  <c r="AB527" i="1"/>
  <c r="AB42" i="1"/>
  <c r="AB375" i="1"/>
  <c r="AB393" i="1"/>
  <c r="AB336" i="1"/>
  <c r="AB482" i="1"/>
  <c r="AB55" i="1"/>
  <c r="Y40" i="1"/>
  <c r="Z453" i="1"/>
  <c r="AB464" i="1"/>
  <c r="AB437" i="1"/>
  <c r="AB46" i="1"/>
  <c r="AB252" i="1"/>
  <c r="AB249" i="1"/>
  <c r="AB311" i="1"/>
  <c r="AB444" i="1"/>
  <c r="AB119" i="1"/>
  <c r="AB174" i="1"/>
  <c r="AB109" i="1"/>
  <c r="AB77" i="1"/>
  <c r="AB342" i="1"/>
  <c r="AB95" i="1"/>
  <c r="AB5" i="1"/>
  <c r="AB300" i="1"/>
  <c r="AB115" i="1"/>
  <c r="AB472" i="1"/>
  <c r="AB137" i="1"/>
  <c r="AB461" i="1"/>
  <c r="AB168" i="1"/>
  <c r="AB280" i="1"/>
  <c r="AB462" i="1"/>
  <c r="AB468" i="1"/>
  <c r="AB60" i="1"/>
  <c r="AB411" i="1"/>
  <c r="AB452" i="1"/>
  <c r="Y453" i="1"/>
  <c r="AB448" i="1"/>
  <c r="AB261" i="1"/>
  <c r="AB479" i="1"/>
  <c r="AB35" i="1"/>
  <c r="AB361" i="1"/>
  <c r="AB445" i="1"/>
  <c r="AB190" i="1"/>
  <c r="AB105" i="1"/>
  <c r="AB31" i="1"/>
  <c r="AB79" i="1"/>
  <c r="AB248" i="1"/>
  <c r="AB512" i="1"/>
  <c r="AB435" i="1"/>
  <c r="AB465" i="1"/>
  <c r="AB21" i="1"/>
  <c r="AB76" i="1"/>
  <c r="AB156" i="1"/>
  <c r="AB401" i="1"/>
  <c r="AB526" i="1"/>
  <c r="AB455" i="1"/>
  <c r="AB154" i="1"/>
  <c r="AB478" i="1"/>
  <c r="AB259" i="1"/>
  <c r="AB338" i="1"/>
  <c r="AB193" i="1"/>
  <c r="AB27" i="1"/>
  <c r="AB200" i="1"/>
  <c r="AB17" i="1"/>
  <c r="AB392" i="1"/>
  <c r="AB430" i="1"/>
  <c r="AB92" i="1"/>
  <c r="AB257" i="1"/>
  <c r="AB507" i="1"/>
  <c r="AB68" i="1"/>
  <c r="AB213" i="1"/>
  <c r="AB276" i="1"/>
  <c r="Y67" i="1"/>
  <c r="AB343" i="1"/>
  <c r="AB113" i="1"/>
  <c r="AB264" i="1"/>
  <c r="AB380" i="1"/>
  <c r="AB63" i="1"/>
  <c r="AB211" i="1"/>
  <c r="AB8" i="1"/>
  <c r="AB225" i="1"/>
  <c r="AB82" i="1"/>
  <c r="AB171" i="1"/>
  <c r="AB226" i="1"/>
  <c r="AB70" i="1"/>
  <c r="AB440" i="1"/>
  <c r="AB194" i="1"/>
  <c r="AB66" i="1"/>
  <c r="AB359" i="1"/>
  <c r="AB48" i="1"/>
  <c r="AB497" i="1"/>
  <c r="AB363" i="1"/>
  <c r="AB502" i="1"/>
  <c r="AB246" i="1"/>
  <c r="AB459" i="1"/>
  <c r="AB182" i="1"/>
  <c r="AB129" i="1"/>
  <c r="AB233" i="1"/>
  <c r="AB13" i="1"/>
  <c r="AB23" i="1"/>
  <c r="AB50" i="1"/>
  <c r="AB134" i="1"/>
  <c r="AB53" i="1"/>
  <c r="AB313" i="1"/>
  <c r="AB285" i="1"/>
  <c r="AB160" i="1"/>
  <c r="AB201" i="1"/>
  <c r="AB179" i="1"/>
  <c r="AB172" i="1"/>
  <c r="AB334" i="1"/>
  <c r="AB204" i="1"/>
  <c r="AB450" i="1"/>
  <c r="AB72" i="1"/>
  <c r="AB186" i="1"/>
  <c r="AB501" i="1"/>
  <c r="AB346" i="1"/>
  <c r="AB283" i="1"/>
  <c r="AB269" i="1"/>
  <c r="AB126" i="1"/>
  <c r="AB284" i="1"/>
  <c r="AB183" i="1"/>
  <c r="AB229" i="1"/>
  <c r="AB136" i="1"/>
  <c r="AB382" i="1"/>
  <c r="AB181" i="1"/>
  <c r="AB234" i="1"/>
  <c r="AB362" i="1"/>
  <c r="AB522" i="1"/>
  <c r="AB312" i="1"/>
  <c r="AB489" i="1"/>
  <c r="AB347" i="1"/>
  <c r="AB26" i="1"/>
  <c r="AB278" i="1"/>
  <c r="AB114" i="1"/>
  <c r="AB98" i="1"/>
  <c r="AB161" i="1"/>
  <c r="AB149" i="1"/>
  <c r="AB326" i="1"/>
  <c r="AB384" i="1"/>
  <c r="AB442" i="1"/>
  <c r="AB523" i="1"/>
  <c r="AB185" i="1"/>
  <c r="AB184" i="1"/>
  <c r="AB158" i="1"/>
  <c r="AB206" i="1"/>
  <c r="AB351" i="1"/>
  <c r="AB381" i="1"/>
  <c r="AB96" i="1"/>
  <c r="AB221" i="1"/>
  <c r="AB230" i="1"/>
  <c r="AB298" i="1"/>
  <c r="AB125" i="1"/>
  <c r="AB25" i="1"/>
  <c r="AB447" i="1"/>
  <c r="AB481" i="1"/>
  <c r="AB354" i="1"/>
  <c r="AB12" i="1"/>
  <c r="AB417" i="1"/>
  <c r="AB97" i="1"/>
  <c r="AB67" i="1"/>
  <c r="AB93" i="1"/>
  <c r="Y250" i="1"/>
  <c r="AB111" i="1"/>
  <c r="AB337" i="1"/>
  <c r="AB414" i="1"/>
  <c r="AB2" i="1"/>
  <c r="AB521" i="1"/>
  <c r="AB277" i="1"/>
  <c r="AB127" i="1"/>
  <c r="AB110" i="1"/>
  <c r="AB240" i="1"/>
  <c r="AB467" i="1"/>
  <c r="AB433" i="1"/>
  <c r="AB121" i="1"/>
  <c r="AB227" i="1"/>
  <c r="AB219" i="1"/>
  <c r="Z305" i="1"/>
  <c r="AB140" i="1"/>
  <c r="AB54" i="1"/>
  <c r="AB377" i="1"/>
  <c r="Z215" i="1"/>
  <c r="Y41" i="1"/>
  <c r="Z73" i="1"/>
  <c r="Y274" i="1"/>
  <c r="Z505" i="1"/>
  <c r="Y73" i="1"/>
  <c r="Z388" i="1"/>
  <c r="Z526" i="1"/>
  <c r="Z274" i="1"/>
  <c r="Z301" i="1"/>
  <c r="Z483" i="1"/>
  <c r="Z100" i="1"/>
  <c r="Y301" i="1"/>
  <c r="Y483" i="1"/>
  <c r="Y100" i="1"/>
  <c r="Z366" i="1"/>
  <c r="Z278" i="1"/>
  <c r="Z412" i="1"/>
  <c r="Y215" i="1"/>
  <c r="Y366" i="1"/>
  <c r="Z386" i="1"/>
  <c r="Y278" i="1"/>
  <c r="Y412" i="1"/>
  <c r="Y386" i="1"/>
  <c r="Z432" i="1"/>
  <c r="Y305" i="1"/>
  <c r="Z176" i="1"/>
  <c r="Z291" i="1"/>
  <c r="Y432" i="1"/>
  <c r="Z202" i="1"/>
  <c r="Z324" i="1"/>
  <c r="Y176" i="1"/>
  <c r="Y291" i="1"/>
  <c r="Z340" i="1"/>
  <c r="Y202" i="1"/>
  <c r="Y324" i="1"/>
  <c r="Y340" i="1"/>
  <c r="Z292" i="1"/>
  <c r="Z385" i="1"/>
  <c r="Y410" i="1"/>
  <c r="Z402" i="1"/>
  <c r="Y292" i="1"/>
  <c r="Z304" i="1"/>
  <c r="Y385" i="1"/>
  <c r="Z400" i="1"/>
  <c r="Y402" i="1"/>
  <c r="Z180" i="1"/>
  <c r="Y304" i="1"/>
  <c r="Z404" i="1"/>
  <c r="Y400" i="1"/>
  <c r="Z325" i="1"/>
  <c r="Y180" i="1"/>
  <c r="Z130" i="1"/>
  <c r="Y520" i="1"/>
  <c r="Z353" i="1"/>
  <c r="Z394" i="1"/>
  <c r="Y325" i="1"/>
  <c r="Z191" i="1"/>
  <c r="Z264" i="1"/>
  <c r="Y396" i="1"/>
  <c r="Z396" i="1"/>
  <c r="Z433" i="1"/>
  <c r="Y469" i="1"/>
  <c r="Y487" i="1"/>
  <c r="Y506" i="1"/>
  <c r="Z506" i="1"/>
  <c r="Z294" i="1"/>
  <c r="Y488" i="1"/>
  <c r="Z488" i="1"/>
  <c r="Y231" i="1"/>
  <c r="Y470" i="1"/>
  <c r="Y264" i="1"/>
  <c r="Y435" i="1"/>
  <c r="Y297" i="1"/>
  <c r="Y407" i="1"/>
  <c r="Z66" i="1"/>
  <c r="Y451" i="1"/>
  <c r="Y452" i="1"/>
  <c r="Z434" i="1"/>
  <c r="Z451" i="1"/>
  <c r="Z452" i="1"/>
  <c r="Y280" i="1"/>
  <c r="Z280" i="1"/>
  <c r="Z417" i="1"/>
  <c r="Y66" i="1"/>
  <c r="Z248" i="1"/>
  <c r="Y200" i="1"/>
  <c r="Z313" i="1"/>
  <c r="Z318" i="1"/>
  <c r="Y313" i="1"/>
  <c r="Y318" i="1"/>
  <c r="Y455" i="1"/>
  <c r="Z348" i="1"/>
  <c r="Y521" i="1"/>
  <c r="Y294" i="1"/>
  <c r="Y348" i="1"/>
  <c r="Z399" i="1"/>
  <c r="Y364" i="1"/>
  <c r="Y379" i="1"/>
  <c r="Z364" i="1"/>
  <c r="Y399" i="1"/>
  <c r="Z503" i="1"/>
  <c r="Z379" i="1"/>
  <c r="Y212" i="1"/>
  <c r="Z293" i="1"/>
  <c r="Y468" i="1"/>
  <c r="Z416" i="1"/>
  <c r="Z216" i="1"/>
  <c r="Z469" i="1"/>
  <c r="Z200" i="1"/>
  <c r="Y52" i="1"/>
  <c r="Z51" i="1"/>
  <c r="Y409" i="1"/>
  <c r="Z514" i="1"/>
  <c r="Z516" i="1"/>
  <c r="Y464" i="1"/>
  <c r="Z455" i="1"/>
  <c r="Z472" i="1"/>
  <c r="Y121" i="1"/>
  <c r="Y490" i="1"/>
  <c r="Z298" i="1"/>
  <c r="Z523" i="1"/>
  <c r="Y218" i="1"/>
  <c r="Z333" i="1"/>
  <c r="Y376" i="1"/>
  <c r="Y228" i="1"/>
  <c r="Z197" i="1"/>
  <c r="Z344" i="1"/>
  <c r="Y245" i="1"/>
  <c r="Z212" i="1"/>
  <c r="Y277" i="1"/>
  <c r="Y293" i="1"/>
  <c r="Z245" i="1"/>
  <c r="Z328" i="1"/>
  <c r="Z361" i="1"/>
  <c r="Y310" i="1"/>
  <c r="Y281" i="1"/>
  <c r="Y201" i="1"/>
  <c r="Z349" i="1"/>
  <c r="Z314" i="1"/>
  <c r="Z168" i="1"/>
  <c r="Y298" i="1"/>
  <c r="Y216" i="1"/>
  <c r="Y314" i="1"/>
  <c r="Z365" i="1"/>
  <c r="Z70" i="1"/>
  <c r="Y53" i="1"/>
  <c r="Z232" i="1"/>
  <c r="Y70" i="1"/>
  <c r="Z249" i="1"/>
  <c r="Z380" i="1"/>
  <c r="Z152" i="1"/>
  <c r="Y87" i="1"/>
  <c r="Y232" i="1"/>
  <c r="Y103" i="1"/>
  <c r="Z265" i="1"/>
  <c r="Z103" i="1"/>
  <c r="Z53" i="1"/>
  <c r="Z120" i="1"/>
  <c r="Y136" i="1"/>
  <c r="Z87" i="1"/>
  <c r="Z201" i="1"/>
  <c r="Z184" i="1"/>
  <c r="Z136" i="1"/>
  <c r="Y265" i="1"/>
  <c r="Z331" i="1"/>
  <c r="Z218" i="1"/>
  <c r="Z283" i="1"/>
  <c r="Z382" i="1"/>
  <c r="Y122" i="1"/>
  <c r="Y382" i="1"/>
  <c r="Z24" i="1"/>
  <c r="Y300" i="1"/>
  <c r="Y138" i="1"/>
  <c r="Z186" i="1"/>
  <c r="Y333" i="1"/>
  <c r="Y234" i="1"/>
  <c r="Z55" i="1"/>
  <c r="Y7" i="1"/>
  <c r="Y154" i="1"/>
  <c r="Y316" i="1"/>
  <c r="Y251" i="1"/>
  <c r="Z89" i="1"/>
  <c r="Z234" i="1"/>
  <c r="Y24" i="1"/>
  <c r="Y170" i="1"/>
  <c r="Z105" i="1"/>
  <c r="Z316" i="1"/>
  <c r="Z122" i="1"/>
  <c r="Z138" i="1"/>
  <c r="Y55" i="1"/>
  <c r="Y267" i="1"/>
  <c r="Y351" i="1"/>
  <c r="Z154" i="1"/>
  <c r="Z351" i="1"/>
  <c r="Z170" i="1"/>
  <c r="Z267" i="1"/>
  <c r="Z269" i="1"/>
  <c r="Z397" i="1"/>
  <c r="Z31" i="1"/>
  <c r="Z177" i="1"/>
  <c r="Y481" i="1"/>
  <c r="Z481" i="1"/>
  <c r="Z63" i="1"/>
  <c r="Y257" i="1"/>
  <c r="Z47" i="1"/>
  <c r="Z464" i="1"/>
  <c r="Z499" i="1"/>
  <c r="Z428" i="1"/>
  <c r="Y411" i="1"/>
  <c r="Z339" i="1"/>
  <c r="Z96" i="1"/>
  <c r="Z112" i="1"/>
  <c r="Y446" i="1"/>
  <c r="Z145" i="1"/>
  <c r="Z155" i="1"/>
  <c r="Z357" i="1"/>
  <c r="Y339" i="1"/>
  <c r="Z289" i="1"/>
  <c r="Z372" i="1"/>
  <c r="Z240" i="1"/>
  <c r="Y224" i="1"/>
  <c r="Y289" i="1"/>
  <c r="Y273" i="1"/>
  <c r="Y357" i="1"/>
  <c r="Z306" i="1"/>
  <c r="Y47" i="1"/>
  <c r="Z224" i="1"/>
  <c r="Z257" i="1"/>
  <c r="Y177" i="1"/>
  <c r="Y193" i="1"/>
  <c r="Z414" i="1"/>
  <c r="Y449" i="1"/>
  <c r="Y502" i="1"/>
  <c r="Z502" i="1"/>
  <c r="Y19" i="1"/>
  <c r="Z84" i="1"/>
  <c r="Y35" i="1"/>
  <c r="Y519" i="1"/>
  <c r="Z449" i="1"/>
  <c r="Y467" i="1"/>
  <c r="Y51" i="1"/>
  <c r="Y149" i="1"/>
  <c r="Z467" i="1"/>
  <c r="Z19" i="1"/>
  <c r="Y165" i="1"/>
  <c r="Y414" i="1"/>
  <c r="Y484" i="1"/>
  <c r="Z35" i="1"/>
  <c r="Z484" i="1"/>
  <c r="Z2" i="1"/>
  <c r="Z319" i="1"/>
  <c r="Z512" i="1"/>
  <c r="Z368" i="1"/>
  <c r="Y527" i="1"/>
  <c r="Z459" i="1"/>
  <c r="Z253" i="1"/>
  <c r="Z302" i="1"/>
  <c r="Z205" i="1"/>
  <c r="Z384" i="1"/>
  <c r="Z93" i="1"/>
  <c r="Y123" i="1"/>
  <c r="Y433" i="1"/>
  <c r="Z8" i="1"/>
  <c r="Z90" i="1"/>
  <c r="Z456" i="1"/>
  <c r="Z508" i="1"/>
  <c r="Y142" i="1"/>
  <c r="Y491" i="1"/>
  <c r="Y450" i="1"/>
  <c r="Z268" i="1"/>
  <c r="Z405" i="1"/>
  <c r="Y106" i="1"/>
  <c r="Z468" i="1"/>
  <c r="Z474" i="1"/>
  <c r="Z123" i="1"/>
  <c r="Z415" i="1"/>
  <c r="Z524" i="1"/>
  <c r="Z334" i="1"/>
  <c r="Z56" i="1"/>
  <c r="Y11" i="1"/>
  <c r="Y8" i="1"/>
  <c r="Z421" i="1"/>
  <c r="Z25" i="1"/>
  <c r="Y171" i="1"/>
  <c r="Y415" i="1"/>
  <c r="Z74" i="1"/>
  <c r="Z171" i="1"/>
  <c r="Z104" i="1"/>
  <c r="Z169" i="1"/>
  <c r="Y6" i="1"/>
  <c r="Y161" i="1"/>
  <c r="Y299" i="1"/>
  <c r="Z6" i="1"/>
  <c r="Z54" i="1"/>
  <c r="Z108" i="1"/>
  <c r="Z315" i="1"/>
  <c r="Z381" i="1"/>
  <c r="Y54" i="1"/>
  <c r="Z173" i="1"/>
  <c r="Y56" i="1"/>
  <c r="Y169" i="1"/>
  <c r="Y217" i="1"/>
  <c r="Y266" i="1"/>
  <c r="Z58" i="1"/>
  <c r="Z233" i="1"/>
  <c r="Z125" i="1"/>
  <c r="Z282" i="1"/>
  <c r="Z320" i="1"/>
  <c r="Z401" i="1"/>
  <c r="Y315" i="1"/>
  <c r="Z137" i="1"/>
  <c r="Y137" i="1"/>
  <c r="Z14" i="1"/>
  <c r="Z76" i="1"/>
  <c r="Z187" i="1"/>
  <c r="Z438" i="1"/>
  <c r="Z332" i="1"/>
  <c r="Z139" i="1"/>
  <c r="Z350" i="1"/>
  <c r="Y76" i="1"/>
  <c r="Y139" i="1"/>
  <c r="Y332" i="1"/>
  <c r="Z106" i="1"/>
  <c r="Z141" i="1"/>
  <c r="Z161" i="1"/>
  <c r="Y185" i="1"/>
  <c r="Y233" i="1"/>
  <c r="Y282" i="1"/>
  <c r="Z121" i="1"/>
  <c r="Z72" i="1"/>
  <c r="Z88" i="1"/>
  <c r="Y343" i="1"/>
  <c r="Y381" i="1"/>
  <c r="Y489" i="1"/>
  <c r="Z185" i="1"/>
  <c r="Z27" i="1"/>
  <c r="Y43" i="1"/>
  <c r="Y88" i="1"/>
  <c r="Z153" i="1"/>
  <c r="Z266" i="1"/>
  <c r="Z157" i="1"/>
  <c r="Y71" i="1"/>
  <c r="Y401" i="1"/>
  <c r="Y80" i="1"/>
  <c r="Z22" i="1"/>
  <c r="Y38" i="1"/>
  <c r="Z5" i="1"/>
  <c r="Y5" i="1"/>
  <c r="Y208" i="1"/>
  <c r="Z193" i="1"/>
  <c r="Z336" i="1"/>
  <c r="Y93" i="1"/>
  <c r="Y221" i="1"/>
  <c r="Y126" i="1"/>
  <c r="Z158" i="1"/>
  <c r="Z254" i="1"/>
  <c r="Y303" i="1"/>
  <c r="Z126" i="1"/>
  <c r="Y59" i="1"/>
  <c r="Y354" i="1"/>
  <c r="Z109" i="1"/>
  <c r="Z221" i="1"/>
  <c r="Y270" i="1"/>
  <c r="Z354" i="1"/>
  <c r="Y28" i="1"/>
  <c r="Y190" i="1"/>
  <c r="Z59" i="1"/>
  <c r="Z11" i="1"/>
  <c r="Z303" i="1"/>
  <c r="Y158" i="1"/>
  <c r="Y237" i="1"/>
  <c r="Z174" i="1"/>
  <c r="Z77" i="1"/>
  <c r="Y243" i="1"/>
  <c r="Y370" i="1"/>
  <c r="Y392" i="1"/>
  <c r="Y44" i="1"/>
  <c r="Z270" i="1"/>
  <c r="Z133" i="1"/>
  <c r="Y302" i="1"/>
  <c r="Z80" i="1"/>
  <c r="Y269" i="1"/>
  <c r="Y421" i="1"/>
  <c r="Y284" i="1"/>
  <c r="Z92" i="1"/>
  <c r="Z335" i="1"/>
  <c r="Y236" i="1"/>
  <c r="Y285" i="1"/>
  <c r="Y129" i="1"/>
  <c r="Z236" i="1"/>
  <c r="Y92" i="1"/>
  <c r="Z156" i="1"/>
  <c r="Z490" i="1"/>
  <c r="Y58" i="1"/>
  <c r="Y141" i="1"/>
  <c r="Z285" i="1"/>
  <c r="Z43" i="1"/>
  <c r="Y437" i="1"/>
  <c r="Y438" i="1"/>
  <c r="Z419" i="1"/>
  <c r="Z511" i="1"/>
  <c r="Y419" i="1"/>
  <c r="Z10" i="1"/>
  <c r="Z220" i="1"/>
  <c r="Y42" i="1"/>
  <c r="Y442" i="1"/>
  <c r="Y477" i="1"/>
  <c r="Z424" i="1"/>
  <c r="Z442" i="1"/>
  <c r="Y459" i="1"/>
  <c r="Z527" i="1"/>
  <c r="Y494" i="1"/>
  <c r="Z494" i="1"/>
  <c r="Z407" i="1"/>
  <c r="Z326" i="1"/>
  <c r="Z65" i="1"/>
  <c r="Y50" i="1"/>
  <c r="Z476" i="1"/>
  <c r="Z458" i="1"/>
  <c r="Z79" i="1"/>
  <c r="Z26" i="1"/>
  <c r="Z75" i="1"/>
  <c r="Z204" i="1"/>
  <c r="Z317" i="1"/>
  <c r="Y9" i="1"/>
  <c r="Y140" i="1"/>
  <c r="Y323" i="1"/>
  <c r="Z235" i="1"/>
  <c r="Y522" i="1"/>
  <c r="Z367" i="1"/>
  <c r="Y107" i="1"/>
  <c r="Y204" i="1"/>
  <c r="Z284" i="1"/>
  <c r="Z42" i="1"/>
  <c r="Z124" i="1"/>
  <c r="Z507" i="1"/>
  <c r="Y235" i="1"/>
  <c r="Y367" i="1"/>
  <c r="Y334" i="1"/>
  <c r="Y207" i="1"/>
  <c r="Y268" i="1"/>
  <c r="Y75" i="1"/>
  <c r="Z172" i="1"/>
  <c r="Z219" i="1"/>
  <c r="Y471" i="1"/>
  <c r="Y436" i="1"/>
  <c r="Y111" i="1"/>
  <c r="Y172" i="1"/>
  <c r="Z252" i="1"/>
  <c r="Y26" i="1"/>
  <c r="Z140" i="1"/>
  <c r="Z436" i="1"/>
  <c r="Z383" i="1"/>
  <c r="Y57" i="1"/>
  <c r="Y124" i="1"/>
  <c r="Y156" i="1"/>
  <c r="Z522" i="1"/>
  <c r="Y91" i="1"/>
  <c r="Z471" i="1"/>
  <c r="Z489" i="1"/>
  <c r="Y188" i="1"/>
  <c r="Z418" i="1"/>
  <c r="Z352" i="1"/>
  <c r="Y62" i="1"/>
  <c r="Y317" i="1"/>
  <c r="Z261" i="1"/>
  <c r="Z160" i="1"/>
  <c r="Z440" i="1"/>
  <c r="Y128" i="1"/>
  <c r="Y387" i="1"/>
  <c r="Z288" i="1"/>
  <c r="Y95" i="1"/>
  <c r="Y239" i="1"/>
  <c r="Y423" i="1"/>
  <c r="Z387" i="1"/>
  <c r="Z128" i="1"/>
  <c r="Y13" i="1"/>
  <c r="Y46" i="1"/>
  <c r="Y272" i="1"/>
  <c r="Y511" i="1"/>
  <c r="Z111" i="1"/>
  <c r="Z272" i="1"/>
  <c r="Y160" i="1"/>
  <c r="Y256" i="1"/>
  <c r="Y356" i="1"/>
  <c r="Z223" i="1"/>
  <c r="Z12" i="1"/>
  <c r="Z239" i="1"/>
  <c r="Y338" i="1"/>
  <c r="Z13" i="1"/>
  <c r="Y192" i="1"/>
  <c r="Z256" i="1"/>
  <c r="Z95" i="1"/>
  <c r="Z493" i="1"/>
  <c r="Y493" i="1"/>
  <c r="Z144" i="1"/>
  <c r="Z175" i="1"/>
  <c r="Z525" i="1"/>
  <c r="Y79" i="1"/>
  <c r="Z371" i="1"/>
  <c r="Z62" i="1"/>
  <c r="Y458" i="1"/>
  <c r="Z46" i="1"/>
  <c r="Z423" i="1"/>
  <c r="Y30" i="1"/>
  <c r="Y439" i="1"/>
  <c r="Y492" i="1"/>
  <c r="Y206" i="1"/>
  <c r="Y475" i="1"/>
  <c r="Y509" i="1"/>
  <c r="Z262" i="1"/>
  <c r="Z263" i="1"/>
  <c r="Z393" i="1"/>
  <c r="Y246" i="1"/>
  <c r="Z429" i="1"/>
  <c r="Z430" i="1"/>
  <c r="Z214" i="1"/>
  <c r="Y119" i="1"/>
  <c r="Y346" i="1"/>
  <c r="Y347" i="1"/>
  <c r="Z363" i="1"/>
  <c r="Y78" i="1"/>
  <c r="Z182" i="1"/>
  <c r="Z119" i="1"/>
  <c r="Y69" i="1"/>
  <c r="Y182" i="1"/>
  <c r="Z181" i="1"/>
  <c r="Y295" i="1"/>
  <c r="Y296" i="1"/>
  <c r="Y413" i="1"/>
  <c r="Z151" i="1"/>
  <c r="Z229" i="1"/>
  <c r="Z279" i="1"/>
  <c r="Z312" i="1"/>
  <c r="Z377" i="1"/>
  <c r="Z52" i="1"/>
  <c r="Y21" i="1"/>
  <c r="Y311" i="1"/>
  <c r="Z500" i="1"/>
  <c r="Z230" i="1"/>
  <c r="Z378" i="1"/>
  <c r="Z482" i="1"/>
  <c r="Z295" i="1"/>
  <c r="Y68" i="1"/>
  <c r="Y115" i="1"/>
  <c r="Y179" i="1"/>
  <c r="Y312" i="1"/>
  <c r="Y498" i="1"/>
  <c r="Y500" i="1"/>
  <c r="Y362" i="1"/>
  <c r="Z34" i="1"/>
  <c r="Z179" i="1"/>
  <c r="Z213" i="1"/>
  <c r="Z260" i="1"/>
  <c r="Z427" i="1"/>
  <c r="Z83" i="1"/>
  <c r="Y118" i="1"/>
  <c r="Y181" i="1"/>
  <c r="Y480" i="1"/>
  <c r="Y501" i="1"/>
  <c r="Z37" i="1"/>
  <c r="Z69" i="1"/>
  <c r="Z99" i="1"/>
  <c r="Y166" i="1"/>
  <c r="Y391" i="1"/>
  <c r="Y247" i="1"/>
  <c r="Z101" i="1"/>
  <c r="Z164" i="1"/>
  <c r="Z296" i="1"/>
  <c r="Z465" i="1"/>
  <c r="Z466" i="1"/>
  <c r="Z347" i="1"/>
  <c r="Y99" i="1"/>
  <c r="Y148" i="1"/>
  <c r="Y167" i="1"/>
  <c r="Y229" i="1"/>
  <c r="Y276" i="1"/>
  <c r="Y465" i="1"/>
  <c r="Z463" i="1"/>
  <c r="Z517" i="1"/>
  <c r="Z68" i="1"/>
  <c r="Z102" i="1"/>
  <c r="Z391" i="1"/>
  <c r="Z86" i="1"/>
  <c r="Y101" i="1"/>
  <c r="Y211" i="1"/>
  <c r="Y230" i="1"/>
  <c r="Y375" i="1"/>
  <c r="Y466" i="1"/>
  <c r="Y517" i="1"/>
  <c r="Y164" i="1"/>
  <c r="Z413" i="1"/>
  <c r="Z498" i="1"/>
  <c r="Y102" i="1"/>
  <c r="Y150" i="1"/>
  <c r="Y398" i="1"/>
  <c r="Y445" i="1"/>
  <c r="Y135" i="1"/>
  <c r="Z330" i="1"/>
  <c r="Z17" i="1"/>
  <c r="Z167" i="1"/>
  <c r="Z243" i="1"/>
  <c r="Z327" i="1"/>
  <c r="Y36" i="1"/>
  <c r="Y213" i="1"/>
  <c r="Y279" i="1"/>
  <c r="Y20" i="1"/>
  <c r="Z132" i="1"/>
  <c r="Y227" i="1"/>
  <c r="Y482" i="1"/>
  <c r="Z71" i="1"/>
  <c r="Z196" i="1"/>
  <c r="Z329" i="1"/>
  <c r="Y37" i="1"/>
  <c r="Y132" i="1"/>
  <c r="Y327" i="1"/>
  <c r="Y378" i="1"/>
  <c r="Y447" i="1"/>
  <c r="Z515" i="1"/>
  <c r="Z134" i="1"/>
  <c r="Z211" i="1"/>
  <c r="Z375" i="1"/>
  <c r="Y85" i="1"/>
  <c r="Y134" i="1"/>
  <c r="Y196" i="1"/>
  <c r="Y260" i="1"/>
  <c r="Y329" i="1"/>
  <c r="Y427" i="1"/>
  <c r="Y448" i="1"/>
  <c r="Z518" i="1"/>
  <c r="Z20" i="1"/>
  <c r="Z360" i="1"/>
  <c r="Z309" i="1"/>
  <c r="Z21" i="1"/>
  <c r="Z85" i="1"/>
  <c r="Z198" i="1"/>
  <c r="Y17" i="1"/>
  <c r="Y262" i="1"/>
  <c r="Y518" i="1"/>
  <c r="Z36" i="1"/>
  <c r="Z199" i="1"/>
  <c r="Z227" i="1"/>
  <c r="Z276" i="1"/>
  <c r="Z343" i="1"/>
  <c r="Z3" i="1"/>
  <c r="Y3" i="1"/>
  <c r="Z390" i="1"/>
  <c r="Z462" i="1"/>
  <c r="Y114" i="1"/>
  <c r="Y514" i="1"/>
  <c r="Y497" i="1"/>
  <c r="Y33" i="1"/>
  <c r="Y259" i="1"/>
  <c r="Y479" i="1"/>
  <c r="Z16" i="1"/>
  <c r="Z98" i="1"/>
  <c r="Z131" i="1"/>
  <c r="Y374" i="1"/>
  <c r="Z49" i="1"/>
  <c r="Z178" i="1"/>
  <c r="Z210" i="1"/>
  <c r="Z308" i="1"/>
  <c r="Z342" i="1"/>
  <c r="Z444" i="1"/>
  <c r="Y178" i="1"/>
  <c r="Y326" i="1"/>
  <c r="Y462" i="1"/>
  <c r="Y98" i="1"/>
  <c r="Y444" i="1"/>
  <c r="Z259" i="1"/>
  <c r="Z479" i="1"/>
  <c r="Y82" i="1"/>
  <c r="Y242" i="1"/>
  <c r="Z82" i="1"/>
  <c r="Y147" i="1"/>
  <c r="Z226" i="1"/>
  <c r="Y342" i="1"/>
  <c r="W2" i="1"/>
  <c r="X2" i="1" s="1"/>
  <c r="Z247" i="1"/>
  <c r="Z81" i="1"/>
  <c r="Y81" i="1"/>
  <c r="Y389" i="1"/>
  <c r="Y478" i="1"/>
  <c r="Z389" i="1"/>
  <c r="Z64" i="1"/>
  <c r="Z32" i="1"/>
  <c r="Z39" i="1"/>
  <c r="Y133" i="1"/>
  <c r="Y496" i="1"/>
  <c r="Z290" i="1"/>
  <c r="Z509" i="1"/>
  <c r="Z183" i="1"/>
  <c r="Z225" i="1"/>
  <c r="Z443" i="1"/>
  <c r="Z238" i="1"/>
  <c r="Z475" i="1"/>
  <c r="Y29" i="1"/>
  <c r="Y48" i="1"/>
  <c r="Y422" i="1"/>
  <c r="Z15" i="1"/>
  <c r="Z159" i="1"/>
  <c r="Z206" i="1"/>
  <c r="Z355" i="1"/>
  <c r="Y143" i="1"/>
  <c r="Y321" i="1"/>
  <c r="Y443" i="1"/>
  <c r="Y209" i="1"/>
  <c r="Z358" i="1"/>
  <c r="Z492" i="1"/>
  <c r="Z513" i="1"/>
  <c r="Y12" i="1"/>
  <c r="Y159" i="1"/>
  <c r="Y175" i="1"/>
  <c r="Y287" i="1"/>
  <c r="Y39" i="1"/>
  <c r="Z143" i="1"/>
  <c r="Z162" i="1"/>
  <c r="Z271" i="1"/>
  <c r="Z321" i="1"/>
  <c r="Y32" i="1"/>
  <c r="Y194" i="1"/>
  <c r="Y406" i="1"/>
  <c r="Y425" i="1"/>
  <c r="Z45" i="1"/>
  <c r="Z113" i="1"/>
  <c r="Y127" i="1"/>
  <c r="Z209" i="1"/>
  <c r="Z337" i="1"/>
  <c r="Y189" i="1"/>
  <c r="Z94" i="1"/>
  <c r="Z478" i="1"/>
  <c r="Z496" i="1"/>
  <c r="Z60" i="1"/>
  <c r="Y15" i="1"/>
  <c r="Y146" i="1"/>
  <c r="Y162" i="1"/>
  <c r="Y183" i="1"/>
  <c r="Y271" i="1"/>
  <c r="Y290" i="1"/>
  <c r="Y307" i="1"/>
  <c r="Z461" i="1"/>
  <c r="Y337" i="1"/>
  <c r="Z48" i="1"/>
  <c r="Z146" i="1"/>
  <c r="Z255" i="1"/>
  <c r="Z425" i="1"/>
  <c r="Y408" i="1"/>
  <c r="Y461" i="1"/>
  <c r="Z4" i="1"/>
  <c r="Y110" i="1"/>
  <c r="Z23" i="1"/>
  <c r="Y4" i="1"/>
  <c r="Z189" i="1"/>
  <c r="Z97" i="1"/>
  <c r="Z258" i="1"/>
  <c r="Y255" i="1"/>
  <c r="Y23" i="1"/>
  <c r="Y426" i="1"/>
  <c r="Y113" i="1"/>
  <c r="Z29" i="1"/>
  <c r="Z194" i="1"/>
  <c r="Y226" i="1"/>
  <c r="Z78" i="1"/>
  <c r="Y358" i="1"/>
  <c r="Y64" i="1"/>
  <c r="Z457" i="1"/>
  <c r="Y328" i="1"/>
  <c r="Y261" i="1"/>
  <c r="Y22" i="1"/>
  <c r="Z373" i="1"/>
  <c r="Y359" i="1"/>
  <c r="Y373" i="1"/>
  <c r="Y275" i="1"/>
  <c r="Y463" i="1"/>
  <c r="Z426" i="1"/>
</calcChain>
</file>

<file path=xl/sharedStrings.xml><?xml version="1.0" encoding="utf-8"?>
<sst xmlns="http://schemas.openxmlformats.org/spreadsheetml/2006/main" count="3275" uniqueCount="2384">
  <si>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</si>
  <si>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</si>
  <si>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</si>
  <si>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</si>
  <si>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</si>
  <si>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</si>
  <si>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</si>
  <si>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</si>
  <si>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</si>
  <si>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</si>
  <si>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</si>
  <si>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</si>
  <si>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</si>
  <si>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</si>
  <si>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</si>
  <si>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</si>
  <si>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</si>
  <si>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</si>
  <si>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</si>
  <si>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</si>
  <si>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</si>
  <si>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</si>
  <si>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</si>
  <si>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</si>
  <si>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</si>
  <si>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</si>
  <si>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</si>
  <si>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</si>
  <si>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</si>
  <si>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</si>
  <si>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</si>
  <si>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</si>
  <si>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</si>
  <si>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</si>
  <si>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</si>
  <si>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</si>
  <si>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</si>
  <si>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</si>
  <si>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</si>
  <si>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</si>
  <si>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</si>
  <si>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</si>
  <si>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</si>
  <si>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</si>
  <si>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</si>
  <si>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</si>
  <si>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</si>
  <si>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</si>
  <si>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</si>
  <si>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</si>
  <si>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</si>
  <si>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</si>
  <si>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</si>
  <si>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</si>
  <si>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</si>
  <si>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</si>
  <si>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</si>
  <si>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</si>
  <si>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</si>
  <si>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</si>
  <si>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</si>
  <si>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</si>
  <si>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</si>
  <si>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</si>
  <si>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</si>
  <si>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</si>
  <si>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</si>
  <si>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</si>
  <si>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</si>
  <si>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</si>
  <si>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</si>
  <si>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</si>
  <si>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</si>
  <si>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</si>
  <si>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</si>
  <si>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</si>
  <si>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</si>
  <si>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</si>
  <si>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</si>
  <si>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</si>
  <si>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</si>
  <si>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</si>
  <si>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</si>
  <si>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</si>
  <si>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</si>
  <si>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</si>
  <si>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</si>
  <si>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</si>
  <si>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</si>
  <si>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</si>
  <si>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</si>
  <si>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</si>
  <si>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</si>
  <si>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</si>
  <si>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</si>
  <si>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</si>
  <si>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</si>
  <si>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</si>
  <si>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</si>
  <si>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</si>
  <si>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</si>
  <si>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</si>
  <si>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</si>
  <si>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</si>
  <si>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</si>
  <si>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</si>
  <si>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</si>
  <si>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</si>
  <si>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</si>
  <si>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</si>
  <si>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</si>
  <si>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</si>
  <si>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</si>
  <si>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</si>
  <si>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</si>
  <si>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</si>
  <si>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</si>
  <si>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</si>
  <si>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</si>
  <si>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</si>
  <si>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</si>
  <si>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</si>
  <si>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</si>
  <si>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</si>
  <si>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</si>
  <si>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</si>
  <si>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</si>
  <si>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</si>
  <si>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</si>
  <si>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</si>
  <si>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</si>
  <si>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</si>
  <si>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</si>
  <si>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</si>
  <si>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</si>
  <si>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</si>
  <si>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</si>
  <si>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</si>
  <si>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</si>
  <si>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</si>
  <si>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</si>
  <si>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</si>
  <si>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</si>
  <si>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</si>
  <si>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</si>
  <si>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</si>
  <si>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</si>
  <si>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</si>
  <si>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</si>
  <si>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</si>
  <si>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</si>
  <si>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</si>
  <si>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</si>
  <si>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</si>
  <si>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</si>
  <si>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</si>
  <si>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</si>
  <si>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</si>
  <si>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</si>
  <si>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</si>
  <si>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</si>
  <si>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</si>
  <si>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</si>
  <si>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</si>
  <si>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</si>
  <si>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</si>
  <si>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</si>
  <si>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</si>
  <si>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</si>
  <si>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</si>
  <si>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</si>
  <si>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</si>
  <si>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</si>
  <si>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</si>
  <si>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</si>
  <si>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</si>
  <si>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</si>
  <si>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</si>
  <si>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</si>
  <si>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</si>
  <si>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</si>
  <si>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</si>
  <si>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</si>
  <si>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</si>
  <si>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</si>
  <si>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</si>
  <si>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</si>
  <si>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</si>
  <si>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</si>
  <si>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</si>
  <si>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</si>
  <si>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</si>
  <si>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</si>
  <si>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</si>
  <si>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</si>
  <si>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</si>
  <si>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</si>
  <si>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</si>
  <si>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</si>
  <si>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</si>
  <si>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</si>
  <si>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</si>
  <si>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</si>
  <si>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</si>
  <si>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</si>
  <si>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</si>
  <si>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</si>
  <si>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</si>
  <si>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</si>
  <si>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</si>
  <si>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</si>
  <si>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</si>
  <si>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</si>
  <si>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</si>
  <si>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</si>
  <si>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</si>
  <si>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</si>
  <si>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</si>
  <si>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</si>
  <si>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</si>
  <si>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</si>
  <si>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</si>
  <si>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</si>
  <si>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</si>
  <si>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</si>
  <si>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</si>
  <si>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</si>
  <si>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</si>
  <si>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</si>
  <si>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</si>
  <si>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</si>
  <si>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</si>
  <si>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</si>
  <si>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</si>
  <si>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</si>
  <si>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</si>
  <si>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</si>
  <si>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</si>
  <si>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</si>
  <si>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</si>
  <si>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</si>
  <si>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</si>
  <si>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</si>
  <si>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</si>
  <si>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</si>
  <si>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</si>
  <si>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</si>
  <si>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</si>
  <si>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</si>
  <si>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</si>
  <si>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</si>
  <si>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</si>
  <si>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</si>
  <si>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</si>
  <si>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</si>
  <si>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</si>
  <si>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</si>
  <si>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</si>
  <si>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</si>
  <si>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</si>
  <si>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</si>
  <si>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</si>
  <si>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</si>
  <si>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</si>
  <si>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</si>
  <si>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</si>
  <si>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</si>
  <si>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</si>
  <si>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</si>
  <si>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</si>
  <si>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</si>
  <si>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</si>
  <si>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</si>
  <si>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</si>
  <si>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</si>
  <si>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</si>
  <si>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</si>
  <si>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</si>
  <si>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</si>
  <si>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</si>
  <si>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</si>
  <si>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</si>
  <si>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</si>
  <si>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</si>
  <si>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</si>
  <si>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</si>
  <si>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</si>
  <si>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</si>
  <si>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</si>
  <si>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</si>
  <si>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</si>
  <si>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</si>
  <si>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</si>
  <si>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</si>
  <si>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</si>
  <si>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</si>
  <si>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</si>
  <si>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</si>
  <si>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</si>
  <si>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</si>
  <si>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</si>
  <si>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</si>
  <si>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</si>
  <si>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Sugar Infuser</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</si>
  <si>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</si>
  <si>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</si>
  <si>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</si>
  <si>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</si>
  <si>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</si>
  <si>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</si>
  <si>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</si>
  <si>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</si>
  <si>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</si>
  <si>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</si>
  <si>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</si>
  <si>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</si>
  <si>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</si>
  <si>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</si>
  <si>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</si>
  <si>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</si>
  <si>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</si>
  <si>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</si>
  <si>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</si>
  <si>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Cranberry Bog Infuser</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</si>
  <si>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</si>
  <si>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</si>
  <si>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</si>
  <si>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</si>
  <si>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</si>
  <si>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</si>
  <si>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</si>
  <si>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</si>
  <si>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</si>
  <si>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</si>
  <si>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</si>
  <si>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</si>
  <si>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</si>
  <si>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</si>
  <si>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</si>
  <si>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</si>
  <si>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</si>
  <si>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</si>
  <si>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</si>
  <si>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</si>
  <si>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</si>
  <si>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</si>
  <si>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</si>
  <si>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</si>
  <si>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</si>
  <si>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</si>
  <si>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</si>
  <si>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</si>
  <si>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</si>
  <si>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</si>
  <si>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</si>
  <si>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</si>
  <si>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</si>
  <si>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</si>
  <si>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</si>
  <si>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</si>
  <si>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</si>
  <si>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</si>
  <si>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</si>
  <si>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</si>
  <si>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</si>
  <si>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</si>
  <si>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</si>
  <si>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</si>
  <si>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</si>
  <si>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</si>
  <si>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</si>
  <si>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</si>
  <si>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</si>
  <si>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</si>
  <si>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</si>
  <si>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Dragon Fire Pepper Infuser</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</si>
  <si>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</si>
  <si>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</si>
  <si>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</si>
  <si>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</si>
  <si>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</si>
  <si>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</si>
  <si>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</si>
  <si>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</si>
  <si>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</si>
  <si>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</si>
  <si>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</si>
  <si>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</si>
  <si>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</si>
  <si>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</si>
  <si>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</si>
  <si>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</si>
  <si>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</si>
  <si>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</si>
  <si>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</si>
  <si>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</si>
  <si>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</si>
  <si>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</si>
  <si>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</si>
  <si>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</si>
  <si>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</si>
  <si>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</si>
  <si>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</si>
  <si>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</si>
  <si>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</si>
  <si>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</si>
  <si>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</si>
  <si>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</si>
  <si>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</si>
  <si>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</si>
  <si>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</si>
  <si>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</si>
  <si>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</si>
  <si>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</si>
  <si>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</si>
  <si>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</si>
  <si>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</si>
  <si>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</si>
  <si>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</si>
  <si>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</si>
  <si>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</si>
  <si>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</si>
  <si>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</si>
  <si>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</si>
  <si>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</si>
  <si>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</si>
  <si>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</si>
  <si>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</si>
  <si>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</si>
  <si>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</si>
  <si>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</si>
  <si>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</si>
  <si>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</si>
  <si>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</si>
  <si>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</si>
  <si>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</si>
  <si>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</si>
  <si>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</si>
  <si>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</si>
  <si>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</si>
  <si>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</si>
  <si>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</si>
  <si>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</si>
  <si>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</si>
  <si>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</si>
  <si>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</si>
  <si>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</si>
  <si>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</si>
  <si>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</si>
  <si>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</si>
  <si>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</si>
  <si>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</si>
  <si>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</si>
  <si>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</si>
  <si>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</si>
  <si>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</si>
  <si>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</si>
  <si>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</si>
  <si>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</si>
  <si>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</si>
  <si>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</si>
  <si>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</si>
  <si>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</si>
  <si>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</si>
  <si>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</si>
  <si>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</si>
  <si>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</si>
  <si>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</si>
  <si>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</si>
  <si>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</si>
  <si>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</si>
  <si>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</si>
  <si>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</si>
  <si>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</si>
  <si>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</si>
  <si>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</si>
  <si>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</si>
  <si>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</si>
  <si>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</si>
  <si>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</si>
  <si>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</si>
  <si>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 Vendor Spice Name: Genmai Cha Green Tea</t>
  </si>
  <si>
    <t>SS-065</t>
  </si>
  <si>
    <t>Ghost Pepper Sea Salt</t>
  </si>
  <si>
    <t>Ghost Pepper
Sea Salt</t>
  </si>
  <si>
    <t>AL-007</t>
  </si>
  <si>
    <t>Gin and Tonic Infuser</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</si>
  <si>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</si>
  <si>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</si>
  <si>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</si>
  <si>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</si>
  <si>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</si>
  <si>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</si>
  <si>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</si>
  <si>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</si>
  <si>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</si>
  <si>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</si>
  <si>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</si>
  <si>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</si>
  <si>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</si>
  <si>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</si>
  <si>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</si>
  <si>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</si>
  <si>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</si>
  <si>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</si>
  <si>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</si>
  <si>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</si>
  <si>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</si>
  <si>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</si>
  <si>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</si>
  <si>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</si>
  <si>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</si>
  <si>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</si>
  <si>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</si>
  <si>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</si>
  <si>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</si>
  <si>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</si>
  <si>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</si>
  <si>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</si>
  <si>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</si>
  <si>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</si>
  <si>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</si>
  <si>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</si>
  <si>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</si>
  <si>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</si>
  <si>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</si>
  <si>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</si>
  <si>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</si>
  <si>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</si>
  <si>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</si>
  <si>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</si>
  <si>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</si>
  <si>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</si>
  <si>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</si>
  <si>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</si>
  <si>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</si>
  <si>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</si>
  <si>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</si>
  <si>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</si>
  <si>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</si>
  <si>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</si>
  <si>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</si>
  <si>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</si>
  <si>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</si>
  <si>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</si>
  <si>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</si>
  <si>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</si>
  <si>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</si>
  <si>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</si>
  <si>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</si>
  <si>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</si>
  <si>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</si>
  <si>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</si>
  <si>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</si>
  <si>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</si>
  <si>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</si>
  <si>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</si>
  <si>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</si>
  <si>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</si>
  <si>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</si>
  <si>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</si>
  <si>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</si>
  <si>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</si>
  <si>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</si>
  <si>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</si>
  <si>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</si>
  <si>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</si>
  <si>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</si>
  <si>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</si>
  <si>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</si>
  <si>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</si>
  <si>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</si>
  <si>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</si>
  <si>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</si>
  <si>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</si>
  <si>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</si>
  <si>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</si>
  <si>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</si>
  <si>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</si>
  <si>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</si>
  <si>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</si>
  <si>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</si>
  <si>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</si>
  <si>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</si>
  <si>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</si>
  <si>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</si>
  <si>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</si>
  <si>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</si>
  <si>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</si>
  <si>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</si>
  <si>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</si>
  <si>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</si>
  <si>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</si>
  <si>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</si>
  <si>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</si>
  <si>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</si>
  <si>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</si>
  <si>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</si>
  <si>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</si>
  <si>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</si>
  <si>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</si>
  <si>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</si>
  <si>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</si>
  <si>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</si>
  <si>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</si>
  <si>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</si>
  <si>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</si>
  <si>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</si>
  <si>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</si>
  <si>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</si>
  <si>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</si>
  <si>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</si>
  <si>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</si>
  <si>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</si>
  <si>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</si>
  <si>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</si>
  <si>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</si>
  <si>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</si>
  <si>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</si>
  <si>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</si>
  <si>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</si>
  <si>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</si>
  <si>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</si>
  <si>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</si>
  <si>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</si>
  <si>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</si>
  <si>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</si>
  <si>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</si>
  <si>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</si>
  <si>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</si>
  <si>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</si>
  <si>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</si>
  <si>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</si>
  <si>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</si>
  <si>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</si>
  <si>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</si>
  <si>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</si>
  <si>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</si>
  <si>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</si>
  <si>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</si>
  <si>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</si>
  <si>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</si>
  <si>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</si>
  <si>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</si>
  <si>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</si>
  <si>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</si>
  <si>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</si>
  <si>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</si>
  <si>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</si>
  <si>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</si>
  <si>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</si>
  <si>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</si>
  <si>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</si>
  <si>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</si>
  <si>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</si>
  <si>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</si>
  <si>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</si>
  <si>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</si>
  <si>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</si>
  <si>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</si>
  <si>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</si>
  <si>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</si>
  <si>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</si>
  <si>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</si>
  <si>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</si>
  <si>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</si>
  <si>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</si>
  <si>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</si>
  <si>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</si>
  <si>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</si>
  <si>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</si>
  <si>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</si>
  <si>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</si>
  <si>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</si>
  <si>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</si>
  <si>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</si>
  <si>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</si>
  <si>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</si>
  <si>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</si>
  <si>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</si>
  <si>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</si>
  <si>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</si>
  <si>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</si>
  <si>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</si>
  <si>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</si>
  <si>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</si>
  <si>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</si>
  <si>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</si>
  <si>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</si>
  <si>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</si>
  <si>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</si>
  <si>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</si>
  <si>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</si>
  <si>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</si>
  <si>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</si>
  <si>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</si>
  <si>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</si>
  <si>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</si>
  <si>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</si>
  <si>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</si>
  <si>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</si>
  <si>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</si>
  <si>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</si>
  <si>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</si>
  <si>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</si>
  <si>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</si>
  <si>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</si>
  <si>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</si>
  <si>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</si>
  <si>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</si>
  <si>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</si>
  <si>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</si>
  <si>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</si>
  <si>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</si>
  <si>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</si>
  <si>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</si>
  <si>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</si>
  <si>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</si>
  <si>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</si>
  <si>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</si>
  <si>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</si>
  <si>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</si>
  <si>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</si>
  <si>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</si>
  <si>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</si>
  <si>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</si>
  <si>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</si>
  <si>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</si>
  <si>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</si>
  <si>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</si>
  <si>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</si>
  <si>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</si>
  <si>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</si>
  <si>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</si>
  <si>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</si>
  <si>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</si>
  <si>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</si>
  <si>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</si>
  <si>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</si>
  <si>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</si>
  <si>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</si>
  <si>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</si>
  <si>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</si>
  <si>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</si>
  <si>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</si>
  <si>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</si>
  <si>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</si>
  <si>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</si>
  <si>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</si>
  <si>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</si>
  <si>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</si>
  <si>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</si>
  <si>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</si>
  <si>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</si>
  <si>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</si>
  <si>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</si>
  <si>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</si>
  <si>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</si>
  <si>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</si>
  <si>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</si>
  <si>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</si>
  <si>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</si>
  <si>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</si>
  <si>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</si>
  <si>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</si>
  <si>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</si>
  <si>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</si>
  <si>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</si>
  <si>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</si>
  <si>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</si>
  <si>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</si>
  <si>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</si>
  <si>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</si>
  <si>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</si>
  <si>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</si>
  <si>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</si>
  <si>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</si>
  <si>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</si>
  <si>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</si>
  <si>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</si>
  <si>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</si>
  <si>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</si>
  <si>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</si>
  <si>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</si>
  <si>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</si>
  <si>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</si>
  <si>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</si>
  <si>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</si>
  <si>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</si>
  <si>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</si>
  <si>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</si>
  <si>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</si>
  <si>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</si>
  <si>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</si>
  <si>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</si>
  <si>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</si>
  <si>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</si>
  <si>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</si>
  <si>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</si>
  <si>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</si>
  <si>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</si>
  <si>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</si>
  <si>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</si>
  <si>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</si>
  <si>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</si>
  <si>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</si>
  <si>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</si>
  <si>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</si>
  <si>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</si>
  <si>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</si>
  <si>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</si>
  <si>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</si>
  <si>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</si>
  <si>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</si>
  <si>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</si>
  <si>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</si>
  <si>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</si>
  <si>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</si>
  <si>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</si>
  <si>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</si>
  <si>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</si>
  <si>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</si>
  <si>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</si>
  <si>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</si>
  <si>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</si>
  <si>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</si>
  <si>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</si>
  <si>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</si>
  <si>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</si>
  <si>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</si>
  <si>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</si>
  <si>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</si>
  <si>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</si>
  <si>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</si>
  <si>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</si>
  <si>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</si>
  <si>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</si>
  <si>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</si>
  <si>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</si>
  <si>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</si>
  <si>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</si>
  <si>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</si>
  <si>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</si>
  <si>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</si>
  <si>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</si>
  <si>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</si>
  <si>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</si>
  <si>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</si>
  <si>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</si>
  <si>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</si>
  <si>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</si>
  <si>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</si>
  <si>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</si>
  <si>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</si>
  <si>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</si>
  <si>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</si>
  <si>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</si>
  <si>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</si>
  <si>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</si>
  <si>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</si>
  <si>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</si>
  <si>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</si>
  <si>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</si>
  <si>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</si>
  <si>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</si>
  <si>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</si>
  <si>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</si>
  <si>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</si>
  <si>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</si>
  <si>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</si>
  <si>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</si>
  <si>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</si>
  <si>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</si>
  <si>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</si>
  <si>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</si>
  <si>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</si>
  <si>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</si>
  <si>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</si>
  <si>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</si>
  <si>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</si>
  <si>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</si>
  <si>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</si>
  <si>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</si>
  <si>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</si>
  <si>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</si>
  <si>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</si>
  <si>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</si>
  <si>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</si>
  <si>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</si>
  <si>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</si>
  <si>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</si>
  <si>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</si>
  <si>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</si>
  <si>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</si>
  <si>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Planet Espresso Infuser</t>
  </si>
  <si>
    <t>Planet
Espresso Infuser</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</si>
  <si>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</si>
  <si>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</si>
  <si>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</si>
  <si>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</si>
  <si>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</si>
  <si>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</si>
  <si>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</si>
  <si>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</si>
  <si>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</si>
  <si>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</si>
  <si>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</si>
  <si>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</si>
  <si>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</si>
  <si>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</si>
  <si>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</si>
  <si>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</si>
  <si>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</si>
  <si>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</si>
  <si>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</si>
  <si>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</si>
  <si>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</si>
  <si>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</si>
  <si>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</si>
  <si>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</si>
  <si>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</si>
  <si>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</si>
  <si>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</si>
  <si>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</si>
  <si>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</si>
  <si>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</si>
  <si>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</si>
  <si>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</si>
  <si>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</si>
  <si>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</si>
  <si>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</si>
  <si>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</si>
  <si>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</si>
  <si>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</si>
  <si>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</si>
  <si>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</si>
  <si>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</si>
  <si>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</si>
  <si>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</si>
  <si>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</si>
  <si>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</si>
  <si>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</si>
  <si>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</si>
  <si>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</si>
  <si>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</si>
  <si>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</si>
  <si>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</si>
  <si>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</si>
  <si>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</si>
  <si>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</si>
  <si>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</si>
  <si>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</si>
  <si>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</si>
  <si>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</si>
  <si>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</si>
  <si>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</si>
  <si>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</si>
  <si>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</si>
  <si>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</si>
  <si>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</si>
  <si>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</si>
  <si>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</si>
  <si>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</si>
  <si>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</si>
  <si>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</si>
  <si>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</si>
  <si>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</si>
  <si>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</si>
  <si>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</si>
  <si>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</si>
  <si>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</si>
  <si>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</si>
  <si>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</si>
  <si>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</si>
  <si>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</si>
  <si>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</si>
  <si>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</si>
  <si>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</si>
  <si>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</si>
  <si>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</si>
  <si>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</si>
  <si>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</si>
  <si>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</si>
  <si>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</si>
  <si>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</si>
  <si>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</si>
  <si>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</si>
  <si>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</si>
  <si>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</si>
  <si>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</si>
  <si>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</si>
  <si>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</si>
  <si>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</si>
  <si>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</si>
  <si>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</si>
  <si>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</si>
  <si>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</si>
  <si>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</si>
  <si>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</si>
  <si>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</si>
  <si>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</si>
  <si>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</si>
  <si>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</si>
  <si>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</si>
  <si>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</si>
  <si>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</si>
  <si>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</si>
  <si>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</si>
  <si>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</si>
  <si>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</si>
  <si>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</si>
  <si>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</si>
  <si>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</si>
  <si>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</si>
  <si>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</si>
  <si>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</si>
  <si>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</si>
  <si>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</si>
  <si>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</si>
  <si>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</si>
  <si>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</si>
  <si>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</si>
  <si>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</si>
  <si>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</si>
  <si>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</si>
  <si>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</si>
  <si>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</si>
  <si>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</si>
  <si>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</si>
  <si>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</si>
  <si>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</si>
  <si>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</si>
  <si>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</si>
  <si>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</si>
  <si>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</si>
  <si>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</si>
  <si>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</si>
  <si>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</si>
  <si>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</si>
  <si>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</si>
  <si>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</si>
  <si>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</si>
  <si>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</si>
  <si>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</si>
  <si>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</si>
  <si>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</si>
  <si>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</si>
  <si>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</si>
  <si>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</si>
  <si>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</si>
  <si>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</si>
  <si>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</si>
  <si>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</si>
  <si>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</si>
  <si>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</si>
  <si>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</si>
  <si>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</si>
  <si>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</si>
  <si>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</si>
  <si>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</si>
  <si>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</si>
  <si>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</si>
  <si>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</si>
  <si>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</si>
  <si>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</si>
  <si>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</si>
  <si>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</si>
  <si>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</si>
  <si>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</si>
  <si>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</si>
  <si>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</si>
  <si>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</si>
  <si>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</si>
  <si>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</si>
  <si>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</si>
  <si>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</si>
  <si>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</si>
  <si>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</si>
  <si>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</si>
  <si>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</si>
  <si>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</si>
  <si>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</si>
  <si>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</si>
  <si>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</si>
  <si>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</si>
  <si>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</si>
  <si>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</si>
  <si>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</si>
  <si>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</si>
  <si>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</si>
  <si>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</si>
  <si>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</si>
  <si>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</si>
  <si>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</si>
  <si>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</si>
  <si>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</si>
  <si>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</si>
  <si>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</si>
  <si>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</si>
  <si>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</si>
  <si>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</si>
  <si>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</si>
  <si>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</si>
  <si>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</si>
  <si>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</si>
  <si>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</si>
  <si>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</si>
  <si>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</si>
  <si>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</si>
  <si>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</si>
  <si>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</si>
  <si>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</si>
  <si>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</si>
  <si>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</si>
  <si>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</si>
  <si>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</si>
  <si>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</si>
  <si>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</si>
  <si>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</si>
  <si>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</si>
  <si>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</si>
  <si>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</si>
  <si>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</si>
  <si>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</si>
  <si>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</si>
  <si>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</si>
  <si>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</si>
  <si>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</si>
  <si>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</si>
  <si>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</si>
  <si>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</si>
  <si>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</si>
  <si>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</si>
  <si>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</si>
  <si>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Sweet Summer Delight Wine Slush</t>
  </si>
  <si>
    <t>Sweet Summer Delight
Wine Slush</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</si>
  <si>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</si>
  <si>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</si>
  <si>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</si>
  <si>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</si>
  <si>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</si>
  <si>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</si>
  <si>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</si>
  <si>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</si>
  <si>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</si>
  <si>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</si>
  <si>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</si>
  <si>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</si>
  <si>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</si>
  <si>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</si>
  <si>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</si>
  <si>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</si>
  <si>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</si>
  <si>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</si>
  <si>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</si>
  <si>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</si>
  <si>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</si>
  <si>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</si>
  <si>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</si>
  <si>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</si>
  <si>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</si>
  <si>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</si>
  <si>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</si>
  <si>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</si>
  <si>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</si>
  <si>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</si>
  <si>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</si>
  <si>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</si>
  <si>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</si>
  <si>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</si>
  <si>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</si>
  <si>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</si>
  <si>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</si>
  <si>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</si>
  <si>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</si>
  <si>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</si>
  <si>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</si>
  <si>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</si>
  <si>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</si>
  <si>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</si>
  <si>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</si>
  <si>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</si>
  <si>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</si>
  <si>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</si>
  <si>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</si>
  <si>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</si>
  <si>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</si>
  <si>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</si>
  <si>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</si>
  <si>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</si>
  <si>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</si>
  <si>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</si>
  <si>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</si>
  <si>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</si>
  <si>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</si>
  <si>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</si>
  <si>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</si>
  <si>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</si>
  <si>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</si>
  <si>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</si>
  <si>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</si>
  <si>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</si>
  <si>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</si>
  <si>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</si>
  <si>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</si>
  <si>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</si>
  <si>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</si>
  <si>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</si>
  <si>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</si>
  <si>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</si>
  <si>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</si>
  <si>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</si>
  <si>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</si>
  <si>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</si>
  <si>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</si>
  <si>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</si>
  <si>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</si>
  <si>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</si>
  <si>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</si>
  <si>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</si>
  <si>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</si>
  <si>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</si>
  <si>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</si>
  <si>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</si>
  <si>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</si>
  <si>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</si>
  <si>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</si>
  <si>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</si>
  <si>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</si>
  <si>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</si>
  <si>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</si>
  <si>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</si>
  <si>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</si>
  <si>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</si>
  <si>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</si>
  <si>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</si>
  <si>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</si>
  <si>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</si>
  <si>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</si>
  <si>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</si>
  <si>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</si>
  <si>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</si>
  <si>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</si>
  <si>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</si>
  <si>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</si>
  <si>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</si>
  <si>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</si>
  <si>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</si>
  <si>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</si>
  <si>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</si>
  <si>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</si>
  <si>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</si>
  <si>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</si>
  <si>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</si>
  <si>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</si>
  <si>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</si>
  <si>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</si>
  <si>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</si>
  <si>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</si>
  <si>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</si>
  <si>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</si>
  <si>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</si>
  <si>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</si>
  <si>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</si>
  <si>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</si>
  <si>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</si>
  <si>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</si>
  <si>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</si>
  <si>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</si>
  <si>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</si>
  <si>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</si>
  <si>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</si>
  <si>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</si>
  <si>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</si>
  <si>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</si>
  <si>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</si>
  <si>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</si>
  <si>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</si>
  <si>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</si>
  <si>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</si>
  <si>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</si>
  <si>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</si>
  <si>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</si>
  <si>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</si>
  <si>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</si>
  <si>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</si>
  <si>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</si>
  <si>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</si>
  <si>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</si>
  <si>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</si>
  <si>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</si>
  <si>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</si>
  <si>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</si>
  <si>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</si>
  <si>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</si>
  <si>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</si>
  <si>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</si>
  <si>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</si>
  <si>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</si>
  <si>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</si>
  <si>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</si>
  <si>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</si>
  <si>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</si>
  <si>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</si>
  <si>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</si>
  <si>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</si>
  <si>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</si>
  <si>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</si>
  <si>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</si>
  <si>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</si>
  <si>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</si>
  <si>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</si>
  <si>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</si>
  <si>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</si>
  <si>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</si>
  <si>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</si>
  <si>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</si>
  <si>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</si>
  <si>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</si>
  <si>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</si>
  <si>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</si>
  <si>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</si>
  <si>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</si>
  <si>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</si>
  <si>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</si>
  <si>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</si>
  <si>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</si>
  <si>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</si>
  <si>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</si>
  <si>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</si>
  <si>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</si>
  <si>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</si>
  <si>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</si>
  <si>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</si>
  <si>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</si>
  <si>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</si>
  <si>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</si>
  <si>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</si>
  <si>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</si>
  <si>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</si>
  <si>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</si>
  <si>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</si>
  <si>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</si>
  <si>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</si>
  <si>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</si>
  <si>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</si>
  <si>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</si>
  <si>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</si>
  <si>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</si>
  <si>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</si>
  <si>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</si>
  <si>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</si>
  <si>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</si>
  <si>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</si>
  <si>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</si>
  <si>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</si>
  <si>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</si>
  <si>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</si>
  <si>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</si>
  <si>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</si>
  <si>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</si>
  <si>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</si>
  <si>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</si>
  <si>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</si>
  <si>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</si>
  <si>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</si>
  <si>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</si>
  <si>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</si>
  <si>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</si>
  <si>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</si>
  <si>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</si>
  <si>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</si>
  <si>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</si>
  <si>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</si>
  <si>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</si>
  <si>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</si>
  <si>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</si>
  <si>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</si>
  <si>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</si>
  <si>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</si>
  <si>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</si>
  <si>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</si>
  <si>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</si>
  <si>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</si>
  <si>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</si>
  <si>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</si>
  <si>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</si>
  <si>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</si>
  <si>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</si>
  <si>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</si>
  <si>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</si>
  <si>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</si>
  <si>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</si>
  <si>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</si>
  <si>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</si>
  <si>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</si>
  <si>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</si>
  <si>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</si>
  <si>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</si>
  <si>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</si>
  <si>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</si>
  <si>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</si>
  <si>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</si>
  <si>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</si>
  <si>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</si>
  <si>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</si>
  <si>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</si>
  <si>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</si>
  <si>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</si>
  <si>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</si>
  <si>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</si>
  <si>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</si>
  <si>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</si>
  <si>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</si>
  <si>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</si>
  <si>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</si>
  <si>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</si>
  <si>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</si>
  <si>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</si>
  <si>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</si>
  <si>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</si>
  <si>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</si>
  <si>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</si>
  <si>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</si>
  <si>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</si>
  <si>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</si>
  <si>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</si>
  <si>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</si>
  <si>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</si>
  <si>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</si>
  <si>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</si>
  <si>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</si>
  <si>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</si>
  <si>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</si>
  <si>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</si>
  <si>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</si>
  <si>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</si>
  <si>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</si>
  <si>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</si>
  <si>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</si>
  <si>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</si>
  <si>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</si>
  <si>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</si>
  <si>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</si>
  <si>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</si>
  <si>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</si>
  <si>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</si>
  <si>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</si>
  <si>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</si>
  <si>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</si>
  <si>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</si>
  <si>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</si>
  <si>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</si>
  <si>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</si>
  <si>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</si>
  <si>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</si>
  <si>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</si>
  <si>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</si>
  <si>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</si>
  <si>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</si>
  <si>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</si>
  <si>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</si>
  <si>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</si>
  <si>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</si>
  <si>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</si>
  <si>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</si>
  <si>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</si>
  <si>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</si>
  <si>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</si>
  <si>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</si>
  <si>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</si>
  <si>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</si>
  <si>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</si>
  <si>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</si>
  <si>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</si>
  <si>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</si>
  <si>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</si>
  <si>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</si>
  <si>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</si>
  <si>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</si>
  <si>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</si>
  <si>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</si>
  <si>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</si>
  <si>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</si>
  <si>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</si>
  <si>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</si>
  <si>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</si>
  <si>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</si>
  <si>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</si>
  <si>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</si>
  <si>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</si>
  <si>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</si>
  <si>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</si>
  <si>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</si>
  <si>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</si>
  <si>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</si>
  <si>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</si>
  <si>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</si>
  <si>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</si>
  <si>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</si>
  <si>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</si>
  <si>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</si>
  <si>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</si>
  <si>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</si>
  <si>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</si>
  <si>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</si>
  <si>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</si>
  <si>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</si>
  <si>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</si>
  <si>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</si>
  <si>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</si>
  <si>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</si>
  <si>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</si>
  <si>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</si>
  <si>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</si>
  <si>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</si>
  <si>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</si>
  <si>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</si>
  <si>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</si>
  <si>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</si>
  <si>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</si>
  <si>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</si>
  <si>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</si>
  <si>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</si>
  <si>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</si>
  <si>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</si>
  <si>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</si>
  <si>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</si>
  <si>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</si>
  <si>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</si>
  <si>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</si>
  <si>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</si>
  <si>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</si>
  <si>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</si>
  <si>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</si>
  <si>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</si>
  <si>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</si>
  <si>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</si>
  <si>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</si>
  <si>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</si>
  <si>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</si>
  <si>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</si>
  <si>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</si>
  <si>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</si>
  <si>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</si>
  <si>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</si>
  <si>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</si>
  <si>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</si>
  <si>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</si>
  <si>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</si>
  <si>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</si>
  <si>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</si>
  <si>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</si>
  <si>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</si>
  <si>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</si>
  <si>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</si>
  <si>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</si>
  <si>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</si>
  <si>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</si>
  <si>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</si>
  <si>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</si>
  <si>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</si>
  <si>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</si>
  <si>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</si>
  <si>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</si>
  <si>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</si>
  <si>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</si>
  <si>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</si>
  <si>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</si>
  <si>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</si>
  <si>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</si>
  <si>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</si>
  <si>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</si>
  <si>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</si>
  <si>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</si>
  <si>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</si>
  <si>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</si>
  <si>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</si>
  <si>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</si>
  <si>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</si>
  <si>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</si>
  <si>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</si>
  <si>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</si>
  <si>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</si>
  <si>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</si>
  <si>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</si>
  <si>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</si>
  <si>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</si>
  <si>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</si>
  <si>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</si>
  <si>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</si>
  <si>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</si>
  <si>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</si>
  <si>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</si>
  <si>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</si>
  <si>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</si>
  <si>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</si>
  <si>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</si>
  <si>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</si>
  <si>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</si>
  <si>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</si>
  <si>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</si>
  <si>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</si>
  <si>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</si>
  <si>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</si>
  <si>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</si>
  <si>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</si>
  <si>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</si>
  <si>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</si>
  <si>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</si>
  <si>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</si>
  <si>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</si>
  <si>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</si>
  <si>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</si>
  <si>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</si>
  <si>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</si>
  <si>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</si>
  <si>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</si>
  <si>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</si>
  <si>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</si>
  <si>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</si>
  <si>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</si>
  <si>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</si>
  <si>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</si>
  <si>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</si>
  <si>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</si>
  <si>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</si>
  <si>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</si>
  <si>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</si>
  <si>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</si>
  <si>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</si>
  <si>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</si>
  <si>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</si>
  <si>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</si>
  <si>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</si>
  <si>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</si>
  <si>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</si>
  <si>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</si>
  <si>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</si>
  <si>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</si>
  <si>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</si>
  <si>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</si>
  <si>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</si>
  <si>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</si>
  <si>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</si>
  <si>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</si>
  <si>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</si>
  <si>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</si>
  <si>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</si>
  <si>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</si>
  <si>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</si>
  <si>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</si>
  <si>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</si>
  <si>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</si>
  <si>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</si>
  <si>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</si>
  <si>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</si>
  <si>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</si>
  <si>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</si>
  <si>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</si>
  <si>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</si>
  <si>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</si>
  <si>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</si>
  <si>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</si>
  <si>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</si>
  <si>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</si>
  <si>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</si>
  <si>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</si>
  <si>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</si>
  <si>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</si>
  <si>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</si>
  <si>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</si>
  <si>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</si>
  <si>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</si>
  <si>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</si>
  <si>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</si>
  <si>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</si>
  <si>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</si>
  <si>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</si>
  <si>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</si>
  <si>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</si>
  <si>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</si>
  <si>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</si>
  <si>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</si>
  <si>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</si>
  <si>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</si>
  <si>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</si>
  <si>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</si>
  <si>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</si>
  <si>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</si>
  <si>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</si>
  <si>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</si>
  <si>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</si>
  <si>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</si>
  <si>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</si>
  <si>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</si>
  <si>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</si>
  <si>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</si>
  <si>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</si>
  <si>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</si>
  <si>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</si>
  <si>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</si>
  <si>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</si>
  <si>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</si>
  <si>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</si>
  <si>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</si>
  <si>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</si>
  <si>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</si>
  <si>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</si>
  <si>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</si>
  <si>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</si>
  <si>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</si>
  <si>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</si>
  <si>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</si>
  <si>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</si>
  <si>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</si>
  <si>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</si>
  <si>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</si>
  <si>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</si>
  <si>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</si>
  <si>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</si>
  <si>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</si>
  <si>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</si>
  <si>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</si>
  <si>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</si>
  <si>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</si>
  <si>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</si>
  <si>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</si>
  <si>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</si>
  <si>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</si>
  <si>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</si>
  <si>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</si>
  <si>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</si>
  <si>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</si>
  <si>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</si>
  <si>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</si>
  <si>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</si>
  <si>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</si>
  <si>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</si>
  <si>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</si>
  <si>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</si>
  <si>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</si>
  <si>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</si>
  <si>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</si>
  <si>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</si>
  <si>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</si>
  <si>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</si>
  <si>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</si>
  <si>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</si>
  <si>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</si>
  <si>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</si>
  <si>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</si>
  <si>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</si>
  <si>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</si>
  <si>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</si>
  <si>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</si>
  <si>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</si>
  <si>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</si>
  <si>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</si>
  <si>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</si>
  <si>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</si>
  <si>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</si>
  <si>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</si>
  <si>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</si>
  <si>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</si>
  <si>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</si>
  <si>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</si>
  <si>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</si>
  <si>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</si>
  <si>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</si>
  <si>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</si>
  <si>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</si>
  <si>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</si>
  <si>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</si>
  <si>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</si>
  <si>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</si>
  <si>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</si>
  <si>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</si>
  <si>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</si>
  <si>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</si>
  <si>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</si>
  <si>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</si>
  <si>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</si>
  <si>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</si>
  <si>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</si>
  <si>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</si>
  <si>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</si>
  <si>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</si>
  <si>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</si>
  <si>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</si>
  <si>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</si>
  <si>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</si>
  <si>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</si>
  <si>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</si>
  <si>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</si>
  <si>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</si>
  <si>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</si>
  <si>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</si>
  <si>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</si>
  <si>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</si>
  <si>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</si>
  <si>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</si>
  <si>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</si>
  <si>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</si>
  <si>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</si>
  <si>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</si>
  <si>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</si>
  <si>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</si>
  <si>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</si>
  <si>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</si>
  <si>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</si>
  <si>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</si>
  <si>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</si>
  <si>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</si>
  <si>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</si>
  <si>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</si>
  <si>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</si>
  <si>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</si>
  <si>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</si>
  <si>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</si>
  <si>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</si>
  <si>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</si>
  <si>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</si>
  <si>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</si>
  <si>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</si>
  <si>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</si>
  <si>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</si>
  <si>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</si>
  <si>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</si>
  <si>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</si>
  <si>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</si>
  <si>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</si>
  <si>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</si>
  <si>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</si>
  <si>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</si>
  <si>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</si>
  <si>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</si>
  <si>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</si>
  <si>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</si>
  <si>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</si>
  <si>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</si>
  <si>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</si>
  <si>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</si>
  <si>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</si>
  <si>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</si>
  <si>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</si>
  <si>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</si>
  <si>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</si>
  <si>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</si>
  <si>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</si>
  <si>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</si>
  <si>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</si>
  <si>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</si>
  <si>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</si>
  <si>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</si>
  <si>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</si>
  <si>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</si>
  <si>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</si>
  <si>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</si>
  <si>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</si>
  <si>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</si>
  <si>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</si>
  <si>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</si>
  <si>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</si>
  <si>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</si>
  <si>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</si>
  <si>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</si>
  <si>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</si>
  <si>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</si>
  <si>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</si>
  <si>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</si>
  <si>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</si>
  <si>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</si>
  <si>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</si>
  <si>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</si>
  <si>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</si>
  <si>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</si>
  <si>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</si>
  <si>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</si>
  <si>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</si>
  <si>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</si>
  <si>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</si>
  <si>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</si>
  <si>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</si>
  <si>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</si>
  <si>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</si>
  <si>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</si>
  <si>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</si>
  <si>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</si>
  <si>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</si>
  <si>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</si>
  <si>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</si>
  <si>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</si>
  <si>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</si>
  <si>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</si>
  <si>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</si>
  <si>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</si>
  <si>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</si>
  <si>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</si>
  <si>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</si>
  <si>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</si>
  <si>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</si>
  <si>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</si>
  <si>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</si>
  <si>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</si>
  <si>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</si>
  <si>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</si>
  <si>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</si>
  <si>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</si>
  <si>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</si>
  <si>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</si>
  <si>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</si>
  <si>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</si>
  <si>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</si>
  <si>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</si>
  <si>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</si>
  <si>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</si>
  <si>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</si>
  <si>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</si>
  <si>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</si>
  <si>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</si>
  <si>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</si>
  <si>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</si>
  <si>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</si>
  <si>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</si>
  <si>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</si>
  <si>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</si>
  <si>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</si>
  <si>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</si>
  <si>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</si>
  <si>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</si>
  <si>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</si>
  <si>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</si>
  <si>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</si>
  <si>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</si>
  <si>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</si>
  <si>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Chipotle Sea Salt Ingredients:
sea salt, chipotle powder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</si>
  <si>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</si>
  <si>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</si>
  <si>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</si>
  <si>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</si>
  <si>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</si>
  <si>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</si>
  <si>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</si>
  <si>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</si>
  <si>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</si>
  <si>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</si>
  <si>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</si>
  <si>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</si>
  <si>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</si>
  <si>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</si>
  <si>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</si>
  <si>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</si>
  <si>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</si>
  <si>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</si>
  <si>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</si>
  <si>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</si>
  <si>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</si>
  <si>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</si>
  <si>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</si>
  <si>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</si>
  <si>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</si>
  <si>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</si>
  <si>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</si>
  <si>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</si>
  <si>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</si>
  <si>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</si>
  <si>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</si>
  <si>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</si>
  <si>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</si>
  <si>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</si>
  <si>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</si>
  <si>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</si>
  <si>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</si>
  <si>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</si>
  <si>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</si>
  <si>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</si>
  <si>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</si>
  <si>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</si>
  <si>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</si>
  <si>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</si>
  <si>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</si>
  <si>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</si>
  <si>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</si>
  <si>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</si>
  <si>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</si>
  <si>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</si>
  <si>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</si>
  <si>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</si>
  <si>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</si>
  <si>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</si>
  <si>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</si>
  <si>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</si>
  <si>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</si>
  <si>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</si>
  <si>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</si>
  <si>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t>
  </si>
  <si>
    <t>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</si>
  <si>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</si>
  <si>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</si>
  <si>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</si>
  <si>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</si>
  <si>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</si>
  <si>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</si>
  <si>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</si>
  <si>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</si>
  <si>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</si>
  <si>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</si>
  <si>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</si>
  <si>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</si>
  <si>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</si>
  <si>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</si>
  <si>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</si>
  <si>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</si>
  <si>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</si>
  <si>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</si>
  <si>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</si>
  <si>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</si>
  <si>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</si>
  <si>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</si>
  <si>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</si>
  <si>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</si>
  <si>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</si>
  <si>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</si>
  <si>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</si>
  <si>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</si>
  <si>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</si>
  <si>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</si>
  <si>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</si>
  <si>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</si>
  <si>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</si>
  <si>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</si>
  <si>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</si>
  <si>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</si>
  <si>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</si>
  <si>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</si>
  <si>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</si>
  <si>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</si>
  <si>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</si>
  <si>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</si>
  <si>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</si>
  <si>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</si>
  <si>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</si>
  <si>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</si>
  <si>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</si>
  <si>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</si>
  <si>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</si>
  <si>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</si>
  <si>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</si>
  <si>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</si>
  <si>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</si>
  <si>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</si>
  <si>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</si>
  <si>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</si>
  <si>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</si>
  <si>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</si>
  <si>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</si>
  <si>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</si>
  <si>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</si>
  <si>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</si>
  <si>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</si>
  <si>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</si>
  <si>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</si>
  <si>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</si>
  <si>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</si>
  <si>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</si>
  <si>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</si>
  <si>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</si>
  <si>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</si>
  <si>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</si>
  <si>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</si>
  <si>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</si>
  <si>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</si>
  <si>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</si>
  <si>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</si>
  <si>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</si>
  <si>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</si>
  <si>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</si>
  <si>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</si>
  <si>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</si>
  <si>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</si>
  <si>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</si>
  <si>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</si>
  <si>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</si>
  <si>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</si>
  <si>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</si>
  <si>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Mighty Meatloaf Ingredients:
onion, spices, dried tomatoes, dried peppers, salt, dextrose, monosodium glutamate, garlic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</si>
  <si>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</si>
  <si>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</si>
  <si>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</si>
  <si>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</si>
  <si>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</si>
  <si>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</si>
  <si>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</si>
  <si>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</si>
  <si>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</si>
  <si>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</si>
  <si>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</si>
  <si>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</si>
  <si>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</si>
  <si>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</si>
  <si>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</si>
  <si>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</si>
  <si>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</si>
  <si>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</si>
  <si>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</si>
  <si>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</si>
  <si>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</si>
  <si>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</si>
  <si>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</si>
  <si>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</si>
  <si>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</si>
  <si>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</si>
  <si>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</si>
  <si>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</si>
  <si>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</si>
  <si>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</si>
  <si>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</si>
  <si>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</si>
  <si>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</si>
  <si>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</si>
  <si>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</si>
  <si>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</si>
  <si>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</si>
  <si>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</si>
  <si>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</si>
  <si>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</si>
  <si>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</si>
  <si>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</si>
  <si>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</si>
  <si>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</si>
  <si>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</si>
  <si>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</si>
  <si>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</si>
  <si>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</si>
  <si>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</si>
  <si>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</si>
  <si>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</si>
  <si>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</si>
  <si>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</si>
  <si>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</si>
  <si>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</si>
  <si>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</si>
  <si>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</si>
  <si>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</si>
  <si>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</si>
  <si>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</si>
  <si>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</si>
  <si>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</si>
  <si>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</si>
  <si>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</si>
  <si>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</si>
  <si>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</si>
  <si>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</si>
  <si>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</si>
  <si>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</si>
  <si>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</si>
  <si>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</si>
  <si>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</si>
  <si>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</si>
  <si>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</si>
  <si>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</si>
  <si>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</si>
  <si>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</si>
  <si>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</si>
  <si>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</si>
  <si>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</si>
  <si>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</si>
  <si>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</si>
  <si>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</si>
  <si>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</si>
  <si>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</si>
  <si>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</si>
  <si>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</si>
  <si>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</si>
  <si>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Rosemary &amp; Garlic Bread Dip Ingredients:
dehydrated garlic, rosemary, salt, spices
• Packed in a facility and/or equipment that produces products containing peanuts, tree nuts, soybean, milk, dairy, eggs, fish, shellfish, wheat, sesame •</t>
  </si>
  <si>
    <t>Rosemary &amp; Garlic Griller Ingredients:
dehydrated garlic, rosemary, salt, spices
• Packed in a facility and/or equipment that produces products containing peanuts, tree nuts, soybean, milk, dairy, eggs, fish, shellfish, wheat, sesame •</t>
  </si>
  <si>
    <t>Rosemary &amp; Garlic Seasoning Ingredients:
dehydrated garlic, rosemary, salt, spices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</si>
  <si>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</si>
  <si>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</si>
  <si>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</si>
  <si>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</si>
  <si>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</si>
  <si>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</si>
  <si>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</si>
  <si>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</si>
  <si>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</si>
  <si>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</si>
  <si>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</si>
  <si>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</si>
  <si>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</si>
  <si>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</si>
  <si>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</si>
  <si>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</si>
  <si>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</si>
  <si>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</si>
  <si>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</si>
  <si>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</si>
  <si>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</si>
  <si>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</si>
  <si>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</si>
  <si>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</si>
  <si>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</si>
  <si>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</si>
  <si>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</si>
  <si>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</si>
  <si>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</si>
  <si>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</si>
  <si>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</si>
  <si>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</si>
  <si>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</si>
  <si>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</si>
  <si>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</si>
  <si>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</si>
  <si>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</si>
  <si>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</si>
  <si>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</si>
  <si>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</si>
  <si>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</si>
  <si>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</si>
  <si>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</si>
  <si>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</si>
  <si>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</si>
  <si>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</si>
  <si>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</si>
  <si>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</si>
  <si>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</si>
  <si>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</si>
  <si>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</si>
  <si>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</si>
  <si>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</si>
  <si>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</si>
  <si>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</si>
  <si>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</si>
  <si>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</si>
  <si>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</si>
  <si>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</si>
  <si>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</si>
  <si>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</si>
  <si>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</si>
  <si>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</si>
  <si>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</si>
  <si>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</si>
  <si>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</si>
  <si>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</si>
  <si>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</si>
  <si>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</si>
  <si>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</si>
  <si>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</si>
  <si>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</si>
  <si>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</si>
  <si>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</si>
  <si>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</si>
  <si>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</si>
  <si>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</si>
  <si>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</si>
  <si>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</si>
  <si>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</si>
  <si>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</si>
  <si>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</si>
  <si>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</si>
  <si>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</si>
  <si>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</si>
  <si>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</si>
  <si>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</si>
  <si>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Grill Seasoning Ingredients:
salt, sugar, spices, chili pepper, brown sugar, paprika, monosodium glutamate, garlic, onion, garlic powder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</si>
  <si>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</si>
  <si>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</si>
  <si>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</si>
  <si>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</si>
  <si>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</si>
  <si>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</si>
  <si>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</si>
  <si>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</si>
  <si>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</si>
  <si>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</si>
  <si>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</si>
  <si>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</si>
  <si>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</si>
  <si>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</si>
  <si>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</si>
  <si>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</si>
  <si>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</si>
  <si>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</si>
  <si>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</si>
  <si>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</si>
  <si>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</si>
  <si>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</si>
  <si>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</si>
  <si>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</si>
  <si>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</si>
  <si>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</si>
  <si>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</si>
  <si>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</si>
  <si>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</si>
  <si>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</si>
  <si>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</si>
  <si>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</si>
  <si>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</si>
  <si>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</si>
  <si>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</si>
  <si>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</si>
  <si>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</si>
  <si>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</si>
  <si>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</si>
  <si>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</si>
  <si>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</si>
  <si>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</si>
  <si>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</si>
  <si>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</si>
  <si>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</si>
  <si>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</si>
  <si>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</si>
  <si>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</si>
  <si>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</si>
  <si>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</si>
  <si>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</si>
  <si>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</si>
  <si>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</si>
  <si>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</si>
  <si>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</si>
  <si>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</si>
  <si>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</si>
  <si>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</si>
  <si>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</si>
  <si>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</si>
  <si>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</si>
  <si>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</si>
  <si>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</si>
  <si>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</si>
  <si>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</si>
  <si>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</si>
  <si>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</si>
  <si>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</si>
  <si>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</si>
  <si>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</si>
  <si>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</si>
  <si>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</si>
  <si>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t>
  </si>
  <si>
    <t>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</si>
  <si>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</si>
  <si>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</si>
  <si>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</si>
  <si>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</si>
  <si>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</si>
  <si>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</si>
  <si>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</si>
  <si>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</si>
  <si>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</si>
  <si>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</si>
  <si>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</si>
  <si>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</si>
  <si>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</si>
  <si>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</si>
  <si>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t>
  </si>
  <si>
    <t>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</si>
  <si>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</si>
  <si>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</si>
  <si>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</si>
  <si>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</si>
  <si>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</si>
  <si>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</si>
  <si>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</si>
  <si>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</si>
  <si>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</si>
  <si>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</si>
  <si>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</si>
  <si>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</si>
  <si>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</si>
  <si>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</si>
  <si>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</si>
  <si>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</si>
  <si>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</si>
  <si>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</si>
  <si>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Off the Hook
Cajun Style Seasoning</t>
  </si>
  <si>
    <t>OB000114</t>
  </si>
  <si>
    <t>OB000115</t>
  </si>
  <si>
    <t>OB000116</t>
  </si>
  <si>
    <t>OB000117</t>
  </si>
  <si>
    <t>OB000118</t>
  </si>
  <si>
    <t>OB000119</t>
  </si>
  <si>
    <t>OB000120</t>
  </si>
  <si>
    <t>OB000121</t>
  </si>
  <si>
    <t>OB000122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</si>
</sst>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7">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xf numFmtId="0" fontId="7" fillId="2" borderId="3" xfId="0" applyFont="1" applyFill="1" applyBorder="1" applyAlignment="1">
      <alignment horizontal="center" vertical="center" wrapText="1"/>
    </xf>
    <xf numFmtId="0" fontId="3" fillId="0" borderId="0" xfId="0" applyFont="1"/>
  </cellXfs>
  <cellStyles count="1">
    <cellStyle name="Normal" xfId="0" builtinId="0"/>
  </cellStyles>
  <dxfs count="3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F527" totalsRowShown="0" headerRowDxfId="38" dataDxfId="37">
  <autoFilter ref="A1:AF527" xr:uid="{04EB5F79-DCAB-4AF9-8C9F-068A8B5CE2A7}"/>
  <sortState xmlns:xlrd2="http://schemas.microsoft.com/office/spreadsheetml/2017/richdata2" ref="A2:AF527">
    <sortCondition ref="B1:B527"/>
  </sortState>
  <tableColumns count="32">
    <tableColumn id="1" xr3:uid="{EA6BFF53-459C-4C8C-AF26-B6AD20617AD0}" name="SKU" dataDxfId="36"/>
    <tableColumn id="2" xr3:uid="{F8CB9197-5A3A-43E7-88BD-8A0B3713D11E}" name="Spice Name" dataDxfId="35"/>
    <tableColumn id="3" xr3:uid="{A97B3E5A-9015-423D-AD86-BA58DC374853}" name="Spice Name _x000a_Front Display" dataDxfId="34"/>
    <tableColumn id="4" xr3:uid="{35F9A730-229E-4F31-B3C5-A8C1698F769B}" name="Ingredients" dataDxfId="33"/>
    <tableColumn id="5" xr3:uid="{A919D9C6-44B8-4533-BB31-A647F99B8188}" name="2oz/Cruet/_x000a_Infuser/Mixer_x000a_Net Wt (oz)" dataDxfId="32">
      <calculatedColumnFormula>IF(F2 = "NULL", "NULL", F2/28.34952)</calculatedColumnFormula>
    </tableColumn>
    <tableColumn id="6" xr3:uid="{CE0AA7C2-F739-46FE-8033-CC0710A464CD}" name="2oz/Cruet/_x000a_Infuser/Mixer_x000a_Net Wt (grams)" dataDxfId="31"/>
    <tableColumn id="7" xr3:uid="{FDF94DFF-E769-4966-A5A7-44079CB7B992}" name="4oz _x000a_Net Wt (oz)" dataDxfId="30">
      <calculatedColumnFormula>IF(H2 = "NULL", "NULL", H2/28.34952)</calculatedColumnFormula>
    </tableColumn>
    <tableColumn id="8" xr3:uid="{6CDFCDB5-ADE1-4B19-BAE9-989160D630EC}" name="4oz _x000a_Net Wt (grams)" dataDxfId="29"/>
    <tableColumn id="9" xr3:uid="{B258590B-66D9-4850-9B07-D86594BBA154}" name="5oz _x000a_Net Wt (oz)" dataDxfId="28">
      <calculatedColumnFormula>IF(G2 = "NULL", "NULL", G2*1.25)</calculatedColumnFormula>
    </tableColumn>
    <tableColumn id="10" xr3:uid="{D23022E3-CF3A-41C0-9780-16287B8D1EC3}" name="5oz _x000a_Net Wt (grams)" dataDxfId="27">
      <calculatedColumnFormula>IF(G2 = "NULL", "NULL", I2*28.35)</calculatedColumnFormula>
    </tableColumn>
    <tableColumn id="11" xr3:uid="{A9EAA3BC-A311-4D2D-A61D-02A08FCBD54C}" name="8oz _x000a_Net Wt (oz)" dataDxfId="26">
      <calculatedColumnFormula>IF(G2 = "NULL", "NULL", G2*2)</calculatedColumnFormula>
    </tableColumn>
    <tableColumn id="12" xr3:uid="{AA71245F-DC1D-42DD-843B-0FF34B1B5EDF}" name="8oz _x000a_Net Wt (grams)" dataDxfId="25">
      <calculatedColumnFormula>IF(G2 = "NULL", "NULL", K2*28.35)</calculatedColumnFormula>
    </tableColumn>
    <tableColumn id="25" xr3:uid="{4177C2AB-1A4D-4AC1-A43F-F246822DB1A3}" name="Back Display" dataDxfId="24">
      <calculatedColumnFormula>CONCATENATE(D2, CHAR(10), " - NET WT. ", TEXT(E2, "0.00"), " oz (", F2, " grams)")</calculatedColumnFormula>
    </tableColumn>
    <tableColumn id="24" xr3:uid="{A166C1DF-BEDB-4E93-B2BD-118B24783EFA}" name="4oz _x000a_Barcodes" dataDxfId="23"/>
    <tableColumn id="20" xr3:uid="{102821F9-FDAE-4B5D-8F86-F15C2FDF2AEE}" name="5oz _x000a_Barcodes" dataDxfId="22"/>
    <tableColumn id="19" xr3:uid="{9C5EB108-7A3D-4B61-B8C9-F4FA32CD9C97}" name="8oz _x000a_Barcodes" dataDxfId="21"/>
    <tableColumn id="18" xr3:uid="{F5EB96F1-9FBD-4C93-AED9-9954F7F84A31}" name="Cruet _x000a_Barcodes" dataDxfId="20"/>
    <tableColumn id="17" xr3:uid="{6C895E7E-C654-4D54-9438-83ADC7AAF04A}" name="Mixer _x000a_Barcodes" dataDxfId="19"/>
    <tableColumn id="16" xr3:uid="{672C0A00-BD22-4042-9364-B4D96DFBD4A3}" name="16oz _x000a_Barcodes" dataDxfId="18"/>
    <tableColumn id="15" xr3:uid="{F93C1385-01F8-4DD4-8869-20B68AE4CEE6}" name="1oz _x000a_Barcodes" dataDxfId="17"/>
    <tableColumn id="14" xr3:uid="{33E83648-518C-4AF2-8E1F-A58325627BFB}" name="2022" dataDxfId="16"/>
    <tableColumn id="13" xr3:uid="{907727FB-1526-4717-BC8D-B6FBA531139B}" name="Vendor" dataDxfId="15"/>
    <tableColumn id="26" xr3:uid="{029B877A-2CC0-4D5C-8302-F320A205EABA}" name="1oz Net Wt (oz)" dataDxfId="14">
      <calculatedColumnFormula>IF(G2 = "NULL", "NULL", G2/4)</calculatedColumnFormula>
    </tableColumn>
    <tableColumn id="28" xr3:uid="{8A8909AB-9AD7-4752-8C62-853B8A758FA2}" name="1oz_x000a_Net Wt (grams)" dataDxfId="13">
      <calculatedColumnFormula>IF(W2 = "NULL", "NULL", W2*28.35)</calculatedColumnFormula>
    </tableColumn>
    <tableColumn id="23" xr3:uid="{DC46C6EA-D6E5-4366-B83F-87F46DA90B03}" name="16oz Net Wt (oz)" dataDxfId="12">
      <calculatedColumnFormula>IF(G2 = "NULL", "NULL", G2*4)</calculatedColumnFormula>
    </tableColumn>
    <tableColumn id="22" xr3:uid="{3D970AAB-8B27-4682-BF26-3B205E92F1D5}" name="16oz Net Wt (grams)" dataDxfId="11">
      <calculatedColumnFormula>IF(G2 = "NULL", "NULL", H2*4)</calculatedColumnFormula>
    </tableColumn>
    <tableColumn id="31" xr3:uid="{30CAA318-D204-4D6F-ADDB-C94FE77CA428}" name="2oz _x000a_Barcodes" dataDxfId="10"/>
    <tableColumn id="29" xr3:uid="{625B9310-F7C4-4BE9-8A93-3822D7418AC9}" name="3oz _x000a_Net Wt (oz)" dataDxfId="9">
      <calculatedColumnFormula>IF(OR(E2 = "NULL", G2 = "NULL"), "NULL", (E2+G2)/2)</calculatedColumnFormula>
    </tableColumn>
    <tableColumn id="30" xr3:uid="{311363F9-4F3D-494D-87F1-38E4650F233E}" name="3oz _x000a_Net Wt (grams)" dataDxfId="8">
      <calculatedColumnFormula>IF(OR(F2 = "NULL", H2 = "NULL"), "NULL", (F2+H2)/2)</calculatedColumnFormula>
    </tableColumn>
    <tableColumn id="27" xr3:uid="{11E6AB60-C333-42FB-9A4B-A1F1DD95C8FF}" name="3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F527"/>
  <sheetViews>
    <sheetView zoomScale="55" zoomScaleNormal="55" workbookViewId="0">
      <pane ySplit="1" topLeftCell="A342" activePane="bottomLeft" state="frozen"/>
      <selection pane="bottomLeft" activeCell="B345" sqref="B1:B1048576"/>
    </sheetView>
  </sheetViews>
  <sheetFormatPr defaultColWidth="56.6640625" defaultRowHeight="15.6" x14ac:dyDescent="0.3"/>
  <cols>
    <col min="1" max="1" width="15.21875" style="9" bestFit="1" customWidth="1"/>
    <col min="2" max="2" width="52.5546875" style="21" customWidth="1"/>
    <col min="3" max="3" width="36.77734375" style="10" customWidth="1"/>
    <col min="4" max="4" width="57.88671875" style="11" customWidth="1"/>
    <col min="5" max="5" width="18" style="8" customWidth="1"/>
    <col min="6" max="6" width="18.44140625" style="8" customWidth="1"/>
    <col min="7" max="12" width="10.77734375" style="8" customWidth="1"/>
    <col min="13" max="13" width="65" style="8" hidden="1" customWidth="1"/>
    <col min="14" max="20" width="15.77734375" style="8" customWidth="1"/>
    <col min="21" max="21" width="10.77734375" style="8" hidden="1" customWidth="1"/>
    <col min="22" max="22" width="26.21875" style="8" hidden="1" customWidth="1"/>
    <col min="23" max="26" width="10.77734375" style="8" customWidth="1"/>
    <col min="27" max="27" width="15.77734375" style="8" customWidth="1"/>
    <col min="28" max="28" width="10.6640625" style="8" customWidth="1"/>
    <col min="29" max="29" width="10.5546875" style="8" customWidth="1"/>
    <col min="30" max="30" width="14.6640625" style="8" customWidth="1"/>
    <col min="31" max="31" width="28" style="22" customWidth="1"/>
    <col min="32" max="32" width="39.44140625" style="11" hidden="1" customWidth="1"/>
    <col min="33" max="16384" width="56.6640625" style="11"/>
  </cols>
  <sheetData>
    <row r="1" spans="1:32" s="17" customFormat="1" ht="99.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1603</v>
      </c>
      <c r="W1" s="19" t="s">
        <v>21</v>
      </c>
      <c r="X1" s="19" t="s">
        <v>22</v>
      </c>
      <c r="Y1" s="19" t="s">
        <v>23</v>
      </c>
      <c r="Z1" s="19" t="s">
        <v>24</v>
      </c>
      <c r="AA1" s="15" t="s">
        <v>1306</v>
      </c>
      <c r="AB1" s="19" t="s">
        <v>1691</v>
      </c>
      <c r="AC1" s="19" t="s">
        <v>1692</v>
      </c>
      <c r="AD1" s="19" t="s">
        <v>1833</v>
      </c>
      <c r="AE1" s="20" t="s">
        <v>25</v>
      </c>
      <c r="AF1" s="35" t="s">
        <v>2364</v>
      </c>
    </row>
    <row r="2" spans="1:32" ht="60" x14ac:dyDescent="0.3">
      <c r="A2" s="9" t="s">
        <v>1338</v>
      </c>
      <c r="B2" s="10" t="s">
        <v>26</v>
      </c>
      <c r="C2" s="10" t="s">
        <v>27</v>
      </c>
      <c r="D2" s="11" t="str">
        <f>CONCATENATE(B2," Ingredients:", CHAR(10), "…With great ingredients, comes great responsibility…")</f>
        <v>1st Spice Placeholder Test Ingredients:
…With great ingredients, comes great responsibility…</v>
      </c>
      <c r="E2" s="8">
        <f t="shared" ref="E2:E65" si="0">IF(F2 = "NULL", "NULL", F2/28.34952)</f>
        <v>2.0000338630072045</v>
      </c>
      <c r="F2" s="8">
        <v>56.7</v>
      </c>
      <c r="G2" s="8">
        <f t="shared" ref="G2:G65" si="1">IF(H2 = "NULL", "NULL", H2/28.34952)</f>
        <v>4.0000677260144091</v>
      </c>
      <c r="H2" s="8">
        <v>113.4</v>
      </c>
      <c r="I2" s="8">
        <f t="shared" ref="I2:I65" si="2">IF(G2 = "NULL", "NULL", G2*1.25)</f>
        <v>5.0000846575180109</v>
      </c>
      <c r="J2" s="8">
        <f t="shared" ref="J2:J65" si="3">IF(G2 = "NULL", "NULL", I2*28.35)</f>
        <v>141.75240004063562</v>
      </c>
      <c r="K2" s="8">
        <f t="shared" ref="K2:K65" si="4">IF(G2 = "NULL", "NULL", G2*2)</f>
        <v>8.0001354520288182</v>
      </c>
      <c r="L2" s="8">
        <f t="shared" ref="L2:L65" si="5">IF(G2 = "NULL", "NULL", K2*28.35)</f>
        <v>226.803840065017</v>
      </c>
      <c r="M2" s="11" t="str">
        <f t="shared" ref="M2:M65" si="6">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 t="shared" ref="W2:W65" si="7">IF(G2 = "NULL", "NULL", G2/4)</f>
        <v>1.0000169315036023</v>
      </c>
      <c r="X2" s="8">
        <f t="shared" ref="X2:X65" si="8">IF(W2 = "NULL", "NULL", W2*28.35)</f>
        <v>28.350480008127125</v>
      </c>
      <c r="Y2" s="8">
        <f t="shared" ref="Y2:Y65" si="9">IF(G2 = "NULL", "NULL", G2*4)</f>
        <v>16.000270904057636</v>
      </c>
      <c r="Z2" s="8">
        <f t="shared" ref="Z2:Z65" si="10">IF(G2 = "NULL", "NULL", H2*4)</f>
        <v>453.6</v>
      </c>
      <c r="AA2" s="16">
        <v>15000000000</v>
      </c>
      <c r="AB2" s="8">
        <f t="shared" ref="AB2:AB33" si="11">IF(OR(E2 = "NULL", G2 = "NULL"), "NULL", (E2+G2)/2)</f>
        <v>3.0000507945108068</v>
      </c>
      <c r="AC2" s="8">
        <f t="shared" ref="AC2:AC33" si="12">IF(OR(F2 = "NULL", H2 = "NULL"), "NULL", (F2+H2)/2)</f>
        <v>85.050000000000011</v>
      </c>
      <c r="AD2" s="16">
        <v>15000000000</v>
      </c>
      <c r="AE2" s="13" t="s">
        <v>28</v>
      </c>
      <c r="AF2" s="11" t="str">
        <f t="shared" ref="AF2:AF65" si="13">SUBSTITUTE(D2,CHAR(10)&amp;"• Packed in a facility and/or equipment that produces products containing peanuts, tree nuts, soybean, milk, dairy, eggs, fish, shellfish, wheat, sesame •","")</f>
        <v>1st Spice Placeholder Test Ingredients:
…With great ingredients, comes great responsibility…</v>
      </c>
    </row>
    <row r="3" spans="1:32" ht="31.2" x14ac:dyDescent="0.3">
      <c r="A3" s="9" t="s">
        <v>29</v>
      </c>
      <c r="B3" s="10" t="s">
        <v>30</v>
      </c>
      <c r="C3" s="10" t="s">
        <v>31</v>
      </c>
      <c r="D3" s="11" t="s">
        <v>32</v>
      </c>
      <c r="E3" s="8" t="str">
        <f t="shared" si="0"/>
        <v>NULL</v>
      </c>
      <c r="F3" s="8" t="s">
        <v>32</v>
      </c>
      <c r="G3" s="8" t="str">
        <f t="shared" si="1"/>
        <v>NULL</v>
      </c>
      <c r="H3" s="8" t="s">
        <v>32</v>
      </c>
      <c r="I3" s="8" t="str">
        <f t="shared" si="2"/>
        <v>NULL</v>
      </c>
      <c r="J3" s="8" t="str">
        <f t="shared" si="3"/>
        <v>NULL</v>
      </c>
      <c r="K3" s="8" t="str">
        <f t="shared" si="4"/>
        <v>NULL</v>
      </c>
      <c r="L3" s="8" t="str">
        <f t="shared" si="5"/>
        <v>NULL</v>
      </c>
      <c r="M3" s="11" t="str">
        <f t="shared" si="6"/>
        <v>NULL
 - NET WT. NULL oz (NULL grams)</v>
      </c>
      <c r="N3" s="12">
        <v>10000000001</v>
      </c>
      <c r="O3" s="12">
        <v>30000000001</v>
      </c>
      <c r="P3" s="12">
        <v>50000000001</v>
      </c>
      <c r="Q3" s="12">
        <v>70000000001</v>
      </c>
      <c r="R3" s="12">
        <v>90000000001</v>
      </c>
      <c r="S3" s="12">
        <v>11000000001</v>
      </c>
      <c r="T3" s="12">
        <v>13000000001</v>
      </c>
      <c r="U3" s="10"/>
      <c r="V3" s="11"/>
      <c r="W3" s="8" t="str">
        <f t="shared" si="7"/>
        <v>NULL</v>
      </c>
      <c r="X3" s="8" t="str">
        <f t="shared" si="8"/>
        <v>NULL</v>
      </c>
      <c r="Y3" s="8" t="str">
        <f t="shared" si="9"/>
        <v>NULL</v>
      </c>
      <c r="Z3" s="8" t="str">
        <f t="shared" si="10"/>
        <v>NULL</v>
      </c>
      <c r="AA3" s="16">
        <v>15000000001</v>
      </c>
      <c r="AB3" s="8" t="str">
        <f t="shared" si="11"/>
        <v>NULL</v>
      </c>
      <c r="AC3" s="8" t="str">
        <f t="shared" si="12"/>
        <v>NULL</v>
      </c>
      <c r="AD3" s="16">
        <v>15000000001</v>
      </c>
      <c r="AE3" s="13"/>
      <c r="AF3" s="11" t="str">
        <f t="shared" si="13"/>
        <v>NULL</v>
      </c>
    </row>
    <row r="4" spans="1:32" ht="31.2" x14ac:dyDescent="0.3">
      <c r="A4" s="9" t="s">
        <v>33</v>
      </c>
      <c r="B4" s="10" t="s">
        <v>34</v>
      </c>
      <c r="C4" s="10" t="s">
        <v>35</v>
      </c>
      <c r="D4" s="11" t="s">
        <v>32</v>
      </c>
      <c r="E4" s="8" t="str">
        <f t="shared" si="0"/>
        <v>NULL</v>
      </c>
      <c r="F4" s="8" t="s">
        <v>32</v>
      </c>
      <c r="G4" s="8" t="str">
        <f t="shared" si="1"/>
        <v>NULL</v>
      </c>
      <c r="H4" s="8" t="s">
        <v>32</v>
      </c>
      <c r="I4" s="8" t="str">
        <f t="shared" si="2"/>
        <v>NULL</v>
      </c>
      <c r="J4" s="8" t="str">
        <f t="shared" si="3"/>
        <v>NULL</v>
      </c>
      <c r="K4" s="8" t="str">
        <f t="shared" si="4"/>
        <v>NULL</v>
      </c>
      <c r="L4" s="8" t="str">
        <f t="shared" si="5"/>
        <v>NULL</v>
      </c>
      <c r="M4" s="11" t="str">
        <f t="shared" si="6"/>
        <v>NULL
 - NET WT. NULL oz (NULL grams)</v>
      </c>
      <c r="N4" s="12">
        <v>10000000002</v>
      </c>
      <c r="O4" s="12">
        <v>30000000002</v>
      </c>
      <c r="P4" s="12">
        <v>50000000002</v>
      </c>
      <c r="Q4" s="12">
        <v>70000000002</v>
      </c>
      <c r="R4" s="12">
        <v>90000000002</v>
      </c>
      <c r="S4" s="12">
        <v>11000000002</v>
      </c>
      <c r="T4" s="12">
        <v>13000000002</v>
      </c>
      <c r="U4" s="10"/>
      <c r="V4" s="11"/>
      <c r="W4" s="8" t="str">
        <f t="shared" si="7"/>
        <v>NULL</v>
      </c>
      <c r="X4" s="8" t="str">
        <f t="shared" si="8"/>
        <v>NULL</v>
      </c>
      <c r="Y4" s="8" t="str">
        <f t="shared" si="9"/>
        <v>NULL</v>
      </c>
      <c r="Z4" s="8" t="str">
        <f t="shared" si="10"/>
        <v>NULL</v>
      </c>
      <c r="AA4" s="16">
        <v>15000000002</v>
      </c>
      <c r="AB4" s="8" t="str">
        <f t="shared" si="11"/>
        <v>NULL</v>
      </c>
      <c r="AC4" s="8" t="str">
        <f t="shared" si="12"/>
        <v>NULL</v>
      </c>
      <c r="AD4" s="16">
        <v>15000000002</v>
      </c>
      <c r="AE4" s="13"/>
      <c r="AF4" s="11" t="str">
        <f t="shared" si="13"/>
        <v>NULL</v>
      </c>
    </row>
    <row r="5" spans="1:32" ht="120" x14ac:dyDescent="0.3">
      <c r="A5" s="9" t="s">
        <v>1677</v>
      </c>
      <c r="B5" s="10" t="s">
        <v>37</v>
      </c>
      <c r="C5" s="10" t="s">
        <v>37</v>
      </c>
      <c r="D5" s="11" t="s">
        <v>1849</v>
      </c>
      <c r="E5" s="8">
        <f t="shared" si="0"/>
        <v>2.0501228944969792</v>
      </c>
      <c r="F5" s="8">
        <v>58.12</v>
      </c>
      <c r="G5" s="8">
        <f t="shared" si="1"/>
        <v>4.1000694191647691</v>
      </c>
      <c r="H5" s="8">
        <v>116.235</v>
      </c>
      <c r="I5" s="8">
        <f t="shared" si="2"/>
        <v>5.1250867739559611</v>
      </c>
      <c r="J5" s="8">
        <f t="shared" si="3"/>
        <v>145.29621004165151</v>
      </c>
      <c r="K5" s="8">
        <f t="shared" si="4"/>
        <v>8.2001388383295382</v>
      </c>
      <c r="L5" s="8">
        <f t="shared" si="5"/>
        <v>232.47393606664241</v>
      </c>
      <c r="M5" s="11" t="str">
        <f t="shared" si="6"/>
        <v>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1314</v>
      </c>
      <c r="W5" s="8">
        <f t="shared" si="7"/>
        <v>1.0250173547911923</v>
      </c>
      <c r="X5" s="8">
        <f t="shared" si="8"/>
        <v>29.059242008330301</v>
      </c>
      <c r="Y5" s="8">
        <f t="shared" si="9"/>
        <v>16.400277676659076</v>
      </c>
      <c r="Z5" s="8">
        <f t="shared" si="10"/>
        <v>464.94</v>
      </c>
      <c r="AA5" s="16">
        <v>15000000004</v>
      </c>
      <c r="AB5" s="8">
        <f t="shared" si="11"/>
        <v>3.0750961568308739</v>
      </c>
      <c r="AC5" s="8">
        <f t="shared" si="12"/>
        <v>87.177499999999995</v>
      </c>
      <c r="AD5" s="16">
        <v>15000000004</v>
      </c>
      <c r="AE5" s="13"/>
      <c r="AF5" s="11" t="str">
        <f t="shared" si="13"/>
        <v>6 Pepper Blend Ingredients:
salt, chili pepper, black pepper white peppèr, dehydrated garlic dehydräted onion, red pepper, dehydrated red and green bell pepper, spice extractives</v>
      </c>
    </row>
    <row r="6" spans="1:32" ht="90" x14ac:dyDescent="0.3">
      <c r="A6" s="9" t="s">
        <v>39</v>
      </c>
      <c r="B6" s="10" t="s">
        <v>40</v>
      </c>
      <c r="C6" s="10" t="s">
        <v>41</v>
      </c>
      <c r="D6" s="11" t="s">
        <v>1850</v>
      </c>
      <c r="E6" s="8">
        <f t="shared" si="0"/>
        <v>1.1001949944831519</v>
      </c>
      <c r="F6" s="8">
        <v>31.19</v>
      </c>
      <c r="G6" s="8">
        <f t="shared" si="1"/>
        <v>2.2000372493079254</v>
      </c>
      <c r="H6" s="8">
        <v>62.370000000000012</v>
      </c>
      <c r="I6" s="8">
        <f t="shared" si="2"/>
        <v>2.7500465616349068</v>
      </c>
      <c r="J6" s="8">
        <f t="shared" si="3"/>
        <v>77.963820022349609</v>
      </c>
      <c r="K6" s="8">
        <f t="shared" si="4"/>
        <v>4.4000744986158509</v>
      </c>
      <c r="L6" s="8">
        <f t="shared" si="5"/>
        <v>124.74211203575938</v>
      </c>
      <c r="M6" s="11" t="str">
        <f t="shared" si="6"/>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c r="W6" s="8">
        <f t="shared" si="7"/>
        <v>0.55000931232698136</v>
      </c>
      <c r="X6" s="8">
        <f t="shared" si="8"/>
        <v>15.592764004469922</v>
      </c>
      <c r="Y6" s="8">
        <f t="shared" si="9"/>
        <v>8.8001489972317017</v>
      </c>
      <c r="Z6" s="8">
        <f t="shared" si="10"/>
        <v>249.48000000000005</v>
      </c>
      <c r="AA6" s="16">
        <v>15000000005</v>
      </c>
      <c r="AB6" s="8">
        <f t="shared" si="11"/>
        <v>1.6501161218955387</v>
      </c>
      <c r="AC6" s="8">
        <f t="shared" si="12"/>
        <v>46.780000000000008</v>
      </c>
      <c r="AD6" s="16">
        <v>15000000005</v>
      </c>
      <c r="AE6" s="13"/>
      <c r="AF6" s="11" t="str">
        <f t="shared" si="13"/>
        <v>A Taste of Europe Bread Dip Ingredients:
citrus peel, salt, sumac, basil, red pepper</v>
      </c>
    </row>
    <row r="7" spans="1:32" ht="90" customHeight="1" x14ac:dyDescent="0.3">
      <c r="A7" s="9" t="s">
        <v>42</v>
      </c>
      <c r="B7" s="10" t="s">
        <v>43</v>
      </c>
      <c r="C7" s="10" t="s">
        <v>44</v>
      </c>
      <c r="D7" s="11" t="s">
        <v>1851</v>
      </c>
      <c r="E7" s="8">
        <f t="shared" si="0"/>
        <v>1.8000304767064841</v>
      </c>
      <c r="F7" s="8">
        <v>51.03</v>
      </c>
      <c r="G7" s="8">
        <f t="shared" si="1"/>
        <v>3.6000609534129682</v>
      </c>
      <c r="H7" s="8">
        <v>102.06</v>
      </c>
      <c r="I7" s="8">
        <f t="shared" si="2"/>
        <v>4.50007619176621</v>
      </c>
      <c r="J7" s="8">
        <f t="shared" si="3"/>
        <v>127.57716003657205</v>
      </c>
      <c r="K7" s="8">
        <f t="shared" si="4"/>
        <v>7.2001219068259363</v>
      </c>
      <c r="L7" s="8">
        <f t="shared" si="5"/>
        <v>204.1234560585153</v>
      </c>
      <c r="M7" s="11"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 t="shared" si="7"/>
        <v>0.90001523835324204</v>
      </c>
      <c r="X7" s="8">
        <f t="shared" si="8"/>
        <v>25.515432007314413</v>
      </c>
      <c r="Y7" s="8">
        <f t="shared" si="9"/>
        <v>14.400243813651873</v>
      </c>
      <c r="Z7" s="8">
        <f t="shared" si="10"/>
        <v>408.24</v>
      </c>
      <c r="AA7" s="16">
        <v>15000000006</v>
      </c>
      <c r="AB7" s="8">
        <f t="shared" si="11"/>
        <v>2.7000457150597263</v>
      </c>
      <c r="AC7" s="8">
        <f t="shared" si="12"/>
        <v>76.545000000000002</v>
      </c>
      <c r="AD7" s="16">
        <v>15000000006</v>
      </c>
      <c r="AE7" s="13"/>
      <c r="AF7" s="11" t="str">
        <f t="shared" si="13"/>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2" ht="90" x14ac:dyDescent="0.3">
      <c r="A8" s="9" t="s">
        <v>45</v>
      </c>
      <c r="B8" s="10" t="s">
        <v>46</v>
      </c>
      <c r="C8" s="10" t="s">
        <v>46</v>
      </c>
      <c r="D8" s="11" t="s">
        <v>1852</v>
      </c>
      <c r="E8" s="8">
        <f t="shared" si="0"/>
        <v>1.400023704105043</v>
      </c>
      <c r="F8" s="8">
        <v>39.69</v>
      </c>
      <c r="G8" s="8">
        <f t="shared" si="1"/>
        <v>2.8000474082100859</v>
      </c>
      <c r="H8" s="8">
        <v>79.38</v>
      </c>
      <c r="I8" s="8">
        <f t="shared" si="2"/>
        <v>3.5000592602626073</v>
      </c>
      <c r="J8" s="8">
        <f t="shared" si="3"/>
        <v>99.226680028444918</v>
      </c>
      <c r="K8" s="8">
        <f t="shared" si="4"/>
        <v>5.6000948164201718</v>
      </c>
      <c r="L8" s="8">
        <f t="shared" si="5"/>
        <v>158.76268804551188</v>
      </c>
      <c r="M8" s="11" t="str">
        <f t="shared" si="6"/>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 t="shared" si="7"/>
        <v>0.70001185205252148</v>
      </c>
      <c r="X8" s="8">
        <f t="shared" si="8"/>
        <v>19.845336005688985</v>
      </c>
      <c r="Y8" s="8">
        <f t="shared" si="9"/>
        <v>11.200189632840344</v>
      </c>
      <c r="Z8" s="8">
        <f t="shared" si="10"/>
        <v>317.52</v>
      </c>
      <c r="AA8" s="16">
        <v>15000000007</v>
      </c>
      <c r="AB8" s="8">
        <f t="shared" si="11"/>
        <v>2.1000355561575645</v>
      </c>
      <c r="AC8" s="8">
        <f t="shared" si="12"/>
        <v>59.534999999999997</v>
      </c>
      <c r="AD8" s="16">
        <v>15000000007</v>
      </c>
      <c r="AE8" s="13"/>
      <c r="AF8" s="11" t="str">
        <f t="shared" si="13"/>
        <v>Adobo Seasoning Ingredients:
salt, dehydrated garlic, dehydrated onion, black pepper, spices</v>
      </c>
    </row>
    <row r="9" spans="1:32" ht="90" x14ac:dyDescent="0.3">
      <c r="A9" s="9" t="s">
        <v>47</v>
      </c>
      <c r="B9" s="10" t="s">
        <v>48</v>
      </c>
      <c r="C9" s="10" t="s">
        <v>49</v>
      </c>
      <c r="D9" s="11" t="s">
        <v>1853</v>
      </c>
      <c r="E9" s="8">
        <f t="shared" si="0"/>
        <v>2.9002254711896356</v>
      </c>
      <c r="F9" s="8">
        <v>82.22</v>
      </c>
      <c r="G9" s="8">
        <f t="shared" si="1"/>
        <v>5.8000982027208936</v>
      </c>
      <c r="H9" s="8">
        <v>164.43</v>
      </c>
      <c r="I9" s="8">
        <f t="shared" si="2"/>
        <v>7.2501227534011168</v>
      </c>
      <c r="J9" s="8">
        <f t="shared" si="3"/>
        <v>205.54098005892166</v>
      </c>
      <c r="K9" s="8">
        <f t="shared" si="4"/>
        <v>11.600196405441787</v>
      </c>
      <c r="L9" s="8">
        <f t="shared" si="5"/>
        <v>328.86556809427469</v>
      </c>
      <c r="M9" s="11" t="str">
        <f t="shared" si="6"/>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 t="shared" si="7"/>
        <v>1.4500245506802234</v>
      </c>
      <c r="X9" s="8">
        <f t="shared" si="8"/>
        <v>41.108196011784337</v>
      </c>
      <c r="Y9" s="8">
        <f t="shared" si="9"/>
        <v>23.200392810883574</v>
      </c>
      <c r="Z9" s="8">
        <f t="shared" si="10"/>
        <v>657.72</v>
      </c>
      <c r="AA9" s="16">
        <v>15000000008</v>
      </c>
      <c r="AB9" s="8">
        <f t="shared" si="11"/>
        <v>4.3501618369552641</v>
      </c>
      <c r="AC9" s="8">
        <f t="shared" si="12"/>
        <v>123.325</v>
      </c>
      <c r="AD9" s="16">
        <v>15000000008</v>
      </c>
      <c r="AE9" s="13"/>
      <c r="AF9" s="11" t="str">
        <f t="shared" si="13"/>
        <v>Alderwood Sea Salt Ingredients:
pure sea salt smoked above an alderwood fire</v>
      </c>
    </row>
    <row r="10" spans="1:32" ht="90" x14ac:dyDescent="0.3">
      <c r="A10" s="9" t="s">
        <v>1673</v>
      </c>
      <c r="B10" s="10" t="s">
        <v>50</v>
      </c>
      <c r="C10" s="10" t="s">
        <v>50</v>
      </c>
      <c r="D10" s="11" t="s">
        <v>1854</v>
      </c>
      <c r="E10" s="8">
        <f t="shared" si="0"/>
        <v>1.2000203178043227</v>
      </c>
      <c r="F10" s="8">
        <v>34.020000000000003</v>
      </c>
      <c r="G10" s="8">
        <f t="shared" si="1"/>
        <v>2.4000406356086454</v>
      </c>
      <c r="H10" s="8">
        <v>68.040000000000006</v>
      </c>
      <c r="I10" s="8">
        <f t="shared" si="2"/>
        <v>3.0000507945108068</v>
      </c>
      <c r="J10" s="8">
        <f t="shared" si="3"/>
        <v>85.051440024381378</v>
      </c>
      <c r="K10" s="8">
        <f t="shared" si="4"/>
        <v>4.8000812712172909</v>
      </c>
      <c r="L10" s="8">
        <f t="shared" si="5"/>
        <v>136.08230403901021</v>
      </c>
      <c r="M10" s="11" t="str">
        <f t="shared" si="6"/>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 t="shared" si="7"/>
        <v>0.60001015890216136</v>
      </c>
      <c r="X10" s="8">
        <f t="shared" si="8"/>
        <v>17.010288004876276</v>
      </c>
      <c r="Y10" s="8">
        <f t="shared" si="9"/>
        <v>9.6001625424345818</v>
      </c>
      <c r="Z10" s="8">
        <f t="shared" si="10"/>
        <v>272.16000000000003</v>
      </c>
      <c r="AA10" s="16">
        <v>15000000009</v>
      </c>
      <c r="AB10" s="8">
        <f t="shared" si="11"/>
        <v>1.8000304767064841</v>
      </c>
      <c r="AC10" s="8">
        <f t="shared" si="12"/>
        <v>51.03</v>
      </c>
      <c r="AD10" s="16">
        <v>15000000009</v>
      </c>
      <c r="AE10" s="13"/>
      <c r="AF10" s="11" t="str">
        <f t="shared" si="13"/>
        <v>Aleppo Pepper Ingredients:
crushed aleppo peppers</v>
      </c>
    </row>
    <row r="11" spans="1:32" ht="165" x14ac:dyDescent="0.3">
      <c r="A11" s="9" t="s">
        <v>52</v>
      </c>
      <c r="B11" s="10" t="s">
        <v>53</v>
      </c>
      <c r="C11" s="10" t="s">
        <v>54</v>
      </c>
      <c r="D11" s="11" t="s">
        <v>1848</v>
      </c>
      <c r="E11" s="8">
        <f t="shared" si="0"/>
        <v>2.0000338630072045</v>
      </c>
      <c r="F11" s="8">
        <v>56.7</v>
      </c>
      <c r="G11" s="8">
        <f t="shared" si="1"/>
        <v>4.0000677260144091</v>
      </c>
      <c r="H11" s="8">
        <v>113.4</v>
      </c>
      <c r="I11" s="8">
        <f t="shared" si="2"/>
        <v>5.0000846575180109</v>
      </c>
      <c r="J11" s="8">
        <f t="shared" si="3"/>
        <v>141.75240004063562</v>
      </c>
      <c r="K11" s="8">
        <f t="shared" si="4"/>
        <v>8.0001354520288182</v>
      </c>
      <c r="L11" s="8">
        <f t="shared" si="5"/>
        <v>226.803840065017</v>
      </c>
      <c r="M11" s="11" t="str">
        <f t="shared" si="6"/>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 t="shared" si="7"/>
        <v>1.0000169315036023</v>
      </c>
      <c r="X11" s="8">
        <f t="shared" si="8"/>
        <v>28.350480008127125</v>
      </c>
      <c r="Y11" s="8">
        <f t="shared" si="9"/>
        <v>16.000270904057636</v>
      </c>
      <c r="Z11" s="8">
        <f t="shared" si="10"/>
        <v>453.6</v>
      </c>
      <c r="AA11" s="16">
        <v>15000000010</v>
      </c>
      <c r="AB11" s="8">
        <f t="shared" si="11"/>
        <v>3.0000507945108068</v>
      </c>
      <c r="AC11" s="8">
        <f t="shared" si="12"/>
        <v>85.050000000000011</v>
      </c>
      <c r="AD11" s="16">
        <v>15000000010</v>
      </c>
      <c r="AE11" s="13"/>
      <c r="AF11" s="11" t="str">
        <f t="shared" si="13"/>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v>
      </c>
    </row>
    <row r="12" spans="1:32" ht="105" x14ac:dyDescent="0.3">
      <c r="A12" s="9" t="s">
        <v>55</v>
      </c>
      <c r="B12" s="10" t="s">
        <v>56</v>
      </c>
      <c r="C12" s="10" t="s">
        <v>56</v>
      </c>
      <c r="D12" s="11" t="s">
        <v>1855</v>
      </c>
      <c r="E12" s="8">
        <f t="shared" si="0"/>
        <v>0.80001354520288182</v>
      </c>
      <c r="F12" s="8">
        <v>22.68</v>
      </c>
      <c r="G12" s="8">
        <f t="shared" si="1"/>
        <v>1.6000270904057639</v>
      </c>
      <c r="H12" s="8">
        <v>45.360000000000007</v>
      </c>
      <c r="I12" s="8">
        <f t="shared" si="2"/>
        <v>2.000033863007205</v>
      </c>
      <c r="J12" s="8">
        <f t="shared" si="3"/>
        <v>56.700960016254264</v>
      </c>
      <c r="K12" s="8">
        <f t="shared" si="4"/>
        <v>3.2000541808115277</v>
      </c>
      <c r="L12" s="8">
        <f t="shared" si="5"/>
        <v>90.721536026006817</v>
      </c>
      <c r="M12" s="11" t="str">
        <f t="shared" si="6"/>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 t="shared" si="7"/>
        <v>0.40000677260144096</v>
      </c>
      <c r="X12" s="8">
        <f t="shared" si="8"/>
        <v>11.340192003250852</v>
      </c>
      <c r="Y12" s="8">
        <f t="shared" si="9"/>
        <v>6.4001083616230554</v>
      </c>
      <c r="Z12" s="8">
        <f t="shared" si="10"/>
        <v>181.44000000000003</v>
      </c>
      <c r="AA12" s="16">
        <v>15000000011</v>
      </c>
      <c r="AB12" s="8">
        <f t="shared" si="11"/>
        <v>1.2000203178043227</v>
      </c>
      <c r="AC12" s="8">
        <f t="shared" si="12"/>
        <v>34.020000000000003</v>
      </c>
      <c r="AD12" s="16">
        <v>15000000011</v>
      </c>
      <c r="AE12" s="13"/>
      <c r="AF12" s="11" t="str">
        <f t="shared" si="13"/>
        <v>Ambrosia Tea Ingredients:
apricot tea, black current tea, mango tea, rose hips, orange peel, cinnamon chips</v>
      </c>
    </row>
    <row r="13" spans="1:32" ht="135" x14ac:dyDescent="0.3">
      <c r="A13" s="9" t="s">
        <v>57</v>
      </c>
      <c r="B13" s="10" t="s">
        <v>58</v>
      </c>
      <c r="C13" s="10" t="s">
        <v>59</v>
      </c>
      <c r="D13" s="11" t="s">
        <v>1856</v>
      </c>
      <c r="E13" s="8">
        <f t="shared" si="0"/>
        <v>1.1001949944831519</v>
      </c>
      <c r="F13" s="8">
        <v>31.19</v>
      </c>
      <c r="G13" s="8">
        <f t="shared" si="1"/>
        <v>2.2000372493079254</v>
      </c>
      <c r="H13" s="8">
        <v>62.370000000000012</v>
      </c>
      <c r="I13" s="8">
        <f t="shared" si="2"/>
        <v>2.7500465616349068</v>
      </c>
      <c r="J13" s="8">
        <f t="shared" si="3"/>
        <v>77.963820022349609</v>
      </c>
      <c r="K13" s="8">
        <f t="shared" si="4"/>
        <v>4.4000744986158509</v>
      </c>
      <c r="L13" s="8">
        <f t="shared" si="5"/>
        <v>124.74211203575938</v>
      </c>
      <c r="M13" s="11" t="str">
        <f t="shared" si="6"/>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38</v>
      </c>
      <c r="V13" s="11"/>
      <c r="W13" s="8">
        <f t="shared" si="7"/>
        <v>0.55000931232698136</v>
      </c>
      <c r="X13" s="8">
        <f t="shared" si="8"/>
        <v>15.592764004469922</v>
      </c>
      <c r="Y13" s="8">
        <f t="shared" si="9"/>
        <v>8.8001489972317017</v>
      </c>
      <c r="Z13" s="8">
        <f t="shared" si="10"/>
        <v>249.48000000000005</v>
      </c>
      <c r="AA13" s="16">
        <v>15000000012</v>
      </c>
      <c r="AB13" s="8">
        <f t="shared" si="11"/>
        <v>1.6501161218955387</v>
      </c>
      <c r="AC13" s="8">
        <f t="shared" si="12"/>
        <v>46.780000000000008</v>
      </c>
      <c r="AD13" s="16">
        <v>15000000012</v>
      </c>
      <c r="AE13" s="13"/>
      <c r="AF13" s="11" t="str">
        <f t="shared" si="13"/>
        <v>American Cheese Powder Ingredients:
whey, cheddar cheese (pasteurized milk, cultures, salt &amp; enzymes), salt, butter, buttermilk, sodium phosphate, natural flavors, fd&amp;c yellow #6 and oleoresin turmeric (coloring), and sodium silicoaluminate</v>
      </c>
    </row>
    <row r="14" spans="1:32" ht="90" x14ac:dyDescent="0.3">
      <c r="A14" s="9" t="s">
        <v>60</v>
      </c>
      <c r="B14" s="10" t="s">
        <v>61</v>
      </c>
      <c r="C14" s="10" t="s">
        <v>61</v>
      </c>
      <c r="D14" s="11" t="s">
        <v>1857</v>
      </c>
      <c r="E14" s="8">
        <f t="shared" si="0"/>
        <v>0.60001015890216136</v>
      </c>
      <c r="F14" s="8">
        <v>17.010000000000002</v>
      </c>
      <c r="G14" s="8">
        <f t="shared" si="1"/>
        <v>1.2000203178043227</v>
      </c>
      <c r="H14" s="8">
        <v>34.020000000000003</v>
      </c>
      <c r="I14" s="8">
        <f t="shared" si="2"/>
        <v>1.5000253972554034</v>
      </c>
      <c r="J14" s="8">
        <f t="shared" si="3"/>
        <v>42.525720012190689</v>
      </c>
      <c r="K14" s="8">
        <f t="shared" si="4"/>
        <v>2.4000406356086454</v>
      </c>
      <c r="L14" s="8">
        <f t="shared" si="5"/>
        <v>68.041152019505105</v>
      </c>
      <c r="M14" s="11" t="str">
        <f t="shared" si="6"/>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51</v>
      </c>
      <c r="W14" s="8">
        <f t="shared" si="7"/>
        <v>0.30000507945108068</v>
      </c>
      <c r="X14" s="8">
        <f t="shared" si="8"/>
        <v>8.5051440024381382</v>
      </c>
      <c r="Y14" s="8">
        <f t="shared" si="9"/>
        <v>4.8000812712172909</v>
      </c>
      <c r="Z14" s="8">
        <f t="shared" si="10"/>
        <v>136.08000000000001</v>
      </c>
      <c r="AA14" s="16">
        <v>15000000013</v>
      </c>
      <c r="AB14" s="8">
        <f t="shared" si="11"/>
        <v>0.90001523835324204</v>
      </c>
      <c r="AC14" s="8">
        <f t="shared" si="12"/>
        <v>25.515000000000001</v>
      </c>
      <c r="AD14" s="16">
        <v>15000000013</v>
      </c>
      <c r="AE14" s="13"/>
      <c r="AF14" s="11" t="str">
        <f t="shared" si="13"/>
        <v>Ancho Pepper Ingredients:
crushed ancho peppers</v>
      </c>
    </row>
    <row r="15" spans="1:32" ht="105" x14ac:dyDescent="0.3">
      <c r="A15" s="25" t="s">
        <v>62</v>
      </c>
      <c r="B15" s="10" t="s">
        <v>63</v>
      </c>
      <c r="C15" s="10" t="s">
        <v>64</v>
      </c>
      <c r="D15" s="11" t="s">
        <v>1858</v>
      </c>
      <c r="E15" s="8">
        <f t="shared" si="0"/>
        <v>1.7636982918934783</v>
      </c>
      <c r="F15" s="8">
        <v>50</v>
      </c>
      <c r="G15" s="8">
        <f t="shared" si="1"/>
        <v>3.5273965837869565</v>
      </c>
      <c r="H15" s="8">
        <v>100</v>
      </c>
      <c r="I15" s="8">
        <f t="shared" si="2"/>
        <v>4.409245729733696</v>
      </c>
      <c r="J15" s="8">
        <f t="shared" si="3"/>
        <v>125.00211643795029</v>
      </c>
      <c r="K15" s="8">
        <f t="shared" si="4"/>
        <v>7.0547931675739131</v>
      </c>
      <c r="L15" s="8">
        <f t="shared" si="5"/>
        <v>200.00338630072045</v>
      </c>
      <c r="M15" s="11" t="str">
        <f t="shared" si="6"/>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38</v>
      </c>
      <c r="V15" s="11" t="s">
        <v>1314</v>
      </c>
      <c r="W15" s="8">
        <f t="shared" si="7"/>
        <v>0.88184914594673913</v>
      </c>
      <c r="X15" s="8">
        <f t="shared" si="8"/>
        <v>25.000423287590056</v>
      </c>
      <c r="Y15" s="8">
        <f t="shared" si="9"/>
        <v>14.109586335147826</v>
      </c>
      <c r="Z15" s="8">
        <f t="shared" si="10"/>
        <v>400</v>
      </c>
      <c r="AA15" s="16">
        <v>15000000014</v>
      </c>
      <c r="AB15" s="8">
        <f t="shared" si="11"/>
        <v>2.6455474378402175</v>
      </c>
      <c r="AC15" s="8">
        <f t="shared" si="12"/>
        <v>75</v>
      </c>
      <c r="AD15" s="16">
        <v>15000000014</v>
      </c>
      <c r="AE15" s="13" t="s">
        <v>1604</v>
      </c>
      <c r="AF15" s="11" t="str">
        <f t="shared" si="13"/>
        <v>Any Kind of Burger Seasoning Ingredients:
salt, maltodextrin, garlic, natural flavors, spices, less than 2% of sunflower oil</v>
      </c>
    </row>
    <row r="16" spans="1:32" ht="198.6" customHeight="1" x14ac:dyDescent="0.3">
      <c r="A16" s="9" t="s">
        <v>65</v>
      </c>
      <c r="B16" s="10" t="s">
        <v>66</v>
      </c>
      <c r="C16" s="10" t="s">
        <v>66</v>
      </c>
      <c r="D16" s="11" t="s">
        <v>1859</v>
      </c>
      <c r="E16" s="8">
        <f t="shared" si="0"/>
        <v>2.585934435574218</v>
      </c>
      <c r="F16" s="8">
        <v>73.31</v>
      </c>
      <c r="G16" s="8">
        <f t="shared" si="1"/>
        <v>5.2000880438187318</v>
      </c>
      <c r="H16" s="8">
        <v>147.42000000000002</v>
      </c>
      <c r="I16" s="8">
        <f t="shared" si="2"/>
        <v>6.5001100547734145</v>
      </c>
      <c r="J16" s="8">
        <f t="shared" si="3"/>
        <v>184.27812005282632</v>
      </c>
      <c r="K16" s="8">
        <f t="shared" si="4"/>
        <v>10.400176087637464</v>
      </c>
      <c r="L16" s="8">
        <f t="shared" si="5"/>
        <v>294.84499208452212</v>
      </c>
      <c r="M16" s="11"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 t="shared" si="7"/>
        <v>1.3000220109546829</v>
      </c>
      <c r="X16" s="8">
        <f t="shared" si="8"/>
        <v>36.855624010565265</v>
      </c>
      <c r="Y16" s="8">
        <f t="shared" si="9"/>
        <v>20.800352175274927</v>
      </c>
      <c r="Z16" s="8">
        <f t="shared" si="10"/>
        <v>589.68000000000006</v>
      </c>
      <c r="AA16" s="16">
        <v>15000000015</v>
      </c>
      <c r="AB16" s="8">
        <f t="shared" si="11"/>
        <v>3.8930112396964747</v>
      </c>
      <c r="AC16" s="8">
        <f t="shared" si="12"/>
        <v>110.36500000000001</v>
      </c>
      <c r="AD16" s="16">
        <v>15000000015</v>
      </c>
      <c r="AE16" s="13"/>
      <c r="AF16" s="11" t="str">
        <f t="shared" si="13"/>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17" spans="1:32" ht="90" x14ac:dyDescent="0.3">
      <c r="A17" s="9" t="s">
        <v>67</v>
      </c>
      <c r="B17" s="10" t="s">
        <v>68</v>
      </c>
      <c r="C17" s="10" t="s">
        <v>69</v>
      </c>
      <c r="D17" s="11" t="s">
        <v>1860</v>
      </c>
      <c r="E17" s="8">
        <f t="shared" si="0"/>
        <v>1.0000169315036023</v>
      </c>
      <c r="F17" s="8">
        <v>28.35</v>
      </c>
      <c r="G17" s="8">
        <f t="shared" si="1"/>
        <v>2.0000338630072045</v>
      </c>
      <c r="H17" s="8">
        <v>56.7</v>
      </c>
      <c r="I17" s="8">
        <f t="shared" si="2"/>
        <v>2.5000423287590054</v>
      </c>
      <c r="J17" s="8">
        <f t="shared" si="3"/>
        <v>70.87620002031781</v>
      </c>
      <c r="K17" s="8">
        <f t="shared" si="4"/>
        <v>4.0000677260144091</v>
      </c>
      <c r="L17" s="8">
        <f t="shared" si="5"/>
        <v>113.4019200325085</v>
      </c>
      <c r="M17" s="11" t="str">
        <f t="shared" si="6"/>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38</v>
      </c>
      <c r="V17" s="11"/>
      <c r="W17" s="8">
        <f t="shared" si="7"/>
        <v>0.50000846575180113</v>
      </c>
      <c r="X17" s="8">
        <f t="shared" si="8"/>
        <v>14.175240004063562</v>
      </c>
      <c r="Y17" s="8">
        <f t="shared" si="9"/>
        <v>8.0001354520288182</v>
      </c>
      <c r="Z17" s="8">
        <f t="shared" si="10"/>
        <v>226.8</v>
      </c>
      <c r="AA17" s="16">
        <v>15000000016</v>
      </c>
      <c r="AB17" s="8">
        <f t="shared" si="11"/>
        <v>1.5000253972554034</v>
      </c>
      <c r="AC17" s="8">
        <f t="shared" si="12"/>
        <v>42.525000000000006</v>
      </c>
      <c r="AD17" s="16">
        <v>15000000016</v>
      </c>
      <c r="AE17" s="13"/>
      <c r="AF17" s="11" t="str">
        <f t="shared" si="13"/>
        <v>Apple Pie Spice Blend Ingredients:
cinnamon and other natural spices</v>
      </c>
    </row>
    <row r="18" spans="1:32" ht="90" x14ac:dyDescent="0.3">
      <c r="A18" s="14" t="s">
        <v>1789</v>
      </c>
      <c r="B18" s="10" t="s">
        <v>1786</v>
      </c>
      <c r="C18" s="10" t="s">
        <v>1787</v>
      </c>
      <c r="D18" s="11" t="s">
        <v>1861</v>
      </c>
      <c r="E18" s="8">
        <f t="shared" si="0"/>
        <v>2.3986296769751307</v>
      </c>
      <c r="F18" s="8">
        <v>68</v>
      </c>
      <c r="G18" s="8">
        <f t="shared" si="1"/>
        <v>5.0089031489774785</v>
      </c>
      <c r="H18" s="8">
        <v>142</v>
      </c>
      <c r="I18" s="8">
        <f t="shared" si="2"/>
        <v>6.2611289362218479</v>
      </c>
      <c r="J18" s="8">
        <f t="shared" si="3"/>
        <v>177.50300534188941</v>
      </c>
      <c r="K18" s="8">
        <f t="shared" si="4"/>
        <v>10.017806297954957</v>
      </c>
      <c r="L18" s="8">
        <f t="shared" si="5"/>
        <v>284.00480854702306</v>
      </c>
      <c r="M18" s="11" t="str">
        <f t="shared" si="6"/>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 t="shared" si="7"/>
        <v>1.2522257872443696</v>
      </c>
      <c r="X18" s="8">
        <f t="shared" si="8"/>
        <v>35.500601068377883</v>
      </c>
      <c r="Y18" s="8">
        <f t="shared" si="9"/>
        <v>20.035612595909914</v>
      </c>
      <c r="Z18" s="8">
        <f t="shared" si="10"/>
        <v>568</v>
      </c>
      <c r="AA18" s="16">
        <v>15000000516</v>
      </c>
      <c r="AB18" s="8">
        <f t="shared" si="11"/>
        <v>3.7037664129763046</v>
      </c>
      <c r="AC18" s="8">
        <f t="shared" si="12"/>
        <v>105</v>
      </c>
      <c r="AD18" s="16">
        <v>15000000516</v>
      </c>
      <c r="AE18" s="13" t="s">
        <v>1788</v>
      </c>
      <c r="AF18" s="11" t="str">
        <f t="shared" si="13"/>
        <v>Applewood Sea Salt Ingredients:
sea salt smoked over applewood fire</v>
      </c>
    </row>
    <row r="19" spans="1:32" ht="90" x14ac:dyDescent="0.3">
      <c r="A19" s="9" t="s">
        <v>1662</v>
      </c>
      <c r="B19" s="10" t="s">
        <v>71</v>
      </c>
      <c r="C19" s="10" t="s">
        <v>71</v>
      </c>
      <c r="D19" s="11" t="s">
        <v>1862</v>
      </c>
      <c r="E19" s="8">
        <f t="shared" si="0"/>
        <v>0.80001354520288182</v>
      </c>
      <c r="F19" s="8">
        <v>22.68</v>
      </c>
      <c r="G19" s="8">
        <f t="shared" si="1"/>
        <v>1.6000270904057639</v>
      </c>
      <c r="H19" s="8">
        <v>45.360000000000007</v>
      </c>
      <c r="I19" s="8">
        <f t="shared" si="2"/>
        <v>2.000033863007205</v>
      </c>
      <c r="J19" s="8">
        <f t="shared" si="3"/>
        <v>56.700960016254264</v>
      </c>
      <c r="K19" s="8">
        <f t="shared" si="4"/>
        <v>3.2000541808115277</v>
      </c>
      <c r="L19" s="8">
        <f t="shared" si="5"/>
        <v>90.721536026006817</v>
      </c>
      <c r="M19" s="11" t="str">
        <f t="shared" si="6"/>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38</v>
      </c>
      <c r="V19" s="11" t="s">
        <v>1315</v>
      </c>
      <c r="W19" s="8">
        <f t="shared" si="7"/>
        <v>0.40000677260144096</v>
      </c>
      <c r="X19" s="8">
        <f t="shared" si="8"/>
        <v>11.340192003250852</v>
      </c>
      <c r="Y19" s="8">
        <f t="shared" si="9"/>
        <v>6.4001083616230554</v>
      </c>
      <c r="Z19" s="8">
        <f t="shared" si="10"/>
        <v>181.44000000000003</v>
      </c>
      <c r="AA19" s="16">
        <v>15000000018</v>
      </c>
      <c r="AB19" s="8">
        <f t="shared" si="11"/>
        <v>1.2000203178043227</v>
      </c>
      <c r="AC19" s="8">
        <f t="shared" si="12"/>
        <v>34.020000000000003</v>
      </c>
      <c r="AD19" s="16">
        <v>15000000018</v>
      </c>
      <c r="AE19" s="13"/>
      <c r="AF19" s="11" t="str">
        <f t="shared" si="13"/>
        <v>Apricot Tea Ingredients:
black tea, calendula petals, artificial apricot flavoring</v>
      </c>
    </row>
    <row r="20" spans="1:32" ht="30" x14ac:dyDescent="0.3">
      <c r="A20" s="9" t="s">
        <v>72</v>
      </c>
      <c r="B20" s="10" t="s">
        <v>73</v>
      </c>
      <c r="C20" s="10" t="s">
        <v>73</v>
      </c>
      <c r="D20" s="11" t="s">
        <v>32</v>
      </c>
      <c r="E20" s="8">
        <f t="shared" si="0"/>
        <v>1.7499414452167092</v>
      </c>
      <c r="F20" s="8">
        <v>49.61</v>
      </c>
      <c r="G20" s="8">
        <f t="shared" si="1"/>
        <v>3.5000592602626082</v>
      </c>
      <c r="H20" s="8">
        <v>99.225000000000009</v>
      </c>
      <c r="I20" s="8">
        <f t="shared" si="2"/>
        <v>4.3750740753282606</v>
      </c>
      <c r="J20" s="8">
        <f t="shared" si="3"/>
        <v>124.0333500355562</v>
      </c>
      <c r="K20" s="8">
        <f t="shared" si="4"/>
        <v>7.0001185205252163</v>
      </c>
      <c r="L20" s="8">
        <f t="shared" si="5"/>
        <v>198.45336005688989</v>
      </c>
      <c r="M20" s="11" t="str">
        <f t="shared" si="6"/>
        <v>NULL
 - NET WT. 1.75 oz (49.61 grams)</v>
      </c>
      <c r="N20" s="12">
        <v>10000000019</v>
      </c>
      <c r="O20" s="12">
        <v>30000000019</v>
      </c>
      <c r="P20" s="12">
        <v>50000000019</v>
      </c>
      <c r="Q20" s="12">
        <v>70000000019</v>
      </c>
      <c r="R20" s="12">
        <v>90000000019</v>
      </c>
      <c r="S20" s="12">
        <v>11000000019</v>
      </c>
      <c r="T20" s="12">
        <v>13000000019</v>
      </c>
      <c r="U20" s="10"/>
      <c r="V20" s="11"/>
      <c r="W20" s="8">
        <f t="shared" si="7"/>
        <v>0.87501481506565204</v>
      </c>
      <c r="X20" s="8">
        <f t="shared" si="8"/>
        <v>24.806670007111236</v>
      </c>
      <c r="Y20" s="8">
        <f t="shared" si="9"/>
        <v>14.000237041050433</v>
      </c>
      <c r="Z20" s="8">
        <f t="shared" si="10"/>
        <v>396.90000000000003</v>
      </c>
      <c r="AA20" s="16">
        <v>15000000019</v>
      </c>
      <c r="AB20" s="8">
        <f t="shared" si="11"/>
        <v>2.6250003527396588</v>
      </c>
      <c r="AC20" s="8">
        <f t="shared" si="12"/>
        <v>74.417500000000004</v>
      </c>
      <c r="AD20" s="16">
        <v>15000000019</v>
      </c>
      <c r="AE20" s="13"/>
      <c r="AF20" s="11" t="str">
        <f t="shared" si="13"/>
        <v>NULL</v>
      </c>
    </row>
    <row r="21" spans="1:32" ht="135" x14ac:dyDescent="0.3">
      <c r="A21" s="9" t="s">
        <v>74</v>
      </c>
      <c r="B21" s="10" t="s">
        <v>75</v>
      </c>
      <c r="C21" s="10" t="s">
        <v>76</v>
      </c>
      <c r="D21" s="11" t="s">
        <v>1863</v>
      </c>
      <c r="E21" s="8">
        <f t="shared" si="0"/>
        <v>1.0000169315036023</v>
      </c>
      <c r="F21" s="8">
        <v>28.35</v>
      </c>
      <c r="G21" s="8">
        <f t="shared" si="1"/>
        <v>2.0000338630072045</v>
      </c>
      <c r="H21" s="8">
        <v>56.7</v>
      </c>
      <c r="I21" s="8">
        <f t="shared" si="2"/>
        <v>2.5000423287590054</v>
      </c>
      <c r="J21" s="8">
        <f t="shared" si="3"/>
        <v>70.87620002031781</v>
      </c>
      <c r="K21" s="8">
        <f t="shared" si="4"/>
        <v>4.0000677260144091</v>
      </c>
      <c r="L21" s="8">
        <f t="shared" si="5"/>
        <v>113.4019200325085</v>
      </c>
      <c r="M21" s="11" t="str">
        <f t="shared" si="6"/>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 t="shared" si="7"/>
        <v>0.50000846575180113</v>
      </c>
      <c r="X21" s="8">
        <f t="shared" si="8"/>
        <v>14.175240004063562</v>
      </c>
      <c r="Y21" s="8">
        <f t="shared" si="9"/>
        <v>8.0001354520288182</v>
      </c>
      <c r="Z21" s="8">
        <f t="shared" si="10"/>
        <v>226.8</v>
      </c>
      <c r="AA21" s="16">
        <v>15000000020</v>
      </c>
      <c r="AB21" s="8">
        <f t="shared" si="11"/>
        <v>1.5000253972554034</v>
      </c>
      <c r="AC21" s="8">
        <f t="shared" si="12"/>
        <v>42.525000000000006</v>
      </c>
      <c r="AD21" s="16">
        <v>15000000020</v>
      </c>
      <c r="AE21" s="13"/>
      <c r="AF21" s="11" t="str">
        <f t="shared" si="13"/>
        <v>Asian Pork Rub Ingredients:
dehydrated onion, garlic, sea salt, spices, brown sugar, sesame seeds, sugar, sesame oil, natural hickory smoke flavor (maltodextrin, natural smoke flavor, lemongrass oil, spice extratives, silicon dioxide</v>
      </c>
    </row>
    <row r="22" spans="1:32" ht="30" x14ac:dyDescent="0.3">
      <c r="A22" s="9" t="s">
        <v>77</v>
      </c>
      <c r="B22" s="10" t="s">
        <v>78</v>
      </c>
      <c r="C22" s="10" t="s">
        <v>78</v>
      </c>
      <c r="D22" s="11" t="s">
        <v>32</v>
      </c>
      <c r="E22" s="8">
        <f t="shared" si="0"/>
        <v>0.80001354520288182</v>
      </c>
      <c r="F22" s="8">
        <v>22.68</v>
      </c>
      <c r="G22" s="8">
        <f t="shared" si="1"/>
        <v>1.6000270904057639</v>
      </c>
      <c r="H22" s="8">
        <v>45.360000000000007</v>
      </c>
      <c r="I22" s="8">
        <f t="shared" si="2"/>
        <v>2.000033863007205</v>
      </c>
      <c r="J22" s="8">
        <f t="shared" si="3"/>
        <v>56.700960016254264</v>
      </c>
      <c r="K22" s="8">
        <f t="shared" si="4"/>
        <v>3.2000541808115277</v>
      </c>
      <c r="L22" s="8">
        <f t="shared" si="5"/>
        <v>90.721536026006817</v>
      </c>
      <c r="M22" s="11" t="str">
        <f t="shared" si="6"/>
        <v>NULL
 - NET WT. 0.80 oz (22.68 grams)</v>
      </c>
      <c r="N22" s="12">
        <v>10000000021</v>
      </c>
      <c r="O22" s="12">
        <v>30000000021</v>
      </c>
      <c r="P22" s="12">
        <v>50000000021</v>
      </c>
      <c r="Q22" s="12">
        <v>70000000021</v>
      </c>
      <c r="R22" s="12">
        <v>90000000021</v>
      </c>
      <c r="S22" s="12">
        <v>11000000021</v>
      </c>
      <c r="T22" s="12">
        <v>13000000021</v>
      </c>
      <c r="U22" s="10"/>
      <c r="V22" s="11"/>
      <c r="W22" s="8">
        <f t="shared" si="7"/>
        <v>0.40000677260144096</v>
      </c>
      <c r="X22" s="8">
        <f t="shared" si="8"/>
        <v>11.340192003250852</v>
      </c>
      <c r="Y22" s="8">
        <f t="shared" si="9"/>
        <v>6.4001083616230554</v>
      </c>
      <c r="Z22" s="8">
        <f t="shared" si="10"/>
        <v>181.44000000000003</v>
      </c>
      <c r="AA22" s="16">
        <v>15000000021</v>
      </c>
      <c r="AB22" s="8">
        <f t="shared" si="11"/>
        <v>1.2000203178043227</v>
      </c>
      <c r="AC22" s="8">
        <f t="shared" si="12"/>
        <v>34.020000000000003</v>
      </c>
      <c r="AD22" s="16">
        <v>15000000021</v>
      </c>
      <c r="AE22" s="13"/>
      <c r="AF22" s="11" t="str">
        <f t="shared" si="13"/>
        <v>NULL</v>
      </c>
    </row>
    <row r="23" spans="1:32" ht="90" x14ac:dyDescent="0.3">
      <c r="A23" s="9" t="s">
        <v>1369</v>
      </c>
      <c r="B23" s="10" t="s">
        <v>1637</v>
      </c>
      <c r="C23" s="10" t="s">
        <v>1637</v>
      </c>
      <c r="D23" s="11" t="s">
        <v>1864</v>
      </c>
      <c r="E23" s="8">
        <f t="shared" si="0"/>
        <v>1.9400681210828261</v>
      </c>
      <c r="F23" s="8">
        <v>55</v>
      </c>
      <c r="G23" s="8">
        <f t="shared" si="1"/>
        <v>4.2328759005443484</v>
      </c>
      <c r="H23" s="8">
        <v>120</v>
      </c>
      <c r="I23" s="8">
        <f t="shared" si="2"/>
        <v>5.2910948756804359</v>
      </c>
      <c r="J23" s="8">
        <f t="shared" si="3"/>
        <v>150.00253972554037</v>
      </c>
      <c r="K23" s="8">
        <f t="shared" si="4"/>
        <v>8.4657518010886967</v>
      </c>
      <c r="L23" s="8">
        <f t="shared" si="5"/>
        <v>240.00406356086455</v>
      </c>
      <c r="M23" s="11" t="str">
        <f t="shared" si="6"/>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38</v>
      </c>
      <c r="V23" s="11" t="s">
        <v>1638</v>
      </c>
      <c r="W23" s="8">
        <f t="shared" si="7"/>
        <v>1.0582189751360871</v>
      </c>
      <c r="X23" s="8">
        <f t="shared" si="8"/>
        <v>30.000507945108069</v>
      </c>
      <c r="Y23" s="8">
        <f t="shared" si="9"/>
        <v>16.931503602177393</v>
      </c>
      <c r="Z23" s="8">
        <f t="shared" si="10"/>
        <v>480</v>
      </c>
      <c r="AA23" s="16">
        <v>15000000501</v>
      </c>
      <c r="AB23" s="8">
        <f t="shared" si="11"/>
        <v>3.086472010813587</v>
      </c>
      <c r="AC23" s="8">
        <f t="shared" si="12"/>
        <v>87.5</v>
      </c>
      <c r="AD23" s="16">
        <v>15000000501</v>
      </c>
      <c r="AE23" s="13" t="s">
        <v>1639</v>
      </c>
      <c r="AF23" s="11" t="str">
        <f t="shared" si="13"/>
        <v>Atlantic Catch Seafood Seasoning Ingredients:
paprika, salt, spices</v>
      </c>
    </row>
    <row r="24" spans="1:32" ht="345" x14ac:dyDescent="0.3">
      <c r="A24" s="9" t="s">
        <v>79</v>
      </c>
      <c r="B24" s="10" t="s">
        <v>80</v>
      </c>
      <c r="C24" s="10" t="s">
        <v>81</v>
      </c>
      <c r="D24" s="11" t="s">
        <v>1865</v>
      </c>
      <c r="E24" s="8">
        <f t="shared" si="0"/>
        <v>1.1000186246539627</v>
      </c>
      <c r="F24" s="8">
        <v>31.185000000000006</v>
      </c>
      <c r="G24" s="8">
        <f t="shared" si="1"/>
        <v>2.2000372493079254</v>
      </c>
      <c r="H24" s="8">
        <v>62.370000000000012</v>
      </c>
      <c r="I24" s="8">
        <f t="shared" si="2"/>
        <v>2.7500465616349068</v>
      </c>
      <c r="J24" s="8">
        <f t="shared" si="3"/>
        <v>77.963820022349609</v>
      </c>
      <c r="K24" s="8">
        <f t="shared" si="4"/>
        <v>4.4000744986158509</v>
      </c>
      <c r="L24" s="8">
        <f t="shared" si="5"/>
        <v>124.74211203575938</v>
      </c>
      <c r="M24" s="11"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38</v>
      </c>
      <c r="V24" s="11" t="s">
        <v>82</v>
      </c>
      <c r="W24" s="8">
        <f t="shared" si="7"/>
        <v>0.55000931232698136</v>
      </c>
      <c r="X24" s="8">
        <f t="shared" si="8"/>
        <v>15.592764004469922</v>
      </c>
      <c r="Y24" s="8">
        <f t="shared" si="9"/>
        <v>8.8001489972317017</v>
      </c>
      <c r="Z24" s="8">
        <f t="shared" si="10"/>
        <v>249.48000000000005</v>
      </c>
      <c r="AA24" s="16">
        <v>15000000022</v>
      </c>
      <c r="AB24" s="8">
        <f t="shared" si="11"/>
        <v>1.6500279369809441</v>
      </c>
      <c r="AC24" s="8">
        <f t="shared" si="12"/>
        <v>46.777500000000011</v>
      </c>
      <c r="AD24" s="16">
        <v>15000000022</v>
      </c>
      <c r="AE24" s="13"/>
      <c r="AF24" s="11" t="str">
        <f t="shared" si="13"/>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v>
      </c>
    </row>
    <row r="25" spans="1:32" ht="135" x14ac:dyDescent="0.3">
      <c r="A25" s="9" t="s">
        <v>83</v>
      </c>
      <c r="B25" s="10" t="s">
        <v>84</v>
      </c>
      <c r="C25" s="10" t="s">
        <v>84</v>
      </c>
      <c r="D25" s="11" t="s">
        <v>1866</v>
      </c>
      <c r="E25" s="8">
        <f t="shared" si="0"/>
        <v>1.0000169315036023</v>
      </c>
      <c r="F25" s="8">
        <v>28.35</v>
      </c>
      <c r="G25" s="8">
        <f t="shared" si="1"/>
        <v>2.0000338630072045</v>
      </c>
      <c r="H25" s="8">
        <v>56.7</v>
      </c>
      <c r="I25" s="8">
        <f t="shared" si="2"/>
        <v>2.5000423287590054</v>
      </c>
      <c r="J25" s="8">
        <f t="shared" si="3"/>
        <v>70.87620002031781</v>
      </c>
      <c r="K25" s="8">
        <f t="shared" si="4"/>
        <v>4.0000677260144091</v>
      </c>
      <c r="L25" s="8">
        <f t="shared" si="5"/>
        <v>113.4019200325085</v>
      </c>
      <c r="M25" s="11"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654</v>
      </c>
      <c r="W25" s="8">
        <f t="shared" si="7"/>
        <v>0.50000846575180113</v>
      </c>
      <c r="X25" s="8">
        <f t="shared" si="8"/>
        <v>14.175240004063562</v>
      </c>
      <c r="Y25" s="8">
        <f t="shared" si="9"/>
        <v>8.0001354520288182</v>
      </c>
      <c r="Z25" s="8">
        <f t="shared" si="10"/>
        <v>226.8</v>
      </c>
      <c r="AA25" s="16">
        <v>15000000407</v>
      </c>
      <c r="AB25" s="8">
        <f t="shared" si="11"/>
        <v>1.5000253972554034</v>
      </c>
      <c r="AC25" s="8">
        <f t="shared" si="12"/>
        <v>42.525000000000006</v>
      </c>
      <c r="AD25" s="16">
        <v>15000000407</v>
      </c>
      <c r="AE25" s="13" t="s">
        <v>85</v>
      </c>
      <c r="AF25" s="11" t="str">
        <f t="shared" si="13"/>
        <v>Bacon Griller Seasoning Ingredients:
salt, black pepper, dill seed, coriander, red pepper flakes, dehydrated garlic, cocoa powder, extratives of paprika, dill, garlic, black pepper, brown sugar, rendered bacon fat, natural applewood smoke flavor, silicon dioxide (anti caking)</v>
      </c>
    </row>
    <row r="26" spans="1:32" ht="180" x14ac:dyDescent="0.3">
      <c r="A26" s="9" t="s">
        <v>86</v>
      </c>
      <c r="B26" s="10" t="s">
        <v>87</v>
      </c>
      <c r="C26" s="10" t="s">
        <v>88</v>
      </c>
      <c r="D26" s="11" t="s">
        <v>1867</v>
      </c>
      <c r="E26" s="8">
        <f t="shared" si="0"/>
        <v>1.9500330164320243</v>
      </c>
      <c r="F26" s="8">
        <v>55.282499999999999</v>
      </c>
      <c r="G26" s="8">
        <f t="shared" si="1"/>
        <v>3.9000660328640486</v>
      </c>
      <c r="H26" s="8">
        <v>110.565</v>
      </c>
      <c r="I26" s="8">
        <f t="shared" si="2"/>
        <v>4.8750825410800607</v>
      </c>
      <c r="J26" s="8">
        <f t="shared" si="3"/>
        <v>138.20859003961974</v>
      </c>
      <c r="K26" s="8">
        <f t="shared" si="4"/>
        <v>7.8001320657280973</v>
      </c>
      <c r="L26" s="8">
        <f t="shared" si="5"/>
        <v>221.13374406339156</v>
      </c>
      <c r="M26" s="11" t="str">
        <f t="shared" si="6"/>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 t="shared" si="7"/>
        <v>0.97501650821601216</v>
      </c>
      <c r="X26" s="8">
        <f t="shared" si="8"/>
        <v>27.641718007923945</v>
      </c>
      <c r="Y26" s="8">
        <f t="shared" si="9"/>
        <v>15.600264131456195</v>
      </c>
      <c r="Z26" s="8">
        <f t="shared" si="10"/>
        <v>442.26</v>
      </c>
      <c r="AA26" s="16">
        <v>15000000023</v>
      </c>
      <c r="AB26" s="8">
        <f t="shared" si="11"/>
        <v>2.9250495246480366</v>
      </c>
      <c r="AC26" s="8">
        <f t="shared" si="12"/>
        <v>82.923749999999998</v>
      </c>
      <c r="AD26" s="16">
        <v>15000000023</v>
      </c>
      <c r="AE26" s="13"/>
      <c r="AF26" s="11" t="str">
        <f t="shared" si="13"/>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v>
      </c>
    </row>
    <row r="27" spans="1:32" ht="105" x14ac:dyDescent="0.3">
      <c r="A27" s="9" t="s">
        <v>89</v>
      </c>
      <c r="B27" s="10" t="s">
        <v>90</v>
      </c>
      <c r="C27" s="10" t="s">
        <v>90</v>
      </c>
      <c r="D27" s="11" t="s">
        <v>1868</v>
      </c>
      <c r="E27" s="8">
        <f t="shared" si="0"/>
        <v>1.5167805310283915</v>
      </c>
      <c r="F27" s="8">
        <v>43</v>
      </c>
      <c r="G27" s="8">
        <f t="shared" si="1"/>
        <v>3.2099308912461306</v>
      </c>
      <c r="H27" s="8">
        <v>91</v>
      </c>
      <c r="I27" s="8">
        <f t="shared" si="2"/>
        <v>4.0124136140576629</v>
      </c>
      <c r="J27" s="8">
        <f t="shared" si="3"/>
        <v>113.75192595853476</v>
      </c>
      <c r="K27" s="8">
        <f t="shared" si="4"/>
        <v>6.4198617824922612</v>
      </c>
      <c r="L27" s="8">
        <f t="shared" si="5"/>
        <v>182.0030815336556</v>
      </c>
      <c r="M27" s="11" t="str">
        <f t="shared" si="6"/>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38</v>
      </c>
      <c r="V27" s="11" t="s">
        <v>51</v>
      </c>
      <c r="W27" s="8">
        <f t="shared" si="7"/>
        <v>0.80248272281153266</v>
      </c>
      <c r="X27" s="8">
        <f t="shared" si="8"/>
        <v>22.75038519170695</v>
      </c>
      <c r="Y27" s="8">
        <f t="shared" si="9"/>
        <v>12.839723564984522</v>
      </c>
      <c r="Z27" s="8">
        <f t="shared" si="10"/>
        <v>364</v>
      </c>
      <c r="AA27" s="16">
        <v>15000000024</v>
      </c>
      <c r="AB27" s="8">
        <f t="shared" si="11"/>
        <v>2.363355711137261</v>
      </c>
      <c r="AC27" s="8">
        <f t="shared" si="12"/>
        <v>67</v>
      </c>
      <c r="AD27" s="16">
        <v>15000000024</v>
      </c>
      <c r="AE27" s="13"/>
      <c r="AF27" s="11" t="str">
        <f t="shared" si="13"/>
        <v>Bacon Salt Ingredients:
salt, brown sugar, rendered bacon fat, natural applewood smoke flavor, and silicon dioxide added to prevent caking</v>
      </c>
    </row>
    <row r="28" spans="1:32" ht="150" x14ac:dyDescent="0.3">
      <c r="A28" s="9" t="s">
        <v>91</v>
      </c>
      <c r="B28" s="10" t="s">
        <v>92</v>
      </c>
      <c r="C28" s="10" t="s">
        <v>92</v>
      </c>
      <c r="D28" s="11" t="s">
        <v>1869</v>
      </c>
      <c r="E28" s="8">
        <f t="shared" si="0"/>
        <v>1.400023704105043</v>
      </c>
      <c r="F28" s="8">
        <v>39.69</v>
      </c>
      <c r="G28" s="8">
        <f t="shared" si="1"/>
        <v>2.8000474082100859</v>
      </c>
      <c r="H28" s="8">
        <v>79.38</v>
      </c>
      <c r="I28" s="8">
        <f t="shared" si="2"/>
        <v>3.5000592602626073</v>
      </c>
      <c r="J28" s="8">
        <f t="shared" si="3"/>
        <v>99.226680028444918</v>
      </c>
      <c r="K28" s="8">
        <f t="shared" si="4"/>
        <v>5.6000948164201718</v>
      </c>
      <c r="L28" s="8">
        <f t="shared" si="5"/>
        <v>158.76268804551188</v>
      </c>
      <c r="M28" s="11"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 t="shared" si="7"/>
        <v>0.70001185205252148</v>
      </c>
      <c r="X28" s="8">
        <f t="shared" si="8"/>
        <v>19.845336005688985</v>
      </c>
      <c r="Y28" s="8">
        <f t="shared" si="9"/>
        <v>11.200189632840344</v>
      </c>
      <c r="Z28" s="8">
        <f t="shared" si="10"/>
        <v>317.52</v>
      </c>
      <c r="AA28" s="16">
        <v>15000000408</v>
      </c>
      <c r="AB28" s="8">
        <f t="shared" si="11"/>
        <v>2.1000355561575645</v>
      </c>
      <c r="AC28" s="8">
        <f t="shared" si="12"/>
        <v>59.534999999999997</v>
      </c>
      <c r="AD28" s="16">
        <v>15000000408</v>
      </c>
      <c r="AE28" s="13"/>
      <c r="AF28" s="11" t="str">
        <f t="shared" si="13"/>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29" spans="1:32" ht="180" x14ac:dyDescent="0.3">
      <c r="A29" s="9" t="s">
        <v>93</v>
      </c>
      <c r="B29" s="10" t="s">
        <v>94</v>
      </c>
      <c r="C29" s="10" t="s">
        <v>95</v>
      </c>
      <c r="D29" s="11" t="s">
        <v>1870</v>
      </c>
      <c r="E29" s="8">
        <f t="shared" si="0"/>
        <v>1.9500330164320243</v>
      </c>
      <c r="F29" s="8">
        <v>55.282499999999999</v>
      </c>
      <c r="G29" s="8">
        <f t="shared" si="1"/>
        <v>3.9000660328640486</v>
      </c>
      <c r="H29" s="8">
        <v>110.565</v>
      </c>
      <c r="I29" s="8">
        <f t="shared" si="2"/>
        <v>4.8750825410800607</v>
      </c>
      <c r="J29" s="8">
        <f t="shared" si="3"/>
        <v>138.20859003961974</v>
      </c>
      <c r="K29" s="8">
        <f t="shared" si="4"/>
        <v>7.8001320657280973</v>
      </c>
      <c r="L29" s="8">
        <f t="shared" si="5"/>
        <v>221.13374406339156</v>
      </c>
      <c r="M29" s="11" t="str">
        <f t="shared" si="6"/>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 t="shared" si="7"/>
        <v>0.97501650821601216</v>
      </c>
      <c r="X29" s="8">
        <f t="shared" si="8"/>
        <v>27.641718007923945</v>
      </c>
      <c r="Y29" s="8">
        <f t="shared" si="9"/>
        <v>15.600264131456195</v>
      </c>
      <c r="Z29" s="8">
        <f t="shared" si="10"/>
        <v>442.26</v>
      </c>
      <c r="AA29" s="16">
        <v>15000000025</v>
      </c>
      <c r="AB29" s="8">
        <f t="shared" si="11"/>
        <v>2.9250495246480366</v>
      </c>
      <c r="AC29" s="8">
        <f t="shared" si="12"/>
        <v>82.923749999999998</v>
      </c>
      <c r="AD29" s="16">
        <v>15000000025</v>
      </c>
      <c r="AE29" s="13"/>
      <c r="AF29" s="11" t="str">
        <f t="shared" si="13"/>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v>
      </c>
    </row>
    <row r="30" spans="1:32" ht="105" x14ac:dyDescent="0.3">
      <c r="A30" s="9" t="s">
        <v>96</v>
      </c>
      <c r="B30" s="10" t="s">
        <v>97</v>
      </c>
      <c r="C30" s="10" t="s">
        <v>97</v>
      </c>
      <c r="D30" s="11" t="s">
        <v>1871</v>
      </c>
      <c r="E30" s="8">
        <f t="shared" si="0"/>
        <v>2.9000491013604468</v>
      </c>
      <c r="F30" s="8">
        <v>82.215000000000003</v>
      </c>
      <c r="G30" s="8">
        <f t="shared" si="1"/>
        <v>5.8000982027208936</v>
      </c>
      <c r="H30" s="8">
        <v>164.43</v>
      </c>
      <c r="I30" s="8">
        <f t="shared" si="2"/>
        <v>7.2501227534011168</v>
      </c>
      <c r="J30" s="8">
        <f t="shared" si="3"/>
        <v>205.54098005892166</v>
      </c>
      <c r="K30" s="8">
        <f t="shared" si="4"/>
        <v>11.600196405441787</v>
      </c>
      <c r="L30" s="8">
        <f t="shared" si="5"/>
        <v>328.86556809427469</v>
      </c>
      <c r="M30" s="11" t="str">
        <f t="shared" si="6"/>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38</v>
      </c>
      <c r="V30" s="11"/>
      <c r="W30" s="8">
        <f t="shared" si="7"/>
        <v>1.4500245506802234</v>
      </c>
      <c r="X30" s="8">
        <f t="shared" si="8"/>
        <v>41.108196011784337</v>
      </c>
      <c r="Y30" s="8">
        <f t="shared" si="9"/>
        <v>23.200392810883574</v>
      </c>
      <c r="Z30" s="8">
        <f t="shared" si="10"/>
        <v>657.72</v>
      </c>
      <c r="AA30" s="16">
        <v>15000000026</v>
      </c>
      <c r="AB30" s="8">
        <f t="shared" si="11"/>
        <v>4.3500736520406704</v>
      </c>
      <c r="AC30" s="8">
        <f t="shared" si="12"/>
        <v>123.32250000000001</v>
      </c>
      <c r="AD30" s="16">
        <v>15000000026</v>
      </c>
      <c r="AE30" s="13"/>
      <c r="AF30" s="11" t="str">
        <f t="shared" si="13"/>
        <v>Balsamic Sea Salt Ingredients:
sea salt, balsamic vinegar powder (ip maltodextrin, balsamic vinegar)</v>
      </c>
    </row>
    <row r="31" spans="1:32" ht="90" x14ac:dyDescent="0.3">
      <c r="A31" s="25" t="s">
        <v>98</v>
      </c>
      <c r="B31" s="10" t="s">
        <v>99</v>
      </c>
      <c r="C31" s="10" t="s">
        <v>100</v>
      </c>
      <c r="D31" s="11" t="s">
        <v>1872</v>
      </c>
      <c r="E31" s="8">
        <f t="shared" si="0"/>
        <v>1.1640408726496958</v>
      </c>
      <c r="F31" s="8">
        <v>33</v>
      </c>
      <c r="G31" s="8">
        <f t="shared" si="1"/>
        <v>2.3986296769751307</v>
      </c>
      <c r="H31" s="8">
        <v>68</v>
      </c>
      <c r="I31" s="8">
        <f t="shared" si="2"/>
        <v>2.9982870962189132</v>
      </c>
      <c r="J31" s="8">
        <f t="shared" si="3"/>
        <v>85.001439177806191</v>
      </c>
      <c r="K31" s="8">
        <f t="shared" si="4"/>
        <v>4.7972593539502615</v>
      </c>
      <c r="L31" s="8">
        <f t="shared" si="5"/>
        <v>136.00230268448993</v>
      </c>
      <c r="M31" s="11" t="str">
        <f t="shared" si="6"/>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38</v>
      </c>
      <c r="V31" s="11" t="s">
        <v>819</v>
      </c>
      <c r="W31" s="8">
        <f t="shared" si="7"/>
        <v>0.59965741924378269</v>
      </c>
      <c r="X31" s="8">
        <f t="shared" si="8"/>
        <v>17.000287835561242</v>
      </c>
      <c r="Y31" s="8">
        <f t="shared" si="9"/>
        <v>9.594518707900523</v>
      </c>
      <c r="Z31" s="8">
        <f t="shared" si="10"/>
        <v>272</v>
      </c>
      <c r="AA31" s="16">
        <v>15000000027</v>
      </c>
      <c r="AB31" s="8">
        <f t="shared" si="11"/>
        <v>1.7813352748124132</v>
      </c>
      <c r="AC31" s="8">
        <f t="shared" si="12"/>
        <v>50.5</v>
      </c>
      <c r="AD31" s="16">
        <v>15000000027</v>
      </c>
      <c r="AE31" s="13" t="s">
        <v>1635</v>
      </c>
      <c r="AF31" s="11" t="str">
        <f t="shared" si="13"/>
        <v>Bam-Bam Spicy Shrimp Seasoning Ingredients:
onion, garlic, pepper, oregano, basil, thyme</v>
      </c>
    </row>
    <row r="32" spans="1:32" ht="90" x14ac:dyDescent="0.3">
      <c r="A32" s="9" t="s">
        <v>101</v>
      </c>
      <c r="B32" s="10" t="s">
        <v>102</v>
      </c>
      <c r="C32" s="10" t="s">
        <v>103</v>
      </c>
      <c r="D32" s="11" t="s">
        <v>1873</v>
      </c>
      <c r="E32" s="8">
        <f t="shared" si="0"/>
        <v>2.9000491013604468</v>
      </c>
      <c r="F32" s="8">
        <v>82.215000000000003</v>
      </c>
      <c r="G32" s="8">
        <f t="shared" si="1"/>
        <v>5.8000982027208936</v>
      </c>
      <c r="H32" s="8">
        <v>164.43</v>
      </c>
      <c r="I32" s="8">
        <f t="shared" si="2"/>
        <v>7.2501227534011168</v>
      </c>
      <c r="J32" s="8">
        <f t="shared" si="3"/>
        <v>205.54098005892166</v>
      </c>
      <c r="K32" s="8">
        <f t="shared" si="4"/>
        <v>11.600196405441787</v>
      </c>
      <c r="L32" s="8">
        <f t="shared" si="5"/>
        <v>328.86556809427469</v>
      </c>
      <c r="M32" s="11" t="str">
        <f t="shared" si="6"/>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 t="shared" si="7"/>
        <v>1.4500245506802234</v>
      </c>
      <c r="X32" s="8">
        <f t="shared" si="8"/>
        <v>41.108196011784337</v>
      </c>
      <c r="Y32" s="8">
        <f t="shared" si="9"/>
        <v>23.200392810883574</v>
      </c>
      <c r="Z32" s="8">
        <f t="shared" si="10"/>
        <v>657.72</v>
      </c>
      <c r="AA32" s="16">
        <v>15000000028</v>
      </c>
      <c r="AB32" s="8">
        <f t="shared" si="11"/>
        <v>4.3500736520406704</v>
      </c>
      <c r="AC32" s="8">
        <f t="shared" si="12"/>
        <v>123.32250000000001</v>
      </c>
      <c r="AD32" s="16">
        <v>15000000028</v>
      </c>
      <c r="AE32" s="13"/>
      <c r="AF32" s="11" t="str">
        <f t="shared" si="13"/>
        <v>Bamboo Jade Sea Salt Ingredients:
natural sea salt, organic bamboo leaf extract</v>
      </c>
    </row>
    <row r="33" spans="1:32" ht="195" x14ac:dyDescent="0.3">
      <c r="A33" s="9" t="s">
        <v>104</v>
      </c>
      <c r="B33" s="10" t="s">
        <v>105</v>
      </c>
      <c r="C33" s="10" t="s">
        <v>106</v>
      </c>
      <c r="D33" s="11" t="s">
        <v>2325</v>
      </c>
      <c r="E33" s="8">
        <f t="shared" si="0"/>
        <v>1.687528571912329</v>
      </c>
      <c r="F33" s="8">
        <v>47.840625000000003</v>
      </c>
      <c r="G33" s="8">
        <f t="shared" si="1"/>
        <v>3.3750571438246579</v>
      </c>
      <c r="H33" s="8">
        <v>95.681250000000006</v>
      </c>
      <c r="I33" s="8">
        <f t="shared" si="2"/>
        <v>4.2188214297808226</v>
      </c>
      <c r="J33" s="8">
        <f t="shared" si="3"/>
        <v>119.60358753428633</v>
      </c>
      <c r="K33" s="8">
        <f t="shared" si="4"/>
        <v>6.7501142876493159</v>
      </c>
      <c r="L33" s="8">
        <f t="shared" si="5"/>
        <v>191.36574005485812</v>
      </c>
      <c r="M33" s="11"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3" s="12">
        <v>10000000029</v>
      </c>
      <c r="O33" s="12">
        <v>30000000029</v>
      </c>
      <c r="P33" s="12">
        <v>50000000029</v>
      </c>
      <c r="Q33" s="12">
        <v>70000000029</v>
      </c>
      <c r="R33" s="12">
        <v>90000000029</v>
      </c>
      <c r="S33" s="12">
        <v>11000000029</v>
      </c>
      <c r="T33" s="12">
        <v>13000000029</v>
      </c>
      <c r="U33" s="10"/>
      <c r="V33" s="11"/>
      <c r="W33" s="8">
        <f t="shared" si="7"/>
        <v>0.84376428595616448</v>
      </c>
      <c r="X33" s="8">
        <f t="shared" si="8"/>
        <v>23.920717506857265</v>
      </c>
      <c r="Y33" s="8">
        <f t="shared" si="9"/>
        <v>13.500228575298632</v>
      </c>
      <c r="Z33" s="8">
        <f t="shared" si="10"/>
        <v>382.72500000000002</v>
      </c>
      <c r="AA33" s="16">
        <v>15000000029</v>
      </c>
      <c r="AB33" s="8">
        <f t="shared" si="11"/>
        <v>2.5312928578684932</v>
      </c>
      <c r="AC33" s="8">
        <f t="shared" si="12"/>
        <v>71.760937500000011</v>
      </c>
      <c r="AD33" s="16">
        <v>15000000029</v>
      </c>
      <c r="AE33" s="13"/>
      <c r="AF33" s="11" t="str">
        <f t="shared" si="13"/>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v>
      </c>
    </row>
    <row r="34" spans="1:32" ht="150" x14ac:dyDescent="0.3">
      <c r="A34" s="9" t="s">
        <v>107</v>
      </c>
      <c r="B34" s="10" t="s">
        <v>108</v>
      </c>
      <c r="C34" s="10" t="s">
        <v>109</v>
      </c>
      <c r="D34" s="11" t="s">
        <v>1874</v>
      </c>
      <c r="E34" s="8">
        <f t="shared" si="0"/>
        <v>1.1000186246539627</v>
      </c>
      <c r="F34" s="8">
        <v>31.185000000000006</v>
      </c>
      <c r="G34" s="8">
        <f t="shared" si="1"/>
        <v>2.2000372493079254</v>
      </c>
      <c r="H34" s="8">
        <v>62.370000000000012</v>
      </c>
      <c r="I34" s="8">
        <f t="shared" si="2"/>
        <v>2.7500465616349068</v>
      </c>
      <c r="J34" s="8">
        <f t="shared" si="3"/>
        <v>77.963820022349609</v>
      </c>
      <c r="K34" s="8">
        <f t="shared" si="4"/>
        <v>4.4000744986158509</v>
      </c>
      <c r="L34" s="8">
        <f t="shared" si="5"/>
        <v>124.74211203575938</v>
      </c>
      <c r="M34" s="11"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 t="shared" si="7"/>
        <v>0.55000931232698136</v>
      </c>
      <c r="X34" s="8">
        <f t="shared" si="8"/>
        <v>15.592764004469922</v>
      </c>
      <c r="Y34" s="8">
        <f t="shared" si="9"/>
        <v>8.8001489972317017</v>
      </c>
      <c r="Z34" s="8">
        <f t="shared" si="10"/>
        <v>249.48000000000005</v>
      </c>
      <c r="AA34" s="16">
        <v>15000000030</v>
      </c>
      <c r="AB34" s="8">
        <f t="shared" ref="AB34:AB59" si="14">IF(OR(E34 = "NULL", G34 = "NULL"), "NULL", (E34+G34)/2)</f>
        <v>1.6500279369809441</v>
      </c>
      <c r="AC34" s="8">
        <f t="shared" ref="AC34:AC59" si="15">IF(OR(F34 = "NULL", H34 = "NULL"), "NULL", (F34+H34)/2)</f>
        <v>46.777500000000011</v>
      </c>
      <c r="AD34" s="16">
        <v>15000000030</v>
      </c>
      <c r="AE34" s="13"/>
      <c r="AF34" s="11" t="str">
        <f t="shared" si="13"/>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5" spans="1:32" ht="90" x14ac:dyDescent="0.3">
      <c r="A35" s="9" t="s">
        <v>110</v>
      </c>
      <c r="B35" s="10" t="s">
        <v>111</v>
      </c>
      <c r="C35" s="10" t="s">
        <v>112</v>
      </c>
      <c r="D35" s="11" t="s">
        <v>1875</v>
      </c>
      <c r="E35" s="8">
        <f t="shared" si="0"/>
        <v>2.9000491013604468</v>
      </c>
      <c r="F35" s="8">
        <v>82.215000000000003</v>
      </c>
      <c r="G35" s="8">
        <f t="shared" si="1"/>
        <v>5.8000982027208936</v>
      </c>
      <c r="H35" s="8">
        <v>164.43</v>
      </c>
      <c r="I35" s="8">
        <f t="shared" si="2"/>
        <v>7.2501227534011168</v>
      </c>
      <c r="J35" s="8">
        <f t="shared" si="3"/>
        <v>205.54098005892166</v>
      </c>
      <c r="K35" s="8">
        <f t="shared" si="4"/>
        <v>11.600196405441787</v>
      </c>
      <c r="L35" s="8">
        <f t="shared" si="5"/>
        <v>328.86556809427469</v>
      </c>
      <c r="M35" s="11" t="str">
        <f t="shared" si="6"/>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38</v>
      </c>
      <c r="V35" s="11"/>
      <c r="W35" s="8">
        <f t="shared" si="7"/>
        <v>1.4500245506802234</v>
      </c>
      <c r="X35" s="8">
        <f t="shared" si="8"/>
        <v>41.108196011784337</v>
      </c>
      <c r="Y35" s="8">
        <f t="shared" si="9"/>
        <v>23.200392810883574</v>
      </c>
      <c r="Z35" s="8">
        <f t="shared" si="10"/>
        <v>657.72</v>
      </c>
      <c r="AA35" s="16">
        <v>15000000031</v>
      </c>
      <c r="AB35" s="8">
        <f t="shared" si="14"/>
        <v>4.3500736520406704</v>
      </c>
      <c r="AC35" s="8">
        <f t="shared" si="15"/>
        <v>123.32250000000001</v>
      </c>
      <c r="AD35" s="16">
        <v>15000000031</v>
      </c>
      <c r="AE35" s="13"/>
      <c r="AF35" s="11" t="str">
        <f t="shared" si="13"/>
        <v>Basil Sea Salt Ingredients:
sea salt and basil</v>
      </c>
    </row>
    <row r="36" spans="1:32" ht="150" x14ac:dyDescent="0.3">
      <c r="A36" s="9" t="s">
        <v>113</v>
      </c>
      <c r="B36" s="10" t="s">
        <v>114</v>
      </c>
      <c r="C36" s="10" t="s">
        <v>115</v>
      </c>
      <c r="D36" s="11" t="s">
        <v>1876</v>
      </c>
      <c r="E36" s="8">
        <f t="shared" si="0"/>
        <v>1.6000270904057639</v>
      </c>
      <c r="F36" s="8">
        <v>45.360000000000007</v>
      </c>
      <c r="G36" s="8">
        <f t="shared" si="1"/>
        <v>3.2000541808115277</v>
      </c>
      <c r="H36" s="8">
        <v>90.720000000000013</v>
      </c>
      <c r="I36" s="8">
        <f t="shared" si="2"/>
        <v>4.00006772601441</v>
      </c>
      <c r="J36" s="8">
        <f t="shared" si="3"/>
        <v>113.40192003250853</v>
      </c>
      <c r="K36" s="8">
        <f t="shared" si="4"/>
        <v>6.4001083616230554</v>
      </c>
      <c r="L36" s="8">
        <f t="shared" si="5"/>
        <v>181.44307205201363</v>
      </c>
      <c r="M36" s="11"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38</v>
      </c>
      <c r="V36" s="11"/>
      <c r="W36" s="8">
        <f t="shared" si="7"/>
        <v>0.80001354520288193</v>
      </c>
      <c r="X36" s="8">
        <f t="shared" si="8"/>
        <v>22.680384006501704</v>
      </c>
      <c r="Y36" s="8">
        <f t="shared" si="9"/>
        <v>12.800216723246111</v>
      </c>
      <c r="Z36" s="8">
        <f t="shared" si="10"/>
        <v>362.88000000000005</v>
      </c>
      <c r="AA36" s="16">
        <v>15000000032</v>
      </c>
      <c r="AB36" s="8">
        <f t="shared" si="14"/>
        <v>2.4000406356086459</v>
      </c>
      <c r="AC36" s="8">
        <f t="shared" si="15"/>
        <v>68.040000000000006</v>
      </c>
      <c r="AD36" s="16">
        <v>15000000032</v>
      </c>
      <c r="AE36" s="13"/>
      <c r="AF36" s="11" t="str">
        <f t="shared" si="13"/>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37" spans="1:32" ht="135" x14ac:dyDescent="0.3">
      <c r="A37" s="9" t="s">
        <v>116</v>
      </c>
      <c r="B37" s="10" t="s">
        <v>117</v>
      </c>
      <c r="C37" s="10" t="s">
        <v>118</v>
      </c>
      <c r="D37" s="11" t="s">
        <v>1877</v>
      </c>
      <c r="E37" s="8">
        <f t="shared" si="0"/>
        <v>0.50000846575180113</v>
      </c>
      <c r="F37" s="8">
        <v>14.175000000000001</v>
      </c>
      <c r="G37" s="8">
        <f t="shared" si="1"/>
        <v>1.0000169315036023</v>
      </c>
      <c r="H37" s="8">
        <v>28.35</v>
      </c>
      <c r="I37" s="8">
        <f t="shared" si="2"/>
        <v>1.2500211643795027</v>
      </c>
      <c r="J37" s="8">
        <f t="shared" si="3"/>
        <v>35.438100010158905</v>
      </c>
      <c r="K37" s="8">
        <f t="shared" si="4"/>
        <v>2.0000338630072045</v>
      </c>
      <c r="L37" s="8">
        <f t="shared" si="5"/>
        <v>56.70096001625425</v>
      </c>
      <c r="M37" s="11"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 t="shared" si="7"/>
        <v>0.25000423287590057</v>
      </c>
      <c r="X37" s="8">
        <f t="shared" si="8"/>
        <v>7.0876200020317812</v>
      </c>
      <c r="Y37" s="8">
        <f t="shared" si="9"/>
        <v>4.0000677260144091</v>
      </c>
      <c r="Z37" s="8">
        <f t="shared" si="10"/>
        <v>113.4</v>
      </c>
      <c r="AA37" s="16">
        <v>15000000033</v>
      </c>
      <c r="AB37" s="8">
        <f t="shared" si="14"/>
        <v>0.7500126986277017</v>
      </c>
      <c r="AC37" s="8">
        <f t="shared" si="15"/>
        <v>21.262500000000003</v>
      </c>
      <c r="AD37" s="16">
        <v>15000000033</v>
      </c>
      <c r="AE37" s="13"/>
      <c r="AF37" s="11" t="str">
        <f t="shared" si="13"/>
        <v>BBQ Popcorn Seasoning Ingredients:
sugar, salt, onion powder, tortula yeast, tomato powder, natural bacon flavor (bacon fat) spices, natural smoke flavor, garlic powder, disodium inosinate, disodium  guanylate, citric acid, extractive of paprika, &lt;2% silicon dioxide (anti caking)</v>
      </c>
    </row>
    <row r="38" spans="1:32" ht="300" x14ac:dyDescent="0.3">
      <c r="A38" s="9" t="s">
        <v>119</v>
      </c>
      <c r="B38" s="10" t="s">
        <v>120</v>
      </c>
      <c r="C38" s="10" t="s">
        <v>120</v>
      </c>
      <c r="D38" s="11" t="s">
        <v>1878</v>
      </c>
      <c r="E38" s="8">
        <f t="shared" si="0"/>
        <v>0.40000677260144096</v>
      </c>
      <c r="F38" s="8">
        <v>11.340000000000002</v>
      </c>
      <c r="G38" s="8">
        <f t="shared" si="1"/>
        <v>0.80001354520288193</v>
      </c>
      <c r="H38" s="8">
        <v>22.680000000000003</v>
      </c>
      <c r="I38" s="8">
        <f t="shared" si="2"/>
        <v>1.0000169315036025</v>
      </c>
      <c r="J38" s="8">
        <f t="shared" si="3"/>
        <v>28.350480008127132</v>
      </c>
      <c r="K38" s="8">
        <f t="shared" si="4"/>
        <v>1.6000270904057639</v>
      </c>
      <c r="L38" s="8">
        <f t="shared" si="5"/>
        <v>45.360768013003408</v>
      </c>
      <c r="M38" s="11"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 t="shared" si="7"/>
        <v>0.20000338630072048</v>
      </c>
      <c r="X38" s="8">
        <f t="shared" si="8"/>
        <v>5.670096001625426</v>
      </c>
      <c r="Y38" s="8">
        <f t="shared" si="9"/>
        <v>3.2000541808115277</v>
      </c>
      <c r="Z38" s="8">
        <f t="shared" si="10"/>
        <v>90.720000000000013</v>
      </c>
      <c r="AA38" s="16">
        <v>15000000409</v>
      </c>
      <c r="AB38" s="8">
        <f t="shared" si="14"/>
        <v>0.60001015890216147</v>
      </c>
      <c r="AC38" s="8">
        <f t="shared" si="15"/>
        <v>17.010000000000002</v>
      </c>
      <c r="AD38" s="16">
        <v>15000000409</v>
      </c>
      <c r="AE38" s="13"/>
      <c r="AF38" s="11" t="str">
        <f t="shared" si="13"/>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39" spans="1:32" ht="31.2" x14ac:dyDescent="0.3">
      <c r="A39" s="9" t="s">
        <v>121</v>
      </c>
      <c r="B39" s="10" t="s">
        <v>122</v>
      </c>
      <c r="C39" s="10" t="s">
        <v>123</v>
      </c>
      <c r="D39" s="11" t="s">
        <v>32</v>
      </c>
      <c r="E39" s="8">
        <f t="shared" si="0"/>
        <v>2.9000491013604468</v>
      </c>
      <c r="F39" s="8">
        <v>82.215000000000003</v>
      </c>
      <c r="G39" s="8">
        <f t="shared" si="1"/>
        <v>5.8000982027208936</v>
      </c>
      <c r="H39" s="8">
        <v>164.43</v>
      </c>
      <c r="I39" s="8">
        <f t="shared" si="2"/>
        <v>7.2501227534011168</v>
      </c>
      <c r="J39" s="8">
        <f t="shared" si="3"/>
        <v>205.54098005892166</v>
      </c>
      <c r="K39" s="8">
        <f t="shared" si="4"/>
        <v>11.600196405441787</v>
      </c>
      <c r="L39" s="8">
        <f t="shared" si="5"/>
        <v>328.86556809427469</v>
      </c>
      <c r="M39" s="11" t="str">
        <f t="shared" si="6"/>
        <v>NULL
 - NET WT. 2.90 oz (82.215 grams)</v>
      </c>
      <c r="N39" s="12">
        <v>10000000034</v>
      </c>
      <c r="O39" s="12">
        <v>30000000034</v>
      </c>
      <c r="P39" s="12">
        <v>50000000034</v>
      </c>
      <c r="Q39" s="12">
        <v>70000000034</v>
      </c>
      <c r="R39" s="12">
        <v>90000000034</v>
      </c>
      <c r="S39" s="12">
        <v>11000000034</v>
      </c>
      <c r="T39" s="12">
        <v>13000000034</v>
      </c>
      <c r="U39" s="10"/>
      <c r="V39" s="11"/>
      <c r="W39" s="8">
        <f t="shared" si="7"/>
        <v>1.4500245506802234</v>
      </c>
      <c r="X39" s="8">
        <f t="shared" si="8"/>
        <v>41.108196011784337</v>
      </c>
      <c r="Y39" s="8">
        <f t="shared" si="9"/>
        <v>23.200392810883574</v>
      </c>
      <c r="Z39" s="8">
        <f t="shared" si="10"/>
        <v>657.72</v>
      </c>
      <c r="AA39" s="16">
        <v>15000000034</v>
      </c>
      <c r="AB39" s="8">
        <f t="shared" si="14"/>
        <v>4.3500736520406704</v>
      </c>
      <c r="AC39" s="8">
        <f t="shared" si="15"/>
        <v>123.32250000000001</v>
      </c>
      <c r="AD39" s="16">
        <v>15000000034</v>
      </c>
      <c r="AE39" s="13"/>
      <c r="AF39" s="11" t="str">
        <f t="shared" si="13"/>
        <v>NULL</v>
      </c>
    </row>
    <row r="40" spans="1:32" ht="120" x14ac:dyDescent="0.3">
      <c r="A40" s="14" t="s">
        <v>1334</v>
      </c>
      <c r="B40" s="10" t="s">
        <v>1328</v>
      </c>
      <c r="C40" s="10" t="s">
        <v>1328</v>
      </c>
      <c r="D40" s="11" t="s">
        <v>2305</v>
      </c>
      <c r="E40" s="8">
        <f t="shared" si="0"/>
        <v>1.8000304767064841</v>
      </c>
      <c r="F40" s="8">
        <v>51.03</v>
      </c>
      <c r="G40" s="8">
        <f t="shared" si="1"/>
        <v>3.6000609534129682</v>
      </c>
      <c r="H40" s="8">
        <v>102.06</v>
      </c>
      <c r="I40" s="8">
        <f t="shared" si="2"/>
        <v>4.50007619176621</v>
      </c>
      <c r="J40" s="8">
        <f t="shared" si="3"/>
        <v>127.57716003657205</v>
      </c>
      <c r="K40" s="8">
        <f t="shared" si="4"/>
        <v>7.2001219068259363</v>
      </c>
      <c r="L40" s="8">
        <f t="shared" si="5"/>
        <v>204.1234560585153</v>
      </c>
      <c r="M40" s="11" t="str">
        <f t="shared" si="6"/>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38</v>
      </c>
      <c r="V40" s="11" t="s">
        <v>156</v>
      </c>
      <c r="W40" s="8">
        <f t="shared" si="7"/>
        <v>0.90001523835324204</v>
      </c>
      <c r="X40" s="8">
        <f t="shared" si="8"/>
        <v>25.515432007314413</v>
      </c>
      <c r="Y40" s="8">
        <f t="shared" si="9"/>
        <v>14.400243813651873</v>
      </c>
      <c r="Z40" s="8">
        <f t="shared" si="10"/>
        <v>408.24</v>
      </c>
      <c r="AA40" s="16">
        <v>15000000487</v>
      </c>
      <c r="AB40" s="8">
        <f t="shared" si="14"/>
        <v>2.7000457150597263</v>
      </c>
      <c r="AC40" s="8">
        <f t="shared" si="15"/>
        <v>76.545000000000002</v>
      </c>
      <c r="AD40" s="16">
        <v>15000000487</v>
      </c>
      <c r="AE40" s="13" t="s">
        <v>1329</v>
      </c>
      <c r="AF40" s="11" t="str">
        <f t="shared" si="13"/>
        <v>Billy Club Rub Ingredients:
brown sugar, salt, spices, pecan meal, dehydrated garlic, paprika, onion powder
• ALLERGY ALERT: contains pecans •</v>
      </c>
    </row>
    <row r="41" spans="1:32" ht="90" x14ac:dyDescent="0.3">
      <c r="A41" s="14" t="s">
        <v>124</v>
      </c>
      <c r="B41" s="10" t="s">
        <v>125</v>
      </c>
      <c r="C41" s="10" t="s">
        <v>126</v>
      </c>
      <c r="D41" s="11" t="s">
        <v>1879</v>
      </c>
      <c r="E41" s="8">
        <f t="shared" si="0"/>
        <v>1.1640408726496958</v>
      </c>
      <c r="F41" s="8">
        <v>33</v>
      </c>
      <c r="G41" s="8">
        <f t="shared" si="1"/>
        <v>2.3986296769751307</v>
      </c>
      <c r="H41" s="8">
        <v>68</v>
      </c>
      <c r="I41" s="8">
        <f t="shared" si="2"/>
        <v>2.9982870962189132</v>
      </c>
      <c r="J41" s="8">
        <f t="shared" si="3"/>
        <v>85.001439177806191</v>
      </c>
      <c r="K41" s="8">
        <f t="shared" si="4"/>
        <v>4.7972593539502615</v>
      </c>
      <c r="L41" s="8">
        <f t="shared" si="5"/>
        <v>136.00230268448993</v>
      </c>
      <c r="M41" s="11" t="str">
        <f t="shared" si="6"/>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38</v>
      </c>
      <c r="V41" s="11"/>
      <c r="W41" s="8">
        <f t="shared" si="7"/>
        <v>0.59965741924378269</v>
      </c>
      <c r="X41" s="8">
        <f t="shared" si="8"/>
        <v>17.000287835561242</v>
      </c>
      <c r="Y41" s="8">
        <f t="shared" si="9"/>
        <v>9.594518707900523</v>
      </c>
      <c r="Z41" s="8">
        <f t="shared" si="10"/>
        <v>272</v>
      </c>
      <c r="AA41" s="16">
        <v>15000000429</v>
      </c>
      <c r="AB41" s="8">
        <f t="shared" si="14"/>
        <v>1.7813352748124132</v>
      </c>
      <c r="AC41" s="8">
        <f t="shared" si="15"/>
        <v>50.5</v>
      </c>
      <c r="AD41" s="16">
        <v>15000000429</v>
      </c>
      <c r="AE41" s="13" t="s">
        <v>127</v>
      </c>
      <c r="AF41" s="11" t="str">
        <f t="shared" si="13"/>
        <v>Birmingham Bam Bam Shrimp Seasoning Ingredients:
onion, garlic, pepper, oregano, basil, thyme</v>
      </c>
    </row>
    <row r="42" spans="1:32" ht="90" x14ac:dyDescent="0.3">
      <c r="A42" s="9" t="s">
        <v>128</v>
      </c>
      <c r="B42" s="10" t="s">
        <v>1610</v>
      </c>
      <c r="C42" s="10" t="s">
        <v>1649</v>
      </c>
      <c r="D42" s="11" t="s">
        <v>1880</v>
      </c>
      <c r="E42" s="8">
        <f t="shared" si="0"/>
        <v>1.9047941552449565</v>
      </c>
      <c r="F42" s="8">
        <v>54</v>
      </c>
      <c r="G42" s="8">
        <f t="shared" si="1"/>
        <v>3.8095883104899131</v>
      </c>
      <c r="H42" s="8">
        <v>108</v>
      </c>
      <c r="I42" s="8">
        <f t="shared" si="2"/>
        <v>4.7619853881123912</v>
      </c>
      <c r="J42" s="8">
        <f t="shared" si="3"/>
        <v>135.0022857529863</v>
      </c>
      <c r="K42" s="8">
        <f t="shared" si="4"/>
        <v>7.6191766209798262</v>
      </c>
      <c r="L42" s="8">
        <f t="shared" si="5"/>
        <v>216.00365720477808</v>
      </c>
      <c r="M42" s="11" t="str">
        <f t="shared" si="6"/>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1314</v>
      </c>
      <c r="W42" s="8">
        <f t="shared" si="7"/>
        <v>0.95239707762247827</v>
      </c>
      <c r="X42" s="8">
        <f t="shared" si="8"/>
        <v>27.00045715059726</v>
      </c>
      <c r="Y42" s="8">
        <f t="shared" si="9"/>
        <v>15.238353241959652</v>
      </c>
      <c r="Z42" s="8">
        <f t="shared" si="10"/>
        <v>432</v>
      </c>
      <c r="AA42" s="16">
        <v>15000000035</v>
      </c>
      <c r="AB42" s="8">
        <f t="shared" si="14"/>
        <v>2.8571912328674349</v>
      </c>
      <c r="AC42" s="8">
        <f t="shared" si="15"/>
        <v>81</v>
      </c>
      <c r="AD42" s="16">
        <v>15000000035</v>
      </c>
      <c r="AE42" s="13" t="s">
        <v>1609</v>
      </c>
      <c r="AF42" s="11" t="str">
        <f t="shared" si="13"/>
        <v>Black Angus Steak Seasoning Ingredients:
salt, paprika, garlic, mustard, sugar, spices</v>
      </c>
    </row>
    <row r="43" spans="1:32" ht="105" x14ac:dyDescent="0.3">
      <c r="A43" s="9" t="s">
        <v>129</v>
      </c>
      <c r="B43" s="10" t="s">
        <v>130</v>
      </c>
      <c r="C43" s="10" t="s">
        <v>130</v>
      </c>
      <c r="D43" s="11" t="s">
        <v>1881</v>
      </c>
      <c r="E43" s="8">
        <f t="shared" si="0"/>
        <v>0.80001354520288193</v>
      </c>
      <c r="F43" s="8">
        <v>22.680000000000003</v>
      </c>
      <c r="G43" s="8">
        <f t="shared" si="1"/>
        <v>1.6000270904057639</v>
      </c>
      <c r="H43" s="8">
        <v>45.360000000000007</v>
      </c>
      <c r="I43" s="8">
        <f t="shared" si="2"/>
        <v>2.000033863007205</v>
      </c>
      <c r="J43" s="8">
        <f t="shared" si="3"/>
        <v>56.700960016254264</v>
      </c>
      <c r="K43" s="8">
        <f t="shared" si="4"/>
        <v>3.2000541808115277</v>
      </c>
      <c r="L43" s="8">
        <f t="shared" si="5"/>
        <v>90.721536026006817</v>
      </c>
      <c r="M43" s="11" t="str">
        <f t="shared" si="6"/>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38</v>
      </c>
      <c r="V43" s="11"/>
      <c r="W43" s="8">
        <f t="shared" si="7"/>
        <v>0.40000677260144096</v>
      </c>
      <c r="X43" s="8">
        <f t="shared" si="8"/>
        <v>11.340192003250852</v>
      </c>
      <c r="Y43" s="8">
        <f t="shared" si="9"/>
        <v>6.4001083616230554</v>
      </c>
      <c r="Z43" s="8">
        <f t="shared" si="10"/>
        <v>181.44000000000003</v>
      </c>
      <c r="AA43" s="16">
        <v>15000000437</v>
      </c>
      <c r="AB43" s="8">
        <f t="shared" si="14"/>
        <v>1.2000203178043229</v>
      </c>
      <c r="AC43" s="8">
        <f t="shared" si="15"/>
        <v>34.020000000000003</v>
      </c>
      <c r="AD43" s="16">
        <v>15000000437</v>
      </c>
      <c r="AE43" s="13"/>
      <c r="AF43" s="11" t="str">
        <f t="shared" si="13"/>
        <v>Black Bourbon Tea Ingredients:
black tea, almond pieces, cocoa, sweet blackberry leaves, and flavoring</v>
      </c>
    </row>
    <row r="44" spans="1:32" ht="90" x14ac:dyDescent="0.3">
      <c r="A44" s="9" t="s">
        <v>1370</v>
      </c>
      <c r="B44" s="10" t="s">
        <v>1752</v>
      </c>
      <c r="C44" s="10" t="s">
        <v>1752</v>
      </c>
      <c r="D44" s="11" t="s">
        <v>1882</v>
      </c>
      <c r="E44" s="8">
        <f t="shared" si="0"/>
        <v>1.0582189751360871</v>
      </c>
      <c r="F44" s="8">
        <v>30</v>
      </c>
      <c r="G44" s="8">
        <f t="shared" si="1"/>
        <v>2.1164379502721742</v>
      </c>
      <c r="H44" s="8">
        <v>60</v>
      </c>
      <c r="I44" s="8">
        <f t="shared" si="2"/>
        <v>2.645547437840218</v>
      </c>
      <c r="J44" s="8">
        <f t="shared" si="3"/>
        <v>75.001269862770187</v>
      </c>
      <c r="K44" s="8">
        <f t="shared" si="4"/>
        <v>4.2328759005443484</v>
      </c>
      <c r="L44" s="8">
        <f t="shared" si="5"/>
        <v>120.00203178043228</v>
      </c>
      <c r="M44" s="11" t="str">
        <f t="shared" si="6"/>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38</v>
      </c>
      <c r="V44" s="11" t="s">
        <v>197</v>
      </c>
      <c r="W44" s="8">
        <f t="shared" si="7"/>
        <v>0.52910948756804355</v>
      </c>
      <c r="X44" s="8">
        <f t="shared" si="8"/>
        <v>15.000253972554034</v>
      </c>
      <c r="Y44" s="8">
        <f t="shared" si="9"/>
        <v>8.4657518010886967</v>
      </c>
      <c r="Z44" s="8">
        <f t="shared" si="10"/>
        <v>240</v>
      </c>
      <c r="AA44" s="16">
        <v>15000000497</v>
      </c>
      <c r="AB44" s="8">
        <f t="shared" si="14"/>
        <v>1.5873284627041306</v>
      </c>
      <c r="AC44" s="8">
        <f t="shared" si="15"/>
        <v>45</v>
      </c>
      <c r="AD44" s="16">
        <v>15000000497</v>
      </c>
      <c r="AE44" s="13"/>
      <c r="AF44" s="11" t="str">
        <f t="shared" si="13"/>
        <v>Black Cracked Pepper Ingredients:
black pepper</v>
      </c>
    </row>
    <row r="45" spans="1:32" ht="90" x14ac:dyDescent="0.3">
      <c r="A45" s="9" t="s">
        <v>1669</v>
      </c>
      <c r="B45" s="10" t="s">
        <v>131</v>
      </c>
      <c r="C45" s="10" t="s">
        <v>131</v>
      </c>
      <c r="D45" s="11" t="s">
        <v>1883</v>
      </c>
      <c r="E45" s="8">
        <f t="shared" si="0"/>
        <v>0.80001354520288193</v>
      </c>
      <c r="F45" s="8">
        <v>22.680000000000003</v>
      </c>
      <c r="G45" s="8">
        <f t="shared" si="1"/>
        <v>1.6000270904057639</v>
      </c>
      <c r="H45" s="8">
        <v>45.360000000000007</v>
      </c>
      <c r="I45" s="8">
        <f t="shared" si="2"/>
        <v>2.000033863007205</v>
      </c>
      <c r="J45" s="8">
        <f t="shared" si="3"/>
        <v>56.700960016254264</v>
      </c>
      <c r="K45" s="8">
        <f t="shared" si="4"/>
        <v>3.2000541808115277</v>
      </c>
      <c r="L45" s="8">
        <f t="shared" si="5"/>
        <v>90.721536026006817</v>
      </c>
      <c r="M45" s="11" t="str">
        <f t="shared" si="6"/>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38</v>
      </c>
      <c r="V45" s="11" t="s">
        <v>1315</v>
      </c>
      <c r="W45" s="8">
        <f t="shared" si="7"/>
        <v>0.40000677260144096</v>
      </c>
      <c r="X45" s="8">
        <f t="shared" si="8"/>
        <v>11.340192003250852</v>
      </c>
      <c r="Y45" s="8">
        <f t="shared" si="9"/>
        <v>6.4001083616230554</v>
      </c>
      <c r="Z45" s="8">
        <f t="shared" si="10"/>
        <v>181.44000000000003</v>
      </c>
      <c r="AA45" s="16">
        <v>15000000036</v>
      </c>
      <c r="AB45" s="8">
        <f t="shared" si="14"/>
        <v>1.2000203178043229</v>
      </c>
      <c r="AC45" s="8">
        <f t="shared" si="15"/>
        <v>34.020000000000003</v>
      </c>
      <c r="AD45" s="16">
        <v>15000000036</v>
      </c>
      <c r="AE45" s="13"/>
      <c r="AF45" s="11" t="str">
        <f t="shared" si="13"/>
        <v>Black Currant Tea Ingredients:
black tea, blackberry leaf, artificial flavoring</v>
      </c>
    </row>
    <row r="46" spans="1:32" ht="90" x14ac:dyDescent="0.3">
      <c r="A46" s="9" t="s">
        <v>132</v>
      </c>
      <c r="B46" s="10" t="s">
        <v>133</v>
      </c>
      <c r="C46" s="10" t="s">
        <v>134</v>
      </c>
      <c r="D46" s="11" t="s">
        <v>1884</v>
      </c>
      <c r="E46" s="8">
        <f t="shared" si="0"/>
        <v>2.9000491013604468</v>
      </c>
      <c r="F46" s="8">
        <v>82.215000000000003</v>
      </c>
      <c r="G46" s="8">
        <f t="shared" si="1"/>
        <v>5.8000982027208936</v>
      </c>
      <c r="H46" s="8">
        <v>164.43</v>
      </c>
      <c r="I46" s="8">
        <f t="shared" si="2"/>
        <v>7.2501227534011168</v>
      </c>
      <c r="J46" s="8">
        <f t="shared" si="3"/>
        <v>205.54098005892166</v>
      </c>
      <c r="K46" s="8">
        <f t="shared" si="4"/>
        <v>11.600196405441787</v>
      </c>
      <c r="L46" s="8">
        <f t="shared" si="5"/>
        <v>328.86556809427469</v>
      </c>
      <c r="M46" s="11" t="str">
        <f t="shared" si="6"/>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 t="shared" si="7"/>
        <v>1.4500245506802234</v>
      </c>
      <c r="X46" s="8">
        <f t="shared" si="8"/>
        <v>41.108196011784337</v>
      </c>
      <c r="Y46" s="8">
        <f t="shared" si="9"/>
        <v>23.200392810883574</v>
      </c>
      <c r="Z46" s="8">
        <f t="shared" si="10"/>
        <v>657.72</v>
      </c>
      <c r="AA46" s="16">
        <v>15000000419</v>
      </c>
      <c r="AB46" s="8">
        <f t="shared" si="14"/>
        <v>4.3500736520406704</v>
      </c>
      <c r="AC46" s="8">
        <f t="shared" si="15"/>
        <v>123.32250000000001</v>
      </c>
      <c r="AD46" s="16">
        <v>15000000419</v>
      </c>
      <c r="AE46" s="13"/>
      <c r="AF46" s="11" t="str">
        <f t="shared" si="13"/>
        <v>Black Garlic Sea Salt Ingredients:
sea salt, black garlic</v>
      </c>
    </row>
    <row r="47" spans="1:32" ht="90" x14ac:dyDescent="0.3">
      <c r="A47" s="9" t="s">
        <v>135</v>
      </c>
      <c r="B47" s="10" t="s">
        <v>136</v>
      </c>
      <c r="C47" s="10" t="s">
        <v>137</v>
      </c>
      <c r="D47" s="11" t="s">
        <v>1885</v>
      </c>
      <c r="E47" s="8">
        <f t="shared" si="0"/>
        <v>2.300038942458285</v>
      </c>
      <c r="F47" s="8">
        <v>65.204999999999998</v>
      </c>
      <c r="G47" s="8">
        <f t="shared" si="1"/>
        <v>4.60007788491657</v>
      </c>
      <c r="H47" s="8">
        <v>130.41</v>
      </c>
      <c r="I47" s="8">
        <f t="shared" si="2"/>
        <v>5.7500973561457123</v>
      </c>
      <c r="J47" s="8">
        <f t="shared" si="3"/>
        <v>163.01526004673096</v>
      </c>
      <c r="K47" s="8">
        <f t="shared" si="4"/>
        <v>9.20015576983314</v>
      </c>
      <c r="L47" s="8">
        <f t="shared" si="5"/>
        <v>260.82441607476954</v>
      </c>
      <c r="M47" s="11" t="str">
        <f t="shared" si="6"/>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38</v>
      </c>
      <c r="V47" s="11"/>
      <c r="W47" s="8">
        <f t="shared" si="7"/>
        <v>1.1500194712291425</v>
      </c>
      <c r="X47" s="8">
        <f t="shared" si="8"/>
        <v>32.603052009346193</v>
      </c>
      <c r="Y47" s="8">
        <f t="shared" si="9"/>
        <v>18.40031153966628</v>
      </c>
      <c r="Z47" s="8">
        <f t="shared" si="10"/>
        <v>521.64</v>
      </c>
      <c r="AA47" s="16">
        <v>15000000037</v>
      </c>
      <c r="AB47" s="8">
        <f t="shared" si="14"/>
        <v>3.4500584136874277</v>
      </c>
      <c r="AC47" s="8">
        <f t="shared" si="15"/>
        <v>97.807500000000005</v>
      </c>
      <c r="AD47" s="16">
        <v>15000000037</v>
      </c>
      <c r="AE47" s="13"/>
      <c r="AF47" s="11" t="str">
        <f t="shared" si="13"/>
        <v>Hawaiian Black Lava Sea Salt Ingredients:
salt</v>
      </c>
    </row>
    <row r="48" spans="1:32" ht="90" x14ac:dyDescent="0.3">
      <c r="A48" s="9" t="s">
        <v>138</v>
      </c>
      <c r="B48" s="10" t="s">
        <v>139</v>
      </c>
      <c r="C48" s="10" t="s">
        <v>139</v>
      </c>
      <c r="D48" s="11" t="s">
        <v>1886</v>
      </c>
      <c r="E48" s="8" t="str">
        <f t="shared" si="0"/>
        <v>NULL</v>
      </c>
      <c r="F48" s="8" t="s">
        <v>32</v>
      </c>
      <c r="G48" s="8" t="str">
        <f t="shared" si="1"/>
        <v>NULL</v>
      </c>
      <c r="H48" s="8" t="s">
        <v>32</v>
      </c>
      <c r="I48" s="8" t="str">
        <f t="shared" si="2"/>
        <v>NULL</v>
      </c>
      <c r="J48" s="8" t="str">
        <f t="shared" si="3"/>
        <v>NULL</v>
      </c>
      <c r="K48" s="8" t="str">
        <f t="shared" si="4"/>
        <v>NULL</v>
      </c>
      <c r="L48" s="8" t="str">
        <f t="shared" si="5"/>
        <v>NULL</v>
      </c>
      <c r="M48" s="11" t="str">
        <f t="shared" si="6"/>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140</v>
      </c>
      <c r="W48" s="8" t="str">
        <f t="shared" si="7"/>
        <v>NULL</v>
      </c>
      <c r="X48" s="8" t="str">
        <f t="shared" si="8"/>
        <v>NULL</v>
      </c>
      <c r="Y48" s="8" t="str">
        <f t="shared" si="9"/>
        <v>NULL</v>
      </c>
      <c r="Z48" s="8" t="str">
        <f t="shared" si="10"/>
        <v>NULL</v>
      </c>
      <c r="AA48" s="16">
        <v>15000000038</v>
      </c>
      <c r="AB48" s="8" t="str">
        <f t="shared" si="14"/>
        <v>NULL</v>
      </c>
      <c r="AC48" s="8" t="str">
        <f t="shared" si="15"/>
        <v>NULL</v>
      </c>
      <c r="AD48" s="16">
        <v>15000000038</v>
      </c>
      <c r="AE48" s="13"/>
      <c r="AF48" s="11" t="str">
        <f t="shared" si="13"/>
        <v>Black Peppercorn Ingredients:
black peppercorns</v>
      </c>
    </row>
    <row r="49" spans="1:32" ht="105" x14ac:dyDescent="0.3">
      <c r="A49" s="25" t="s">
        <v>141</v>
      </c>
      <c r="B49" s="10" t="s">
        <v>142</v>
      </c>
      <c r="C49" s="10" t="s">
        <v>142</v>
      </c>
      <c r="D49" s="11" t="s">
        <v>1887</v>
      </c>
      <c r="E49" s="8">
        <f t="shared" si="0"/>
        <v>1.1287669068118262</v>
      </c>
      <c r="F49" s="8">
        <v>32</v>
      </c>
      <c r="G49" s="8">
        <f t="shared" si="1"/>
        <v>2.2575338136236525</v>
      </c>
      <c r="H49" s="8">
        <v>64</v>
      </c>
      <c r="I49" s="8">
        <f t="shared" si="2"/>
        <v>2.8219172670295656</v>
      </c>
      <c r="J49" s="8">
        <f t="shared" si="3"/>
        <v>80.001354520288189</v>
      </c>
      <c r="K49" s="8">
        <f t="shared" si="4"/>
        <v>4.5150676272473049</v>
      </c>
      <c r="L49" s="8">
        <f t="shared" si="5"/>
        <v>128.00216723246109</v>
      </c>
      <c r="M49" s="11" t="str">
        <f t="shared" si="6"/>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38</v>
      </c>
      <c r="V49" s="11" t="s">
        <v>1316</v>
      </c>
      <c r="W49" s="8">
        <f t="shared" si="7"/>
        <v>0.56438345340591312</v>
      </c>
      <c r="X49" s="8">
        <f t="shared" si="8"/>
        <v>16.000270904057636</v>
      </c>
      <c r="Y49" s="8">
        <f t="shared" si="9"/>
        <v>9.0301352544946099</v>
      </c>
      <c r="Z49" s="8">
        <f t="shared" si="10"/>
        <v>256</v>
      </c>
      <c r="AA49" s="16">
        <v>15000000039</v>
      </c>
      <c r="AB49" s="8">
        <f t="shared" si="14"/>
        <v>1.6931503602177393</v>
      </c>
      <c r="AC49" s="8">
        <f t="shared" si="15"/>
        <v>48</v>
      </c>
      <c r="AD49" s="16">
        <v>15000000039</v>
      </c>
      <c r="AE49" s="13"/>
      <c r="AF49" s="11" t="str">
        <f t="shared" si="13"/>
        <v>Blackened Seasoning Ingredients:
salt, spices, chili pepper, dehydrated garlic, dehydrated onion, silicon dioxide (anti caking)</v>
      </c>
    </row>
    <row r="50" spans="1:32" ht="135" x14ac:dyDescent="0.3">
      <c r="A50" s="9" t="s">
        <v>143</v>
      </c>
      <c r="B50" s="10" t="s">
        <v>144</v>
      </c>
      <c r="C50" s="10" t="s">
        <v>145</v>
      </c>
      <c r="D50" s="11" t="s">
        <v>1888</v>
      </c>
      <c r="E50" s="8">
        <f t="shared" si="0"/>
        <v>3.3000558739618873</v>
      </c>
      <c r="F50" s="8">
        <v>93.554999999999993</v>
      </c>
      <c r="G50" s="8">
        <f t="shared" si="1"/>
        <v>6.6001117479237745</v>
      </c>
      <c r="H50" s="8">
        <v>187.10999999999999</v>
      </c>
      <c r="I50" s="8">
        <f t="shared" si="2"/>
        <v>8.2501396849047186</v>
      </c>
      <c r="J50" s="8">
        <f t="shared" si="3"/>
        <v>233.8914600670488</v>
      </c>
      <c r="K50" s="8">
        <f t="shared" si="4"/>
        <v>13.200223495847549</v>
      </c>
      <c r="L50" s="8">
        <f t="shared" si="5"/>
        <v>374.22633610727803</v>
      </c>
      <c r="M50" s="11" t="str">
        <f t="shared" si="6"/>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 t="shared" si="7"/>
        <v>1.6500279369809436</v>
      </c>
      <c r="X50" s="8">
        <f t="shared" si="8"/>
        <v>46.778292013409754</v>
      </c>
      <c r="Y50" s="8">
        <f t="shared" si="9"/>
        <v>26.400446991695098</v>
      </c>
      <c r="Z50" s="8">
        <f t="shared" si="10"/>
        <v>748.43999999999994</v>
      </c>
      <c r="AA50" s="16">
        <v>15000000040</v>
      </c>
      <c r="AB50" s="8">
        <f t="shared" si="14"/>
        <v>4.9500838109428305</v>
      </c>
      <c r="AC50" s="8">
        <f t="shared" si="15"/>
        <v>140.33249999999998</v>
      </c>
      <c r="AD50" s="16">
        <v>15000000040</v>
      </c>
      <c r="AE50" s="13"/>
      <c r="AF50" s="11" t="str">
        <f t="shared" si="13"/>
        <v>Bleu Cheese Powder Ingredients:
dehydrated blend of blue &amp; cheddar cheeses (pasteurized milk, cheese cultures, salt, enzymes) whey, sodium phosphate salt, lactic acid 
• ALLERGY ALERT: contains dairy •</v>
      </c>
    </row>
    <row r="51" spans="1:32" ht="135" x14ac:dyDescent="0.3">
      <c r="A51" s="9" t="s">
        <v>146</v>
      </c>
      <c r="B51" s="10" t="s">
        <v>147</v>
      </c>
      <c r="C51" s="10" t="s">
        <v>147</v>
      </c>
      <c r="D51" s="11" t="s">
        <v>2326</v>
      </c>
      <c r="E51" s="8">
        <f t="shared" si="0"/>
        <v>1.7500296301313041</v>
      </c>
      <c r="F51" s="8">
        <v>49.612500000000004</v>
      </c>
      <c r="G51" s="8">
        <f t="shared" si="1"/>
        <v>3.5000592602626082</v>
      </c>
      <c r="H51" s="8">
        <v>99.225000000000009</v>
      </c>
      <c r="I51" s="8">
        <f t="shared" si="2"/>
        <v>4.3750740753282606</v>
      </c>
      <c r="J51" s="8">
        <f t="shared" si="3"/>
        <v>124.0333500355562</v>
      </c>
      <c r="K51" s="8">
        <f t="shared" si="4"/>
        <v>7.0001185205252163</v>
      </c>
      <c r="L51" s="8">
        <f t="shared" si="5"/>
        <v>198.45336005688989</v>
      </c>
      <c r="M51" s="11" t="str">
        <f t="shared" si="6"/>
        <v>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
 - NET WT. 1.75 oz (49.6125 grams)</v>
      </c>
      <c r="N51" s="12">
        <v>10000000041</v>
      </c>
      <c r="O51" s="12">
        <v>30000000041</v>
      </c>
      <c r="P51" s="12">
        <v>50000000041</v>
      </c>
      <c r="Q51" s="12">
        <v>70000000041</v>
      </c>
      <c r="R51" s="12">
        <v>90000000041</v>
      </c>
      <c r="S51" s="12">
        <v>11000000041</v>
      </c>
      <c r="T51" s="12">
        <v>13000000041</v>
      </c>
      <c r="U51" s="10" t="s">
        <v>38</v>
      </c>
      <c r="V51" s="11" t="s">
        <v>148</v>
      </c>
      <c r="W51" s="8">
        <f t="shared" si="7"/>
        <v>0.87501481506565204</v>
      </c>
      <c r="X51" s="8">
        <f t="shared" si="8"/>
        <v>24.806670007111236</v>
      </c>
      <c r="Y51" s="8">
        <f t="shared" si="9"/>
        <v>14.000237041050433</v>
      </c>
      <c r="Z51" s="8">
        <f t="shared" si="10"/>
        <v>396.90000000000003</v>
      </c>
      <c r="AA51" s="16">
        <v>15000000041</v>
      </c>
      <c r="AB51" s="8">
        <f t="shared" si="14"/>
        <v>2.6250444451969561</v>
      </c>
      <c r="AC51" s="8">
        <f t="shared" si="15"/>
        <v>74.418750000000003</v>
      </c>
      <c r="AD51" s="16">
        <v>15000000041</v>
      </c>
      <c r="AE51" s="13"/>
      <c r="AF51" s="11" t="str">
        <f t="shared" si="13"/>
        <v>Bloodthirsty Mary Infuser Ingredients:
cane sugar, sun dried tomato, peppercorn, de arbol chilis, lemon peel, celery, garlic, horseradish, salt, bay leaf
• DIRECTIONS: In 16oz jar, combine ingredients and one pint (2 cups) vodka. Steep for 1 – 2 days (swirl daily). •</v>
      </c>
    </row>
    <row r="52" spans="1:32" ht="180" x14ac:dyDescent="0.3">
      <c r="A52" s="9" t="s">
        <v>150</v>
      </c>
      <c r="B52" s="10" t="s">
        <v>151</v>
      </c>
      <c r="C52" s="10" t="s">
        <v>152</v>
      </c>
      <c r="D52" s="11" t="s">
        <v>2327</v>
      </c>
      <c r="E52" s="8">
        <f t="shared" si="0"/>
        <v>1.6900286142410879</v>
      </c>
      <c r="F52" s="8">
        <v>47.911500000000004</v>
      </c>
      <c r="G52" s="8">
        <f t="shared" si="1"/>
        <v>3.3800572284821757</v>
      </c>
      <c r="H52" s="8">
        <v>95.823000000000008</v>
      </c>
      <c r="I52" s="8">
        <f t="shared" si="2"/>
        <v>4.2250715356027193</v>
      </c>
      <c r="J52" s="8">
        <f t="shared" si="3"/>
        <v>119.7807780343371</v>
      </c>
      <c r="K52" s="8">
        <f t="shared" si="4"/>
        <v>6.7601144569643514</v>
      </c>
      <c r="L52" s="8">
        <f t="shared" si="5"/>
        <v>191.64924485493938</v>
      </c>
      <c r="M52" s="11" t="str">
        <f t="shared" si="6"/>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2" s="12">
        <v>10000000460</v>
      </c>
      <c r="O52" s="12">
        <v>30000000460</v>
      </c>
      <c r="P52" s="12">
        <v>50000000460</v>
      </c>
      <c r="Q52" s="12">
        <v>70000000460</v>
      </c>
      <c r="R52" s="12">
        <v>90000000460</v>
      </c>
      <c r="S52" s="12">
        <v>11000000460</v>
      </c>
      <c r="T52" s="12">
        <v>13000000460</v>
      </c>
      <c r="U52" s="10" t="s">
        <v>38</v>
      </c>
      <c r="V52" s="11"/>
      <c r="W52" s="8">
        <f t="shared" si="7"/>
        <v>0.84501430712054393</v>
      </c>
      <c r="X52" s="8">
        <f t="shared" si="8"/>
        <v>23.956155606867423</v>
      </c>
      <c r="Y52" s="8">
        <f t="shared" si="9"/>
        <v>13.520228913928703</v>
      </c>
      <c r="Z52" s="8">
        <f t="shared" si="10"/>
        <v>383.29200000000003</v>
      </c>
      <c r="AA52" s="16">
        <v>15000000460</v>
      </c>
      <c r="AB52" s="8">
        <f t="shared" si="14"/>
        <v>2.5350429213616317</v>
      </c>
      <c r="AC52" s="8">
        <f t="shared" si="15"/>
        <v>71.867250000000013</v>
      </c>
      <c r="AD52" s="16">
        <v>15000000460</v>
      </c>
      <c r="AE52" s="13"/>
      <c r="AF52" s="11" t="str">
        <f t="shared" si="13"/>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v>
      </c>
    </row>
    <row r="53" spans="1:32" ht="120" x14ac:dyDescent="0.3">
      <c r="A53" s="25" t="s">
        <v>153</v>
      </c>
      <c r="B53" s="10" t="s">
        <v>154</v>
      </c>
      <c r="C53" s="10" t="s">
        <v>155</v>
      </c>
      <c r="D53" s="11" t="s">
        <v>2306</v>
      </c>
      <c r="E53" s="8">
        <f t="shared" si="0"/>
        <v>1.8000304767064841</v>
      </c>
      <c r="F53" s="8">
        <v>51.03</v>
      </c>
      <c r="G53" s="8">
        <f t="shared" si="1"/>
        <v>3.6000609534129682</v>
      </c>
      <c r="H53" s="8">
        <v>102.06</v>
      </c>
      <c r="I53" s="8">
        <f t="shared" si="2"/>
        <v>4.50007619176621</v>
      </c>
      <c r="J53" s="8">
        <f t="shared" si="3"/>
        <v>127.57716003657205</v>
      </c>
      <c r="K53" s="8">
        <f t="shared" si="4"/>
        <v>7.2001219068259363</v>
      </c>
      <c r="L53" s="8">
        <f t="shared" si="5"/>
        <v>204.1234560585153</v>
      </c>
      <c r="M53" s="11" t="str">
        <f t="shared" si="6"/>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3" s="12">
        <v>10000000043</v>
      </c>
      <c r="O53" s="12">
        <v>30000000043</v>
      </c>
      <c r="P53" s="12">
        <v>50000000043</v>
      </c>
      <c r="Q53" s="12">
        <v>70000000043</v>
      </c>
      <c r="R53" s="12">
        <v>90000000043</v>
      </c>
      <c r="S53" s="12">
        <v>11000000043</v>
      </c>
      <c r="T53" s="12">
        <v>13000000043</v>
      </c>
      <c r="U53" s="10" t="s">
        <v>38</v>
      </c>
      <c r="V53" s="11" t="s">
        <v>156</v>
      </c>
      <c r="W53" s="8">
        <f t="shared" si="7"/>
        <v>0.90001523835324204</v>
      </c>
      <c r="X53" s="8">
        <f t="shared" si="8"/>
        <v>25.515432007314413</v>
      </c>
      <c r="Y53" s="8">
        <f t="shared" si="9"/>
        <v>14.400243813651873</v>
      </c>
      <c r="Z53" s="8">
        <f t="shared" si="10"/>
        <v>408.24</v>
      </c>
      <c r="AA53" s="16">
        <v>15000000043</v>
      </c>
      <c r="AB53" s="8">
        <f t="shared" si="14"/>
        <v>2.7000457150597263</v>
      </c>
      <c r="AC53" s="8">
        <f t="shared" si="15"/>
        <v>76.545000000000002</v>
      </c>
      <c r="AD53" s="16">
        <v>15000000043</v>
      </c>
      <c r="AE53" s="13"/>
      <c r="AF53" s="11" t="str">
        <f t="shared" si="13"/>
        <v>Blue Ribbon Pecan Rub Ingredients:
brown sugar, salt, spices, pecan meal, dehydrated garlic, paprika, onion powder
• ALLERGY ALERT: contains pecan •</v>
      </c>
    </row>
    <row r="54" spans="1:32" ht="120" x14ac:dyDescent="0.3">
      <c r="A54" s="9" t="s">
        <v>157</v>
      </c>
      <c r="B54" s="10" t="s">
        <v>158</v>
      </c>
      <c r="C54" s="10" t="s">
        <v>159</v>
      </c>
      <c r="D54" s="11" t="s">
        <v>1889</v>
      </c>
      <c r="E54" s="8">
        <f t="shared" si="0"/>
        <v>1.8500313232816643</v>
      </c>
      <c r="F54" s="8">
        <v>52.447500000000005</v>
      </c>
      <c r="G54" s="8">
        <f t="shared" si="1"/>
        <v>3.7000626465633286</v>
      </c>
      <c r="H54" s="8">
        <v>104.89500000000001</v>
      </c>
      <c r="I54" s="8">
        <f t="shared" si="2"/>
        <v>4.6250783082041611</v>
      </c>
      <c r="J54" s="8">
        <f t="shared" si="3"/>
        <v>131.12097003758797</v>
      </c>
      <c r="K54" s="8">
        <f t="shared" si="4"/>
        <v>7.4001252931266572</v>
      </c>
      <c r="L54" s="8">
        <f t="shared" si="5"/>
        <v>209.79355206014074</v>
      </c>
      <c r="M54" s="11" t="str">
        <f t="shared" si="6"/>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4" s="12">
        <v>10000000044</v>
      </c>
      <c r="O54" s="12">
        <v>30000000044</v>
      </c>
      <c r="P54" s="12">
        <v>50000000044</v>
      </c>
      <c r="Q54" s="12">
        <v>70000000044</v>
      </c>
      <c r="R54" s="12">
        <v>90000000044</v>
      </c>
      <c r="S54" s="12">
        <v>11000000044</v>
      </c>
      <c r="T54" s="12">
        <v>13000000044</v>
      </c>
      <c r="U54" s="10" t="s">
        <v>38</v>
      </c>
      <c r="V54" s="11" t="s">
        <v>1316</v>
      </c>
      <c r="W54" s="8">
        <f t="shared" si="7"/>
        <v>0.92501566164083215</v>
      </c>
      <c r="X54" s="8">
        <f t="shared" si="8"/>
        <v>26.224194007517593</v>
      </c>
      <c r="Y54" s="8">
        <f t="shared" si="9"/>
        <v>14.800250586253314</v>
      </c>
      <c r="Z54" s="8">
        <f t="shared" si="10"/>
        <v>419.58000000000004</v>
      </c>
      <c r="AA54" s="16">
        <v>15000000044</v>
      </c>
      <c r="AB54" s="8">
        <f t="shared" si="14"/>
        <v>2.7750469849224966</v>
      </c>
      <c r="AC54" s="8">
        <f t="shared" si="15"/>
        <v>78.671250000000015</v>
      </c>
      <c r="AD54" s="16">
        <v>15000000044</v>
      </c>
      <c r="AE54" s="13"/>
      <c r="AF54" s="11" t="str">
        <f t="shared" si="13"/>
        <v>Blue Ridge Mountain Seasoning Ingredients:
salt, spices (including black pepper, dill seed, coriander, and red pepper), dehydrated garlic, cocoa powder, coffee, soybean oil and extractives of paprika, dill, garlic and black pepper</v>
      </c>
    </row>
    <row r="55" spans="1:32" ht="195" x14ac:dyDescent="0.3">
      <c r="A55" s="9" t="s">
        <v>160</v>
      </c>
      <c r="B55" s="10" t="s">
        <v>161</v>
      </c>
      <c r="C55" s="10" t="s">
        <v>162</v>
      </c>
      <c r="D55" s="11" t="s">
        <v>2328</v>
      </c>
      <c r="E55" s="8">
        <f t="shared" si="0"/>
        <v>2.0000338630072045</v>
      </c>
      <c r="F55" s="8">
        <v>56.7</v>
      </c>
      <c r="G55" s="8">
        <f t="shared" si="1"/>
        <v>4.0000677260144091</v>
      </c>
      <c r="H55" s="8">
        <v>113.4</v>
      </c>
      <c r="I55" s="8">
        <f t="shared" si="2"/>
        <v>5.0000846575180109</v>
      </c>
      <c r="J55" s="8">
        <f t="shared" si="3"/>
        <v>141.75240004063562</v>
      </c>
      <c r="K55" s="8">
        <f t="shared" si="4"/>
        <v>8.0001354520288182</v>
      </c>
      <c r="L55" s="8">
        <f t="shared" si="5"/>
        <v>226.803840065017</v>
      </c>
      <c r="M55" s="11" t="str">
        <f t="shared" si="6"/>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55" s="12">
        <v>10000000045</v>
      </c>
      <c r="O55" s="12">
        <v>30000000045</v>
      </c>
      <c r="P55" s="12">
        <v>50000000045</v>
      </c>
      <c r="Q55" s="12">
        <v>70000000045</v>
      </c>
      <c r="R55" s="12">
        <v>90000000045</v>
      </c>
      <c r="S55" s="12">
        <v>11000000045</v>
      </c>
      <c r="T55" s="12">
        <v>13000000045</v>
      </c>
      <c r="U55" s="10" t="s">
        <v>38</v>
      </c>
      <c r="V55" s="11" t="s">
        <v>148</v>
      </c>
      <c r="W55" s="8">
        <f t="shared" si="7"/>
        <v>1.0000169315036023</v>
      </c>
      <c r="X55" s="8">
        <f t="shared" si="8"/>
        <v>28.350480008127125</v>
      </c>
      <c r="Y55" s="8">
        <f t="shared" si="9"/>
        <v>16.000270904057636</v>
      </c>
      <c r="Z55" s="8">
        <f t="shared" si="10"/>
        <v>453.6</v>
      </c>
      <c r="AA55" s="16">
        <v>15000000045</v>
      </c>
      <c r="AB55" s="8">
        <f t="shared" si="14"/>
        <v>3.0000507945108068</v>
      </c>
      <c r="AC55" s="8">
        <f t="shared" si="15"/>
        <v>85.050000000000011</v>
      </c>
      <c r="AD55" s="16">
        <v>15000000045</v>
      </c>
      <c r="AE55" s="13"/>
      <c r="AF55" s="11" t="str">
        <f t="shared" si="13"/>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v>
      </c>
    </row>
    <row r="56" spans="1:32" ht="180" x14ac:dyDescent="0.3">
      <c r="A56" s="9" t="s">
        <v>163</v>
      </c>
      <c r="B56" s="10" t="s">
        <v>164</v>
      </c>
      <c r="C56" s="10" t="s">
        <v>165</v>
      </c>
      <c r="D56" s="11" t="s">
        <v>2329</v>
      </c>
      <c r="E56" s="8">
        <f t="shared" si="0"/>
        <v>1.6900286142410879</v>
      </c>
      <c r="F56" s="8">
        <v>47.911500000000004</v>
      </c>
      <c r="G56" s="8">
        <f t="shared" si="1"/>
        <v>3.3800572284821757</v>
      </c>
      <c r="H56" s="8">
        <v>95.823000000000008</v>
      </c>
      <c r="I56" s="8">
        <f t="shared" si="2"/>
        <v>4.2250715356027193</v>
      </c>
      <c r="J56" s="8">
        <f t="shared" si="3"/>
        <v>119.7807780343371</v>
      </c>
      <c r="K56" s="8">
        <f t="shared" si="4"/>
        <v>6.7601144569643514</v>
      </c>
      <c r="L56" s="8">
        <f t="shared" si="5"/>
        <v>191.64924485493938</v>
      </c>
      <c r="M56" s="11" t="str">
        <f t="shared" si="6"/>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6" s="12">
        <v>10000000046</v>
      </c>
      <c r="O56" s="12">
        <v>30000000046</v>
      </c>
      <c r="P56" s="12">
        <v>50000000046</v>
      </c>
      <c r="Q56" s="12">
        <v>70000000046</v>
      </c>
      <c r="R56" s="12">
        <v>90000000046</v>
      </c>
      <c r="S56" s="12">
        <v>11000000046</v>
      </c>
      <c r="T56" s="12">
        <v>13000000046</v>
      </c>
      <c r="U56" s="10"/>
      <c r="V56" s="11"/>
      <c r="W56" s="8">
        <f t="shared" si="7"/>
        <v>0.84501430712054393</v>
      </c>
      <c r="X56" s="8">
        <f t="shared" si="8"/>
        <v>23.956155606867423</v>
      </c>
      <c r="Y56" s="8">
        <f t="shared" si="9"/>
        <v>13.520228913928703</v>
      </c>
      <c r="Z56" s="8">
        <f t="shared" si="10"/>
        <v>383.29200000000003</v>
      </c>
      <c r="AA56" s="16">
        <v>15000000046</v>
      </c>
      <c r="AB56" s="8">
        <f t="shared" si="14"/>
        <v>2.5350429213616317</v>
      </c>
      <c r="AC56" s="8">
        <f t="shared" si="15"/>
        <v>71.867250000000013</v>
      </c>
      <c r="AD56" s="16">
        <v>15000000046</v>
      </c>
      <c r="AE56" s="13"/>
      <c r="AF56" s="11" t="str">
        <f t="shared" si="13"/>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v>
      </c>
    </row>
    <row r="57" spans="1:32" ht="90" x14ac:dyDescent="0.3">
      <c r="A57" s="9" t="s">
        <v>166</v>
      </c>
      <c r="B57" s="10" t="s">
        <v>167</v>
      </c>
      <c r="C57" s="10" t="s">
        <v>168</v>
      </c>
      <c r="D57" s="11" t="s">
        <v>1890</v>
      </c>
      <c r="E57" s="8">
        <f t="shared" si="0"/>
        <v>1.400023704105043</v>
      </c>
      <c r="F57" s="8">
        <v>39.69</v>
      </c>
      <c r="G57" s="8">
        <f t="shared" si="1"/>
        <v>2.8000474082100859</v>
      </c>
      <c r="H57" s="8">
        <v>79.38</v>
      </c>
      <c r="I57" s="8">
        <f t="shared" si="2"/>
        <v>3.5000592602626073</v>
      </c>
      <c r="J57" s="8">
        <f t="shared" si="3"/>
        <v>99.226680028444918</v>
      </c>
      <c r="K57" s="8">
        <f t="shared" si="4"/>
        <v>5.6000948164201718</v>
      </c>
      <c r="L57" s="8">
        <f t="shared" si="5"/>
        <v>158.76268804551188</v>
      </c>
      <c r="M57" s="11" t="str">
        <f t="shared" si="6"/>
        <v>Boardwalk Seafood Ingredients:
sea salt, garlic, onion, paprika
• Packed in a facility and/or equipment that produces products containing peanuts, tree nuts, soybean, milk, dairy, eggs, fish, shellfish, wheat, sesame •
 - NET WT. 1.40 oz (39.69 grams)</v>
      </c>
      <c r="N57" s="12">
        <v>10000000047</v>
      </c>
      <c r="O57" s="12">
        <v>30000000047</v>
      </c>
      <c r="P57" s="12">
        <v>50000000047</v>
      </c>
      <c r="Q57" s="12">
        <v>70000000047</v>
      </c>
      <c r="R57" s="12">
        <v>90000000047</v>
      </c>
      <c r="S57" s="12">
        <v>11000000047</v>
      </c>
      <c r="T57" s="12">
        <v>13000000047</v>
      </c>
      <c r="U57" s="10"/>
      <c r="V57" s="11"/>
      <c r="W57" s="8">
        <f t="shared" si="7"/>
        <v>0.70001185205252148</v>
      </c>
      <c r="X57" s="8">
        <f t="shared" si="8"/>
        <v>19.845336005688985</v>
      </c>
      <c r="Y57" s="8">
        <f t="shared" si="9"/>
        <v>11.200189632840344</v>
      </c>
      <c r="Z57" s="8">
        <f t="shared" si="10"/>
        <v>317.52</v>
      </c>
      <c r="AA57" s="16">
        <v>15000000047</v>
      </c>
      <c r="AB57" s="8">
        <f t="shared" si="14"/>
        <v>2.1000355561575645</v>
      </c>
      <c r="AC57" s="8">
        <f t="shared" si="15"/>
        <v>59.534999999999997</v>
      </c>
      <c r="AD57" s="16">
        <v>15000000047</v>
      </c>
      <c r="AE57" s="13"/>
      <c r="AF57" s="11" t="str">
        <f t="shared" si="13"/>
        <v>Boardwalk Seafood Ingredients:
sea salt, garlic, onion, paprika</v>
      </c>
    </row>
    <row r="58" spans="1:32" ht="105" x14ac:dyDescent="0.3">
      <c r="A58" s="9" t="s">
        <v>169</v>
      </c>
      <c r="B58" s="10" t="s">
        <v>170</v>
      </c>
      <c r="C58" s="10" t="s">
        <v>171</v>
      </c>
      <c r="D58" s="11" t="s">
        <v>1891</v>
      </c>
      <c r="E58" s="8">
        <f t="shared" si="0"/>
        <v>1.2000203178043227</v>
      </c>
      <c r="F58" s="8">
        <v>34.020000000000003</v>
      </c>
      <c r="G58" s="8">
        <f t="shared" si="1"/>
        <v>2.4000406356086454</v>
      </c>
      <c r="H58" s="8">
        <v>68.040000000000006</v>
      </c>
      <c r="I58" s="8">
        <f t="shared" si="2"/>
        <v>3.0000507945108068</v>
      </c>
      <c r="J58" s="8">
        <f t="shared" si="3"/>
        <v>85.051440024381378</v>
      </c>
      <c r="K58" s="8">
        <f t="shared" si="4"/>
        <v>4.8000812712172909</v>
      </c>
      <c r="L58" s="8">
        <f t="shared" si="5"/>
        <v>136.08230403901021</v>
      </c>
      <c r="M58" s="11" t="str">
        <f t="shared" si="6"/>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8" s="12">
        <v>10000000048</v>
      </c>
      <c r="O58" s="12">
        <v>30000000048</v>
      </c>
      <c r="P58" s="12">
        <v>50000000048</v>
      </c>
      <c r="Q58" s="12">
        <v>70000000048</v>
      </c>
      <c r="R58" s="12">
        <v>90000000048</v>
      </c>
      <c r="S58" s="12">
        <v>11000000048</v>
      </c>
      <c r="T58" s="12">
        <v>13000000048</v>
      </c>
      <c r="U58" s="10"/>
      <c r="V58" s="11"/>
      <c r="W58" s="8">
        <f t="shared" si="7"/>
        <v>0.60001015890216136</v>
      </c>
      <c r="X58" s="8">
        <f t="shared" si="8"/>
        <v>17.010288004876276</v>
      </c>
      <c r="Y58" s="8">
        <f t="shared" si="9"/>
        <v>9.6001625424345818</v>
      </c>
      <c r="Z58" s="8">
        <f t="shared" si="10"/>
        <v>272.16000000000003</v>
      </c>
      <c r="AA58" s="16">
        <v>15000000048</v>
      </c>
      <c r="AB58" s="8">
        <f t="shared" si="14"/>
        <v>1.8000304767064841</v>
      </c>
      <c r="AC58" s="8">
        <f t="shared" si="15"/>
        <v>51.03</v>
      </c>
      <c r="AD58" s="16">
        <v>15000000048</v>
      </c>
      <c r="AE58" s="13"/>
      <c r="AF58" s="11" t="str">
        <f t="shared" si="13"/>
        <v>Bold &amp; Savory Grill Seasoning Ingredients:
brown sugar, paprika, smoked mesquite salt, garlic, onion, black pepper, cloves, cayenne</v>
      </c>
    </row>
    <row r="59" spans="1:32" ht="105" x14ac:dyDescent="0.3">
      <c r="A59" s="9" t="s">
        <v>172</v>
      </c>
      <c r="B59" s="10" t="s">
        <v>173</v>
      </c>
      <c r="C59" s="10" t="s">
        <v>174</v>
      </c>
      <c r="D59" s="11" t="s">
        <v>1892</v>
      </c>
      <c r="E59" s="8">
        <f t="shared" si="0"/>
        <v>1.1000186246539627</v>
      </c>
      <c r="F59" s="8">
        <v>31.185000000000006</v>
      </c>
      <c r="G59" s="8">
        <f t="shared" si="1"/>
        <v>2.2000372493079254</v>
      </c>
      <c r="H59" s="8">
        <v>62.370000000000012</v>
      </c>
      <c r="I59" s="8">
        <f t="shared" si="2"/>
        <v>2.7500465616349068</v>
      </c>
      <c r="J59" s="8">
        <f t="shared" si="3"/>
        <v>77.963820022349609</v>
      </c>
      <c r="K59" s="8">
        <f t="shared" si="4"/>
        <v>4.4000744986158509</v>
      </c>
      <c r="L59" s="8">
        <f t="shared" si="5"/>
        <v>124.74211203575938</v>
      </c>
      <c r="M59" s="11" t="str">
        <f t="shared" si="6"/>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59" s="12">
        <v>10000000377</v>
      </c>
      <c r="O59" s="12">
        <v>30000000377</v>
      </c>
      <c r="P59" s="12">
        <v>50000000377</v>
      </c>
      <c r="Q59" s="12">
        <v>70000000377</v>
      </c>
      <c r="R59" s="12">
        <v>90000000377</v>
      </c>
      <c r="S59" s="12">
        <v>11000000377</v>
      </c>
      <c r="T59" s="12">
        <v>13000000377</v>
      </c>
      <c r="U59" s="10" t="s">
        <v>38</v>
      </c>
      <c r="V59" s="11" t="s">
        <v>1316</v>
      </c>
      <c r="W59" s="8">
        <f t="shared" si="7"/>
        <v>0.55000931232698136</v>
      </c>
      <c r="X59" s="8">
        <f t="shared" si="8"/>
        <v>15.592764004469922</v>
      </c>
      <c r="Y59" s="8">
        <f t="shared" si="9"/>
        <v>8.8001489972317017</v>
      </c>
      <c r="Z59" s="8">
        <f t="shared" si="10"/>
        <v>249.48000000000005</v>
      </c>
      <c r="AA59" s="16">
        <v>15000000377</v>
      </c>
      <c r="AB59" s="8">
        <f t="shared" si="14"/>
        <v>1.6500279369809441</v>
      </c>
      <c r="AC59" s="8">
        <f t="shared" si="15"/>
        <v>46.777500000000011</v>
      </c>
      <c r="AD59" s="16">
        <v>15000000377</v>
      </c>
      <c r="AE59" s="13"/>
      <c r="AF59" s="11" t="str">
        <f t="shared" si="13"/>
        <v>Bold Heat Grill Seasoning Ingredients:
salt, spices, dextrose, sugar, spice extractives, tricalcium phosphate (anti-caking)</v>
      </c>
    </row>
    <row r="60" spans="1:32" ht="105" x14ac:dyDescent="0.3">
      <c r="A60" s="25" t="s">
        <v>175</v>
      </c>
      <c r="B60" s="10" t="s">
        <v>176</v>
      </c>
      <c r="C60" s="10" t="s">
        <v>1835</v>
      </c>
      <c r="D60" s="11" t="s">
        <v>1893</v>
      </c>
      <c r="E60" s="8">
        <f t="shared" si="0"/>
        <v>0.88184914594673913</v>
      </c>
      <c r="F60" s="8">
        <v>25</v>
      </c>
      <c r="G60" s="8">
        <f t="shared" si="1"/>
        <v>1.7636982918934783</v>
      </c>
      <c r="H60" s="8">
        <v>50</v>
      </c>
      <c r="I60" s="8">
        <f t="shared" si="2"/>
        <v>2.204622864866848</v>
      </c>
      <c r="J60" s="8">
        <f t="shared" si="3"/>
        <v>62.501058218975146</v>
      </c>
      <c r="K60" s="8">
        <f t="shared" si="4"/>
        <v>3.5273965837869565</v>
      </c>
      <c r="L60" s="8">
        <f t="shared" si="5"/>
        <v>100.00169315036023</v>
      </c>
      <c r="M60" s="11" t="str">
        <f t="shared" si="6"/>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0" s="12">
        <v>10000000468</v>
      </c>
      <c r="O60" s="12">
        <v>30000000468</v>
      </c>
      <c r="P60" s="12">
        <v>50000000468</v>
      </c>
      <c r="Q60" s="12">
        <v>70000000468</v>
      </c>
      <c r="R60" s="12">
        <v>90000000468</v>
      </c>
      <c r="S60" s="12">
        <v>11000000468</v>
      </c>
      <c r="T60" s="12">
        <v>13000000468</v>
      </c>
      <c r="U60" s="10" t="s">
        <v>38</v>
      </c>
      <c r="V60" s="11" t="s">
        <v>844</v>
      </c>
      <c r="W60" s="8">
        <f t="shared" si="7"/>
        <v>0.44092457297336957</v>
      </c>
      <c r="X60" s="8">
        <f t="shared" si="8"/>
        <v>12.500211643795028</v>
      </c>
      <c r="Y60" s="8">
        <f t="shared" si="9"/>
        <v>7.0547931675739131</v>
      </c>
      <c r="Z60" s="8">
        <f t="shared" si="10"/>
        <v>200</v>
      </c>
      <c r="AA60" s="16">
        <v>15000000468</v>
      </c>
      <c r="AB60" s="8">
        <f t="shared" ref="AB60:AB123" si="16">IF(OR(E60 = "NULL", G60 = "NULL"), "NULL", (E60+G60)/2)</f>
        <v>1.3227737189201088</v>
      </c>
      <c r="AC60" s="8">
        <v>39</v>
      </c>
      <c r="AD60" s="16">
        <v>15000000468</v>
      </c>
      <c r="AE60" s="13" t="s">
        <v>1686</v>
      </c>
      <c r="AF60" s="11" t="str">
        <f t="shared" si="13"/>
        <v>Bold Onion &amp; Garlic Bread Dip Ingredients:
salt, shallots, black pepper, parsley, coriander, dill weed, chives, garlic</v>
      </c>
    </row>
    <row r="61" spans="1:32" ht="105" x14ac:dyDescent="0.3">
      <c r="A61" s="14" t="s">
        <v>1779</v>
      </c>
      <c r="B61" s="10" t="s">
        <v>1765</v>
      </c>
      <c r="C61" s="10" t="s">
        <v>1766</v>
      </c>
      <c r="D61" s="11" t="s">
        <v>1894</v>
      </c>
      <c r="E61" s="8">
        <f t="shared" si="0"/>
        <v>0.88184914594673913</v>
      </c>
      <c r="F61" s="8">
        <v>25</v>
      </c>
      <c r="G61" s="8">
        <f t="shared" si="1"/>
        <v>1.7636982918934783</v>
      </c>
      <c r="H61" s="8">
        <v>50</v>
      </c>
      <c r="I61" s="8">
        <f t="shared" si="2"/>
        <v>2.204622864866848</v>
      </c>
      <c r="J61" s="8">
        <f t="shared" si="3"/>
        <v>62.501058218975146</v>
      </c>
      <c r="K61" s="8">
        <f t="shared" si="4"/>
        <v>3.5273965837869565</v>
      </c>
      <c r="L61" s="8">
        <f t="shared" si="5"/>
        <v>100.00169315036023</v>
      </c>
      <c r="M61" s="11" t="str">
        <f t="shared" si="6"/>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1" s="12">
        <v>10000000509</v>
      </c>
      <c r="O61" s="12">
        <v>30000000509</v>
      </c>
      <c r="P61" s="12">
        <v>50000000509</v>
      </c>
      <c r="Q61" s="12">
        <v>70000000509</v>
      </c>
      <c r="R61" s="12">
        <v>90000000509</v>
      </c>
      <c r="S61" s="12">
        <v>11000000509</v>
      </c>
      <c r="T61" s="12">
        <v>13000000509</v>
      </c>
      <c r="U61" s="27"/>
      <c r="W61" s="8">
        <f t="shared" si="7"/>
        <v>0.44092457297336957</v>
      </c>
      <c r="X61" s="8">
        <f t="shared" si="8"/>
        <v>12.500211643795028</v>
      </c>
      <c r="Y61" s="8">
        <f t="shared" si="9"/>
        <v>7.0547931675739131</v>
      </c>
      <c r="Z61" s="8">
        <f t="shared" si="10"/>
        <v>200</v>
      </c>
      <c r="AA61" s="16">
        <v>15000000509</v>
      </c>
      <c r="AB61" s="8">
        <f t="shared" si="16"/>
        <v>1.3227737189201088</v>
      </c>
      <c r="AC61" s="8">
        <v>39</v>
      </c>
      <c r="AD61" s="16">
        <v>15000000509</v>
      </c>
      <c r="AE61" s="13" t="s">
        <v>1771</v>
      </c>
      <c r="AF61" s="11" t="str">
        <f t="shared" si="13"/>
        <v>Bold Onion &amp; Garlic Seasoning Ingredients:
salt, shallots, black pepper, parsley, coriander, dill weed, chives, garlic</v>
      </c>
    </row>
    <row r="62" spans="1:32" ht="150" x14ac:dyDescent="0.3">
      <c r="A62" s="9" t="s">
        <v>177</v>
      </c>
      <c r="B62" s="10" t="s">
        <v>178</v>
      </c>
      <c r="C62" s="10" t="s">
        <v>178</v>
      </c>
      <c r="D62" s="11" t="s">
        <v>1895</v>
      </c>
      <c r="E62" s="8">
        <f t="shared" si="0"/>
        <v>1.1000186246539627</v>
      </c>
      <c r="F62" s="8">
        <v>31.185000000000006</v>
      </c>
      <c r="G62" s="8">
        <f t="shared" si="1"/>
        <v>2.2000372493079254</v>
      </c>
      <c r="H62" s="8">
        <v>62.370000000000012</v>
      </c>
      <c r="I62" s="8">
        <f t="shared" si="2"/>
        <v>2.7500465616349068</v>
      </c>
      <c r="J62" s="8">
        <f t="shared" si="3"/>
        <v>77.963820022349609</v>
      </c>
      <c r="K62" s="8">
        <f t="shared" si="4"/>
        <v>4.4000744986158509</v>
      </c>
      <c r="L62" s="8">
        <f t="shared" si="5"/>
        <v>124.74211203575938</v>
      </c>
      <c r="M62" s="11" t="str">
        <f t="shared" si="6"/>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
 - NET WT. 1.10 oz (31.185 grams)</v>
      </c>
      <c r="N62" s="12">
        <v>10000000378</v>
      </c>
      <c r="O62" s="12">
        <v>30000000378</v>
      </c>
      <c r="P62" s="12">
        <v>50000000378</v>
      </c>
      <c r="Q62" s="12">
        <v>70000000378</v>
      </c>
      <c r="R62" s="12">
        <v>90000000378</v>
      </c>
      <c r="S62" s="12">
        <v>11000000378</v>
      </c>
      <c r="T62" s="12">
        <v>13000000378</v>
      </c>
      <c r="U62" s="10" t="s">
        <v>38</v>
      </c>
      <c r="V62" s="11" t="s">
        <v>1316</v>
      </c>
      <c r="W62" s="8">
        <f t="shared" si="7"/>
        <v>0.55000931232698136</v>
      </c>
      <c r="X62" s="8">
        <f t="shared" si="8"/>
        <v>15.592764004469922</v>
      </c>
      <c r="Y62" s="8">
        <f t="shared" si="9"/>
        <v>8.8001489972317017</v>
      </c>
      <c r="Z62" s="8">
        <f t="shared" si="10"/>
        <v>249.48000000000005</v>
      </c>
      <c r="AA62" s="16">
        <v>15000000378</v>
      </c>
      <c r="AB62" s="8">
        <f t="shared" si="16"/>
        <v>1.6500279369809441</v>
      </c>
      <c r="AC62" s="8">
        <f t="shared" ref="AC62:AC93" si="17">IF(OR(F62 = "NULL", H62 = "NULL"), "NULL", (F62+H62)/2)</f>
        <v>46.777500000000011</v>
      </c>
      <c r="AD62" s="16">
        <v>15000000378</v>
      </c>
      <c r="AE62" s="13"/>
      <c r="AF62" s="11" t="str">
        <f t="shared" si="13"/>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v>
      </c>
    </row>
    <row r="63" spans="1:32" ht="90" x14ac:dyDescent="0.3">
      <c r="A63" s="9" t="s">
        <v>179</v>
      </c>
      <c r="B63" s="10" t="s">
        <v>180</v>
      </c>
      <c r="C63" s="10" t="s">
        <v>181</v>
      </c>
      <c r="D63" s="11" t="s">
        <v>1896</v>
      </c>
      <c r="E63" s="8">
        <f t="shared" si="0"/>
        <v>1.8342462235692174</v>
      </c>
      <c r="F63" s="8">
        <v>52</v>
      </c>
      <c r="G63" s="8">
        <f t="shared" si="1"/>
        <v>3.8801362421656522</v>
      </c>
      <c r="H63" s="8">
        <v>110</v>
      </c>
      <c r="I63" s="8">
        <f t="shared" si="2"/>
        <v>4.8501703027070651</v>
      </c>
      <c r="J63" s="8">
        <f t="shared" si="3"/>
        <v>137.5023280817453</v>
      </c>
      <c r="K63" s="8">
        <f t="shared" si="4"/>
        <v>7.7602724843313045</v>
      </c>
      <c r="L63" s="8">
        <f t="shared" si="5"/>
        <v>220.00372493079249</v>
      </c>
      <c r="M63" s="11" t="str">
        <f t="shared" si="6"/>
        <v>Bourbon Sea Salt Ingredients:
salt flaked smoked over bourbon barrel wood
• Packed in a facility and/or equipment that produces products containing peanuts, tree nuts, soybean, milk, dairy, eggs, fish, shellfish, wheat, sesame •
 - NET WT. 1.83 oz (52 grams)</v>
      </c>
      <c r="N63" s="12">
        <v>10000000049</v>
      </c>
      <c r="O63" s="12">
        <v>30000000049</v>
      </c>
      <c r="P63" s="12">
        <v>50000000049</v>
      </c>
      <c r="Q63" s="12">
        <v>70000000049</v>
      </c>
      <c r="R63" s="12">
        <v>90000000049</v>
      </c>
      <c r="S63" s="12">
        <v>11000000049</v>
      </c>
      <c r="T63" s="12">
        <v>13000000049</v>
      </c>
      <c r="U63" s="10" t="s">
        <v>38</v>
      </c>
      <c r="V63" s="11" t="s">
        <v>140</v>
      </c>
      <c r="W63" s="8">
        <f t="shared" si="7"/>
        <v>0.97003406054141306</v>
      </c>
      <c r="X63" s="8">
        <f t="shared" si="8"/>
        <v>27.500465616349061</v>
      </c>
      <c r="Y63" s="8">
        <f t="shared" si="9"/>
        <v>15.520544968662609</v>
      </c>
      <c r="Z63" s="8">
        <f t="shared" si="10"/>
        <v>440</v>
      </c>
      <c r="AA63" s="16">
        <v>15000000049</v>
      </c>
      <c r="AB63" s="8">
        <f t="shared" si="16"/>
        <v>2.8571912328674349</v>
      </c>
      <c r="AC63" s="8">
        <f t="shared" si="17"/>
        <v>81</v>
      </c>
      <c r="AD63" s="16">
        <v>15000000049</v>
      </c>
      <c r="AE63" s="13"/>
      <c r="AF63" s="11" t="str">
        <f t="shared" si="13"/>
        <v>Bourbon Sea Salt Ingredients:
salt flaked smoked over bourbon barrel wood</v>
      </c>
    </row>
    <row r="64" spans="1:32" ht="90" x14ac:dyDescent="0.3">
      <c r="A64" s="9" t="s">
        <v>1310</v>
      </c>
      <c r="B64" s="10" t="s">
        <v>1311</v>
      </c>
      <c r="C64" s="10" t="s">
        <v>1311</v>
      </c>
      <c r="D64" s="11" t="s">
        <v>1897</v>
      </c>
      <c r="E64" s="8">
        <f t="shared" si="0"/>
        <v>1.0582189751360871</v>
      </c>
      <c r="F64" s="8">
        <v>30</v>
      </c>
      <c r="G64" s="8">
        <f t="shared" si="1"/>
        <v>2.1869858819479133</v>
      </c>
      <c r="H64" s="8">
        <v>62</v>
      </c>
      <c r="I64" s="8">
        <f t="shared" si="2"/>
        <v>2.7337323524348918</v>
      </c>
      <c r="J64" s="8">
        <f t="shared" si="3"/>
        <v>77.50131219152918</v>
      </c>
      <c r="K64" s="8">
        <f t="shared" si="4"/>
        <v>4.3739717638958266</v>
      </c>
      <c r="L64" s="8">
        <f t="shared" si="5"/>
        <v>124.0020995064467</v>
      </c>
      <c r="M64" s="11" t="str">
        <f t="shared" si="6"/>
        <v>Bourbon Smoked Pepper Ingredients:
black pepper smoked over bourbon barrel wood
• Packed in a facility and/or equipment that produces products containing peanuts, tree nuts, soybean, milk, dairy, eggs, fish, shellfish, wheat, sesame •
 - NET WT. 1.06 oz (30 grams)</v>
      </c>
      <c r="N64" s="12">
        <v>10000000482</v>
      </c>
      <c r="O64" s="12">
        <v>30000000482</v>
      </c>
      <c r="P64" s="12">
        <v>50000000482</v>
      </c>
      <c r="Q64" s="12">
        <v>70000000482</v>
      </c>
      <c r="R64" s="12">
        <v>90000000482</v>
      </c>
      <c r="S64" s="12">
        <v>11000000482</v>
      </c>
      <c r="T64" s="12">
        <v>13000000482</v>
      </c>
      <c r="U64" s="10" t="s">
        <v>38</v>
      </c>
      <c r="V64" s="11" t="s">
        <v>140</v>
      </c>
      <c r="W64" s="8">
        <f t="shared" si="7"/>
        <v>0.54674647048697833</v>
      </c>
      <c r="X64" s="8">
        <f t="shared" si="8"/>
        <v>15.500262438305837</v>
      </c>
      <c r="Y64" s="8">
        <f t="shared" si="9"/>
        <v>8.7479435277916533</v>
      </c>
      <c r="Z64" s="8">
        <f t="shared" si="10"/>
        <v>248</v>
      </c>
      <c r="AA64" s="16">
        <v>15000000482</v>
      </c>
      <c r="AB64" s="8">
        <f t="shared" si="16"/>
        <v>1.6226024285420002</v>
      </c>
      <c r="AC64" s="8">
        <f t="shared" si="17"/>
        <v>46</v>
      </c>
      <c r="AD64" s="16">
        <v>15000000482</v>
      </c>
      <c r="AE64" s="13" t="s">
        <v>1630</v>
      </c>
      <c r="AF64" s="11" t="str">
        <f t="shared" si="13"/>
        <v>Bourbon Smoked Pepper Ingredients:
black pepper smoked over bourbon barrel wood</v>
      </c>
    </row>
    <row r="65" spans="1:32" ht="195" x14ac:dyDescent="0.3">
      <c r="A65" s="9" t="s">
        <v>182</v>
      </c>
      <c r="B65" s="10" t="s">
        <v>183</v>
      </c>
      <c r="C65" s="10" t="s">
        <v>184</v>
      </c>
      <c r="D65" s="11" t="s">
        <v>1898</v>
      </c>
      <c r="E65" s="8">
        <f t="shared" si="0"/>
        <v>1.9000321698568443</v>
      </c>
      <c r="F65" s="8">
        <v>53.865000000000002</v>
      </c>
      <c r="G65" s="8">
        <f t="shared" si="1"/>
        <v>3.8000643397136886</v>
      </c>
      <c r="H65" s="8">
        <v>107.73</v>
      </c>
      <c r="I65" s="8">
        <f t="shared" si="2"/>
        <v>4.7500804246421104</v>
      </c>
      <c r="J65" s="8">
        <f t="shared" si="3"/>
        <v>134.66478003860385</v>
      </c>
      <c r="K65" s="8">
        <f t="shared" si="4"/>
        <v>7.6001286794273772</v>
      </c>
      <c r="L65" s="8">
        <f t="shared" si="5"/>
        <v>215.46364806176615</v>
      </c>
      <c r="M65" s="11" t="str">
        <f t="shared" si="6"/>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5" s="12">
        <v>10000000050</v>
      </c>
      <c r="O65" s="12">
        <v>30000000050</v>
      </c>
      <c r="P65" s="12">
        <v>50000000050</v>
      </c>
      <c r="Q65" s="12">
        <v>70000000050</v>
      </c>
      <c r="R65" s="12">
        <v>90000000050</v>
      </c>
      <c r="S65" s="12">
        <v>11000000050</v>
      </c>
      <c r="T65" s="12">
        <v>13000000050</v>
      </c>
      <c r="U65" s="10" t="s">
        <v>38</v>
      </c>
      <c r="V65" s="11" t="s">
        <v>185</v>
      </c>
      <c r="W65" s="8">
        <f t="shared" si="7"/>
        <v>0.95001608492842216</v>
      </c>
      <c r="X65" s="8">
        <f t="shared" si="8"/>
        <v>26.932956007720769</v>
      </c>
      <c r="Y65" s="8">
        <f t="shared" si="9"/>
        <v>15.200257358854754</v>
      </c>
      <c r="Z65" s="8">
        <f t="shared" si="10"/>
        <v>430.92</v>
      </c>
      <c r="AA65" s="16">
        <v>15000000050</v>
      </c>
      <c r="AB65" s="8">
        <f t="shared" si="16"/>
        <v>2.8500482547852664</v>
      </c>
      <c r="AC65" s="8">
        <f t="shared" si="17"/>
        <v>80.797499999999999</v>
      </c>
      <c r="AD65" s="16">
        <v>15000000050</v>
      </c>
      <c r="AE65" s="13"/>
      <c r="AF65" s="11" t="str">
        <f t="shared" si="13"/>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66" spans="1:32" ht="120" x14ac:dyDescent="0.3">
      <c r="A66" s="25" t="s">
        <v>186</v>
      </c>
      <c r="B66" s="10" t="s">
        <v>187</v>
      </c>
      <c r="C66" s="10" t="s">
        <v>188</v>
      </c>
      <c r="D66" s="11" t="s">
        <v>1899</v>
      </c>
      <c r="E66" s="8">
        <f t="shared" ref="E66:E129" si="18">IF(F66 = "NULL", "NULL", F66/28.34952)</f>
        <v>1.8000304767064841</v>
      </c>
      <c r="F66" s="8">
        <v>51.03</v>
      </c>
      <c r="G66" s="8">
        <f t="shared" ref="G66:G129" si="19">IF(H66 = "NULL", "NULL", H66/28.34952)</f>
        <v>3.6000609534129682</v>
      </c>
      <c r="H66" s="8">
        <v>102.06</v>
      </c>
      <c r="I66" s="8">
        <f t="shared" ref="I66:I129" si="20">IF(G66 = "NULL", "NULL", G66*1.25)</f>
        <v>4.50007619176621</v>
      </c>
      <c r="J66" s="8">
        <f t="shared" ref="J66:J129" si="21">IF(G66 = "NULL", "NULL", I66*28.35)</f>
        <v>127.57716003657205</v>
      </c>
      <c r="K66" s="8">
        <f t="shared" ref="K66:K129" si="22">IF(G66 = "NULL", "NULL", G66*2)</f>
        <v>7.2001219068259363</v>
      </c>
      <c r="L66" s="8">
        <f t="shared" ref="L66:L129" si="23">IF(G66 = "NULL", "NULL", K66*28.35)</f>
        <v>204.1234560585153</v>
      </c>
      <c r="M66" s="11" t="str">
        <f t="shared" ref="M66:M129" si="24">CONCATENATE(D66, CHAR(10), " - NET WT. ", TEXT(E66, "0.00"), " oz (", F66,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6" s="12">
        <v>10000000051</v>
      </c>
      <c r="O66" s="12">
        <v>30000000051</v>
      </c>
      <c r="P66" s="12">
        <v>50000000051</v>
      </c>
      <c r="Q66" s="12">
        <v>70000000051</v>
      </c>
      <c r="R66" s="12">
        <v>90000000051</v>
      </c>
      <c r="S66" s="12">
        <v>11000000051</v>
      </c>
      <c r="T66" s="12">
        <v>13000000051</v>
      </c>
      <c r="U66" s="10" t="s">
        <v>38</v>
      </c>
      <c r="V66" s="11" t="s">
        <v>140</v>
      </c>
      <c r="W66" s="8">
        <f t="shared" ref="W66:W129" si="25">IF(G66 = "NULL", "NULL", G66/4)</f>
        <v>0.90001523835324204</v>
      </c>
      <c r="X66" s="8">
        <f t="shared" ref="X66:X129" si="26">IF(W66 = "NULL", "NULL", W66*28.35)</f>
        <v>25.515432007314413</v>
      </c>
      <c r="Y66" s="8">
        <f t="shared" ref="Y66:Y129" si="27">IF(G66 = "NULL", "NULL", G66*4)</f>
        <v>14.400243813651873</v>
      </c>
      <c r="Z66" s="8">
        <f t="shared" ref="Z66:Z129" si="28">IF(G66 = "NULL", "NULL", H66*4)</f>
        <v>408.24</v>
      </c>
      <c r="AA66" s="16">
        <v>15000000051</v>
      </c>
      <c r="AB66" s="8">
        <f t="shared" si="16"/>
        <v>2.7000457150597263</v>
      </c>
      <c r="AC66" s="8">
        <f t="shared" si="17"/>
        <v>76.545000000000002</v>
      </c>
      <c r="AD66" s="16">
        <v>15000000051</v>
      </c>
      <c r="AE66" s="13"/>
      <c r="AF66" s="11" t="str">
        <f t="shared" ref="AF66:AF129" si="29">SUBSTITUTE(D66,CHAR(10)&amp;"•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67" spans="1:32" ht="120" x14ac:dyDescent="0.3">
      <c r="A67" s="14" t="s">
        <v>189</v>
      </c>
      <c r="B67" s="10" t="s">
        <v>190</v>
      </c>
      <c r="C67" s="10" t="s">
        <v>190</v>
      </c>
      <c r="D67" s="11" t="s">
        <v>1900</v>
      </c>
      <c r="E67" s="8">
        <f t="shared" si="18"/>
        <v>1.8000304767064841</v>
      </c>
      <c r="F67" s="8">
        <v>51.03</v>
      </c>
      <c r="G67" s="8">
        <f t="shared" si="19"/>
        <v>3.6000609534129682</v>
      </c>
      <c r="H67" s="8">
        <v>102.06</v>
      </c>
      <c r="I67" s="8">
        <f t="shared" si="20"/>
        <v>4.50007619176621</v>
      </c>
      <c r="J67" s="8">
        <f t="shared" si="21"/>
        <v>127.57716003657205</v>
      </c>
      <c r="K67" s="8">
        <f t="shared" si="22"/>
        <v>7.2001219068259363</v>
      </c>
      <c r="L67" s="8">
        <f t="shared" si="23"/>
        <v>204.1234560585153</v>
      </c>
      <c r="M67" s="11" t="str">
        <f t="shared" si="24"/>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10000000439</v>
      </c>
      <c r="O67" s="12">
        <v>30000000439</v>
      </c>
      <c r="P67" s="12">
        <v>50000000439</v>
      </c>
      <c r="Q67" s="12">
        <v>70000000439</v>
      </c>
      <c r="R67" s="12">
        <v>90000000439</v>
      </c>
      <c r="S67" s="12">
        <v>11000000439</v>
      </c>
      <c r="T67" s="12">
        <v>13000000439</v>
      </c>
      <c r="U67" s="11" t="s">
        <v>38</v>
      </c>
      <c r="V67" s="11" t="s">
        <v>140</v>
      </c>
      <c r="W67" s="8">
        <f t="shared" si="25"/>
        <v>0.90001523835324204</v>
      </c>
      <c r="X67" s="8">
        <f t="shared" si="26"/>
        <v>25.515432007314413</v>
      </c>
      <c r="Y67" s="8">
        <f t="shared" si="27"/>
        <v>14.400243813651873</v>
      </c>
      <c r="Z67" s="8">
        <f t="shared" si="28"/>
        <v>408.24</v>
      </c>
      <c r="AA67" s="16">
        <v>15000000439</v>
      </c>
      <c r="AB67" s="8">
        <f t="shared" si="16"/>
        <v>2.7000457150597263</v>
      </c>
      <c r="AC67" s="8">
        <f t="shared" si="17"/>
        <v>76.545000000000002</v>
      </c>
      <c r="AD67" s="16">
        <v>15000000439</v>
      </c>
      <c r="AE67" s="13" t="s">
        <v>191</v>
      </c>
      <c r="AF67" s="11" t="str">
        <f t="shared" si="29"/>
        <v>Bruschetta Seasoning Ingredients:
tomato flakes, onion, chives, garlic, basil, celery seed, salt, oregano, parsley, red pepper flakes, paprika, black pepper, ginger, thyme, yellow mustard and cloves</v>
      </c>
    </row>
    <row r="68" spans="1:32" ht="120" x14ac:dyDescent="0.3">
      <c r="A68" s="9" t="s">
        <v>192</v>
      </c>
      <c r="B68" s="10" t="s">
        <v>193</v>
      </c>
      <c r="C68" s="10" t="s">
        <v>194</v>
      </c>
      <c r="D68" s="11" t="s">
        <v>1901</v>
      </c>
      <c r="E68" s="8">
        <f t="shared" si="18"/>
        <v>1.9500330164320243</v>
      </c>
      <c r="F68" s="8">
        <v>55.282499999999999</v>
      </c>
      <c r="G68" s="8">
        <f t="shared" si="19"/>
        <v>3.9000660328640486</v>
      </c>
      <c r="H68" s="8">
        <v>110.565</v>
      </c>
      <c r="I68" s="8">
        <f t="shared" si="20"/>
        <v>4.8750825410800607</v>
      </c>
      <c r="J68" s="8">
        <f t="shared" si="21"/>
        <v>138.20859003961974</v>
      </c>
      <c r="K68" s="8">
        <f t="shared" si="22"/>
        <v>7.8001320657280973</v>
      </c>
      <c r="L68" s="8">
        <f t="shared" si="23"/>
        <v>221.13374406339156</v>
      </c>
      <c r="M68" s="11" t="str">
        <f t="shared" si="24"/>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68" s="12">
        <v>10000000052</v>
      </c>
      <c r="O68" s="12">
        <v>30000000052</v>
      </c>
      <c r="P68" s="12">
        <v>50000000052</v>
      </c>
      <c r="Q68" s="12">
        <v>70000000052</v>
      </c>
      <c r="R68" s="12">
        <v>90000000052</v>
      </c>
      <c r="S68" s="12">
        <v>11000000052</v>
      </c>
      <c r="T68" s="12">
        <v>13000000052</v>
      </c>
      <c r="U68" s="10" t="s">
        <v>38</v>
      </c>
      <c r="V68" s="11" t="s">
        <v>1316</v>
      </c>
      <c r="W68" s="8">
        <f t="shared" si="25"/>
        <v>0.97501650821601216</v>
      </c>
      <c r="X68" s="8">
        <f t="shared" si="26"/>
        <v>27.641718007923945</v>
      </c>
      <c r="Y68" s="8">
        <f t="shared" si="27"/>
        <v>15.600264131456195</v>
      </c>
      <c r="Z68" s="8">
        <f t="shared" si="28"/>
        <v>442.26</v>
      </c>
      <c r="AA68" s="16">
        <v>15000000052</v>
      </c>
      <c r="AB68" s="8">
        <f t="shared" si="16"/>
        <v>2.9250495246480366</v>
      </c>
      <c r="AC68" s="8">
        <f t="shared" si="17"/>
        <v>82.923749999999998</v>
      </c>
      <c r="AD68" s="16">
        <v>15000000052</v>
      </c>
      <c r="AE68" s="13"/>
      <c r="AF68" s="11" t="str">
        <f t="shared" si="29"/>
        <v>Burnt End Brisket Rub Ingredients:
salt, spices, black pepper, Chile powder, lemon granules, dehydrated garlic, dehydrated onion, sugar, calcium silicate (a free flow agent)</v>
      </c>
    </row>
    <row r="69" spans="1:32" ht="90" x14ac:dyDescent="0.3">
      <c r="A69" s="9" t="s">
        <v>1674</v>
      </c>
      <c r="B69" s="10" t="s">
        <v>195</v>
      </c>
      <c r="C69" s="10" t="s">
        <v>196</v>
      </c>
      <c r="D69" s="11" t="s">
        <v>1902</v>
      </c>
      <c r="E69" s="8">
        <f t="shared" si="18"/>
        <v>2.0500347095823845</v>
      </c>
      <c r="F69" s="8">
        <v>58.1175</v>
      </c>
      <c r="G69" s="8">
        <f t="shared" si="19"/>
        <v>4.1000694191647691</v>
      </c>
      <c r="H69" s="8">
        <v>116.235</v>
      </c>
      <c r="I69" s="8">
        <f t="shared" si="20"/>
        <v>5.1250867739559611</v>
      </c>
      <c r="J69" s="8">
        <f t="shared" si="21"/>
        <v>145.29621004165151</v>
      </c>
      <c r="K69" s="8">
        <f t="shared" si="22"/>
        <v>8.2001388383295382</v>
      </c>
      <c r="L69" s="8">
        <f t="shared" si="23"/>
        <v>232.47393606664241</v>
      </c>
      <c r="M69" s="11" t="str">
        <f t="shared" si="24"/>
        <v>Butcher Blend Black Pepper Ingredients:
cracked black pepper
• Packed in a facility and/or equipment that produces products containing peanuts, tree nuts, soybean, milk, dairy, eggs, fish, shellfish, wheat, sesame •
 - NET WT. 2.05 oz (58.1175 grams)</v>
      </c>
      <c r="N69" s="12">
        <v>10000000053</v>
      </c>
      <c r="O69" s="12">
        <v>30000000053</v>
      </c>
      <c r="P69" s="12">
        <v>50000000053</v>
      </c>
      <c r="Q69" s="12">
        <v>70000000053</v>
      </c>
      <c r="R69" s="12">
        <v>90000000053</v>
      </c>
      <c r="S69" s="12">
        <v>11000000053</v>
      </c>
      <c r="T69" s="12">
        <v>13000000053</v>
      </c>
      <c r="U69" s="10" t="s">
        <v>38</v>
      </c>
      <c r="V69" s="11" t="s">
        <v>197</v>
      </c>
      <c r="W69" s="8">
        <f t="shared" si="25"/>
        <v>1.0250173547911923</v>
      </c>
      <c r="X69" s="8">
        <f t="shared" si="26"/>
        <v>29.059242008330301</v>
      </c>
      <c r="Y69" s="8">
        <f t="shared" si="27"/>
        <v>16.400277676659076</v>
      </c>
      <c r="Z69" s="8">
        <f t="shared" si="28"/>
        <v>464.94</v>
      </c>
      <c r="AA69" s="16">
        <v>15000000053</v>
      </c>
      <c r="AB69" s="8">
        <f t="shared" si="16"/>
        <v>3.075052064373577</v>
      </c>
      <c r="AC69" s="8">
        <f t="shared" si="17"/>
        <v>87.176249999999996</v>
      </c>
      <c r="AD69" s="16">
        <v>15000000053</v>
      </c>
      <c r="AE69" s="13" t="s">
        <v>1627</v>
      </c>
      <c r="AF69" s="11" t="str">
        <f t="shared" si="29"/>
        <v>Butcher Blend Black Pepper Ingredients:
cracked black pepper</v>
      </c>
    </row>
    <row r="70" spans="1:32" ht="105" x14ac:dyDescent="0.3">
      <c r="A70" s="9" t="s">
        <v>198</v>
      </c>
      <c r="B70" s="10" t="s">
        <v>199</v>
      </c>
      <c r="C70" s="10" t="s">
        <v>200</v>
      </c>
      <c r="D70" s="11" t="s">
        <v>1903</v>
      </c>
      <c r="E70" s="8">
        <f t="shared" si="18"/>
        <v>1.1000186246539627</v>
      </c>
      <c r="F70" s="8">
        <v>31.185000000000006</v>
      </c>
      <c r="G70" s="8">
        <f t="shared" si="19"/>
        <v>2.2000372493079254</v>
      </c>
      <c r="H70" s="8">
        <v>62.370000000000012</v>
      </c>
      <c r="I70" s="8">
        <f t="shared" si="20"/>
        <v>2.7500465616349068</v>
      </c>
      <c r="J70" s="8">
        <f t="shared" si="21"/>
        <v>77.963820022349609</v>
      </c>
      <c r="K70" s="8">
        <f t="shared" si="22"/>
        <v>4.4000744986158509</v>
      </c>
      <c r="L70" s="8">
        <f t="shared" si="23"/>
        <v>124.74211203575938</v>
      </c>
      <c r="M70" s="11" t="str">
        <f t="shared" si="24"/>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0" s="12">
        <v>10000000379</v>
      </c>
      <c r="O70" s="12">
        <v>30000000379</v>
      </c>
      <c r="P70" s="12">
        <v>50000000379</v>
      </c>
      <c r="Q70" s="12">
        <v>70000000379</v>
      </c>
      <c r="R70" s="12">
        <v>90000000379</v>
      </c>
      <c r="S70" s="12">
        <v>11000000379</v>
      </c>
      <c r="T70" s="12">
        <v>13000000379</v>
      </c>
      <c r="U70" s="10" t="s">
        <v>38</v>
      </c>
      <c r="V70" s="11" t="s">
        <v>1316</v>
      </c>
      <c r="W70" s="8">
        <f t="shared" si="25"/>
        <v>0.55000931232698136</v>
      </c>
      <c r="X70" s="8">
        <f t="shared" si="26"/>
        <v>15.592764004469922</v>
      </c>
      <c r="Y70" s="8">
        <f t="shared" si="27"/>
        <v>8.8001489972317017</v>
      </c>
      <c r="Z70" s="8">
        <f t="shared" si="28"/>
        <v>249.48000000000005</v>
      </c>
      <c r="AA70" s="16">
        <v>15000000379</v>
      </c>
      <c r="AB70" s="8">
        <f t="shared" si="16"/>
        <v>1.6500279369809441</v>
      </c>
      <c r="AC70" s="8">
        <f t="shared" si="17"/>
        <v>46.777500000000011</v>
      </c>
      <c r="AD70" s="16">
        <v>15000000379</v>
      </c>
      <c r="AE70" s="13"/>
      <c r="AF70" s="11" t="str">
        <f t="shared" si="29"/>
        <v>Butcher Blend Grill Seasoning Ingredients:
salt, sugar, corn flour, garlic, onion, spices, worcestershire, caramel color, soybean oil</v>
      </c>
    </row>
    <row r="71" spans="1:32" ht="90" x14ac:dyDescent="0.3">
      <c r="A71" s="9" t="s">
        <v>149</v>
      </c>
      <c r="B71" s="10" t="s">
        <v>2371</v>
      </c>
      <c r="C71" s="10" t="s">
        <v>2372</v>
      </c>
      <c r="D71" s="11" t="s">
        <v>2373</v>
      </c>
      <c r="E71" s="8">
        <f t="shared" si="18"/>
        <v>7.0001185205252163</v>
      </c>
      <c r="F71" s="8">
        <v>198.45000000000002</v>
      </c>
      <c r="G71" s="8">
        <f t="shared" si="19"/>
        <v>14.000237041050433</v>
      </c>
      <c r="H71" s="8">
        <v>396.90000000000003</v>
      </c>
      <c r="I71" s="8">
        <f t="shared" si="20"/>
        <v>17.500296301313043</v>
      </c>
      <c r="J71" s="8">
        <f t="shared" si="21"/>
        <v>496.13340014222479</v>
      </c>
      <c r="K71" s="8">
        <f t="shared" si="22"/>
        <v>28.000474082100865</v>
      </c>
      <c r="L71" s="8">
        <f t="shared" si="23"/>
        <v>793.81344022755957</v>
      </c>
      <c r="M71" s="11" t="str">
        <f t="shared" si="24"/>
        <v>Butterfly Popcorn Kernels Ingredients:
blue butterfly popcorn kernels (NON GMO)
• Packed in a facility and/or equipment that produces products containing peanuts, tree nuts, soybean, milk, dairy, eggs, fish, shellfish, wheat, sesame •
 - NET WT. 7.00 oz (198.45 grams)</v>
      </c>
      <c r="N71" s="12">
        <v>10000000042</v>
      </c>
      <c r="O71" s="12">
        <v>30000000042</v>
      </c>
      <c r="P71" s="12">
        <v>50000000042</v>
      </c>
      <c r="Q71" s="12">
        <v>70000000042</v>
      </c>
      <c r="R71" s="12">
        <v>90000000042</v>
      </c>
      <c r="S71" s="12">
        <v>11000000042</v>
      </c>
      <c r="T71" s="12">
        <v>13000000042</v>
      </c>
      <c r="U71" s="10"/>
      <c r="V71" s="11"/>
      <c r="W71" s="8">
        <f t="shared" si="25"/>
        <v>3.5000592602626082</v>
      </c>
      <c r="X71" s="8">
        <f t="shared" si="26"/>
        <v>99.226680028444946</v>
      </c>
      <c r="Y71" s="8">
        <f t="shared" si="27"/>
        <v>56.000948164201731</v>
      </c>
      <c r="Z71" s="8">
        <f t="shared" si="28"/>
        <v>1587.6000000000001</v>
      </c>
      <c r="AA71" s="16">
        <v>15000000042</v>
      </c>
      <c r="AB71" s="8">
        <f t="shared" si="16"/>
        <v>10.500177780787824</v>
      </c>
      <c r="AC71" s="8">
        <f t="shared" si="17"/>
        <v>297.67500000000001</v>
      </c>
      <c r="AD71" s="16">
        <v>15000000042</v>
      </c>
      <c r="AE71" s="13" t="s">
        <v>2370</v>
      </c>
      <c r="AF71" s="11" t="str">
        <f t="shared" si="29"/>
        <v>Butterfly Popcorn Kernels Ingredients:
blue butterfly popcorn kernels (NON GMO)</v>
      </c>
    </row>
    <row r="72" spans="1:32" ht="120" x14ac:dyDescent="0.3">
      <c r="A72" s="9" t="s">
        <v>201</v>
      </c>
      <c r="B72" s="10" t="s">
        <v>202</v>
      </c>
      <c r="C72" s="10" t="s">
        <v>203</v>
      </c>
      <c r="D72" s="11" t="s">
        <v>1904</v>
      </c>
      <c r="E72" s="8">
        <f t="shared" si="18"/>
        <v>0.95239707762247827</v>
      </c>
      <c r="F72" s="8">
        <v>27</v>
      </c>
      <c r="G72" s="8">
        <f t="shared" si="19"/>
        <v>2.2575338136236525</v>
      </c>
      <c r="H72" s="8">
        <v>64</v>
      </c>
      <c r="I72" s="8">
        <f t="shared" si="20"/>
        <v>2.8219172670295656</v>
      </c>
      <c r="J72" s="8">
        <f t="shared" si="21"/>
        <v>80.001354520288189</v>
      </c>
      <c r="K72" s="8">
        <f t="shared" si="22"/>
        <v>4.5150676272473049</v>
      </c>
      <c r="L72" s="8">
        <f t="shared" si="23"/>
        <v>128.00216723246109</v>
      </c>
      <c r="M72" s="11" t="str">
        <f t="shared" si="24"/>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2" s="12">
        <v>10000000421</v>
      </c>
      <c r="O72" s="12">
        <v>30000000421</v>
      </c>
      <c r="P72" s="12">
        <v>50000000421</v>
      </c>
      <c r="Q72" s="12">
        <v>70000000421</v>
      </c>
      <c r="R72" s="12">
        <v>90000000421</v>
      </c>
      <c r="S72" s="12">
        <v>11000000421</v>
      </c>
      <c r="T72" s="12">
        <v>13000000421</v>
      </c>
      <c r="U72" s="10" t="s">
        <v>38</v>
      </c>
      <c r="V72" s="11" t="s">
        <v>1314</v>
      </c>
      <c r="W72" s="8">
        <f t="shared" si="25"/>
        <v>0.56438345340591312</v>
      </c>
      <c r="X72" s="8">
        <f t="shared" si="26"/>
        <v>16.000270904057636</v>
      </c>
      <c r="Y72" s="8">
        <f t="shared" si="27"/>
        <v>9.0301352544946099</v>
      </c>
      <c r="Z72" s="8">
        <f t="shared" si="28"/>
        <v>256</v>
      </c>
      <c r="AA72" s="16">
        <v>15000000421</v>
      </c>
      <c r="AB72" s="8">
        <f t="shared" si="16"/>
        <v>1.6049654456230653</v>
      </c>
      <c r="AC72" s="8">
        <f t="shared" si="17"/>
        <v>45.5</v>
      </c>
      <c r="AD72" s="16">
        <v>15000000421</v>
      </c>
      <c r="AE72" s="13"/>
      <c r="AF72" s="11" t="str">
        <f t="shared" si="29"/>
        <v>Buttery Garlic Steak Seasoning Ingredients:
butter (nonfat dry milk, natural flavor, buttermilk solids, milk solids) salt, pepper, garlic, onion
• ALLERGY ALERT: contains milk •</v>
      </c>
    </row>
    <row r="73" spans="1:32" ht="105" x14ac:dyDescent="0.3">
      <c r="A73" s="14" t="s">
        <v>1690</v>
      </c>
      <c r="B73" s="10" t="s">
        <v>1689</v>
      </c>
      <c r="C73" s="10" t="s">
        <v>1689</v>
      </c>
      <c r="D73" s="11" t="s">
        <v>1905</v>
      </c>
      <c r="E73" s="8">
        <f t="shared" si="18"/>
        <v>1.0934929409739567</v>
      </c>
      <c r="F73" s="8">
        <v>31</v>
      </c>
      <c r="G73" s="8">
        <f t="shared" si="19"/>
        <v>2.1869858819479133</v>
      </c>
      <c r="H73" s="8">
        <v>62</v>
      </c>
      <c r="I73" s="8">
        <f t="shared" si="20"/>
        <v>2.7337323524348918</v>
      </c>
      <c r="J73" s="8">
        <f t="shared" si="21"/>
        <v>77.50131219152918</v>
      </c>
      <c r="K73" s="8">
        <f t="shared" si="22"/>
        <v>4.3739717638958266</v>
      </c>
      <c r="L73" s="8">
        <f t="shared" si="23"/>
        <v>124.0020995064467</v>
      </c>
      <c r="M73" s="11" t="str">
        <f t="shared" si="24"/>
        <v>Cajun Creole Ingredients:
paprika, garlic, onion, spices, &lt;1% calcium stearate (anti caking)
• Packed in a facility and/or equipment that produces products containing peanuts, tree nuts, soybean, milk, dairy, eggs, fish, shellfish, wheat, sesame •
 - NET WT. 1.09 oz (31 grams)</v>
      </c>
      <c r="N73" s="12">
        <v>10000000508</v>
      </c>
      <c r="O73" s="12">
        <v>30000000508</v>
      </c>
      <c r="P73" s="12">
        <v>50000000508</v>
      </c>
      <c r="Q73" s="12">
        <v>70000000508</v>
      </c>
      <c r="R73" s="12">
        <v>90000000508</v>
      </c>
      <c r="S73" s="12">
        <v>11000000508</v>
      </c>
      <c r="T73" s="12">
        <v>13000000508</v>
      </c>
      <c r="U73" s="11" t="s">
        <v>38</v>
      </c>
      <c r="V73" s="11" t="s">
        <v>1316</v>
      </c>
      <c r="W73" s="8">
        <f t="shared" si="25"/>
        <v>0.54674647048697833</v>
      </c>
      <c r="X73" s="8">
        <f t="shared" si="26"/>
        <v>15.500262438305837</v>
      </c>
      <c r="Y73" s="8">
        <f t="shared" si="27"/>
        <v>8.7479435277916533</v>
      </c>
      <c r="Z73" s="8">
        <f t="shared" si="28"/>
        <v>248</v>
      </c>
      <c r="AA73" s="16">
        <v>15000000508</v>
      </c>
      <c r="AB73" s="8">
        <f t="shared" si="16"/>
        <v>1.6402394114609349</v>
      </c>
      <c r="AC73" s="8">
        <f t="shared" si="17"/>
        <v>46.5</v>
      </c>
      <c r="AD73" s="16">
        <v>15000000508</v>
      </c>
      <c r="AE73" s="13" t="s">
        <v>1696</v>
      </c>
      <c r="AF73" s="11" t="str">
        <f t="shared" si="29"/>
        <v>Cajun Creole Ingredients:
paprika, garlic, onion, spices, &lt;1% calcium stearate (anti caking)</v>
      </c>
    </row>
    <row r="74" spans="1:32" ht="135" x14ac:dyDescent="0.3">
      <c r="A74" s="9" t="s">
        <v>204</v>
      </c>
      <c r="B74" s="10" t="s">
        <v>205</v>
      </c>
      <c r="C74" s="10" t="s">
        <v>206</v>
      </c>
      <c r="D74" s="11" t="s">
        <v>1906</v>
      </c>
      <c r="E74" s="8">
        <f t="shared" si="18"/>
        <v>1.2000203178043227</v>
      </c>
      <c r="F74" s="8">
        <v>34.020000000000003</v>
      </c>
      <c r="G74" s="8">
        <f t="shared" si="19"/>
        <v>2.4000406356086454</v>
      </c>
      <c r="H74" s="8">
        <v>68.040000000000006</v>
      </c>
      <c r="I74" s="8">
        <f t="shared" si="20"/>
        <v>3.0000507945108068</v>
      </c>
      <c r="J74" s="8">
        <f t="shared" si="21"/>
        <v>85.051440024381378</v>
      </c>
      <c r="K74" s="8">
        <f t="shared" si="22"/>
        <v>4.8000812712172909</v>
      </c>
      <c r="L74" s="8">
        <f t="shared" si="23"/>
        <v>136.08230403901021</v>
      </c>
      <c r="M74" s="11" t="str">
        <f t="shared" si="24"/>
        <v>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4" s="12">
        <v>10000000054</v>
      </c>
      <c r="O74" s="12">
        <v>30000000054</v>
      </c>
      <c r="P74" s="12">
        <v>50000000054</v>
      </c>
      <c r="Q74" s="12">
        <v>70000000054</v>
      </c>
      <c r="R74" s="12">
        <v>90000000054</v>
      </c>
      <c r="S74" s="12">
        <v>11000000054</v>
      </c>
      <c r="T74" s="12">
        <v>13000000054</v>
      </c>
      <c r="U74" s="10"/>
      <c r="V74" s="11"/>
      <c r="W74" s="8">
        <f t="shared" si="25"/>
        <v>0.60001015890216136</v>
      </c>
      <c r="X74" s="8">
        <f t="shared" si="26"/>
        <v>17.010288004876276</v>
      </c>
      <c r="Y74" s="8">
        <f t="shared" si="27"/>
        <v>9.6001625424345818</v>
      </c>
      <c r="Z74" s="8">
        <f t="shared" si="28"/>
        <v>272.16000000000003</v>
      </c>
      <c r="AA74" s="16">
        <v>15000000054</v>
      </c>
      <c r="AB74" s="8">
        <f t="shared" si="16"/>
        <v>1.8000304767064841</v>
      </c>
      <c r="AC74" s="8">
        <f t="shared" si="17"/>
        <v>51.03</v>
      </c>
      <c r="AD74" s="16">
        <v>15000000054</v>
      </c>
      <c r="AE74" s="13"/>
      <c r="AF74" s="11" t="str">
        <f t="shared" si="29"/>
        <v>Cajun Popcorn Seasoning Ingredients:
corn flour, spices, onion powder, tomato powder, salt, monosodium glutamate, yeast extract, paprika extratives, garlic powder, hydrolyized soy protein, caramel color, &lt;2% silicon dioxide to prevent caking</v>
      </c>
    </row>
    <row r="75" spans="1:32" ht="105" x14ac:dyDescent="0.3">
      <c r="A75" s="9" t="s">
        <v>207</v>
      </c>
      <c r="B75" s="10" t="s">
        <v>208</v>
      </c>
      <c r="C75" s="10" t="s">
        <v>209</v>
      </c>
      <c r="D75" s="11" t="s">
        <v>1907</v>
      </c>
      <c r="E75" s="8">
        <f t="shared" si="18"/>
        <v>2.0000338630072045</v>
      </c>
      <c r="F75" s="8">
        <v>56.7</v>
      </c>
      <c r="G75" s="8">
        <f t="shared" si="19"/>
        <v>4.0000677260144091</v>
      </c>
      <c r="H75" s="8">
        <v>113.4</v>
      </c>
      <c r="I75" s="8">
        <f t="shared" si="20"/>
        <v>5.0000846575180109</v>
      </c>
      <c r="J75" s="8">
        <f t="shared" si="21"/>
        <v>141.75240004063562</v>
      </c>
      <c r="K75" s="8">
        <f t="shared" si="22"/>
        <v>8.0001354520288182</v>
      </c>
      <c r="L75" s="8">
        <f t="shared" si="23"/>
        <v>226.803840065017</v>
      </c>
      <c r="M75" s="11" t="str">
        <f t="shared" si="24"/>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5" s="12">
        <v>10000000055</v>
      </c>
      <c r="O75" s="12">
        <v>30000000055</v>
      </c>
      <c r="P75" s="12">
        <v>50000000055</v>
      </c>
      <c r="Q75" s="12">
        <v>70000000055</v>
      </c>
      <c r="R75" s="12">
        <v>90000000055</v>
      </c>
      <c r="S75" s="12">
        <v>11000000055</v>
      </c>
      <c r="T75" s="12">
        <v>13000000055</v>
      </c>
      <c r="U75" s="10"/>
      <c r="V75" s="11"/>
      <c r="W75" s="8">
        <f t="shared" si="25"/>
        <v>1.0000169315036023</v>
      </c>
      <c r="X75" s="8">
        <f t="shared" si="26"/>
        <v>28.350480008127125</v>
      </c>
      <c r="Y75" s="8">
        <f t="shared" si="27"/>
        <v>16.000270904057636</v>
      </c>
      <c r="Z75" s="8">
        <f t="shared" si="28"/>
        <v>453.6</v>
      </c>
      <c r="AA75" s="16">
        <v>15000000055</v>
      </c>
      <c r="AB75" s="8">
        <f t="shared" si="16"/>
        <v>3.0000507945108068</v>
      </c>
      <c r="AC75" s="8">
        <f t="shared" si="17"/>
        <v>85.050000000000011</v>
      </c>
      <c r="AD75" s="16">
        <v>15000000055</v>
      </c>
      <c r="AE75" s="13"/>
      <c r="AF75" s="11" t="str">
        <f t="shared" si="29"/>
        <v>Canadian Chicken Seasoning Ingredients:
salt, spices, dehydrated garlic, dehydrated onion, parsley, mustard seed, paprika, black pepper</v>
      </c>
    </row>
    <row r="76" spans="1:32" ht="120" x14ac:dyDescent="0.3">
      <c r="A76" s="9" t="s">
        <v>210</v>
      </c>
      <c r="B76" s="10" t="s">
        <v>211</v>
      </c>
      <c r="C76" s="10" t="s">
        <v>212</v>
      </c>
      <c r="D76" s="11" t="s">
        <v>1908</v>
      </c>
      <c r="E76" s="8">
        <f t="shared" si="18"/>
        <v>1.1000186246539627</v>
      </c>
      <c r="F76" s="8">
        <v>31.185000000000006</v>
      </c>
      <c r="G76" s="8">
        <f t="shared" si="19"/>
        <v>2.2000372493079254</v>
      </c>
      <c r="H76" s="8">
        <v>62.370000000000012</v>
      </c>
      <c r="I76" s="8">
        <f t="shared" si="20"/>
        <v>2.7500465616349068</v>
      </c>
      <c r="J76" s="8">
        <f t="shared" si="21"/>
        <v>77.963820022349609</v>
      </c>
      <c r="K76" s="8">
        <f t="shared" si="22"/>
        <v>4.4000744986158509</v>
      </c>
      <c r="L76" s="8">
        <f t="shared" si="23"/>
        <v>124.74211203575938</v>
      </c>
      <c r="M76" s="11" t="str">
        <f t="shared" si="24"/>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6" s="12">
        <v>10000000056</v>
      </c>
      <c r="O76" s="12">
        <v>30000000056</v>
      </c>
      <c r="P76" s="12">
        <v>50000000056</v>
      </c>
      <c r="Q76" s="12">
        <v>70000000056</v>
      </c>
      <c r="R76" s="12">
        <v>90000000056</v>
      </c>
      <c r="S76" s="12">
        <v>11000000056</v>
      </c>
      <c r="T76" s="12">
        <v>13000000056</v>
      </c>
      <c r="U76" s="10" t="s">
        <v>38</v>
      </c>
      <c r="V76" s="11" t="s">
        <v>1316</v>
      </c>
      <c r="W76" s="8">
        <f t="shared" si="25"/>
        <v>0.55000931232698136</v>
      </c>
      <c r="X76" s="8">
        <f t="shared" si="26"/>
        <v>15.592764004469922</v>
      </c>
      <c r="Y76" s="8">
        <f t="shared" si="27"/>
        <v>8.8001489972317017</v>
      </c>
      <c r="Z76" s="8">
        <f t="shared" si="28"/>
        <v>249.48000000000005</v>
      </c>
      <c r="AA76" s="16">
        <v>15000000056</v>
      </c>
      <c r="AB76" s="8">
        <f t="shared" si="16"/>
        <v>1.6500279369809441</v>
      </c>
      <c r="AC76" s="8">
        <f t="shared" si="17"/>
        <v>46.777500000000011</v>
      </c>
      <c r="AD76" s="16">
        <v>15000000056</v>
      </c>
      <c r="AE76" s="13"/>
      <c r="AF76" s="11" t="str">
        <f t="shared" si="29"/>
        <v>Canadian Steak Seasoning Ingredients:
salt, spice (including black pepper, dill seed, coriander and red pepper), dehydrated garlic, soybean oil and extractives of paprika, dill, garlic and black pepper</v>
      </c>
    </row>
    <row r="77" spans="1:32" ht="120" x14ac:dyDescent="0.3">
      <c r="A77" s="9" t="s">
        <v>213</v>
      </c>
      <c r="B77" s="10" t="s">
        <v>214</v>
      </c>
      <c r="C77" s="10" t="s">
        <v>215</v>
      </c>
      <c r="D77" s="11" t="s">
        <v>1909</v>
      </c>
      <c r="E77" s="8">
        <f t="shared" si="18"/>
        <v>2.0000338630072045</v>
      </c>
      <c r="F77" s="8">
        <v>56.7</v>
      </c>
      <c r="G77" s="8">
        <f t="shared" si="19"/>
        <v>4.0000677260144091</v>
      </c>
      <c r="H77" s="8">
        <v>113.4</v>
      </c>
      <c r="I77" s="8">
        <f t="shared" si="20"/>
        <v>5.0000846575180109</v>
      </c>
      <c r="J77" s="8">
        <f t="shared" si="21"/>
        <v>141.75240004063562</v>
      </c>
      <c r="K77" s="8">
        <f t="shared" si="22"/>
        <v>8.0001354520288182</v>
      </c>
      <c r="L77" s="8">
        <f t="shared" si="23"/>
        <v>226.803840065017</v>
      </c>
      <c r="M77" s="11" t="str">
        <f t="shared" si="24"/>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7" s="12">
        <v>10000000057</v>
      </c>
      <c r="O77" s="12">
        <v>30000000057</v>
      </c>
      <c r="P77" s="12">
        <v>50000000057</v>
      </c>
      <c r="Q77" s="12">
        <v>70000000057</v>
      </c>
      <c r="R77" s="12">
        <v>90000000057</v>
      </c>
      <c r="S77" s="12">
        <v>11000000057</v>
      </c>
      <c r="T77" s="12">
        <v>13000000057</v>
      </c>
      <c r="U77" s="10"/>
      <c r="V77" s="11"/>
      <c r="W77" s="8">
        <f t="shared" si="25"/>
        <v>1.0000169315036023</v>
      </c>
      <c r="X77" s="8">
        <f t="shared" si="26"/>
        <v>28.350480008127125</v>
      </c>
      <c r="Y77" s="8">
        <f t="shared" si="27"/>
        <v>16.000270904057636</v>
      </c>
      <c r="Z77" s="8">
        <f t="shared" si="28"/>
        <v>453.6</v>
      </c>
      <c r="AA77" s="16">
        <v>15000000057</v>
      </c>
      <c r="AB77" s="8">
        <f t="shared" si="16"/>
        <v>3.0000507945108068</v>
      </c>
      <c r="AC77" s="8">
        <f t="shared" si="17"/>
        <v>85.050000000000011</v>
      </c>
      <c r="AD77" s="16">
        <v>15000000057</v>
      </c>
      <c r="AE77" s="13"/>
      <c r="AF77" s="11" t="str">
        <f t="shared" si="29"/>
        <v>Cape Cod Seafood Ingredients:
celery salt (approx. 47%), mustard, red pepper, black pepper, bay leaves, cloves, allspice, ginger, mace, cardamom, cinnamon, paprika</v>
      </c>
    </row>
    <row r="78" spans="1:32" ht="105" x14ac:dyDescent="0.3">
      <c r="A78" s="9" t="s">
        <v>1371</v>
      </c>
      <c r="B78" s="10" t="s">
        <v>1354</v>
      </c>
      <c r="C78" s="10" t="s">
        <v>1354</v>
      </c>
      <c r="D78" s="11" t="s">
        <v>1910</v>
      </c>
      <c r="E78" s="8">
        <f t="shared" si="18"/>
        <v>1.6931503602177393</v>
      </c>
      <c r="F78" s="8">
        <v>48</v>
      </c>
      <c r="G78" s="8">
        <f t="shared" si="19"/>
        <v>3.4568486521112178</v>
      </c>
      <c r="H78" s="8">
        <v>98</v>
      </c>
      <c r="I78" s="8">
        <f t="shared" si="20"/>
        <v>4.3210608151390222</v>
      </c>
      <c r="J78" s="8">
        <f t="shared" si="21"/>
        <v>122.50207410919128</v>
      </c>
      <c r="K78" s="8">
        <f t="shared" si="22"/>
        <v>6.9136973042224357</v>
      </c>
      <c r="L78" s="8">
        <f t="shared" si="23"/>
        <v>196.00331857470607</v>
      </c>
      <c r="M78" s="11" t="str">
        <f t="shared" si="24"/>
        <v>Cappuccino Sugar Ingredients:
pure cane sugar, natural flavor, yellow #5, titanium dioxide, red #40, blue #1
• Packed in a facility and/or equipment that produces products containing peanuts, tree nuts, soybean, milk, dairy, eggs, fish, shellfish, wheat, sesame •
 - NET WT. 1.69 oz (48 grams)</v>
      </c>
      <c r="N78" s="12">
        <v>10000000506</v>
      </c>
      <c r="O78" s="12">
        <v>30000000506</v>
      </c>
      <c r="P78" s="12">
        <v>50000000506</v>
      </c>
      <c r="Q78" s="12">
        <v>70000000506</v>
      </c>
      <c r="R78" s="12">
        <v>90000000506</v>
      </c>
      <c r="S78" s="12">
        <v>11000000506</v>
      </c>
      <c r="T78" s="12">
        <v>13000000506</v>
      </c>
      <c r="U78" s="10" t="s">
        <v>38</v>
      </c>
      <c r="V78" s="11" t="s">
        <v>461</v>
      </c>
      <c r="W78" s="8">
        <f t="shared" si="25"/>
        <v>0.86421216302780446</v>
      </c>
      <c r="X78" s="8">
        <f t="shared" si="26"/>
        <v>24.500414821838259</v>
      </c>
      <c r="Y78" s="8">
        <f t="shared" si="27"/>
        <v>13.827394608444871</v>
      </c>
      <c r="Z78" s="8">
        <f t="shared" si="28"/>
        <v>392</v>
      </c>
      <c r="AA78" s="16">
        <v>15000000506</v>
      </c>
      <c r="AB78" s="8">
        <f t="shared" si="16"/>
        <v>2.5749995061644784</v>
      </c>
      <c r="AC78" s="8">
        <f t="shared" si="17"/>
        <v>73</v>
      </c>
      <c r="AD78" s="16">
        <v>15000000506</v>
      </c>
      <c r="AE78" s="13"/>
      <c r="AF78" s="11" t="str">
        <f t="shared" si="29"/>
        <v>Cappuccino Sugar Ingredients:
pure cane sugar, natural flavor, yellow #5, titanium dioxide, red #40, blue #1</v>
      </c>
    </row>
    <row r="79" spans="1:32" ht="120" x14ac:dyDescent="0.3">
      <c r="A79" s="9" t="s">
        <v>216</v>
      </c>
      <c r="B79" s="10" t="s">
        <v>217</v>
      </c>
      <c r="C79" s="10" t="s">
        <v>218</v>
      </c>
      <c r="D79" s="11" t="s">
        <v>1911</v>
      </c>
      <c r="E79" s="8">
        <f t="shared" si="18"/>
        <v>2.2000372493079254</v>
      </c>
      <c r="F79" s="8">
        <v>62.370000000000012</v>
      </c>
      <c r="G79" s="8">
        <f t="shared" si="19"/>
        <v>4.4000744986158509</v>
      </c>
      <c r="H79" s="8">
        <v>124.74000000000002</v>
      </c>
      <c r="I79" s="8">
        <f t="shared" si="20"/>
        <v>5.5000931232698136</v>
      </c>
      <c r="J79" s="8">
        <f t="shared" si="21"/>
        <v>155.92764004469922</v>
      </c>
      <c r="K79" s="8">
        <f t="shared" si="22"/>
        <v>8.8001489972317017</v>
      </c>
      <c r="L79" s="8">
        <f t="shared" si="23"/>
        <v>249.48422407151875</v>
      </c>
      <c r="M79" s="11" t="str">
        <f t="shared" si="24"/>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79" s="12">
        <v>10000000058</v>
      </c>
      <c r="O79" s="12">
        <v>30000000058</v>
      </c>
      <c r="P79" s="12">
        <v>50000000058</v>
      </c>
      <c r="Q79" s="12">
        <v>70000000058</v>
      </c>
      <c r="R79" s="12">
        <v>90000000058</v>
      </c>
      <c r="S79" s="12">
        <v>11000000058</v>
      </c>
      <c r="T79" s="12">
        <v>13000000058</v>
      </c>
      <c r="U79" s="10"/>
      <c r="V79" s="11"/>
      <c r="W79" s="8">
        <f t="shared" si="25"/>
        <v>1.1000186246539627</v>
      </c>
      <c r="X79" s="8">
        <f t="shared" si="26"/>
        <v>31.185528008939844</v>
      </c>
      <c r="Y79" s="8">
        <f t="shared" si="27"/>
        <v>17.600297994463403</v>
      </c>
      <c r="Z79" s="8">
        <f t="shared" si="28"/>
        <v>498.96000000000009</v>
      </c>
      <c r="AA79" s="16">
        <v>15000000058</v>
      </c>
      <c r="AB79" s="8">
        <f t="shared" si="16"/>
        <v>3.3000558739618882</v>
      </c>
      <c r="AC79" s="8">
        <f t="shared" si="17"/>
        <v>93.555000000000021</v>
      </c>
      <c r="AD79" s="16">
        <v>15000000058</v>
      </c>
      <c r="AE79" s="13"/>
      <c r="AF79" s="11" t="str">
        <f t="shared" si="29"/>
        <v>Caramel Apple Popcorn Seasoning Ingredients:
sugar, brown sugar, dark molasses, granules (cane sugar, molasses, caramel color)  natural &amp; artificial flavors, salt, soy lecithin, fd&amp;c red #40, blue #1, yellow #5</v>
      </c>
    </row>
    <row r="80" spans="1:32" ht="210" x14ac:dyDescent="0.3">
      <c r="A80" s="9" t="s">
        <v>1339</v>
      </c>
      <c r="B80" s="10" t="s">
        <v>1340</v>
      </c>
      <c r="C80" s="10" t="s">
        <v>1341</v>
      </c>
      <c r="D80" s="11" t="s">
        <v>2330</v>
      </c>
      <c r="E80" s="8">
        <f t="shared" si="18"/>
        <v>1.6900286142410879</v>
      </c>
      <c r="F80" s="8">
        <v>47.911500000000004</v>
      </c>
      <c r="G80" s="8">
        <f t="shared" si="19"/>
        <v>3.3800572284821757</v>
      </c>
      <c r="H80" s="8">
        <v>95.823000000000008</v>
      </c>
      <c r="I80" s="8">
        <f t="shared" si="20"/>
        <v>4.2250715356027193</v>
      </c>
      <c r="J80" s="8">
        <f t="shared" si="21"/>
        <v>119.7807780343371</v>
      </c>
      <c r="K80" s="8">
        <f t="shared" si="22"/>
        <v>6.7601144569643514</v>
      </c>
      <c r="L80" s="8">
        <f t="shared" si="23"/>
        <v>191.64924485493938</v>
      </c>
      <c r="M80" s="11" t="str">
        <f t="shared" si="24"/>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80" s="12">
        <v>10000000490</v>
      </c>
      <c r="O80" s="12">
        <v>30000000490</v>
      </c>
      <c r="P80" s="12">
        <v>50000000490</v>
      </c>
      <c r="Q80" s="12">
        <v>70000000490</v>
      </c>
      <c r="R80" s="12">
        <v>90000000490</v>
      </c>
      <c r="S80" s="12">
        <v>11000000490</v>
      </c>
      <c r="T80" s="12">
        <v>13000000490</v>
      </c>
      <c r="U80" s="10" t="s">
        <v>38</v>
      </c>
      <c r="V80" s="11"/>
      <c r="W80" s="8">
        <f t="shared" si="25"/>
        <v>0.84501430712054393</v>
      </c>
      <c r="X80" s="8">
        <f t="shared" si="26"/>
        <v>23.956155606867423</v>
      </c>
      <c r="Y80" s="8">
        <f t="shared" si="27"/>
        <v>13.520228913928703</v>
      </c>
      <c r="Z80" s="8">
        <f t="shared" si="28"/>
        <v>383.29200000000003</v>
      </c>
      <c r="AA80" s="16">
        <v>15000000490</v>
      </c>
      <c r="AB80" s="8">
        <f t="shared" si="16"/>
        <v>2.5350429213616317</v>
      </c>
      <c r="AC80" s="8">
        <f t="shared" si="17"/>
        <v>71.867250000000013</v>
      </c>
      <c r="AD80" s="16">
        <v>15000000490</v>
      </c>
      <c r="AE80" s="13"/>
      <c r="AF80" s="11" t="str">
        <f t="shared" si="29"/>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v>
      </c>
    </row>
    <row r="81" spans="1:32" ht="105" x14ac:dyDescent="0.3">
      <c r="A81" s="9" t="s">
        <v>219</v>
      </c>
      <c r="B81" s="10" t="s">
        <v>220</v>
      </c>
      <c r="C81" s="10" t="s">
        <v>221</v>
      </c>
      <c r="D81" s="11" t="s">
        <v>1912</v>
      </c>
      <c r="E81" s="8">
        <f t="shared" si="18"/>
        <v>2.0500347095823845</v>
      </c>
      <c r="F81" s="8">
        <v>58.1175</v>
      </c>
      <c r="G81" s="8">
        <f t="shared" si="19"/>
        <v>4.1000694191647691</v>
      </c>
      <c r="H81" s="8">
        <v>116.235</v>
      </c>
      <c r="I81" s="8">
        <f t="shared" si="20"/>
        <v>5.1250867739559611</v>
      </c>
      <c r="J81" s="8">
        <f t="shared" si="21"/>
        <v>145.29621004165151</v>
      </c>
      <c r="K81" s="8">
        <f t="shared" si="22"/>
        <v>8.2001388383295382</v>
      </c>
      <c r="L81" s="8">
        <f t="shared" si="23"/>
        <v>232.47393606664241</v>
      </c>
      <c r="M81" s="11" t="str">
        <f t="shared" si="24"/>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1" s="12">
        <v>10000000059</v>
      </c>
      <c r="O81" s="12">
        <v>30000000059</v>
      </c>
      <c r="P81" s="12">
        <v>50000000059</v>
      </c>
      <c r="Q81" s="12">
        <v>70000000059</v>
      </c>
      <c r="R81" s="12">
        <v>90000000059</v>
      </c>
      <c r="S81" s="12">
        <v>11000000059</v>
      </c>
      <c r="T81" s="12">
        <v>13000000059</v>
      </c>
      <c r="U81" s="10" t="s">
        <v>38</v>
      </c>
      <c r="V81" s="11" t="s">
        <v>82</v>
      </c>
      <c r="W81" s="8">
        <f t="shared" si="25"/>
        <v>1.0250173547911923</v>
      </c>
      <c r="X81" s="8">
        <f t="shared" si="26"/>
        <v>29.059242008330301</v>
      </c>
      <c r="Y81" s="8">
        <f t="shared" si="27"/>
        <v>16.400277676659076</v>
      </c>
      <c r="Z81" s="8">
        <f t="shared" si="28"/>
        <v>464.94</v>
      </c>
      <c r="AA81" s="16">
        <v>15000000059</v>
      </c>
      <c r="AB81" s="8">
        <f t="shared" si="16"/>
        <v>3.075052064373577</v>
      </c>
      <c r="AC81" s="8">
        <f t="shared" si="17"/>
        <v>87.176249999999996</v>
      </c>
      <c r="AD81" s="16">
        <v>15000000059</v>
      </c>
      <c r="AE81" s="13"/>
      <c r="AF81" s="11" t="str">
        <f t="shared" si="29"/>
        <v>Caramel Popcorn Glaze Ingredients:
sugar, molasses, brown sugar, natural/artificial flavors, artificial colors, soy lecithin</v>
      </c>
    </row>
    <row r="82" spans="1:32" ht="135" x14ac:dyDescent="0.3">
      <c r="A82" s="9" t="s">
        <v>222</v>
      </c>
      <c r="B82" s="10" t="s">
        <v>223</v>
      </c>
      <c r="C82" s="10" t="s">
        <v>224</v>
      </c>
      <c r="D82" s="11" t="s">
        <v>1913</v>
      </c>
      <c r="E82" s="8">
        <f t="shared" si="18"/>
        <v>1.1000186246539627</v>
      </c>
      <c r="F82" s="8">
        <v>31.185000000000006</v>
      </c>
      <c r="G82" s="8">
        <f t="shared" si="19"/>
        <v>2.2000372493079254</v>
      </c>
      <c r="H82" s="8">
        <v>62.370000000000012</v>
      </c>
      <c r="I82" s="8">
        <f t="shared" si="20"/>
        <v>2.7500465616349068</v>
      </c>
      <c r="J82" s="8">
        <f t="shared" si="21"/>
        <v>77.963820022349609</v>
      </c>
      <c r="K82" s="8">
        <f t="shared" si="22"/>
        <v>4.4000744986158509</v>
      </c>
      <c r="L82" s="8">
        <f t="shared" si="23"/>
        <v>124.74211203575938</v>
      </c>
      <c r="M82" s="11" t="str">
        <f t="shared" si="24"/>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2" s="12">
        <v>10000000060</v>
      </c>
      <c r="O82" s="12">
        <v>30000000060</v>
      </c>
      <c r="P82" s="12">
        <v>50000000060</v>
      </c>
      <c r="Q82" s="12">
        <v>70000000060</v>
      </c>
      <c r="R82" s="12">
        <v>90000000060</v>
      </c>
      <c r="S82" s="12">
        <v>11000000060</v>
      </c>
      <c r="T82" s="12">
        <v>13000000060</v>
      </c>
      <c r="U82" s="10"/>
      <c r="V82" s="11"/>
      <c r="W82" s="8">
        <f t="shared" si="25"/>
        <v>0.55000931232698136</v>
      </c>
      <c r="X82" s="8">
        <f t="shared" si="26"/>
        <v>15.592764004469922</v>
      </c>
      <c r="Y82" s="8">
        <f t="shared" si="27"/>
        <v>8.8001489972317017</v>
      </c>
      <c r="Z82" s="8">
        <f t="shared" si="28"/>
        <v>249.48000000000005</v>
      </c>
      <c r="AA82" s="16">
        <v>15000000060</v>
      </c>
      <c r="AB82" s="8">
        <f t="shared" si="16"/>
        <v>1.6500279369809441</v>
      </c>
      <c r="AC82" s="8">
        <f t="shared" si="17"/>
        <v>46.777500000000011</v>
      </c>
      <c r="AD82" s="16">
        <v>15000000060</v>
      </c>
      <c r="AE82" s="13"/>
      <c r="AF82" s="11" t="str">
        <f t="shared" si="29"/>
        <v>Caramels &amp; Cream Popcorn Ingredients:
sugar, brown sugar, nonfat dry milk, natural flavor (including caramel, cream, butter) modified food starch, salt, caramel color, silicon dioxide (anticaking)
• ALLERGY ALERT: contains soybean milk •</v>
      </c>
    </row>
    <row r="83" spans="1:32" ht="105" x14ac:dyDescent="0.3">
      <c r="A83" s="9" t="s">
        <v>225</v>
      </c>
      <c r="B83" s="10" t="s">
        <v>226</v>
      </c>
      <c r="C83" s="10" t="s">
        <v>227</v>
      </c>
      <c r="D83" s="11" t="s">
        <v>1914</v>
      </c>
      <c r="E83" s="8">
        <f t="shared" si="18"/>
        <v>1.3000220109546829</v>
      </c>
      <c r="F83" s="8">
        <v>36.855000000000004</v>
      </c>
      <c r="G83" s="8">
        <f t="shared" si="19"/>
        <v>2.6000440219093659</v>
      </c>
      <c r="H83" s="8">
        <v>73.710000000000008</v>
      </c>
      <c r="I83" s="8">
        <f t="shared" si="20"/>
        <v>3.2500550273867073</v>
      </c>
      <c r="J83" s="8">
        <f t="shared" si="21"/>
        <v>92.139060026413162</v>
      </c>
      <c r="K83" s="8">
        <f t="shared" si="22"/>
        <v>5.2000880438187318</v>
      </c>
      <c r="L83" s="8">
        <f t="shared" si="23"/>
        <v>147.42249604226106</v>
      </c>
      <c r="M83" s="11" t="str">
        <f t="shared" si="24"/>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3" s="12">
        <v>10000000411</v>
      </c>
      <c r="O83" s="12">
        <v>30000000411</v>
      </c>
      <c r="P83" s="12">
        <v>50000000411</v>
      </c>
      <c r="Q83" s="12">
        <v>70000000411</v>
      </c>
      <c r="R83" s="12">
        <v>90000000411</v>
      </c>
      <c r="S83" s="12">
        <v>11000000411</v>
      </c>
      <c r="T83" s="12">
        <v>13000000411</v>
      </c>
      <c r="U83" s="10"/>
      <c r="V83" s="11"/>
      <c r="W83" s="8">
        <f t="shared" si="25"/>
        <v>0.65001100547734147</v>
      </c>
      <c r="X83" s="8">
        <f t="shared" si="26"/>
        <v>18.427812005282632</v>
      </c>
      <c r="Y83" s="8">
        <f t="shared" si="27"/>
        <v>10.400176087637464</v>
      </c>
      <c r="Z83" s="8">
        <f t="shared" si="28"/>
        <v>294.84000000000003</v>
      </c>
      <c r="AA83" s="16">
        <v>15000000411</v>
      </c>
      <c r="AB83" s="8">
        <f t="shared" si="16"/>
        <v>1.9500330164320245</v>
      </c>
      <c r="AC83" s="8">
        <f t="shared" si="17"/>
        <v>55.282500000000006</v>
      </c>
      <c r="AD83" s="16">
        <v>15000000411</v>
      </c>
      <c r="AE83" s="13"/>
      <c r="AF83" s="11" t="str">
        <f t="shared" si="29"/>
        <v>Caribbean Island Jerk Ingredients:
salt, cayenne pepper, garlic, onion, cinnamon, ginger, black pepper, dark chili powder, citric acid, sugar</v>
      </c>
    </row>
    <row r="84" spans="1:32" ht="90" x14ac:dyDescent="0.3">
      <c r="A84" s="9" t="s">
        <v>1675</v>
      </c>
      <c r="B84" s="10" t="s">
        <v>228</v>
      </c>
      <c r="C84" s="10" t="s">
        <v>228</v>
      </c>
      <c r="D84" s="11" t="s">
        <v>1915</v>
      </c>
      <c r="E84" s="8">
        <f t="shared" si="18"/>
        <v>0.95001608492842216</v>
      </c>
      <c r="F84" s="8">
        <v>26.932500000000001</v>
      </c>
      <c r="G84" s="8">
        <f t="shared" si="19"/>
        <v>1.9000321698568443</v>
      </c>
      <c r="H84" s="8">
        <v>53.865000000000002</v>
      </c>
      <c r="I84" s="8">
        <f t="shared" si="20"/>
        <v>2.3750402123210552</v>
      </c>
      <c r="J84" s="8">
        <f t="shared" si="21"/>
        <v>67.332390019301926</v>
      </c>
      <c r="K84" s="8">
        <f t="shared" si="22"/>
        <v>3.8000643397136886</v>
      </c>
      <c r="L84" s="8">
        <f t="shared" si="23"/>
        <v>107.73182403088308</v>
      </c>
      <c r="M84" s="11" t="str">
        <f t="shared" si="24"/>
        <v>Cayenne Pepper Ingredients:
cayenne red pepper
• Packed in a facility and/or equipment that produces products containing peanuts, tree nuts, soybean, milk, dairy, eggs, fish, shellfish, wheat, sesame •
 - NET WT. 0.95 oz (26.9325 grams)</v>
      </c>
      <c r="N84" s="12">
        <v>10000000061</v>
      </c>
      <c r="O84" s="12">
        <v>30000000061</v>
      </c>
      <c r="P84" s="12">
        <v>50000000061</v>
      </c>
      <c r="Q84" s="12">
        <v>70000000061</v>
      </c>
      <c r="R84" s="12">
        <v>90000000061</v>
      </c>
      <c r="S84" s="12">
        <v>11000000061</v>
      </c>
      <c r="T84" s="12">
        <v>13000000061</v>
      </c>
      <c r="U84" s="10" t="s">
        <v>38</v>
      </c>
      <c r="V84" s="11" t="s">
        <v>197</v>
      </c>
      <c r="W84" s="8">
        <f t="shared" si="25"/>
        <v>0.47500804246421108</v>
      </c>
      <c r="X84" s="8">
        <f t="shared" si="26"/>
        <v>13.466478003860384</v>
      </c>
      <c r="Y84" s="8">
        <f t="shared" si="27"/>
        <v>7.6001286794273772</v>
      </c>
      <c r="Z84" s="8">
        <f t="shared" si="28"/>
        <v>215.46</v>
      </c>
      <c r="AA84" s="16">
        <v>15000000061</v>
      </c>
      <c r="AB84" s="8">
        <f t="shared" si="16"/>
        <v>1.4250241273926332</v>
      </c>
      <c r="AC84" s="8">
        <f t="shared" si="17"/>
        <v>40.39875</v>
      </c>
      <c r="AD84" s="16">
        <v>15000000061</v>
      </c>
      <c r="AE84" s="13"/>
      <c r="AF84" s="11" t="str">
        <f t="shared" si="29"/>
        <v>Cayenne Pepper Ingredients:
cayenne red pepper</v>
      </c>
    </row>
    <row r="85" spans="1:32" ht="90" x14ac:dyDescent="0.3">
      <c r="A85" s="9" t="s">
        <v>229</v>
      </c>
      <c r="B85" s="10" t="s">
        <v>230</v>
      </c>
      <c r="C85" s="10" t="s">
        <v>230</v>
      </c>
      <c r="D85" s="11" t="s">
        <v>1916</v>
      </c>
      <c r="E85" s="8">
        <f t="shared" si="18"/>
        <v>2.3500397890334654</v>
      </c>
      <c r="F85" s="8">
        <v>66.622500000000002</v>
      </c>
      <c r="G85" s="8">
        <f t="shared" si="19"/>
        <v>4.7000795780669309</v>
      </c>
      <c r="H85" s="8">
        <v>133.245</v>
      </c>
      <c r="I85" s="8">
        <f t="shared" si="20"/>
        <v>5.8750994725836634</v>
      </c>
      <c r="J85" s="8">
        <f t="shared" si="21"/>
        <v>166.55907004774687</v>
      </c>
      <c r="K85" s="8">
        <f t="shared" si="22"/>
        <v>9.4001591561338618</v>
      </c>
      <c r="L85" s="8">
        <f t="shared" si="23"/>
        <v>266.49451207639498</v>
      </c>
      <c r="M85" s="11" t="str">
        <f t="shared" si="24"/>
        <v>Celery Salt Ingredients:
ground celery seeds, salt
• Packed in a facility and/or equipment that produces products containing peanuts, tree nuts, soybean, milk, dairy, eggs, fish, shellfish, wheat, sesame •
 - NET WT. 2.35 oz (66.6225 grams)</v>
      </c>
      <c r="N85" s="12">
        <v>10000000062</v>
      </c>
      <c r="O85" s="12">
        <v>30000000062</v>
      </c>
      <c r="P85" s="12">
        <v>50000000062</v>
      </c>
      <c r="Q85" s="12">
        <v>70000000062</v>
      </c>
      <c r="R85" s="12">
        <v>90000000062</v>
      </c>
      <c r="S85" s="12">
        <v>11000000062</v>
      </c>
      <c r="T85" s="12">
        <v>13000000062</v>
      </c>
      <c r="U85" s="10"/>
      <c r="V85" s="11"/>
      <c r="W85" s="8">
        <f t="shared" si="25"/>
        <v>1.1750198945167327</v>
      </c>
      <c r="X85" s="8">
        <f t="shared" si="26"/>
        <v>33.311814009549373</v>
      </c>
      <c r="Y85" s="8">
        <f t="shared" si="27"/>
        <v>18.800318312267724</v>
      </c>
      <c r="Z85" s="8">
        <f t="shared" si="28"/>
        <v>532.98</v>
      </c>
      <c r="AA85" s="16">
        <v>15000000062</v>
      </c>
      <c r="AB85" s="8">
        <f t="shared" si="16"/>
        <v>3.5250596835501984</v>
      </c>
      <c r="AC85" s="8">
        <f t="shared" si="17"/>
        <v>99.933750000000003</v>
      </c>
      <c r="AD85" s="16">
        <v>15000000062</v>
      </c>
      <c r="AE85" s="13"/>
      <c r="AF85" s="11" t="str">
        <f t="shared" si="29"/>
        <v>Celery Salt Ingredients:
ground celery seeds, salt</v>
      </c>
    </row>
    <row r="86" spans="1:32" ht="90" x14ac:dyDescent="0.3">
      <c r="A86" s="9" t="s">
        <v>231</v>
      </c>
      <c r="B86" s="10" t="s">
        <v>232</v>
      </c>
      <c r="C86" s="10" t="s">
        <v>232</v>
      </c>
      <c r="D86" s="11" t="s">
        <v>1917</v>
      </c>
      <c r="E86" s="8">
        <f t="shared" si="18"/>
        <v>1.9000321698568443</v>
      </c>
      <c r="F86" s="8">
        <v>53.865000000000002</v>
      </c>
      <c r="G86" s="8">
        <f t="shared" si="19"/>
        <v>3.8000643397136886</v>
      </c>
      <c r="H86" s="8">
        <v>107.73</v>
      </c>
      <c r="I86" s="8">
        <f t="shared" si="20"/>
        <v>4.7500804246421104</v>
      </c>
      <c r="J86" s="8">
        <f t="shared" si="21"/>
        <v>134.66478003860385</v>
      </c>
      <c r="K86" s="8">
        <f t="shared" si="22"/>
        <v>7.6001286794273772</v>
      </c>
      <c r="L86" s="8">
        <f t="shared" si="23"/>
        <v>215.46364806176615</v>
      </c>
      <c r="M86" s="11" t="str">
        <f t="shared" si="24"/>
        <v>Ceylon Cinnamon Ingredients:
ceylon organic cinnamon
• Packed in a facility and/or equipment that produces products containing peanuts, tree nuts, soybean, milk, dairy, eggs, fish, shellfish, wheat, sesame •
 - NET WT. 1.90 oz (53.865 grams)</v>
      </c>
      <c r="N86" s="12">
        <v>10000000426</v>
      </c>
      <c r="O86" s="12">
        <v>30000000426</v>
      </c>
      <c r="P86" s="12">
        <v>50000000426</v>
      </c>
      <c r="Q86" s="12">
        <v>70000000426</v>
      </c>
      <c r="R86" s="12">
        <v>90000000426</v>
      </c>
      <c r="S86" s="12">
        <v>11000000426</v>
      </c>
      <c r="T86" s="12">
        <v>13000000426</v>
      </c>
      <c r="U86" s="10"/>
      <c r="V86" s="11"/>
      <c r="W86" s="8">
        <f t="shared" si="25"/>
        <v>0.95001608492842216</v>
      </c>
      <c r="X86" s="8">
        <f t="shared" si="26"/>
        <v>26.932956007720769</v>
      </c>
      <c r="Y86" s="8">
        <f t="shared" si="27"/>
        <v>15.200257358854754</v>
      </c>
      <c r="Z86" s="8">
        <f t="shared" si="28"/>
        <v>430.92</v>
      </c>
      <c r="AA86" s="16">
        <v>15000000426</v>
      </c>
      <c r="AB86" s="8">
        <f t="shared" si="16"/>
        <v>2.8500482547852664</v>
      </c>
      <c r="AC86" s="8">
        <f t="shared" si="17"/>
        <v>80.797499999999999</v>
      </c>
      <c r="AD86" s="16">
        <v>15000000426</v>
      </c>
      <c r="AE86" s="13"/>
      <c r="AF86" s="11" t="str">
        <f t="shared" si="29"/>
        <v>Ceylon Cinnamon Ingredients:
ceylon organic cinnamon</v>
      </c>
    </row>
    <row r="87" spans="1:32" ht="105" x14ac:dyDescent="0.3">
      <c r="A87" s="9" t="s">
        <v>233</v>
      </c>
      <c r="B87" s="10" t="s">
        <v>234</v>
      </c>
      <c r="C87" s="10" t="s">
        <v>235</v>
      </c>
      <c r="D87" s="11" t="s">
        <v>1918</v>
      </c>
      <c r="E87" s="8">
        <f t="shared" si="18"/>
        <v>0.80001354520288193</v>
      </c>
      <c r="F87" s="8">
        <v>22.680000000000003</v>
      </c>
      <c r="G87" s="8">
        <f t="shared" si="19"/>
        <v>1.6000270904057639</v>
      </c>
      <c r="H87" s="8">
        <v>45.360000000000007</v>
      </c>
      <c r="I87" s="8">
        <f t="shared" si="20"/>
        <v>2.000033863007205</v>
      </c>
      <c r="J87" s="8">
        <f t="shared" si="21"/>
        <v>56.700960016254264</v>
      </c>
      <c r="K87" s="8">
        <f t="shared" si="22"/>
        <v>3.2000541808115277</v>
      </c>
      <c r="L87" s="8">
        <f t="shared" si="23"/>
        <v>90.721536026006817</v>
      </c>
      <c r="M87" s="11" t="str">
        <f t="shared" si="24"/>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87" s="12">
        <v>10000000063</v>
      </c>
      <c r="O87" s="12">
        <v>30000000063</v>
      </c>
      <c r="P87" s="12">
        <v>50000000063</v>
      </c>
      <c r="Q87" s="12">
        <v>70000000063</v>
      </c>
      <c r="R87" s="12">
        <v>90000000063</v>
      </c>
      <c r="S87" s="12">
        <v>11000000063</v>
      </c>
      <c r="T87" s="12">
        <v>13000000063</v>
      </c>
      <c r="U87" s="10"/>
      <c r="V87" s="11"/>
      <c r="W87" s="8">
        <f t="shared" si="25"/>
        <v>0.40000677260144096</v>
      </c>
      <c r="X87" s="8">
        <f t="shared" si="26"/>
        <v>11.340192003250852</v>
      </c>
      <c r="Y87" s="8">
        <f t="shared" si="27"/>
        <v>6.4001083616230554</v>
      </c>
      <c r="Z87" s="8">
        <f t="shared" si="28"/>
        <v>181.44000000000003</v>
      </c>
      <c r="AA87" s="16">
        <v>15000000063</v>
      </c>
      <c r="AB87" s="8">
        <f t="shared" si="16"/>
        <v>1.2000203178043229</v>
      </c>
      <c r="AC87" s="8">
        <f t="shared" si="17"/>
        <v>34.020000000000003</v>
      </c>
      <c r="AD87" s="16">
        <v>15000000063</v>
      </c>
      <c r="AE87" s="13"/>
      <c r="AF87" s="11" t="str">
        <f t="shared" si="29"/>
        <v>Chai Black Turmeric Tea Ingredients:
black tea, turmeric, ginger, cinnamon, cloves, cardamom, black pepper, cassia oil</v>
      </c>
    </row>
    <row r="88" spans="1:32" ht="105" x14ac:dyDescent="0.3">
      <c r="A88" s="9" t="s">
        <v>236</v>
      </c>
      <c r="B88" s="10" t="s">
        <v>237</v>
      </c>
      <c r="C88" s="10" t="s">
        <v>238</v>
      </c>
      <c r="D88" s="11" t="s">
        <v>1919</v>
      </c>
      <c r="E88" s="8">
        <f t="shared" si="18"/>
        <v>0.80001354520288193</v>
      </c>
      <c r="F88" s="8">
        <v>22.680000000000003</v>
      </c>
      <c r="G88" s="8">
        <f t="shared" si="19"/>
        <v>1.6000270904057639</v>
      </c>
      <c r="H88" s="8">
        <v>45.360000000000007</v>
      </c>
      <c r="I88" s="8">
        <f t="shared" si="20"/>
        <v>2.000033863007205</v>
      </c>
      <c r="J88" s="8">
        <f t="shared" si="21"/>
        <v>56.700960016254264</v>
      </c>
      <c r="K88" s="8">
        <f t="shared" si="22"/>
        <v>3.2000541808115277</v>
      </c>
      <c r="L88" s="8">
        <f t="shared" si="23"/>
        <v>90.721536026006817</v>
      </c>
      <c r="M88" s="11" t="str">
        <f t="shared" si="24"/>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88" s="12">
        <v>10000000064</v>
      </c>
      <c r="O88" s="12">
        <v>30000000064</v>
      </c>
      <c r="P88" s="12">
        <v>50000000064</v>
      </c>
      <c r="Q88" s="12">
        <v>70000000064</v>
      </c>
      <c r="R88" s="12">
        <v>90000000064</v>
      </c>
      <c r="S88" s="12">
        <v>11000000064</v>
      </c>
      <c r="T88" s="12">
        <v>13000000064</v>
      </c>
      <c r="U88" s="10"/>
      <c r="V88" s="11"/>
      <c r="W88" s="8">
        <f t="shared" si="25"/>
        <v>0.40000677260144096</v>
      </c>
      <c r="X88" s="8">
        <f t="shared" si="26"/>
        <v>11.340192003250852</v>
      </c>
      <c r="Y88" s="8">
        <f t="shared" si="27"/>
        <v>6.4001083616230554</v>
      </c>
      <c r="Z88" s="8">
        <f t="shared" si="28"/>
        <v>181.44000000000003</v>
      </c>
      <c r="AA88" s="16">
        <v>15000000064</v>
      </c>
      <c r="AB88" s="8">
        <f t="shared" si="16"/>
        <v>1.2000203178043229</v>
      </c>
      <c r="AC88" s="8">
        <f t="shared" si="17"/>
        <v>34.020000000000003</v>
      </c>
      <c r="AD88" s="16">
        <v>15000000064</v>
      </c>
      <c r="AE88" s="13"/>
      <c r="AF88" s="11" t="str">
        <f t="shared" si="29"/>
        <v xml:space="preserve">Chai Herbal Turmeric Tea Ingredients:
turmeric, ginger, cinnamon, cloves, cardamom, licorice root, black pepper, cassia oil </v>
      </c>
    </row>
    <row r="89" spans="1:32" ht="105" x14ac:dyDescent="0.3">
      <c r="A89" s="9" t="s">
        <v>1663</v>
      </c>
      <c r="B89" s="10" t="s">
        <v>239</v>
      </c>
      <c r="C89" s="10" t="s">
        <v>239</v>
      </c>
      <c r="D89" s="11" t="s">
        <v>1920</v>
      </c>
      <c r="E89" s="8">
        <f t="shared" si="18"/>
        <v>0.80001354520288193</v>
      </c>
      <c r="F89" s="8">
        <v>22.680000000000003</v>
      </c>
      <c r="G89" s="8">
        <f t="shared" si="19"/>
        <v>1.6000270904057639</v>
      </c>
      <c r="H89" s="8">
        <v>45.360000000000007</v>
      </c>
      <c r="I89" s="8">
        <f t="shared" si="20"/>
        <v>2.000033863007205</v>
      </c>
      <c r="J89" s="8">
        <f t="shared" si="21"/>
        <v>56.700960016254264</v>
      </c>
      <c r="K89" s="8">
        <f t="shared" si="22"/>
        <v>3.2000541808115277</v>
      </c>
      <c r="L89" s="8">
        <f t="shared" si="23"/>
        <v>90.721536026006817</v>
      </c>
      <c r="M89" s="11" t="str">
        <f t="shared" si="24"/>
        <v>Chai Tea Ingredients:
black tea, cinnamon, ginger, cardamom, cloves, and black pepper
• Packed in a facility and/or equipment that produces products containing peanuts, tree nuts, soybean, milk, dairy, eggs, fish, shellfish, wheat, sesame •
 - NET WT. 0.80 oz (22.68 grams)</v>
      </c>
      <c r="N89" s="12">
        <v>10000000065</v>
      </c>
      <c r="O89" s="12">
        <v>30000000065</v>
      </c>
      <c r="P89" s="12">
        <v>50000000065</v>
      </c>
      <c r="Q89" s="12">
        <v>70000000065</v>
      </c>
      <c r="R89" s="12">
        <v>90000000065</v>
      </c>
      <c r="S89" s="12">
        <v>11000000065</v>
      </c>
      <c r="T89" s="12">
        <v>13000000065</v>
      </c>
      <c r="U89" s="10" t="s">
        <v>38</v>
      </c>
      <c r="V89" s="11" t="s">
        <v>1315</v>
      </c>
      <c r="W89" s="8">
        <f t="shared" si="25"/>
        <v>0.40000677260144096</v>
      </c>
      <c r="X89" s="8">
        <f t="shared" si="26"/>
        <v>11.340192003250852</v>
      </c>
      <c r="Y89" s="8">
        <f t="shared" si="27"/>
        <v>6.4001083616230554</v>
      </c>
      <c r="Z89" s="8">
        <f t="shared" si="28"/>
        <v>181.44000000000003</v>
      </c>
      <c r="AA89" s="16">
        <v>15000000065</v>
      </c>
      <c r="AB89" s="8">
        <f t="shared" si="16"/>
        <v>1.2000203178043229</v>
      </c>
      <c r="AC89" s="8">
        <f t="shared" si="17"/>
        <v>34.020000000000003</v>
      </c>
      <c r="AD89" s="16">
        <v>15000000065</v>
      </c>
      <c r="AE89" s="13"/>
      <c r="AF89" s="11" t="str">
        <f t="shared" si="29"/>
        <v>Chai Tea Ingredients:
black tea, cinnamon, ginger, cardamom, cloves, and black pepper</v>
      </c>
    </row>
    <row r="90" spans="1:32" ht="90" x14ac:dyDescent="0.3">
      <c r="A90" s="9" t="s">
        <v>240</v>
      </c>
      <c r="B90" s="10" t="s">
        <v>241</v>
      </c>
      <c r="C90" s="10" t="s">
        <v>241</v>
      </c>
      <c r="D90" s="11" t="s">
        <v>1921</v>
      </c>
      <c r="E90" s="8">
        <f t="shared" si="18"/>
        <v>0.80001354520288193</v>
      </c>
      <c r="F90" s="8">
        <v>22.680000000000003</v>
      </c>
      <c r="G90" s="8">
        <f t="shared" si="19"/>
        <v>1.6000270904057639</v>
      </c>
      <c r="H90" s="8">
        <v>45.360000000000007</v>
      </c>
      <c r="I90" s="8">
        <f t="shared" si="20"/>
        <v>2.000033863007205</v>
      </c>
      <c r="J90" s="8">
        <f t="shared" si="21"/>
        <v>56.700960016254264</v>
      </c>
      <c r="K90" s="8">
        <f t="shared" si="22"/>
        <v>3.2000541808115277</v>
      </c>
      <c r="L90" s="8">
        <f t="shared" si="23"/>
        <v>90.721536026006817</v>
      </c>
      <c r="M90" s="11" t="str">
        <f t="shared" si="24"/>
        <v>Chamomile Tea Ingredients:
chamomile flowers ground, calendula flowers
• Packed in a facility and/or equipment that produces products containing peanuts, tree nuts, soybean, milk, dairy, eggs, fish, shellfish, wheat, sesame •
 - NET WT. 0.80 oz (22.68 grams)</v>
      </c>
      <c r="N90" s="12">
        <v>10000000066</v>
      </c>
      <c r="O90" s="12">
        <v>30000000066</v>
      </c>
      <c r="P90" s="12">
        <v>50000000066</v>
      </c>
      <c r="Q90" s="12">
        <v>70000000066</v>
      </c>
      <c r="R90" s="12">
        <v>90000000066</v>
      </c>
      <c r="S90" s="12">
        <v>11000000066</v>
      </c>
      <c r="T90" s="12">
        <v>13000000066</v>
      </c>
      <c r="U90" s="10"/>
      <c r="V90" s="11"/>
      <c r="W90" s="8">
        <f t="shared" si="25"/>
        <v>0.40000677260144096</v>
      </c>
      <c r="X90" s="8">
        <f t="shared" si="26"/>
        <v>11.340192003250852</v>
      </c>
      <c r="Y90" s="8">
        <f t="shared" si="27"/>
        <v>6.4001083616230554</v>
      </c>
      <c r="Z90" s="8">
        <f t="shared" si="28"/>
        <v>181.44000000000003</v>
      </c>
      <c r="AA90" s="16">
        <v>15000000066</v>
      </c>
      <c r="AB90" s="8">
        <f t="shared" si="16"/>
        <v>1.2000203178043229</v>
      </c>
      <c r="AC90" s="8">
        <f t="shared" si="17"/>
        <v>34.020000000000003</v>
      </c>
      <c r="AD90" s="16">
        <v>15000000066</v>
      </c>
      <c r="AE90" s="13"/>
      <c r="AF90" s="11" t="str">
        <f t="shared" si="29"/>
        <v>Chamomile Tea Ingredients:
chamomile flowers ground, calendula flowers</v>
      </c>
    </row>
    <row r="91" spans="1:32" ht="90" x14ac:dyDescent="0.3">
      <c r="A91" s="9" t="s">
        <v>242</v>
      </c>
      <c r="B91" s="10" t="s">
        <v>243</v>
      </c>
      <c r="C91" s="10" t="s">
        <v>243</v>
      </c>
      <c r="D91" s="11" t="s">
        <v>1922</v>
      </c>
      <c r="E91" s="8">
        <f t="shared" si="18"/>
        <v>1.1000186246539627</v>
      </c>
      <c r="F91" s="8">
        <v>31.185000000000006</v>
      </c>
      <c r="G91" s="8">
        <f t="shared" si="19"/>
        <v>2.2000372493079254</v>
      </c>
      <c r="H91" s="8">
        <v>62.370000000000012</v>
      </c>
      <c r="I91" s="8">
        <f t="shared" si="20"/>
        <v>2.7500465616349068</v>
      </c>
      <c r="J91" s="8">
        <f t="shared" si="21"/>
        <v>77.963820022349609</v>
      </c>
      <c r="K91" s="8">
        <f t="shared" si="22"/>
        <v>4.4000744986158509</v>
      </c>
      <c r="L91" s="8">
        <f t="shared" si="23"/>
        <v>124.74211203575938</v>
      </c>
      <c r="M91" s="11" t="str">
        <f t="shared" si="24"/>
        <v>Cheddar Beer Dip Ingredients:
cheddar powder, beer powder, onion, salt, garlic, spices
• Packed in a facility and/or equipment that produces products containing peanuts, tree nuts, soybean, milk, dairy, eggs, fish, shellfish, wheat, sesame •
 - NET WT. 1.10 oz (31.185 grams)</v>
      </c>
      <c r="N91" s="12">
        <v>10000000392</v>
      </c>
      <c r="O91" s="12">
        <v>30000000392</v>
      </c>
      <c r="P91" s="12">
        <v>50000000392</v>
      </c>
      <c r="Q91" s="12">
        <v>70000000392</v>
      </c>
      <c r="R91" s="12">
        <v>90000000392</v>
      </c>
      <c r="S91" s="12">
        <v>11000000392</v>
      </c>
      <c r="T91" s="12">
        <v>13000000392</v>
      </c>
      <c r="U91" s="10"/>
      <c r="V91" s="11"/>
      <c r="W91" s="8">
        <f t="shared" si="25"/>
        <v>0.55000931232698136</v>
      </c>
      <c r="X91" s="8">
        <f t="shared" si="26"/>
        <v>15.592764004469922</v>
      </c>
      <c r="Y91" s="8">
        <f t="shared" si="27"/>
        <v>8.8001489972317017</v>
      </c>
      <c r="Z91" s="8">
        <f t="shared" si="28"/>
        <v>249.48000000000005</v>
      </c>
      <c r="AA91" s="16">
        <v>15000000392</v>
      </c>
      <c r="AB91" s="8">
        <f t="shared" si="16"/>
        <v>1.6500279369809441</v>
      </c>
      <c r="AC91" s="8">
        <f t="shared" si="17"/>
        <v>46.777500000000011</v>
      </c>
      <c r="AD91" s="16">
        <v>15000000392</v>
      </c>
      <c r="AE91" s="13"/>
      <c r="AF91" s="11" t="str">
        <f t="shared" si="29"/>
        <v>Cheddar Beer Dip Ingredients:
cheddar powder, beer powder, onion, salt, garlic, spices</v>
      </c>
    </row>
    <row r="92" spans="1:32" ht="165" x14ac:dyDescent="0.3">
      <c r="A92" s="9" t="s">
        <v>244</v>
      </c>
      <c r="B92" s="10" t="s">
        <v>245</v>
      </c>
      <c r="C92" s="10" t="s">
        <v>246</v>
      </c>
      <c r="D92" s="11" t="s">
        <v>1923</v>
      </c>
      <c r="E92" s="8">
        <f t="shared" si="18"/>
        <v>1.1000186246539627</v>
      </c>
      <c r="F92" s="8">
        <v>31.185000000000006</v>
      </c>
      <c r="G92" s="8">
        <f t="shared" si="19"/>
        <v>2.2000372493079254</v>
      </c>
      <c r="H92" s="8">
        <v>62.370000000000012</v>
      </c>
      <c r="I92" s="8">
        <f t="shared" si="20"/>
        <v>2.7500465616349068</v>
      </c>
      <c r="J92" s="8">
        <f t="shared" si="21"/>
        <v>77.963820022349609</v>
      </c>
      <c r="K92" s="8">
        <f t="shared" si="22"/>
        <v>4.4000744986158509</v>
      </c>
      <c r="L92" s="8">
        <f t="shared" si="23"/>
        <v>124.74211203575938</v>
      </c>
      <c r="M92" s="11" t="str">
        <f t="shared" si="24"/>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2" s="12">
        <v>10000000068</v>
      </c>
      <c r="O92" s="12">
        <v>30000000068</v>
      </c>
      <c r="P92" s="12">
        <v>50000000068</v>
      </c>
      <c r="Q92" s="12">
        <v>70000000068</v>
      </c>
      <c r="R92" s="12">
        <v>90000000068</v>
      </c>
      <c r="S92" s="12">
        <v>11000000068</v>
      </c>
      <c r="T92" s="12">
        <v>13000000068</v>
      </c>
      <c r="U92" s="10" t="s">
        <v>38</v>
      </c>
      <c r="V92" s="11" t="s">
        <v>82</v>
      </c>
      <c r="W92" s="8">
        <f t="shared" si="25"/>
        <v>0.55000931232698136</v>
      </c>
      <c r="X92" s="8">
        <f t="shared" si="26"/>
        <v>15.592764004469922</v>
      </c>
      <c r="Y92" s="8">
        <f t="shared" si="27"/>
        <v>8.8001489972317017</v>
      </c>
      <c r="Z92" s="8">
        <f t="shared" si="28"/>
        <v>249.48000000000005</v>
      </c>
      <c r="AA92" s="16">
        <v>15000000068</v>
      </c>
      <c r="AB92" s="8">
        <f t="shared" si="16"/>
        <v>1.6500279369809441</v>
      </c>
      <c r="AC92" s="8">
        <f t="shared" si="17"/>
        <v>46.777500000000011</v>
      </c>
      <c r="AD92" s="16">
        <v>15000000068</v>
      </c>
      <c r="AE92" s="13"/>
      <c r="AF92" s="11" t="str">
        <f t="shared" si="29"/>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93" spans="1:32" ht="165" x14ac:dyDescent="0.3">
      <c r="A93" s="9" t="s">
        <v>247</v>
      </c>
      <c r="B93" s="10" t="s">
        <v>248</v>
      </c>
      <c r="C93" s="10" t="s">
        <v>249</v>
      </c>
      <c r="D93" s="11" t="s">
        <v>2302</v>
      </c>
      <c r="E93" s="8">
        <f t="shared" si="18"/>
        <v>1.1000186246539627</v>
      </c>
      <c r="F93" s="8">
        <v>31.185000000000006</v>
      </c>
      <c r="G93" s="8">
        <f t="shared" si="19"/>
        <v>2.2000372493079254</v>
      </c>
      <c r="H93" s="8">
        <v>62.370000000000012</v>
      </c>
      <c r="I93" s="8">
        <f t="shared" si="20"/>
        <v>2.7500465616349068</v>
      </c>
      <c r="J93" s="8">
        <f t="shared" si="21"/>
        <v>77.963820022349609</v>
      </c>
      <c r="K93" s="8">
        <f t="shared" si="22"/>
        <v>4.4000744986158509</v>
      </c>
      <c r="L93" s="8">
        <f t="shared" si="23"/>
        <v>124.74211203575938</v>
      </c>
      <c r="M93" s="11" t="str">
        <f t="shared" si="24"/>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3" s="12">
        <v>10000000067</v>
      </c>
      <c r="O93" s="12">
        <v>30000000067</v>
      </c>
      <c r="P93" s="12">
        <v>50000000067</v>
      </c>
      <c r="Q93" s="12">
        <v>70000000067</v>
      </c>
      <c r="R93" s="12">
        <v>90000000067</v>
      </c>
      <c r="S93" s="12">
        <v>11000000067</v>
      </c>
      <c r="T93" s="12">
        <v>13000000067</v>
      </c>
      <c r="U93" s="10"/>
      <c r="V93" s="11"/>
      <c r="W93" s="8">
        <f t="shared" si="25"/>
        <v>0.55000931232698136</v>
      </c>
      <c r="X93" s="8">
        <f t="shared" si="26"/>
        <v>15.592764004469922</v>
      </c>
      <c r="Y93" s="8">
        <f t="shared" si="27"/>
        <v>8.8001489972317017</v>
      </c>
      <c r="Z93" s="8">
        <f t="shared" si="28"/>
        <v>249.48000000000005</v>
      </c>
      <c r="AA93" s="16">
        <v>15000000067</v>
      </c>
      <c r="AB93" s="8">
        <f t="shared" si="16"/>
        <v>1.6500279369809441</v>
      </c>
      <c r="AC93" s="8">
        <f t="shared" si="17"/>
        <v>46.777500000000011</v>
      </c>
      <c r="AD93" s="16">
        <v>15000000067</v>
      </c>
      <c r="AE93" s="13"/>
      <c r="AF93" s="11" t="str">
        <f t="shared" si="29"/>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94" spans="1:32" ht="409.6" x14ac:dyDescent="0.3">
      <c r="A94" s="9" t="s">
        <v>250</v>
      </c>
      <c r="B94" s="10" t="s">
        <v>251</v>
      </c>
      <c r="C94" s="10" t="s">
        <v>252</v>
      </c>
      <c r="D94" s="11" t="s">
        <v>1924</v>
      </c>
      <c r="E94" s="8">
        <f t="shared" si="18"/>
        <v>1.400023704105043</v>
      </c>
      <c r="F94" s="8">
        <v>39.69</v>
      </c>
      <c r="G94" s="8">
        <f t="shared" si="19"/>
        <v>2.8000474082100859</v>
      </c>
      <c r="H94" s="8">
        <v>79.38</v>
      </c>
      <c r="I94" s="8">
        <f t="shared" si="20"/>
        <v>3.5000592602626073</v>
      </c>
      <c r="J94" s="8">
        <f t="shared" si="21"/>
        <v>99.226680028444918</v>
      </c>
      <c r="K94" s="8">
        <f t="shared" si="22"/>
        <v>5.6000948164201718</v>
      </c>
      <c r="L94" s="8">
        <f t="shared" si="23"/>
        <v>158.76268804551188</v>
      </c>
      <c r="M94" s="11" t="str">
        <f t="shared" si="24"/>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4" s="12">
        <v>10000000069</v>
      </c>
      <c r="O94" s="12">
        <v>30000000069</v>
      </c>
      <c r="P94" s="12">
        <v>50000000069</v>
      </c>
      <c r="Q94" s="12">
        <v>70000000069</v>
      </c>
      <c r="R94" s="12">
        <v>90000000069</v>
      </c>
      <c r="S94" s="12">
        <v>11000000069</v>
      </c>
      <c r="T94" s="12">
        <v>13000000069</v>
      </c>
      <c r="U94" s="10"/>
      <c r="V94" s="11"/>
      <c r="W94" s="8">
        <f t="shared" si="25"/>
        <v>0.70001185205252148</v>
      </c>
      <c r="X94" s="8">
        <f t="shared" si="26"/>
        <v>19.845336005688985</v>
      </c>
      <c r="Y94" s="8">
        <f t="shared" si="27"/>
        <v>11.200189632840344</v>
      </c>
      <c r="Z94" s="8">
        <f t="shared" si="28"/>
        <v>317.52</v>
      </c>
      <c r="AA94" s="16">
        <v>15000000069</v>
      </c>
      <c r="AB94" s="8">
        <f t="shared" si="16"/>
        <v>2.1000355561575645</v>
      </c>
      <c r="AC94" s="8">
        <f t="shared" ref="AC94:AC125" si="30">IF(OR(F94 = "NULL", H94 = "NULL"), "NULL", (F94+H94)/2)</f>
        <v>59.534999999999997</v>
      </c>
      <c r="AD94" s="16">
        <v>15000000069</v>
      </c>
      <c r="AE94" s="13"/>
      <c r="AF94" s="11" t="str">
        <f t="shared" si="29"/>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95" spans="1:32" ht="120" x14ac:dyDescent="0.3">
      <c r="A95" s="9" t="s">
        <v>253</v>
      </c>
      <c r="B95" s="10" t="s">
        <v>254</v>
      </c>
      <c r="C95" s="10" t="s">
        <v>255</v>
      </c>
      <c r="D95" s="11" t="s">
        <v>1925</v>
      </c>
      <c r="E95" s="8">
        <f t="shared" si="18"/>
        <v>1.1000186246539627</v>
      </c>
      <c r="F95" s="8">
        <v>31.185000000000006</v>
      </c>
      <c r="G95" s="8">
        <f t="shared" si="19"/>
        <v>2.2000372493079254</v>
      </c>
      <c r="H95" s="8">
        <v>62.370000000000012</v>
      </c>
      <c r="I95" s="8">
        <f t="shared" si="20"/>
        <v>2.7500465616349068</v>
      </c>
      <c r="J95" s="8">
        <f t="shared" si="21"/>
        <v>77.963820022349609</v>
      </c>
      <c r="K95" s="8">
        <f t="shared" si="22"/>
        <v>4.4000744986158509</v>
      </c>
      <c r="L95" s="8">
        <f t="shared" si="23"/>
        <v>124.74211203575938</v>
      </c>
      <c r="M95" s="11" t="str">
        <f t="shared" si="24"/>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5" s="12">
        <v>10000000070</v>
      </c>
      <c r="O95" s="12">
        <v>30000000070</v>
      </c>
      <c r="P95" s="12">
        <v>50000000070</v>
      </c>
      <c r="Q95" s="12">
        <v>70000000070</v>
      </c>
      <c r="R95" s="12">
        <v>90000000070</v>
      </c>
      <c r="S95" s="12">
        <v>11000000070</v>
      </c>
      <c r="T95" s="12">
        <v>13000000070</v>
      </c>
      <c r="U95" s="10" t="s">
        <v>38</v>
      </c>
      <c r="V95" s="11"/>
      <c r="W95" s="8">
        <f t="shared" si="25"/>
        <v>0.55000931232698136</v>
      </c>
      <c r="X95" s="8">
        <f t="shared" si="26"/>
        <v>15.592764004469922</v>
      </c>
      <c r="Y95" s="8">
        <f t="shared" si="27"/>
        <v>8.8001489972317017</v>
      </c>
      <c r="Z95" s="8">
        <f t="shared" si="28"/>
        <v>249.48000000000005</v>
      </c>
      <c r="AA95" s="16">
        <v>15000000070</v>
      </c>
      <c r="AB95" s="8">
        <f t="shared" si="16"/>
        <v>1.6500279369809441</v>
      </c>
      <c r="AC95" s="8">
        <f t="shared" si="30"/>
        <v>46.777500000000011</v>
      </c>
      <c r="AD95" s="16">
        <v>15000000070</v>
      </c>
      <c r="AE95" s="13"/>
      <c r="AF95" s="11" t="str">
        <f t="shared" si="29"/>
        <v>Cheddar Ranch Popcorn Seasoning Ingredients:
white cheddar cheese powder, onion, sea salt, herbs and spices, garlic, yeast extract, vinegar powder
• ALLERGY ALERT: contains milk •</v>
      </c>
    </row>
    <row r="96" spans="1:32" ht="120" x14ac:dyDescent="0.3">
      <c r="A96" s="9" t="s">
        <v>1681</v>
      </c>
      <c r="B96" s="10" t="s">
        <v>256</v>
      </c>
      <c r="C96" s="10" t="s">
        <v>257</v>
      </c>
      <c r="D96" s="11" t="s">
        <v>1926</v>
      </c>
      <c r="E96" s="8">
        <f t="shared" si="18"/>
        <v>1.6000270904057639</v>
      </c>
      <c r="F96" s="8">
        <v>45.360000000000007</v>
      </c>
      <c r="G96" s="8">
        <f t="shared" si="19"/>
        <v>3.2000541808115277</v>
      </c>
      <c r="H96" s="8">
        <v>90.720000000000013</v>
      </c>
      <c r="I96" s="8">
        <f t="shared" si="20"/>
        <v>4.00006772601441</v>
      </c>
      <c r="J96" s="8">
        <f t="shared" si="21"/>
        <v>113.40192003250853</v>
      </c>
      <c r="K96" s="8">
        <f t="shared" si="22"/>
        <v>6.4001083616230554</v>
      </c>
      <c r="L96" s="8">
        <f t="shared" si="23"/>
        <v>181.44307205201363</v>
      </c>
      <c r="M96" s="11" t="str">
        <f t="shared" si="24"/>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6" s="12">
        <v>10000000071</v>
      </c>
      <c r="O96" s="12">
        <v>30000000071</v>
      </c>
      <c r="P96" s="12">
        <v>50000000071</v>
      </c>
      <c r="Q96" s="12">
        <v>70000000071</v>
      </c>
      <c r="R96" s="12">
        <v>90000000071</v>
      </c>
      <c r="S96" s="12">
        <v>11000000071</v>
      </c>
      <c r="T96" s="12">
        <v>13000000071</v>
      </c>
      <c r="U96" s="10" t="s">
        <v>38</v>
      </c>
      <c r="V96" s="11" t="s">
        <v>258</v>
      </c>
      <c r="W96" s="8">
        <f t="shared" si="25"/>
        <v>0.80001354520288193</v>
      </c>
      <c r="X96" s="8">
        <f t="shared" si="26"/>
        <v>22.680384006501704</v>
      </c>
      <c r="Y96" s="8">
        <f t="shared" si="27"/>
        <v>12.800216723246111</v>
      </c>
      <c r="Z96" s="8">
        <f t="shared" si="28"/>
        <v>362.88000000000005</v>
      </c>
      <c r="AA96" s="16">
        <v>15000000071</v>
      </c>
      <c r="AB96" s="8">
        <f t="shared" si="16"/>
        <v>2.4000406356086459</v>
      </c>
      <c r="AC96" s="8">
        <f t="shared" si="30"/>
        <v>68.040000000000006</v>
      </c>
      <c r="AD96" s="16">
        <v>15000000071</v>
      </c>
      <c r="AE96" s="13"/>
      <c r="AF96" s="11" t="str">
        <f t="shared" si="29"/>
        <v>Cheesy Pizza Seasoning Ingredients:
cheese powder, tomato, garlic, onion, beer powder, herbs, silicon dioxide
• ALLERGY ALERT: contains milk &amp; gluten •</v>
      </c>
    </row>
    <row r="97" spans="1:32" ht="105" x14ac:dyDescent="0.3">
      <c r="A97" s="9" t="s">
        <v>259</v>
      </c>
      <c r="B97" s="10" t="s">
        <v>260</v>
      </c>
      <c r="C97" s="10" t="s">
        <v>261</v>
      </c>
      <c r="D97" s="11" t="s">
        <v>1927</v>
      </c>
      <c r="E97" s="8">
        <f t="shared" si="18"/>
        <v>1.9000321698568443</v>
      </c>
      <c r="F97" s="8">
        <v>53.865000000000002</v>
      </c>
      <c r="G97" s="8">
        <f t="shared" si="19"/>
        <v>3.8000643397136886</v>
      </c>
      <c r="H97" s="8">
        <v>107.73</v>
      </c>
      <c r="I97" s="8">
        <f t="shared" si="20"/>
        <v>4.7500804246421104</v>
      </c>
      <c r="J97" s="8">
        <f t="shared" si="21"/>
        <v>134.66478003860385</v>
      </c>
      <c r="K97" s="8">
        <f t="shared" si="22"/>
        <v>7.6001286794273772</v>
      </c>
      <c r="L97" s="8">
        <f t="shared" si="23"/>
        <v>215.46364806176615</v>
      </c>
      <c r="M97" s="11" t="str">
        <f t="shared" si="24"/>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97" s="12">
        <v>10000000072</v>
      </c>
      <c r="O97" s="12">
        <v>30000000072</v>
      </c>
      <c r="P97" s="12">
        <v>50000000072</v>
      </c>
      <c r="Q97" s="12">
        <v>70000000072</v>
      </c>
      <c r="R97" s="12">
        <v>90000000072</v>
      </c>
      <c r="S97" s="12">
        <v>11000000072</v>
      </c>
      <c r="T97" s="12">
        <v>13000000072</v>
      </c>
      <c r="U97" s="10"/>
      <c r="V97" s="11"/>
      <c r="W97" s="8">
        <f t="shared" si="25"/>
        <v>0.95001608492842216</v>
      </c>
      <c r="X97" s="8">
        <f t="shared" si="26"/>
        <v>26.932956007720769</v>
      </c>
      <c r="Y97" s="8">
        <f t="shared" si="27"/>
        <v>15.200257358854754</v>
      </c>
      <c r="Z97" s="8">
        <f t="shared" si="28"/>
        <v>430.92</v>
      </c>
      <c r="AA97" s="16">
        <v>15000000072</v>
      </c>
      <c r="AB97" s="8">
        <f t="shared" si="16"/>
        <v>2.8500482547852664</v>
      </c>
      <c r="AC97" s="8">
        <f t="shared" si="30"/>
        <v>80.797499999999999</v>
      </c>
      <c r="AD97" s="16">
        <v>15000000072</v>
      </c>
      <c r="AE97" s="13"/>
      <c r="AF97" s="11" t="str">
        <f t="shared" si="29"/>
        <v>Chef Master Grill Seasoning Ingredients:
sea salt, dehydrated onion, dehydrated garlic, black pepper, spices, dehydrated red bell pepper</v>
      </c>
    </row>
    <row r="98" spans="1:32" ht="195" x14ac:dyDescent="0.3">
      <c r="A98" s="9" t="s">
        <v>262</v>
      </c>
      <c r="B98" s="10" t="s">
        <v>263</v>
      </c>
      <c r="C98" s="10" t="s">
        <v>264</v>
      </c>
      <c r="D98" s="11" t="s">
        <v>2331</v>
      </c>
      <c r="E98" s="8">
        <f t="shared" si="18"/>
        <v>1.687528571912329</v>
      </c>
      <c r="F98" s="8">
        <v>47.840625000000003</v>
      </c>
      <c r="G98" s="8">
        <f t="shared" si="19"/>
        <v>3.3750571438246579</v>
      </c>
      <c r="H98" s="8">
        <v>95.681250000000006</v>
      </c>
      <c r="I98" s="8">
        <f t="shared" si="20"/>
        <v>4.2188214297808226</v>
      </c>
      <c r="J98" s="8">
        <f t="shared" si="21"/>
        <v>119.60358753428633</v>
      </c>
      <c r="K98" s="8">
        <f t="shared" si="22"/>
        <v>6.7501142876493159</v>
      </c>
      <c r="L98" s="8">
        <f t="shared" si="23"/>
        <v>191.36574005485812</v>
      </c>
      <c r="M98" s="11" t="str">
        <f t="shared" si="24"/>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98" s="12">
        <v>10000000073</v>
      </c>
      <c r="O98" s="12">
        <v>30000000073</v>
      </c>
      <c r="P98" s="12">
        <v>50000000073</v>
      </c>
      <c r="Q98" s="12">
        <v>70000000073</v>
      </c>
      <c r="R98" s="12">
        <v>90000000073</v>
      </c>
      <c r="S98" s="12">
        <v>11000000073</v>
      </c>
      <c r="T98" s="12">
        <v>13000000073</v>
      </c>
      <c r="U98" s="10"/>
      <c r="V98" s="11"/>
      <c r="W98" s="8">
        <f t="shared" si="25"/>
        <v>0.84376428595616448</v>
      </c>
      <c r="X98" s="8">
        <f t="shared" si="26"/>
        <v>23.920717506857265</v>
      </c>
      <c r="Y98" s="8">
        <f t="shared" si="27"/>
        <v>13.500228575298632</v>
      </c>
      <c r="Z98" s="8">
        <f t="shared" si="28"/>
        <v>382.72500000000002</v>
      </c>
      <c r="AA98" s="16">
        <v>15000000073</v>
      </c>
      <c r="AB98" s="8">
        <f t="shared" si="16"/>
        <v>2.5312928578684932</v>
      </c>
      <c r="AC98" s="8">
        <f t="shared" si="30"/>
        <v>71.760937500000011</v>
      </c>
      <c r="AD98" s="16">
        <v>15000000073</v>
      </c>
      <c r="AE98" s="13"/>
      <c r="AF98" s="11" t="str">
        <f t="shared" si="29"/>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v>
      </c>
    </row>
    <row r="99" spans="1:32" ht="90" x14ac:dyDescent="0.3">
      <c r="A99" s="9" t="s">
        <v>265</v>
      </c>
      <c r="B99" s="10" t="s">
        <v>1831</v>
      </c>
      <c r="C99" s="10" t="s">
        <v>1832</v>
      </c>
      <c r="D99" s="11" t="s">
        <v>1928</v>
      </c>
      <c r="E99" s="8">
        <f t="shared" si="18"/>
        <v>2.363355711137261</v>
      </c>
      <c r="F99" s="8">
        <v>67</v>
      </c>
      <c r="G99" s="8">
        <f t="shared" si="19"/>
        <v>4.7619853881123912</v>
      </c>
      <c r="H99" s="8">
        <v>135</v>
      </c>
      <c r="I99" s="8">
        <f t="shared" si="20"/>
        <v>5.9524817351404895</v>
      </c>
      <c r="J99" s="8">
        <f t="shared" si="21"/>
        <v>168.75285719123289</v>
      </c>
      <c r="K99" s="8">
        <f t="shared" si="22"/>
        <v>9.5239707762247825</v>
      </c>
      <c r="L99" s="8">
        <f t="shared" si="23"/>
        <v>270.00457150597259</v>
      </c>
      <c r="M99" s="11" t="str">
        <f t="shared" si="24"/>
        <v>Cherrywood Sea Salt Ingredients:
sea salt, &lt;2% cherrywood smoke flavor
• Packed in a facility and/or equipment that produces products containing peanuts, tree nuts, soybean, milk, dairy, eggs, fish, shellfish, wheat, sesame •
 - NET WT. 2.36 oz (67 grams)</v>
      </c>
      <c r="N99" s="12">
        <v>10000000074</v>
      </c>
      <c r="O99" s="12">
        <v>30000000074</v>
      </c>
      <c r="P99" s="12">
        <v>50000000074</v>
      </c>
      <c r="Q99" s="12">
        <v>70000000074</v>
      </c>
      <c r="R99" s="12">
        <v>90000000074</v>
      </c>
      <c r="S99" s="12">
        <v>11000000074</v>
      </c>
      <c r="T99" s="12">
        <v>13000000074</v>
      </c>
      <c r="U99" s="10" t="s">
        <v>38</v>
      </c>
      <c r="V99" s="11" t="s">
        <v>185</v>
      </c>
      <c r="W99" s="8">
        <f t="shared" si="25"/>
        <v>1.1904963470280978</v>
      </c>
      <c r="X99" s="8">
        <f t="shared" si="26"/>
        <v>33.750571438246574</v>
      </c>
      <c r="Y99" s="8">
        <f t="shared" si="27"/>
        <v>19.047941552449565</v>
      </c>
      <c r="Z99" s="8">
        <f t="shared" si="28"/>
        <v>540</v>
      </c>
      <c r="AA99" s="16">
        <v>15000000074</v>
      </c>
      <c r="AB99" s="8">
        <f t="shared" si="16"/>
        <v>3.5626705496248263</v>
      </c>
      <c r="AC99" s="8">
        <f t="shared" si="30"/>
        <v>101</v>
      </c>
      <c r="AD99" s="16">
        <v>15000000074</v>
      </c>
      <c r="AE99" s="13"/>
      <c r="AF99" s="11" t="str">
        <f t="shared" si="29"/>
        <v>Cherrywood Sea Salt Ingredients:
sea salt, &lt;2% cherrywood smoke flavor</v>
      </c>
    </row>
    <row r="100" spans="1:32" ht="120" x14ac:dyDescent="0.3">
      <c r="A100" s="14" t="s">
        <v>266</v>
      </c>
      <c r="B100" s="10" t="s">
        <v>267</v>
      </c>
      <c r="C100" s="10" t="s">
        <v>268</v>
      </c>
      <c r="D100" s="11" t="s">
        <v>1929</v>
      </c>
      <c r="E100" s="8">
        <f t="shared" si="18"/>
        <v>1.1000186246539627</v>
      </c>
      <c r="F100" s="8">
        <v>31.185000000000006</v>
      </c>
      <c r="G100" s="8">
        <f t="shared" si="19"/>
        <v>2.2000372493079254</v>
      </c>
      <c r="H100" s="8">
        <v>62.370000000000012</v>
      </c>
      <c r="I100" s="8">
        <f t="shared" si="20"/>
        <v>2.7500465616349068</v>
      </c>
      <c r="J100" s="8">
        <f t="shared" si="21"/>
        <v>77.963820022349609</v>
      </c>
      <c r="K100" s="8">
        <f t="shared" si="22"/>
        <v>4.4000744986158509</v>
      </c>
      <c r="L100" s="8">
        <f t="shared" si="23"/>
        <v>124.74211203575938</v>
      </c>
      <c r="M100" s="11" t="str">
        <f t="shared" si="24"/>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0" s="12">
        <v>10000000472</v>
      </c>
      <c r="O100" s="12">
        <v>30000000472</v>
      </c>
      <c r="P100" s="12">
        <v>50000000472</v>
      </c>
      <c r="Q100" s="12">
        <v>70000000472</v>
      </c>
      <c r="R100" s="12">
        <v>90000000472</v>
      </c>
      <c r="S100" s="12">
        <v>11000000472</v>
      </c>
      <c r="T100" s="12">
        <v>13000000472</v>
      </c>
      <c r="U100" s="11" t="s">
        <v>38</v>
      </c>
      <c r="V100" s="11" t="s">
        <v>1316</v>
      </c>
      <c r="W100" s="8">
        <f t="shared" si="25"/>
        <v>0.55000931232698136</v>
      </c>
      <c r="X100" s="8">
        <f t="shared" si="26"/>
        <v>15.592764004469922</v>
      </c>
      <c r="Y100" s="8">
        <f t="shared" si="27"/>
        <v>8.8001489972317017</v>
      </c>
      <c r="Z100" s="8">
        <f t="shared" si="28"/>
        <v>249.48000000000005</v>
      </c>
      <c r="AA100" s="16">
        <v>15000000472</v>
      </c>
      <c r="AB100" s="8">
        <f t="shared" si="16"/>
        <v>1.6500279369809441</v>
      </c>
      <c r="AC100" s="8">
        <f t="shared" si="30"/>
        <v>46.777500000000011</v>
      </c>
      <c r="AD100" s="16">
        <v>15000000472</v>
      </c>
      <c r="AE100" s="13" t="s">
        <v>269</v>
      </c>
      <c r="AF100" s="11" t="str">
        <f t="shared" si="29"/>
        <v>Chicago Steak Seasoning Ingredients:
salt, spice (including black pepper, dill seed, coriander and red pepper), dehydrated garlic, soybean oil and extractives of paprika, dill, garlic and black pepper</v>
      </c>
    </row>
    <row r="101" spans="1:32" ht="135" x14ac:dyDescent="0.3">
      <c r="A101" s="9" t="s">
        <v>1678</v>
      </c>
      <c r="B101" s="10" t="s">
        <v>270</v>
      </c>
      <c r="C101" s="10" t="s">
        <v>271</v>
      </c>
      <c r="D101" s="11" t="s">
        <v>1930</v>
      </c>
      <c r="E101" s="8">
        <f t="shared" si="18"/>
        <v>1.7000287835561239</v>
      </c>
      <c r="F101" s="8">
        <v>48.195</v>
      </c>
      <c r="G101" s="8">
        <f t="shared" si="19"/>
        <v>3.4000575671122477</v>
      </c>
      <c r="H101" s="8">
        <v>96.39</v>
      </c>
      <c r="I101" s="8">
        <f t="shared" si="20"/>
        <v>4.2500719588903095</v>
      </c>
      <c r="J101" s="8">
        <f t="shared" si="21"/>
        <v>120.48954003454028</v>
      </c>
      <c r="K101" s="8">
        <f t="shared" si="22"/>
        <v>6.8001151342244954</v>
      </c>
      <c r="L101" s="8">
        <f t="shared" si="23"/>
        <v>192.78326405526445</v>
      </c>
      <c r="M101" s="11" t="str">
        <f t="shared" si="24"/>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1" s="12">
        <v>10000000075</v>
      </c>
      <c r="O101" s="12">
        <v>30000000075</v>
      </c>
      <c r="P101" s="12">
        <v>50000000075</v>
      </c>
      <c r="Q101" s="12">
        <v>70000000075</v>
      </c>
      <c r="R101" s="12">
        <v>90000000075</v>
      </c>
      <c r="S101" s="12">
        <v>11000000075</v>
      </c>
      <c r="T101" s="12">
        <v>13000000075</v>
      </c>
      <c r="U101" s="10" t="s">
        <v>38</v>
      </c>
      <c r="V101" s="11" t="s">
        <v>1317</v>
      </c>
      <c r="W101" s="8">
        <f t="shared" si="25"/>
        <v>0.85001439177806193</v>
      </c>
      <c r="X101" s="8">
        <f t="shared" si="26"/>
        <v>24.097908006908057</v>
      </c>
      <c r="Y101" s="8">
        <f t="shared" si="27"/>
        <v>13.600230268448991</v>
      </c>
      <c r="Z101" s="8">
        <f t="shared" si="28"/>
        <v>385.56</v>
      </c>
      <c r="AA101" s="16">
        <v>15000000075</v>
      </c>
      <c r="AB101" s="8">
        <f t="shared" si="16"/>
        <v>2.5500431753341859</v>
      </c>
      <c r="AC101" s="8">
        <f t="shared" si="30"/>
        <v>72.292500000000004</v>
      </c>
      <c r="AD101" s="16">
        <v>15000000075</v>
      </c>
      <c r="AE101" s="13"/>
      <c r="AF101" s="11" t="str">
        <f t="shared" si="29"/>
        <v>Chicago Style Pizza Seasoning Ingredients:
salt, fennel, sugar, romano cheese, parmesan cheese (milk, cheese cultures, salt, enzymes) spices, cayenne pepper, accent flavor enhancer (msg) sodium erythobate, oregano
• ALLERGY ALERT: contains dairy •</v>
      </c>
    </row>
    <row r="102" spans="1:32" ht="90" x14ac:dyDescent="0.3">
      <c r="A102" s="9" t="s">
        <v>272</v>
      </c>
      <c r="B102" s="10" t="s">
        <v>273</v>
      </c>
      <c r="C102" s="10" t="s">
        <v>274</v>
      </c>
      <c r="D102" s="11" t="s">
        <v>1931</v>
      </c>
      <c r="E102" s="8">
        <f t="shared" si="18"/>
        <v>2.3986296769751307</v>
      </c>
      <c r="F102" s="8">
        <v>68</v>
      </c>
      <c r="G102" s="8">
        <f t="shared" si="19"/>
        <v>5.1147250464910874</v>
      </c>
      <c r="H102" s="8">
        <v>145</v>
      </c>
      <c r="I102" s="8">
        <f t="shared" si="20"/>
        <v>6.3934063081138595</v>
      </c>
      <c r="J102" s="8">
        <f t="shared" si="21"/>
        <v>181.25306883502793</v>
      </c>
      <c r="K102" s="8">
        <f t="shared" si="22"/>
        <v>10.229450092982175</v>
      </c>
      <c r="L102" s="8">
        <f t="shared" si="23"/>
        <v>290.00491013604466</v>
      </c>
      <c r="M102" s="11" t="str">
        <f t="shared" si="24"/>
        <v>Chili Lime Sea Salt Ingredients:
sea salt, red chili pepper flakes, lime peel, smoked paprika
• Packed in a facility and/or equipment that produces products containing peanuts, tree nuts, soybean, milk, dairy, eggs, fish, shellfish, wheat, sesame •
 - NET WT. 2.40 oz (68 grams)</v>
      </c>
      <c r="N102" s="12">
        <v>10000000076</v>
      </c>
      <c r="O102" s="12">
        <v>30000000076</v>
      </c>
      <c r="P102" s="12">
        <v>50000000076</v>
      </c>
      <c r="Q102" s="12">
        <v>70000000076</v>
      </c>
      <c r="R102" s="12">
        <v>90000000076</v>
      </c>
      <c r="S102" s="12">
        <v>11000000076</v>
      </c>
      <c r="T102" s="12">
        <v>13000000076</v>
      </c>
      <c r="U102" s="10" t="s">
        <v>38</v>
      </c>
      <c r="V102" s="11" t="s">
        <v>185</v>
      </c>
      <c r="W102" s="8">
        <f t="shared" si="25"/>
        <v>1.2786812616227718</v>
      </c>
      <c r="X102" s="8">
        <f t="shared" si="26"/>
        <v>36.250613767005582</v>
      </c>
      <c r="Y102" s="8">
        <f t="shared" si="27"/>
        <v>20.45890018596435</v>
      </c>
      <c r="Z102" s="8">
        <f t="shared" si="28"/>
        <v>580</v>
      </c>
      <c r="AA102" s="16">
        <v>15000000076</v>
      </c>
      <c r="AB102" s="8">
        <f t="shared" si="16"/>
        <v>3.7566773617331091</v>
      </c>
      <c r="AC102" s="8">
        <f t="shared" si="30"/>
        <v>106.5</v>
      </c>
      <c r="AD102" s="16">
        <v>15000000076</v>
      </c>
      <c r="AE102" s="13"/>
      <c r="AF102" s="11" t="str">
        <f t="shared" si="29"/>
        <v>Chili Lime Sea Salt Ingredients:
sea salt, red chili pepper flakes, lime peel, smoked paprika</v>
      </c>
    </row>
    <row r="103" spans="1:32" ht="105" x14ac:dyDescent="0.3">
      <c r="A103" s="9" t="s">
        <v>275</v>
      </c>
      <c r="B103" s="10" t="s">
        <v>276</v>
      </c>
      <c r="C103" s="10" t="s">
        <v>276</v>
      </c>
      <c r="D103" s="11" t="s">
        <v>1932</v>
      </c>
      <c r="E103" s="8">
        <f t="shared" si="18"/>
        <v>1.8500313232816643</v>
      </c>
      <c r="F103" s="8">
        <v>52.447500000000005</v>
      </c>
      <c r="G103" s="8">
        <f t="shared" si="19"/>
        <v>3.7000626465633286</v>
      </c>
      <c r="H103" s="8">
        <v>104.89500000000001</v>
      </c>
      <c r="I103" s="8">
        <f t="shared" si="20"/>
        <v>4.6250783082041611</v>
      </c>
      <c r="J103" s="8">
        <f t="shared" si="21"/>
        <v>131.12097003758797</v>
      </c>
      <c r="K103" s="8">
        <f t="shared" si="22"/>
        <v>7.4001252931266572</v>
      </c>
      <c r="L103" s="8">
        <f t="shared" si="23"/>
        <v>209.79355206014074</v>
      </c>
      <c r="M103" s="11" t="str">
        <f t="shared" si="24"/>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3" s="12">
        <v>10000000372</v>
      </c>
      <c r="O103" s="12">
        <v>30000000372</v>
      </c>
      <c r="P103" s="12">
        <v>50000000372</v>
      </c>
      <c r="Q103" s="12">
        <v>70000000372</v>
      </c>
      <c r="R103" s="12">
        <v>90000000372</v>
      </c>
      <c r="S103" s="12">
        <v>11000000372</v>
      </c>
      <c r="T103" s="12">
        <v>13000000372</v>
      </c>
      <c r="U103" s="10"/>
      <c r="V103" s="11"/>
      <c r="W103" s="8">
        <f t="shared" si="25"/>
        <v>0.92501566164083215</v>
      </c>
      <c r="X103" s="8">
        <f t="shared" si="26"/>
        <v>26.224194007517593</v>
      </c>
      <c r="Y103" s="8">
        <f t="shared" si="27"/>
        <v>14.800250586253314</v>
      </c>
      <c r="Z103" s="8">
        <f t="shared" si="28"/>
        <v>419.58000000000004</v>
      </c>
      <c r="AA103" s="16">
        <v>15000000372</v>
      </c>
      <c r="AB103" s="8">
        <f t="shared" si="16"/>
        <v>2.7750469849224966</v>
      </c>
      <c r="AC103" s="8">
        <f t="shared" si="30"/>
        <v>78.671250000000015</v>
      </c>
      <c r="AD103" s="16">
        <v>15000000372</v>
      </c>
      <c r="AE103" s="13"/>
      <c r="AF103" s="11" t="str">
        <f t="shared" si="29"/>
        <v>Chimichurri Ingredients:
paprika, black pepper, parsley, garlic, basil, lemon, oregano, thyme, and chili powder</v>
      </c>
    </row>
    <row r="104" spans="1:32" ht="90" x14ac:dyDescent="0.3">
      <c r="A104" s="9" t="s">
        <v>277</v>
      </c>
      <c r="B104" s="10" t="s">
        <v>278</v>
      </c>
      <c r="C104" s="10" t="s">
        <v>279</v>
      </c>
      <c r="D104" s="11" t="s">
        <v>1933</v>
      </c>
      <c r="E104" s="8">
        <f t="shared" si="18"/>
        <v>0.80001354520288193</v>
      </c>
      <c r="F104" s="8">
        <v>22.680000000000003</v>
      </c>
      <c r="G104" s="8">
        <f t="shared" si="19"/>
        <v>1.6000270904057639</v>
      </c>
      <c r="H104" s="8">
        <v>45.360000000000007</v>
      </c>
      <c r="I104" s="8">
        <f t="shared" si="20"/>
        <v>2.000033863007205</v>
      </c>
      <c r="J104" s="8">
        <f t="shared" si="21"/>
        <v>56.700960016254264</v>
      </c>
      <c r="K104" s="8">
        <f t="shared" si="22"/>
        <v>3.2000541808115277</v>
      </c>
      <c r="L104" s="8">
        <f t="shared" si="23"/>
        <v>90.721536026006817</v>
      </c>
      <c r="M104" s="11" t="str">
        <f t="shared" si="24"/>
        <v>China Black Tea Ingredients:
black tea
• Packed in a facility and/or equipment that produces products containing peanuts, tree nuts, soybean, milk, dairy, eggs, fish, shellfish, wheat, sesame •
 - NET WT. 0.80 oz (22.68 grams)</v>
      </c>
      <c r="N104" s="12">
        <v>10000000077</v>
      </c>
      <c r="O104" s="12">
        <v>30000000077</v>
      </c>
      <c r="P104" s="12">
        <v>50000000077</v>
      </c>
      <c r="Q104" s="12">
        <v>70000000077</v>
      </c>
      <c r="R104" s="12">
        <v>90000000077</v>
      </c>
      <c r="S104" s="12">
        <v>11000000077</v>
      </c>
      <c r="T104" s="12">
        <v>13000000077</v>
      </c>
      <c r="U104" s="10" t="s">
        <v>38</v>
      </c>
      <c r="V104" s="11"/>
      <c r="W104" s="8">
        <f t="shared" si="25"/>
        <v>0.40000677260144096</v>
      </c>
      <c r="X104" s="8">
        <f t="shared" si="26"/>
        <v>11.340192003250852</v>
      </c>
      <c r="Y104" s="8">
        <f t="shared" si="27"/>
        <v>6.4001083616230554</v>
      </c>
      <c r="Z104" s="8">
        <f t="shared" si="28"/>
        <v>181.44000000000003</v>
      </c>
      <c r="AA104" s="16">
        <v>15000000077</v>
      </c>
      <c r="AB104" s="8">
        <f t="shared" si="16"/>
        <v>1.2000203178043229</v>
      </c>
      <c r="AC104" s="8">
        <f t="shared" si="30"/>
        <v>34.020000000000003</v>
      </c>
      <c r="AD104" s="16">
        <v>15000000077</v>
      </c>
      <c r="AE104" s="13"/>
      <c r="AF104" s="11" t="str">
        <f t="shared" si="29"/>
        <v>China Black Tea Ingredients:
black tea</v>
      </c>
    </row>
    <row r="105" spans="1:32" ht="105" x14ac:dyDescent="0.3">
      <c r="A105" s="9" t="s">
        <v>280</v>
      </c>
      <c r="B105" s="10" t="s">
        <v>1794</v>
      </c>
      <c r="C105" s="10" t="s">
        <v>1794</v>
      </c>
      <c r="D105" s="11" t="s">
        <v>1934</v>
      </c>
      <c r="E105" s="8">
        <f t="shared" si="18"/>
        <v>1.0582189751360871</v>
      </c>
      <c r="F105" s="8">
        <v>30</v>
      </c>
      <c r="G105" s="8">
        <f t="shared" si="19"/>
        <v>2.1164379502721742</v>
      </c>
      <c r="H105" s="8">
        <v>60</v>
      </c>
      <c r="I105" s="8">
        <f t="shared" si="20"/>
        <v>2.645547437840218</v>
      </c>
      <c r="J105" s="8">
        <f t="shared" si="21"/>
        <v>75.001269862770187</v>
      </c>
      <c r="K105" s="8">
        <f t="shared" si="22"/>
        <v>4.2328759005443484</v>
      </c>
      <c r="L105" s="8">
        <f t="shared" si="23"/>
        <v>120.00203178043228</v>
      </c>
      <c r="M105" s="11" t="str">
        <f t="shared" si="24"/>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5" s="12">
        <v>10000000078</v>
      </c>
      <c r="O105" s="12">
        <v>30000000078</v>
      </c>
      <c r="P105" s="12">
        <v>50000000078</v>
      </c>
      <c r="Q105" s="12">
        <v>70000000078</v>
      </c>
      <c r="R105" s="12">
        <v>90000000078</v>
      </c>
      <c r="S105" s="12">
        <v>11000000078</v>
      </c>
      <c r="T105" s="12">
        <v>13000000078</v>
      </c>
      <c r="U105" s="10" t="s">
        <v>38</v>
      </c>
      <c r="V105" s="11" t="s">
        <v>1316</v>
      </c>
      <c r="W105" s="8">
        <f t="shared" si="25"/>
        <v>0.52910948756804355</v>
      </c>
      <c r="X105" s="8">
        <f t="shared" si="26"/>
        <v>15.000253972554034</v>
      </c>
      <c r="Y105" s="8">
        <f t="shared" si="27"/>
        <v>8.4657518010886967</v>
      </c>
      <c r="Z105" s="8">
        <f t="shared" si="28"/>
        <v>240</v>
      </c>
      <c r="AA105" s="16">
        <v>15000000078</v>
      </c>
      <c r="AB105" s="8">
        <f t="shared" si="16"/>
        <v>1.5873284627041306</v>
      </c>
      <c r="AC105" s="8">
        <f t="shared" si="30"/>
        <v>45</v>
      </c>
      <c r="AD105" s="16">
        <v>15000000078</v>
      </c>
      <c r="AE105" s="13" t="s">
        <v>1640</v>
      </c>
      <c r="AF105" s="11" t="str">
        <f t="shared" si="29"/>
        <v>Chinese 5 Spice Ingredients:
allspice, black pepper, coriander, anise, caraway, cinnamon, ginger, marjoram, nutmeg, cumin, cardamom, cloves</v>
      </c>
    </row>
    <row r="106" spans="1:32" ht="31.2" x14ac:dyDescent="0.3">
      <c r="A106" s="9" t="s">
        <v>281</v>
      </c>
      <c r="B106" s="10" t="s">
        <v>282</v>
      </c>
      <c r="C106" s="10" t="s">
        <v>283</v>
      </c>
      <c r="D106" s="11" t="s">
        <v>32</v>
      </c>
      <c r="E106" s="8">
        <f t="shared" si="18"/>
        <v>2.9000491013604468</v>
      </c>
      <c r="F106" s="8">
        <v>82.215000000000003</v>
      </c>
      <c r="G106" s="8">
        <f t="shared" si="19"/>
        <v>5.8000982027208936</v>
      </c>
      <c r="H106" s="8">
        <v>164.43</v>
      </c>
      <c r="I106" s="8">
        <f t="shared" si="20"/>
        <v>7.2501227534011168</v>
      </c>
      <c r="J106" s="8">
        <f t="shared" si="21"/>
        <v>205.54098005892166</v>
      </c>
      <c r="K106" s="8">
        <f t="shared" si="22"/>
        <v>11.600196405441787</v>
      </c>
      <c r="L106" s="8">
        <f t="shared" si="23"/>
        <v>328.86556809427469</v>
      </c>
      <c r="M106" s="11" t="str">
        <f t="shared" si="24"/>
        <v>NULL
 - NET WT. 2.90 oz (82.215 grams)</v>
      </c>
      <c r="N106" s="12">
        <v>10000000079</v>
      </c>
      <c r="O106" s="12">
        <v>30000000079</v>
      </c>
      <c r="P106" s="12">
        <v>50000000079</v>
      </c>
      <c r="Q106" s="12">
        <v>70000000079</v>
      </c>
      <c r="R106" s="12">
        <v>90000000079</v>
      </c>
      <c r="S106" s="12">
        <v>11000000079</v>
      </c>
      <c r="T106" s="12">
        <v>13000000079</v>
      </c>
      <c r="U106" s="10"/>
      <c r="V106" s="11"/>
      <c r="W106" s="8">
        <f t="shared" si="25"/>
        <v>1.4500245506802234</v>
      </c>
      <c r="X106" s="8">
        <f t="shared" si="26"/>
        <v>41.108196011784337</v>
      </c>
      <c r="Y106" s="8">
        <f t="shared" si="27"/>
        <v>23.200392810883574</v>
      </c>
      <c r="Z106" s="8">
        <f t="shared" si="28"/>
        <v>657.72</v>
      </c>
      <c r="AA106" s="16">
        <v>15000000079</v>
      </c>
      <c r="AB106" s="8">
        <f t="shared" si="16"/>
        <v>4.3500736520406704</v>
      </c>
      <c r="AC106" s="8">
        <f t="shared" si="30"/>
        <v>123.32250000000001</v>
      </c>
      <c r="AD106" s="16">
        <v>15000000079</v>
      </c>
      <c r="AE106" s="13"/>
      <c r="AF106" s="11" t="str">
        <f t="shared" si="29"/>
        <v>NULL</v>
      </c>
    </row>
    <row r="107" spans="1:32" ht="90" x14ac:dyDescent="0.3">
      <c r="A107" s="9" t="s">
        <v>284</v>
      </c>
      <c r="B107" s="10" t="s">
        <v>285</v>
      </c>
      <c r="C107" s="10" t="s">
        <v>285</v>
      </c>
      <c r="D107" s="11" t="s">
        <v>1935</v>
      </c>
      <c r="E107" s="8">
        <f t="shared" si="18"/>
        <v>0.40000677260144096</v>
      </c>
      <c r="F107" s="8">
        <v>11.340000000000002</v>
      </c>
      <c r="G107" s="8">
        <f t="shared" si="19"/>
        <v>0.80001354520288193</v>
      </c>
      <c r="H107" s="8">
        <v>22.680000000000003</v>
      </c>
      <c r="I107" s="8">
        <f t="shared" si="20"/>
        <v>1.0000169315036025</v>
      </c>
      <c r="J107" s="8">
        <f t="shared" si="21"/>
        <v>28.350480008127132</v>
      </c>
      <c r="K107" s="8">
        <f t="shared" si="22"/>
        <v>1.6000270904057639</v>
      </c>
      <c r="L107" s="8">
        <f t="shared" si="23"/>
        <v>45.360768013003408</v>
      </c>
      <c r="M107" s="11" t="str">
        <f t="shared" si="24"/>
        <v>Chipotle Morita Powder Ingredients:
dried chipotle chiles
• Packed in a facility and/or equipment that produces products containing peanuts, tree nuts, soybean, milk, dairy, eggs, fish, shellfish, wheat, sesame •
 - NET WT. 0.40 oz (11.34 grams)</v>
      </c>
      <c r="N107" s="12">
        <v>10000000080</v>
      </c>
      <c r="O107" s="12">
        <v>30000000080</v>
      </c>
      <c r="P107" s="12">
        <v>50000000080</v>
      </c>
      <c r="Q107" s="12">
        <v>70000000080</v>
      </c>
      <c r="R107" s="12">
        <v>90000000080</v>
      </c>
      <c r="S107" s="12">
        <v>11000000080</v>
      </c>
      <c r="T107" s="12">
        <v>13000000080</v>
      </c>
      <c r="U107" s="10"/>
      <c r="V107" s="11"/>
      <c r="W107" s="8">
        <f t="shared" si="25"/>
        <v>0.20000338630072048</v>
      </c>
      <c r="X107" s="8">
        <f t="shared" si="26"/>
        <v>5.670096001625426</v>
      </c>
      <c r="Y107" s="8">
        <f t="shared" si="27"/>
        <v>3.2000541808115277</v>
      </c>
      <c r="Z107" s="8">
        <f t="shared" si="28"/>
        <v>90.720000000000013</v>
      </c>
      <c r="AA107" s="16">
        <v>15000000080</v>
      </c>
      <c r="AB107" s="8">
        <f t="shared" si="16"/>
        <v>0.60001015890216147</v>
      </c>
      <c r="AC107" s="8">
        <f t="shared" si="30"/>
        <v>17.010000000000002</v>
      </c>
      <c r="AD107" s="16">
        <v>15000000080</v>
      </c>
      <c r="AE107" s="13"/>
      <c r="AF107" s="11" t="str">
        <f t="shared" si="29"/>
        <v>Chipotle Morita Powder Ingredients:
dried chipotle chiles</v>
      </c>
    </row>
    <row r="108" spans="1:32" ht="90" x14ac:dyDescent="0.3">
      <c r="A108" s="9" t="s">
        <v>286</v>
      </c>
      <c r="B108" s="10" t="s">
        <v>287</v>
      </c>
      <c r="C108" s="10" t="s">
        <v>288</v>
      </c>
      <c r="D108" s="11" t="s">
        <v>1936</v>
      </c>
      <c r="E108" s="8">
        <f t="shared" si="18"/>
        <v>2.1869858819479133</v>
      </c>
      <c r="F108" s="8">
        <v>62</v>
      </c>
      <c r="G108" s="8">
        <f t="shared" si="19"/>
        <v>4.3739717638958266</v>
      </c>
      <c r="H108" s="8">
        <v>124</v>
      </c>
      <c r="I108" s="8">
        <f t="shared" si="20"/>
        <v>5.4674647048697835</v>
      </c>
      <c r="J108" s="8">
        <f t="shared" si="21"/>
        <v>155.00262438305836</v>
      </c>
      <c r="K108" s="8">
        <f t="shared" si="22"/>
        <v>8.7479435277916533</v>
      </c>
      <c r="L108" s="8">
        <f t="shared" si="23"/>
        <v>248.00419901289339</v>
      </c>
      <c r="M108" s="11" t="str">
        <f t="shared" si="24"/>
        <v>Chipotle Sea Salt Ingredients:
sea salt, chipotle powder
• Packed in a facility and/or equipment that produces products containing peanuts, tree nuts, soybean, milk, dairy, eggs, fish, shellfish, wheat, sesame •
 - NET WT. 2.19 oz (62 grams)</v>
      </c>
      <c r="N108" s="12">
        <v>10000000081</v>
      </c>
      <c r="O108" s="12">
        <v>30000000081</v>
      </c>
      <c r="P108" s="12">
        <v>50000000081</v>
      </c>
      <c r="Q108" s="12">
        <v>70000000081</v>
      </c>
      <c r="R108" s="12">
        <v>90000000081</v>
      </c>
      <c r="S108" s="12">
        <v>11000000081</v>
      </c>
      <c r="T108" s="12">
        <v>13000000081</v>
      </c>
      <c r="U108" s="10" t="s">
        <v>38</v>
      </c>
      <c r="V108" s="11" t="s">
        <v>140</v>
      </c>
      <c r="W108" s="8">
        <f t="shared" si="25"/>
        <v>1.0934929409739567</v>
      </c>
      <c r="X108" s="8">
        <f t="shared" si="26"/>
        <v>31.000524876611674</v>
      </c>
      <c r="Y108" s="8">
        <f t="shared" si="27"/>
        <v>17.495887055583307</v>
      </c>
      <c r="Z108" s="8">
        <f t="shared" si="28"/>
        <v>496</v>
      </c>
      <c r="AA108" s="16">
        <v>15000000081</v>
      </c>
      <c r="AB108" s="8">
        <f t="shared" si="16"/>
        <v>3.2804788229218698</v>
      </c>
      <c r="AC108" s="8">
        <f t="shared" si="30"/>
        <v>93</v>
      </c>
      <c r="AD108" s="16">
        <v>15000000081</v>
      </c>
      <c r="AE108" s="13"/>
      <c r="AF108" s="11" t="str">
        <f t="shared" si="29"/>
        <v>Chipotle Sea Salt Ingredients:
sea salt, chipotle powder</v>
      </c>
    </row>
    <row r="109" spans="1:32" ht="120" x14ac:dyDescent="0.3">
      <c r="A109" s="9" t="s">
        <v>289</v>
      </c>
      <c r="B109" s="10" t="s">
        <v>290</v>
      </c>
      <c r="C109" s="10" t="s">
        <v>291</v>
      </c>
      <c r="D109" s="11" t="s">
        <v>1937</v>
      </c>
      <c r="E109" s="8">
        <f t="shared" si="18"/>
        <v>1.6500279369809436</v>
      </c>
      <c r="F109" s="8">
        <v>46.777499999999996</v>
      </c>
      <c r="G109" s="8">
        <f t="shared" si="19"/>
        <v>3.3000558739618873</v>
      </c>
      <c r="H109" s="8">
        <v>93.554999999999993</v>
      </c>
      <c r="I109" s="8">
        <f t="shared" si="20"/>
        <v>4.1250698424523593</v>
      </c>
      <c r="J109" s="8">
        <f t="shared" si="21"/>
        <v>116.9457300335244</v>
      </c>
      <c r="K109" s="8">
        <f t="shared" si="22"/>
        <v>6.6001117479237745</v>
      </c>
      <c r="L109" s="8">
        <f t="shared" si="23"/>
        <v>187.11316805363901</v>
      </c>
      <c r="M109" s="11" t="str">
        <f t="shared" si="24"/>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09" s="12">
        <v>10000000082</v>
      </c>
      <c r="O109" s="12">
        <v>30000000082</v>
      </c>
      <c r="P109" s="12">
        <v>50000000082</v>
      </c>
      <c r="Q109" s="12">
        <v>70000000082</v>
      </c>
      <c r="R109" s="12">
        <v>90000000082</v>
      </c>
      <c r="S109" s="12">
        <v>11000000082</v>
      </c>
      <c r="T109" s="12">
        <v>13000000082</v>
      </c>
      <c r="U109" s="10" t="s">
        <v>38</v>
      </c>
      <c r="V109" s="11"/>
      <c r="W109" s="8">
        <f t="shared" si="25"/>
        <v>0.82501396849047182</v>
      </c>
      <c r="X109" s="8">
        <f t="shared" si="26"/>
        <v>23.389146006704877</v>
      </c>
      <c r="Y109" s="8">
        <f t="shared" si="27"/>
        <v>13.200223495847549</v>
      </c>
      <c r="Z109" s="8">
        <f t="shared" si="28"/>
        <v>374.21999999999997</v>
      </c>
      <c r="AA109" s="16">
        <v>15000000082</v>
      </c>
      <c r="AB109" s="8">
        <f t="shared" si="16"/>
        <v>2.4750419054714152</v>
      </c>
      <c r="AC109" s="8">
        <f t="shared" si="30"/>
        <v>70.166249999999991</v>
      </c>
      <c r="AD109" s="16">
        <v>15000000082</v>
      </c>
      <c r="AE109" s="13"/>
      <c r="AF109" s="11" t="str">
        <f t="shared" si="29"/>
        <v>Chocolate Mexican Mole' Ingredients:
ground chiles, paprika, brown sugar, spices, salt, cocoa powder, molasses powder (refiners syrup, cane molasses), granulated garlic, and silicon dioxide (anti-caking agent)</v>
      </c>
    </row>
    <row r="110" spans="1:32" ht="180" x14ac:dyDescent="0.3">
      <c r="A110" s="9" t="s">
        <v>292</v>
      </c>
      <c r="B110" s="10" t="s">
        <v>293</v>
      </c>
      <c r="C110" s="10" t="s">
        <v>294</v>
      </c>
      <c r="D110" s="11" t="s">
        <v>1938</v>
      </c>
      <c r="E110" s="8">
        <f t="shared" si="18"/>
        <v>1.1000186246539627</v>
      </c>
      <c r="F110" s="8">
        <v>31.185000000000006</v>
      </c>
      <c r="G110" s="8">
        <f t="shared" si="19"/>
        <v>2.2000372493079254</v>
      </c>
      <c r="H110" s="8">
        <v>62.370000000000012</v>
      </c>
      <c r="I110" s="8">
        <f t="shared" si="20"/>
        <v>2.7500465616349068</v>
      </c>
      <c r="J110" s="8">
        <f t="shared" si="21"/>
        <v>77.963820022349609</v>
      </c>
      <c r="K110" s="8">
        <f t="shared" si="22"/>
        <v>4.4000744986158509</v>
      </c>
      <c r="L110" s="8">
        <f t="shared" si="23"/>
        <v>124.74211203575938</v>
      </c>
      <c r="M110" s="11" t="str">
        <f t="shared" si="2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0" s="12">
        <v>10000000430</v>
      </c>
      <c r="O110" s="12">
        <v>30000000430</v>
      </c>
      <c r="P110" s="12">
        <v>50000000430</v>
      </c>
      <c r="Q110" s="12">
        <v>70000000430</v>
      </c>
      <c r="R110" s="12">
        <v>90000000430</v>
      </c>
      <c r="S110" s="12">
        <v>11000000430</v>
      </c>
      <c r="T110" s="12">
        <v>13000000430</v>
      </c>
      <c r="U110" s="10"/>
      <c r="V110" s="11"/>
      <c r="W110" s="8">
        <f t="shared" si="25"/>
        <v>0.55000931232698136</v>
      </c>
      <c r="X110" s="8">
        <f t="shared" si="26"/>
        <v>15.592764004469922</v>
      </c>
      <c r="Y110" s="8">
        <f t="shared" si="27"/>
        <v>8.8001489972317017</v>
      </c>
      <c r="Z110" s="8">
        <f t="shared" si="28"/>
        <v>249.48000000000005</v>
      </c>
      <c r="AA110" s="16">
        <v>15000000430</v>
      </c>
      <c r="AB110" s="8">
        <f t="shared" si="16"/>
        <v>1.6500279369809441</v>
      </c>
      <c r="AC110" s="8">
        <f t="shared" si="30"/>
        <v>46.777500000000011</v>
      </c>
      <c r="AD110" s="16">
        <v>15000000430</v>
      </c>
      <c r="AE110" s="13"/>
      <c r="AF110" s="11" t="str">
        <f t="shared" si="29"/>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11" spans="1:32" ht="90" x14ac:dyDescent="0.3">
      <c r="A111" s="9" t="s">
        <v>295</v>
      </c>
      <c r="B111" s="10" t="s">
        <v>296</v>
      </c>
      <c r="C111" s="10" t="s">
        <v>296</v>
      </c>
      <c r="D111" s="11" t="s">
        <v>1939</v>
      </c>
      <c r="E111" s="8">
        <f t="shared" si="18"/>
        <v>0.25000423287590057</v>
      </c>
      <c r="F111" s="8">
        <v>7.0875000000000004</v>
      </c>
      <c r="G111" s="8">
        <f t="shared" si="19"/>
        <v>0.50000846575180113</v>
      </c>
      <c r="H111" s="8">
        <v>14.175000000000001</v>
      </c>
      <c r="I111" s="8">
        <f t="shared" si="20"/>
        <v>0.62501058218975136</v>
      </c>
      <c r="J111" s="8">
        <f t="shared" si="21"/>
        <v>17.719050005079453</v>
      </c>
      <c r="K111" s="8">
        <f t="shared" si="22"/>
        <v>1.0000169315036023</v>
      </c>
      <c r="L111" s="8">
        <f t="shared" si="23"/>
        <v>28.350480008127125</v>
      </c>
      <c r="M111" s="11" t="str">
        <f t="shared" si="24"/>
        <v>Cilantro Ingredients:
cilantro
• Packed in a facility and/or equipment that produces products containing peanuts, tree nuts, soybean, milk, dairy, eggs, fish, shellfish, wheat, sesame •
 - NET WT. 0.25 oz (7.0875 grams)</v>
      </c>
      <c r="N111" s="12">
        <v>10000000475</v>
      </c>
      <c r="O111" s="12">
        <v>30000000475</v>
      </c>
      <c r="P111" s="12">
        <v>50000000475</v>
      </c>
      <c r="Q111" s="12">
        <v>70000000475</v>
      </c>
      <c r="R111" s="12">
        <v>90000000475</v>
      </c>
      <c r="S111" s="12">
        <v>11000000475</v>
      </c>
      <c r="T111" s="12">
        <v>13000000475</v>
      </c>
      <c r="U111" s="10"/>
      <c r="V111" s="11"/>
      <c r="W111" s="8">
        <f t="shared" si="25"/>
        <v>0.12500211643795028</v>
      </c>
      <c r="X111" s="8">
        <f t="shared" si="26"/>
        <v>3.5438100010158906</v>
      </c>
      <c r="Y111" s="8">
        <f t="shared" si="27"/>
        <v>2.0000338630072045</v>
      </c>
      <c r="Z111" s="8">
        <f t="shared" si="28"/>
        <v>56.7</v>
      </c>
      <c r="AA111" s="16">
        <v>15000000475</v>
      </c>
      <c r="AB111" s="8">
        <f t="shared" si="16"/>
        <v>0.37500634931385085</v>
      </c>
      <c r="AC111" s="8">
        <f t="shared" si="30"/>
        <v>10.631250000000001</v>
      </c>
      <c r="AD111" s="16">
        <v>15000000475</v>
      </c>
      <c r="AE111" s="13"/>
      <c r="AF111" s="11" t="str">
        <f t="shared" si="29"/>
        <v>Cilantro Ingredients:
cilantro</v>
      </c>
    </row>
    <row r="112" spans="1:32" ht="120" x14ac:dyDescent="0.3">
      <c r="A112" s="9" t="s">
        <v>297</v>
      </c>
      <c r="B112" s="10" t="s">
        <v>298</v>
      </c>
      <c r="C112" s="10" t="s">
        <v>299</v>
      </c>
      <c r="D112" s="11" t="s">
        <v>1940</v>
      </c>
      <c r="E112" s="8">
        <f t="shared" si="18"/>
        <v>2.0500347095823845</v>
      </c>
      <c r="F112" s="8">
        <v>58.1175</v>
      </c>
      <c r="G112" s="8">
        <f t="shared" si="19"/>
        <v>4.1000694191647691</v>
      </c>
      <c r="H112" s="8">
        <v>116.235</v>
      </c>
      <c r="I112" s="8">
        <f t="shared" si="20"/>
        <v>5.1250867739559611</v>
      </c>
      <c r="J112" s="8">
        <f t="shared" si="21"/>
        <v>145.29621004165151</v>
      </c>
      <c r="K112" s="8">
        <f t="shared" si="22"/>
        <v>8.2001388383295382</v>
      </c>
      <c r="L112" s="8">
        <f t="shared" si="23"/>
        <v>232.47393606664241</v>
      </c>
      <c r="M112" s="11" t="str">
        <f t="shared" si="24"/>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2" s="12">
        <v>10000000083</v>
      </c>
      <c r="O112" s="12">
        <v>30000000083</v>
      </c>
      <c r="P112" s="12">
        <v>50000000083</v>
      </c>
      <c r="Q112" s="12">
        <v>70000000083</v>
      </c>
      <c r="R112" s="12">
        <v>90000000083</v>
      </c>
      <c r="S112" s="12">
        <v>11000000083</v>
      </c>
      <c r="T112" s="12">
        <v>13000000083</v>
      </c>
      <c r="U112" s="10" t="s">
        <v>38</v>
      </c>
      <c r="V112" s="11" t="s">
        <v>82</v>
      </c>
      <c r="W112" s="8">
        <f t="shared" si="25"/>
        <v>1.0250173547911923</v>
      </c>
      <c r="X112" s="8">
        <f t="shared" si="26"/>
        <v>29.059242008330301</v>
      </c>
      <c r="Y112" s="8">
        <f t="shared" si="27"/>
        <v>16.400277676659076</v>
      </c>
      <c r="Z112" s="8">
        <f t="shared" si="28"/>
        <v>464.94</v>
      </c>
      <c r="AA112" s="16">
        <v>15000000083</v>
      </c>
      <c r="AB112" s="8">
        <f t="shared" si="16"/>
        <v>3.075052064373577</v>
      </c>
      <c r="AC112" s="8">
        <f t="shared" si="30"/>
        <v>87.176249999999996</v>
      </c>
      <c r="AD112" s="16">
        <v>15000000083</v>
      </c>
      <c r="AE112" s="13"/>
      <c r="AF112" s="11" t="str">
        <f t="shared" si="29"/>
        <v>Cinnamon Roll Popcorn Seasoning Ingredients:
sugar, brown sugar, cinnamon, natural flavors including butter, salt, less than 2% silicon dioxide added to prevent caking
• ALLERGY ALERT: contains milk •</v>
      </c>
    </row>
    <row r="113" spans="1:32" ht="90" x14ac:dyDescent="0.3">
      <c r="A113" s="9" t="s">
        <v>300</v>
      </c>
      <c r="B113" s="10" t="s">
        <v>301</v>
      </c>
      <c r="C113" s="10" t="s">
        <v>301</v>
      </c>
      <c r="D113" s="11" t="s">
        <v>1941</v>
      </c>
      <c r="E113" s="8">
        <f t="shared" si="18"/>
        <v>2.0500347095823845</v>
      </c>
      <c r="F113" s="8">
        <v>58.1175</v>
      </c>
      <c r="G113" s="8">
        <f t="shared" si="19"/>
        <v>4.1000694191647691</v>
      </c>
      <c r="H113" s="8">
        <v>116.235</v>
      </c>
      <c r="I113" s="8">
        <f t="shared" si="20"/>
        <v>5.1250867739559611</v>
      </c>
      <c r="J113" s="8">
        <f t="shared" si="21"/>
        <v>145.29621004165151</v>
      </c>
      <c r="K113" s="8">
        <f t="shared" si="22"/>
        <v>8.2001388383295382</v>
      </c>
      <c r="L113" s="8">
        <f t="shared" si="23"/>
        <v>232.47393606664241</v>
      </c>
      <c r="M113" s="11" t="str">
        <f t="shared" si="24"/>
        <v>Cinnamon Sugar Ingredients:
cinnamon, sugar
• Packed in a facility and/or equipment that produces products containing peanuts, tree nuts, soybean, milk, dairy, eggs, fish, shellfish, wheat, sesame •
 - NET WT. 2.05 oz (58.1175 grams)</v>
      </c>
      <c r="N113" s="12">
        <v>10000000084</v>
      </c>
      <c r="O113" s="12">
        <v>30000000084</v>
      </c>
      <c r="P113" s="12">
        <v>50000000084</v>
      </c>
      <c r="Q113" s="12">
        <v>70000000084</v>
      </c>
      <c r="R113" s="12">
        <v>90000000084</v>
      </c>
      <c r="S113" s="12">
        <v>11000000084</v>
      </c>
      <c r="T113" s="12">
        <v>13000000084</v>
      </c>
      <c r="U113" s="10"/>
      <c r="V113" s="11"/>
      <c r="W113" s="8">
        <f t="shared" si="25"/>
        <v>1.0250173547911923</v>
      </c>
      <c r="X113" s="8">
        <f t="shared" si="26"/>
        <v>29.059242008330301</v>
      </c>
      <c r="Y113" s="8">
        <f t="shared" si="27"/>
        <v>16.400277676659076</v>
      </c>
      <c r="Z113" s="8">
        <f t="shared" si="28"/>
        <v>464.94</v>
      </c>
      <c r="AA113" s="16">
        <v>15000000084</v>
      </c>
      <c r="AB113" s="8">
        <f t="shared" si="16"/>
        <v>3.075052064373577</v>
      </c>
      <c r="AC113" s="8">
        <f t="shared" si="30"/>
        <v>87.176249999999996</v>
      </c>
      <c r="AD113" s="16">
        <v>15000000084</v>
      </c>
      <c r="AE113" s="13"/>
      <c r="AF113" s="11" t="str">
        <f t="shared" si="29"/>
        <v>Cinnamon Sugar Ingredients:
cinnamon, sugar</v>
      </c>
    </row>
    <row r="114" spans="1:32" ht="195" x14ac:dyDescent="0.3">
      <c r="A114" s="9" t="s">
        <v>302</v>
      </c>
      <c r="B114" s="10" t="s">
        <v>303</v>
      </c>
      <c r="C114" s="10" t="s">
        <v>304</v>
      </c>
      <c r="D114" s="11" t="s">
        <v>2332</v>
      </c>
      <c r="E114" s="8">
        <f t="shared" si="18"/>
        <v>1.7500296301313041</v>
      </c>
      <c r="F114" s="8">
        <v>49.612500000000004</v>
      </c>
      <c r="G114" s="8">
        <f t="shared" si="19"/>
        <v>3.5000592602626082</v>
      </c>
      <c r="H114" s="8">
        <v>99.225000000000009</v>
      </c>
      <c r="I114" s="8">
        <f t="shared" si="20"/>
        <v>4.3750740753282606</v>
      </c>
      <c r="J114" s="8">
        <f t="shared" si="21"/>
        <v>124.0333500355562</v>
      </c>
      <c r="K114" s="8">
        <f t="shared" si="22"/>
        <v>7.0001185205252163</v>
      </c>
      <c r="L114" s="8">
        <f t="shared" si="23"/>
        <v>198.45336005688989</v>
      </c>
      <c r="M114" s="11" t="str">
        <f t="shared" si="24"/>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14" s="12">
        <v>10000000085</v>
      </c>
      <c r="O114" s="12">
        <v>30000000085</v>
      </c>
      <c r="P114" s="12">
        <v>50000000085</v>
      </c>
      <c r="Q114" s="12">
        <v>70000000085</v>
      </c>
      <c r="R114" s="12">
        <v>90000000085</v>
      </c>
      <c r="S114" s="12">
        <v>11000000085</v>
      </c>
      <c r="T114" s="12">
        <v>13000000085</v>
      </c>
      <c r="U114" s="10" t="s">
        <v>38</v>
      </c>
      <c r="V114" s="11" t="s">
        <v>148</v>
      </c>
      <c r="W114" s="8">
        <f t="shared" si="25"/>
        <v>0.87501481506565204</v>
      </c>
      <c r="X114" s="8">
        <f t="shared" si="26"/>
        <v>24.806670007111236</v>
      </c>
      <c r="Y114" s="8">
        <f t="shared" si="27"/>
        <v>14.000237041050433</v>
      </c>
      <c r="Z114" s="8">
        <f t="shared" si="28"/>
        <v>396.90000000000003</v>
      </c>
      <c r="AA114" s="16">
        <v>15000000085</v>
      </c>
      <c r="AB114" s="8">
        <f t="shared" si="16"/>
        <v>2.6250444451969561</v>
      </c>
      <c r="AC114" s="8">
        <f t="shared" si="30"/>
        <v>74.418750000000003</v>
      </c>
      <c r="AD114" s="16">
        <v>15000000085</v>
      </c>
      <c r="AE114" s="13"/>
      <c r="AF114" s="11" t="str">
        <f t="shared" si="29"/>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v>
      </c>
    </row>
    <row r="115" spans="1:32" ht="90" x14ac:dyDescent="0.3">
      <c r="A115" s="9" t="s">
        <v>305</v>
      </c>
      <c r="B115" s="10" t="s">
        <v>306</v>
      </c>
      <c r="C115" s="10" t="s">
        <v>307</v>
      </c>
      <c r="D115" s="11" t="s">
        <v>1942</v>
      </c>
      <c r="E115" s="8">
        <f t="shared" si="18"/>
        <v>0.80001354520288193</v>
      </c>
      <c r="F115" s="8">
        <v>22.680000000000003</v>
      </c>
      <c r="G115" s="8">
        <f t="shared" si="19"/>
        <v>1.6000270904057639</v>
      </c>
      <c r="H115" s="8">
        <v>45.360000000000007</v>
      </c>
      <c r="I115" s="8">
        <f t="shared" si="20"/>
        <v>2.000033863007205</v>
      </c>
      <c r="J115" s="8">
        <f t="shared" si="21"/>
        <v>56.700960016254264</v>
      </c>
      <c r="K115" s="8">
        <f t="shared" si="22"/>
        <v>3.2000541808115277</v>
      </c>
      <c r="L115" s="8">
        <f t="shared" si="23"/>
        <v>90.721536026006817</v>
      </c>
      <c r="M115" s="11" t="str">
        <f t="shared" si="24"/>
        <v>Citrus Chamomile Tea Ingredients:
chamomile, orange peel, hibiscus petals, fruit flavor
• Packed in a facility and/or equipment that produces products containing peanuts, tree nuts, soybean, milk, dairy, eggs, fish, shellfish, wheat, sesame •
 - NET WT. 0.80 oz (22.68 grams)</v>
      </c>
      <c r="N115" s="12">
        <v>10000000375</v>
      </c>
      <c r="O115" s="12">
        <v>30000000375</v>
      </c>
      <c r="P115" s="12">
        <v>50000000375</v>
      </c>
      <c r="Q115" s="12">
        <v>70000000375</v>
      </c>
      <c r="R115" s="12">
        <v>90000000375</v>
      </c>
      <c r="S115" s="12">
        <v>11000000375</v>
      </c>
      <c r="T115" s="12">
        <v>13000000375</v>
      </c>
      <c r="U115" s="10"/>
      <c r="V115" s="11"/>
      <c r="W115" s="8">
        <f t="shared" si="25"/>
        <v>0.40000677260144096</v>
      </c>
      <c r="X115" s="8">
        <f t="shared" si="26"/>
        <v>11.340192003250852</v>
      </c>
      <c r="Y115" s="8">
        <f t="shared" si="27"/>
        <v>6.4001083616230554</v>
      </c>
      <c r="Z115" s="8">
        <f t="shared" si="28"/>
        <v>181.44000000000003</v>
      </c>
      <c r="AA115" s="16">
        <v>15000000375</v>
      </c>
      <c r="AB115" s="8">
        <f t="shared" si="16"/>
        <v>1.2000203178043229</v>
      </c>
      <c r="AC115" s="8">
        <f t="shared" si="30"/>
        <v>34.020000000000003</v>
      </c>
      <c r="AD115" s="16">
        <v>15000000375</v>
      </c>
      <c r="AE115" s="13"/>
      <c r="AF115" s="11" t="str">
        <f t="shared" si="29"/>
        <v>Citrus Chamomile Tea Ingredients:
chamomile, orange peel, hibiscus petals, fruit flavor</v>
      </c>
    </row>
    <row r="116" spans="1:32" ht="105" x14ac:dyDescent="0.3">
      <c r="A116" s="14" t="s">
        <v>308</v>
      </c>
      <c r="B116" s="10" t="s">
        <v>309</v>
      </c>
      <c r="C116" s="10" t="s">
        <v>310</v>
      </c>
      <c r="D116" s="11" t="s">
        <v>1943</v>
      </c>
      <c r="E116" s="8">
        <f t="shared" si="18"/>
        <v>1.5873284627041306</v>
      </c>
      <c r="F116" s="8">
        <v>45</v>
      </c>
      <c r="G116" s="8">
        <f t="shared" si="19"/>
        <v>4.2328759005443484</v>
      </c>
      <c r="H116" s="8">
        <v>120</v>
      </c>
      <c r="I116" s="8">
        <f t="shared" si="20"/>
        <v>5.2910948756804359</v>
      </c>
      <c r="J116" s="8">
        <f t="shared" si="21"/>
        <v>150.00253972554037</v>
      </c>
      <c r="K116" s="8">
        <f t="shared" si="22"/>
        <v>8.4657518010886967</v>
      </c>
      <c r="L116" s="8">
        <f t="shared" si="23"/>
        <v>240.00406356086455</v>
      </c>
      <c r="M116" s="11" t="str">
        <f t="shared" si="24"/>
        <v>Citrus Sea Salt Ingredients:
sea salt, orange, lemon, black pepper, smoked hickory salt, lime, ginger
• Packed in a facility and/or equipment that produces products containing peanuts, tree nuts, soybean, milk, dairy, eggs, fish, shellfish, wheat, sesame •
 - NET WT. 1.59 oz (45 grams)</v>
      </c>
      <c r="N116" s="12">
        <v>10000000451</v>
      </c>
      <c r="O116" s="12">
        <v>30000000451</v>
      </c>
      <c r="P116" s="12">
        <v>50000000451</v>
      </c>
      <c r="Q116" s="12">
        <v>70000000451</v>
      </c>
      <c r="R116" s="12">
        <v>90000000451</v>
      </c>
      <c r="S116" s="12">
        <v>11000000451</v>
      </c>
      <c r="T116" s="12">
        <v>13000000451</v>
      </c>
      <c r="U116" s="11" t="s">
        <v>38</v>
      </c>
      <c r="V116" s="11"/>
      <c r="W116" s="8">
        <f t="shared" si="25"/>
        <v>1.0582189751360871</v>
      </c>
      <c r="X116" s="8">
        <f t="shared" si="26"/>
        <v>30.000507945108069</v>
      </c>
      <c r="Y116" s="8">
        <f t="shared" si="27"/>
        <v>16.931503602177393</v>
      </c>
      <c r="Z116" s="8">
        <f t="shared" si="28"/>
        <v>480</v>
      </c>
      <c r="AA116" s="16">
        <v>15000000451</v>
      </c>
      <c r="AB116" s="8">
        <f t="shared" si="16"/>
        <v>2.9101021816242394</v>
      </c>
      <c r="AC116" s="8">
        <f t="shared" si="30"/>
        <v>82.5</v>
      </c>
      <c r="AD116" s="16">
        <v>15000000451</v>
      </c>
      <c r="AE116" s="13" t="s">
        <v>311</v>
      </c>
      <c r="AF116" s="11" t="str">
        <f t="shared" si="29"/>
        <v>Citrus Sea Salt Ingredients:
sea salt, orange, lemon, black pepper, smoked hickory salt, lime, ginger</v>
      </c>
    </row>
    <row r="117" spans="1:32" ht="90" x14ac:dyDescent="0.3">
      <c r="A117" s="14" t="s">
        <v>2323</v>
      </c>
      <c r="B117" s="10" t="s">
        <v>2320</v>
      </c>
      <c r="C117" s="10" t="s">
        <v>2320</v>
      </c>
      <c r="D117" s="11" t="s">
        <v>2321</v>
      </c>
      <c r="E117" s="8">
        <f t="shared" si="18"/>
        <v>2.0500347095823845</v>
      </c>
      <c r="F117" s="8">
        <v>58.1175</v>
      </c>
      <c r="G117" s="8">
        <f t="shared" si="19"/>
        <v>4.1000694191647691</v>
      </c>
      <c r="H117" s="8">
        <v>116.235</v>
      </c>
      <c r="I117" s="8">
        <f t="shared" si="20"/>
        <v>5.1250867739559611</v>
      </c>
      <c r="J117" s="8">
        <f t="shared" si="21"/>
        <v>145.29621004165151</v>
      </c>
      <c r="K117" s="8">
        <f t="shared" si="22"/>
        <v>8.2001388383295382</v>
      </c>
      <c r="L117" s="8">
        <f t="shared" si="23"/>
        <v>232.47393606664241</v>
      </c>
      <c r="M117" s="11" t="str">
        <f t="shared" si="24"/>
        <v>Citrus Sneeze Ingredients:
salt, citric acid, garlic, onion, pepper, turmeric
• Packed in a facility and/or equipment that produces products containing peanuts, tree nuts, soybean, milk, dairy, eggs, fish, shellfish, wheat, sesame •
 - NET WT. 2.05 oz (58.1175 grams)</v>
      </c>
      <c r="N117" s="12">
        <v>10000000528</v>
      </c>
      <c r="O117" s="12">
        <v>30000000528</v>
      </c>
      <c r="P117" s="12">
        <v>50000000528</v>
      </c>
      <c r="Q117" s="12">
        <v>70000000528</v>
      </c>
      <c r="R117" s="12">
        <v>90000000528</v>
      </c>
      <c r="S117" s="12">
        <v>11000000528</v>
      </c>
      <c r="T117" s="12">
        <v>13000000528</v>
      </c>
      <c r="U117" s="10"/>
      <c r="V117" s="11"/>
      <c r="W117" s="8">
        <f t="shared" si="25"/>
        <v>1.0250173547911923</v>
      </c>
      <c r="X117" s="8">
        <f t="shared" si="26"/>
        <v>29.059242008330301</v>
      </c>
      <c r="Y117" s="8">
        <f t="shared" si="27"/>
        <v>16.400277676659076</v>
      </c>
      <c r="Z117" s="8">
        <f t="shared" si="28"/>
        <v>464.94</v>
      </c>
      <c r="AA117" s="16">
        <v>15000000528</v>
      </c>
      <c r="AB117" s="8">
        <f t="shared" si="16"/>
        <v>3.075052064373577</v>
      </c>
      <c r="AC117" s="8">
        <f t="shared" si="30"/>
        <v>87.176249999999996</v>
      </c>
      <c r="AD117" s="16">
        <v>15000000528</v>
      </c>
      <c r="AE117" s="13" t="s">
        <v>2322</v>
      </c>
      <c r="AF117" s="11" t="str">
        <f t="shared" si="29"/>
        <v>Citrus Sneeze Ingredients:
salt, citric acid, garlic, onion, pepper, turmeric</v>
      </c>
    </row>
    <row r="118" spans="1:32" ht="120" x14ac:dyDescent="0.3">
      <c r="A118" s="9" t="s">
        <v>312</v>
      </c>
      <c r="B118" s="10" t="s">
        <v>313</v>
      </c>
      <c r="C118" s="10" t="s">
        <v>314</v>
      </c>
      <c r="D118" s="11" t="s">
        <v>1944</v>
      </c>
      <c r="E118" s="8">
        <f t="shared" si="18"/>
        <v>1.3000220109546829</v>
      </c>
      <c r="F118" s="8">
        <v>36.855000000000004</v>
      </c>
      <c r="G118" s="8">
        <f t="shared" si="19"/>
        <v>2.6000440219093659</v>
      </c>
      <c r="H118" s="8">
        <v>73.710000000000008</v>
      </c>
      <c r="I118" s="8">
        <f t="shared" si="20"/>
        <v>3.2500550273867073</v>
      </c>
      <c r="J118" s="8">
        <f t="shared" si="21"/>
        <v>92.139060026413162</v>
      </c>
      <c r="K118" s="8">
        <f t="shared" si="22"/>
        <v>5.2000880438187318</v>
      </c>
      <c r="L118" s="8">
        <f t="shared" si="23"/>
        <v>147.42249604226106</v>
      </c>
      <c r="M118" s="11" t="str">
        <f t="shared" si="24"/>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18" s="12">
        <v>10000000086</v>
      </c>
      <c r="O118" s="12">
        <v>30000000086</v>
      </c>
      <c r="P118" s="12">
        <v>50000000086</v>
      </c>
      <c r="Q118" s="12">
        <v>70000000086</v>
      </c>
      <c r="R118" s="12">
        <v>90000000086</v>
      </c>
      <c r="S118" s="12">
        <v>11000000086</v>
      </c>
      <c r="T118" s="12">
        <v>13000000086</v>
      </c>
      <c r="U118" s="10"/>
      <c r="V118" s="11"/>
      <c r="W118" s="8">
        <f t="shared" si="25"/>
        <v>0.65001100547734147</v>
      </c>
      <c r="X118" s="8">
        <f t="shared" si="26"/>
        <v>18.427812005282632</v>
      </c>
      <c r="Y118" s="8">
        <f t="shared" si="27"/>
        <v>10.400176087637464</v>
      </c>
      <c r="Z118" s="8">
        <f t="shared" si="28"/>
        <v>294.84000000000003</v>
      </c>
      <c r="AA118" s="16">
        <v>15000000086</v>
      </c>
      <c r="AB118" s="8">
        <f t="shared" si="16"/>
        <v>1.9500330164320245</v>
      </c>
      <c r="AC118" s="8">
        <f t="shared" si="30"/>
        <v>55.282500000000006</v>
      </c>
      <c r="AD118" s="16">
        <v>15000000086</v>
      </c>
      <c r="AE118" s="13"/>
      <c r="AF118" s="11" t="str">
        <f t="shared" si="29"/>
        <v>Classic Italian Dressing Ingredients:
garlic, carrots, salt, dried red bell peppers, onion, maltodextrin, non gmo corn starch, citric acid, natural lemon juice, black pepper, oregano, crushed red pepper, parsley</v>
      </c>
    </row>
    <row r="119" spans="1:32" ht="150" x14ac:dyDescent="0.3">
      <c r="A119" s="9" t="s">
        <v>315</v>
      </c>
      <c r="B119" s="10" t="s">
        <v>316</v>
      </c>
      <c r="C119" s="10" t="s">
        <v>316</v>
      </c>
      <c r="D119" s="11" t="s">
        <v>1945</v>
      </c>
      <c r="E119" s="8">
        <f t="shared" si="18"/>
        <v>0.88184914594673913</v>
      </c>
      <c r="F119" s="8">
        <v>25</v>
      </c>
      <c r="G119" s="8">
        <f t="shared" si="19"/>
        <v>2.2928077794615218</v>
      </c>
      <c r="H119" s="8">
        <v>65</v>
      </c>
      <c r="I119" s="8">
        <f t="shared" si="20"/>
        <v>2.8660097243269025</v>
      </c>
      <c r="J119" s="8">
        <f t="shared" si="21"/>
        <v>81.251375684667693</v>
      </c>
      <c r="K119" s="8">
        <f t="shared" si="22"/>
        <v>4.5856155589230436</v>
      </c>
      <c r="L119" s="8">
        <f t="shared" si="23"/>
        <v>130.00220109546828</v>
      </c>
      <c r="M119" s="11" t="str">
        <f t="shared" si="24"/>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19" s="12">
        <v>10000000402</v>
      </c>
      <c r="O119" s="12">
        <v>30000000402</v>
      </c>
      <c r="P119" s="12">
        <v>50000000402</v>
      </c>
      <c r="Q119" s="12">
        <v>70000000402</v>
      </c>
      <c r="R119" s="12">
        <v>90000000402</v>
      </c>
      <c r="S119" s="12">
        <v>11000000402</v>
      </c>
      <c r="T119" s="12">
        <v>13000000402</v>
      </c>
      <c r="U119" s="10" t="s">
        <v>38</v>
      </c>
      <c r="V119" s="11" t="s">
        <v>258</v>
      </c>
      <c r="W119" s="8">
        <f t="shared" si="25"/>
        <v>0.57320194486538045</v>
      </c>
      <c r="X119" s="8">
        <f t="shared" si="26"/>
        <v>16.250275136933535</v>
      </c>
      <c r="Y119" s="8">
        <f t="shared" si="27"/>
        <v>9.1712311178460872</v>
      </c>
      <c r="Z119" s="8">
        <f t="shared" si="28"/>
        <v>260</v>
      </c>
      <c r="AA119" s="16">
        <v>15000000402</v>
      </c>
      <c r="AB119" s="8">
        <f t="shared" si="16"/>
        <v>1.5873284627041304</v>
      </c>
      <c r="AC119" s="8">
        <f t="shared" si="30"/>
        <v>45</v>
      </c>
      <c r="AD119" s="16">
        <v>15000000402</v>
      </c>
      <c r="AE119" s="13"/>
      <c r="AF119" s="11" t="str">
        <f t="shared" si="29"/>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20" spans="1:32" ht="90" x14ac:dyDescent="0.3">
      <c r="A120" s="9" t="s">
        <v>960</v>
      </c>
      <c r="B120" s="10" t="s">
        <v>1346</v>
      </c>
      <c r="C120" s="10" t="s">
        <v>1346</v>
      </c>
      <c r="D120" s="11" t="s">
        <v>1946</v>
      </c>
      <c r="E120" s="8">
        <f t="shared" si="18"/>
        <v>1.5520544968662611</v>
      </c>
      <c r="F120" s="8">
        <v>44</v>
      </c>
      <c r="G120" s="8">
        <f t="shared" si="19"/>
        <v>3.2452048570840004</v>
      </c>
      <c r="H120" s="8">
        <v>92</v>
      </c>
      <c r="I120" s="8">
        <f t="shared" si="20"/>
        <v>4.0565060713550007</v>
      </c>
      <c r="J120" s="8">
        <f t="shared" si="21"/>
        <v>115.00194712291427</v>
      </c>
      <c r="K120" s="8">
        <f t="shared" si="22"/>
        <v>6.4904097141680008</v>
      </c>
      <c r="L120" s="8">
        <f t="shared" si="23"/>
        <v>184.00311539666282</v>
      </c>
      <c r="M120" s="11" t="str">
        <f t="shared" si="24"/>
        <v>Coffee Rub Blend Ingredients:
coffee grinds, spices, sugar, garlic, salt, extracts of paprika
• Packed in a facility and/or equipment that produces products containing peanuts, tree nuts, soybean, milk, dairy, eggs, fish, shellfish, wheat, sesame •
 - NET WT. 1.55 oz (44 grams)</v>
      </c>
      <c r="N120" s="12">
        <v>10000000413</v>
      </c>
      <c r="O120" s="12">
        <v>30000000413</v>
      </c>
      <c r="P120" s="12">
        <v>50000000413</v>
      </c>
      <c r="Q120" s="12">
        <v>70000000413</v>
      </c>
      <c r="R120" s="12">
        <v>90000000413</v>
      </c>
      <c r="S120" s="12">
        <v>11000000413</v>
      </c>
      <c r="T120" s="12">
        <v>13000000413</v>
      </c>
      <c r="U120" s="10" t="s">
        <v>38</v>
      </c>
      <c r="V120" s="11" t="s">
        <v>1314</v>
      </c>
      <c r="W120" s="8">
        <f t="shared" si="25"/>
        <v>0.8113012142710001</v>
      </c>
      <c r="X120" s="8">
        <f t="shared" si="26"/>
        <v>23.000389424582853</v>
      </c>
      <c r="Y120" s="8">
        <f t="shared" si="27"/>
        <v>12.980819428336002</v>
      </c>
      <c r="Z120" s="8">
        <f t="shared" si="28"/>
        <v>368</v>
      </c>
      <c r="AA120" s="16">
        <v>15000000413</v>
      </c>
      <c r="AB120" s="8">
        <f t="shared" si="16"/>
        <v>2.3986296769751307</v>
      </c>
      <c r="AC120" s="8">
        <f t="shared" si="30"/>
        <v>68</v>
      </c>
      <c r="AD120" s="16">
        <v>15000000413</v>
      </c>
      <c r="AE120" s="13" t="s">
        <v>1620</v>
      </c>
      <c r="AF120" s="11" t="str">
        <f t="shared" si="29"/>
        <v>Coffee Rub Blend Ingredients:
coffee grinds, spices, sugar, garlic, salt, extracts of paprika</v>
      </c>
    </row>
    <row r="121" spans="1:32" ht="105" x14ac:dyDescent="0.3">
      <c r="A121" s="9" t="s">
        <v>1670</v>
      </c>
      <c r="B121" s="10" t="s">
        <v>317</v>
      </c>
      <c r="C121" s="10" t="s">
        <v>317</v>
      </c>
      <c r="D121" s="11" t="s">
        <v>1947</v>
      </c>
      <c r="E121" s="8">
        <f t="shared" si="18"/>
        <v>0.80001354520288193</v>
      </c>
      <c r="F121" s="8">
        <v>22.680000000000003</v>
      </c>
      <c r="G121" s="8">
        <f t="shared" si="19"/>
        <v>1.6000270904057639</v>
      </c>
      <c r="H121" s="8">
        <v>45.360000000000007</v>
      </c>
      <c r="I121" s="8">
        <f t="shared" si="20"/>
        <v>2.000033863007205</v>
      </c>
      <c r="J121" s="8">
        <f t="shared" si="21"/>
        <v>56.700960016254264</v>
      </c>
      <c r="K121" s="8">
        <f t="shared" si="22"/>
        <v>3.2000541808115277</v>
      </c>
      <c r="L121" s="8">
        <f t="shared" si="23"/>
        <v>90.721536026006817</v>
      </c>
      <c r="M121" s="11" t="str">
        <f t="shared" si="24"/>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1" s="12">
        <v>10000000361</v>
      </c>
      <c r="O121" s="12">
        <v>30000000361</v>
      </c>
      <c r="P121" s="12">
        <v>50000000361</v>
      </c>
      <c r="Q121" s="12">
        <v>70000000361</v>
      </c>
      <c r="R121" s="12">
        <v>90000000361</v>
      </c>
      <c r="S121" s="12">
        <v>11000000361</v>
      </c>
      <c r="T121" s="12">
        <v>13000000361</v>
      </c>
      <c r="U121" s="10" t="s">
        <v>38</v>
      </c>
      <c r="V121" s="11" t="s">
        <v>1315</v>
      </c>
      <c r="W121" s="8">
        <f t="shared" si="25"/>
        <v>0.40000677260144096</v>
      </c>
      <c r="X121" s="8">
        <f t="shared" si="26"/>
        <v>11.340192003250852</v>
      </c>
      <c r="Y121" s="8">
        <f t="shared" si="27"/>
        <v>6.4001083616230554</v>
      </c>
      <c r="Z121" s="8">
        <f t="shared" si="28"/>
        <v>181.44000000000003</v>
      </c>
      <c r="AA121" s="16">
        <v>15000000361</v>
      </c>
      <c r="AB121" s="8">
        <f t="shared" si="16"/>
        <v>1.2000203178043229</v>
      </c>
      <c r="AC121" s="8">
        <f t="shared" si="30"/>
        <v>34.020000000000003</v>
      </c>
      <c r="AD121" s="16">
        <v>15000000361</v>
      </c>
      <c r="AE121" s="13" t="s">
        <v>318</v>
      </c>
      <c r="AF121" s="11" t="str">
        <f t="shared" si="29"/>
        <v>Cornflower Blue Tea Ingredients:
apple, hibiscus, rose hips, orange peel, cornflower, artificial flavoring</v>
      </c>
    </row>
    <row r="122" spans="1:32" ht="90" x14ac:dyDescent="0.3">
      <c r="A122" s="9" t="s">
        <v>319</v>
      </c>
      <c r="B122" s="10" t="s">
        <v>320</v>
      </c>
      <c r="C122" s="10" t="s">
        <v>321</v>
      </c>
      <c r="D122" s="11" t="s">
        <v>1948</v>
      </c>
      <c r="E122" s="8">
        <f t="shared" si="18"/>
        <v>2.0500347095823845</v>
      </c>
      <c r="F122" s="8">
        <v>58.1175</v>
      </c>
      <c r="G122" s="8">
        <f t="shared" si="19"/>
        <v>4.1000694191647691</v>
      </c>
      <c r="H122" s="8">
        <v>116.235</v>
      </c>
      <c r="I122" s="8">
        <f t="shared" si="20"/>
        <v>5.1250867739559611</v>
      </c>
      <c r="J122" s="8">
        <f t="shared" si="21"/>
        <v>145.29621004165151</v>
      </c>
      <c r="K122" s="8">
        <f t="shared" si="22"/>
        <v>8.2001388383295382</v>
      </c>
      <c r="L122" s="8">
        <f t="shared" si="23"/>
        <v>232.47393606664241</v>
      </c>
      <c r="M122" s="11" t="str">
        <f t="shared" si="24"/>
        <v>Crackin' Crab &amp; Shrimp Spice Ingredients:
salt, spices, paprika
• Packed in a facility and/or equipment that produces products containing peanuts, tree nuts, soybean, milk, dairy, eggs, fish, shellfish, wheat, sesame •
 - NET WT. 2.05 oz (58.1175 grams)</v>
      </c>
      <c r="N122" s="12">
        <v>10000000087</v>
      </c>
      <c r="O122" s="12">
        <v>30000000087</v>
      </c>
      <c r="P122" s="12">
        <v>50000000087</v>
      </c>
      <c r="Q122" s="12">
        <v>70000000087</v>
      </c>
      <c r="R122" s="12">
        <v>90000000087</v>
      </c>
      <c r="S122" s="12">
        <v>11000000087</v>
      </c>
      <c r="T122" s="12">
        <v>13000000087</v>
      </c>
      <c r="U122" s="10" t="s">
        <v>38</v>
      </c>
      <c r="V122" s="11"/>
      <c r="W122" s="8">
        <f t="shared" si="25"/>
        <v>1.0250173547911923</v>
      </c>
      <c r="X122" s="8">
        <f t="shared" si="26"/>
        <v>29.059242008330301</v>
      </c>
      <c r="Y122" s="8">
        <f t="shared" si="27"/>
        <v>16.400277676659076</v>
      </c>
      <c r="Z122" s="8">
        <f t="shared" si="28"/>
        <v>464.94</v>
      </c>
      <c r="AA122" s="16">
        <v>15000000087</v>
      </c>
      <c r="AB122" s="8">
        <f t="shared" si="16"/>
        <v>3.075052064373577</v>
      </c>
      <c r="AC122" s="8">
        <f t="shared" si="30"/>
        <v>87.176249999999996</v>
      </c>
      <c r="AD122" s="16">
        <v>15000000087</v>
      </c>
      <c r="AE122" s="13"/>
      <c r="AF122" s="11" t="str">
        <f t="shared" si="29"/>
        <v>Crackin' Crab &amp; Shrimp Spice Ingredients:
salt, spices, paprika</v>
      </c>
    </row>
    <row r="123" spans="1:32" ht="180" x14ac:dyDescent="0.3">
      <c r="A123" s="9" t="s">
        <v>322</v>
      </c>
      <c r="B123" s="10" t="s">
        <v>323</v>
      </c>
      <c r="C123" s="10" t="s">
        <v>323</v>
      </c>
      <c r="D123" s="11" t="s">
        <v>2333</v>
      </c>
      <c r="E123" s="8">
        <f t="shared" si="18"/>
        <v>2.0000338630072045</v>
      </c>
      <c r="F123" s="8">
        <v>56.7</v>
      </c>
      <c r="G123" s="8">
        <f t="shared" si="19"/>
        <v>4.0000677260144091</v>
      </c>
      <c r="H123" s="8">
        <v>113.4</v>
      </c>
      <c r="I123" s="8">
        <f t="shared" si="20"/>
        <v>5.0000846575180109</v>
      </c>
      <c r="J123" s="8">
        <f t="shared" si="21"/>
        <v>141.75240004063562</v>
      </c>
      <c r="K123" s="8">
        <f t="shared" si="22"/>
        <v>8.0001354520288182</v>
      </c>
      <c r="L123" s="8">
        <f t="shared" si="23"/>
        <v>226.803840065017</v>
      </c>
      <c r="M123" s="11" t="str">
        <f t="shared" si="24"/>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123" s="12">
        <v>10000000088</v>
      </c>
      <c r="O123" s="12">
        <v>30000000088</v>
      </c>
      <c r="P123" s="12">
        <v>50000000088</v>
      </c>
      <c r="Q123" s="12">
        <v>70000000088</v>
      </c>
      <c r="R123" s="12">
        <v>90000000088</v>
      </c>
      <c r="S123" s="12">
        <v>11000000088</v>
      </c>
      <c r="T123" s="12">
        <v>13000000088</v>
      </c>
      <c r="U123" s="10" t="s">
        <v>38</v>
      </c>
      <c r="V123" s="11" t="s">
        <v>148</v>
      </c>
      <c r="W123" s="8">
        <f t="shared" si="25"/>
        <v>1.0000169315036023</v>
      </c>
      <c r="X123" s="8">
        <f t="shared" si="26"/>
        <v>28.350480008127125</v>
      </c>
      <c r="Y123" s="8">
        <f t="shared" si="27"/>
        <v>16.000270904057636</v>
      </c>
      <c r="Z123" s="8">
        <f t="shared" si="28"/>
        <v>453.6</v>
      </c>
      <c r="AA123" s="16">
        <v>15000000088</v>
      </c>
      <c r="AB123" s="8">
        <f t="shared" si="16"/>
        <v>3.0000507945108068</v>
      </c>
      <c r="AC123" s="8">
        <f t="shared" si="30"/>
        <v>85.050000000000011</v>
      </c>
      <c r="AD123" s="16">
        <v>15000000088</v>
      </c>
      <c r="AE123" s="13"/>
      <c r="AF123" s="11" t="str">
        <f t="shared" si="29"/>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124" spans="1:32" ht="180" x14ac:dyDescent="0.3">
      <c r="A124" s="9" t="s">
        <v>324</v>
      </c>
      <c r="B124" s="10" t="s">
        <v>325</v>
      </c>
      <c r="C124" s="10" t="s">
        <v>326</v>
      </c>
      <c r="D124" s="11" t="s">
        <v>2324</v>
      </c>
      <c r="E124" s="8">
        <f t="shared" si="18"/>
        <v>1.687528571912329</v>
      </c>
      <c r="F124" s="8">
        <v>47.840625000000003</v>
      </c>
      <c r="G124" s="8">
        <f t="shared" si="19"/>
        <v>3.3750571438246579</v>
      </c>
      <c r="H124" s="8">
        <v>95.681250000000006</v>
      </c>
      <c r="I124" s="8">
        <f t="shared" si="20"/>
        <v>4.2188214297808226</v>
      </c>
      <c r="J124" s="8">
        <f t="shared" si="21"/>
        <v>119.60358753428633</v>
      </c>
      <c r="K124" s="8">
        <f t="shared" si="22"/>
        <v>6.7501142876493159</v>
      </c>
      <c r="L124" s="8">
        <f t="shared" si="23"/>
        <v>191.36574005485812</v>
      </c>
      <c r="M124" s="11" t="str">
        <f t="shared" si="24"/>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4" s="12">
        <v>10000000089</v>
      </c>
      <c r="O124" s="12">
        <v>30000000089</v>
      </c>
      <c r="P124" s="12">
        <v>50000000089</v>
      </c>
      <c r="Q124" s="12">
        <v>70000000089</v>
      </c>
      <c r="R124" s="12">
        <v>90000000089</v>
      </c>
      <c r="S124" s="12">
        <v>11000000089</v>
      </c>
      <c r="T124" s="12">
        <v>13000000089</v>
      </c>
      <c r="U124" s="10"/>
      <c r="V124" s="11"/>
      <c r="W124" s="8">
        <f t="shared" si="25"/>
        <v>0.84376428595616448</v>
      </c>
      <c r="X124" s="8">
        <f t="shared" si="26"/>
        <v>23.920717506857265</v>
      </c>
      <c r="Y124" s="8">
        <f t="shared" si="27"/>
        <v>13.500228575298632</v>
      </c>
      <c r="Z124" s="8">
        <f t="shared" si="28"/>
        <v>382.72500000000002</v>
      </c>
      <c r="AA124" s="16">
        <v>15000000089</v>
      </c>
      <c r="AB124" s="8">
        <f t="shared" ref="AB124:AB187" si="31">IF(OR(E124 = "NULL", G124 = "NULL"), "NULL", (E124+G124)/2)</f>
        <v>2.5312928578684932</v>
      </c>
      <c r="AC124" s="8">
        <f t="shared" si="30"/>
        <v>71.760937500000011</v>
      </c>
      <c r="AD124" s="16">
        <v>15000000089</v>
      </c>
      <c r="AE124" s="13"/>
      <c r="AF124" s="11" t="str">
        <f t="shared" si="29"/>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v>
      </c>
    </row>
    <row r="125" spans="1:32" ht="150" x14ac:dyDescent="0.3">
      <c r="A125" s="9" t="s">
        <v>327</v>
      </c>
      <c r="B125" s="10" t="s">
        <v>328</v>
      </c>
      <c r="C125" s="10" t="s">
        <v>329</v>
      </c>
      <c r="D125" s="11" t="s">
        <v>1949</v>
      </c>
      <c r="E125" s="8">
        <f t="shared" si="18"/>
        <v>1.1000186246539627</v>
      </c>
      <c r="F125" s="8">
        <v>31.185000000000006</v>
      </c>
      <c r="G125" s="8">
        <f t="shared" si="19"/>
        <v>2.2000372493079254</v>
      </c>
      <c r="H125" s="8">
        <v>62.370000000000012</v>
      </c>
      <c r="I125" s="8">
        <f t="shared" si="20"/>
        <v>2.7500465616349068</v>
      </c>
      <c r="J125" s="8">
        <f t="shared" si="21"/>
        <v>77.963820022349609</v>
      </c>
      <c r="K125" s="8">
        <f t="shared" si="22"/>
        <v>4.4000744986158509</v>
      </c>
      <c r="L125" s="8">
        <f t="shared" si="23"/>
        <v>124.74211203575938</v>
      </c>
      <c r="M125" s="11" t="str">
        <f t="shared" si="24"/>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25" s="12">
        <v>10000000090</v>
      </c>
      <c r="O125" s="12">
        <v>30000000090</v>
      </c>
      <c r="P125" s="12">
        <v>50000000090</v>
      </c>
      <c r="Q125" s="12">
        <v>70000000090</v>
      </c>
      <c r="R125" s="12">
        <v>90000000090</v>
      </c>
      <c r="S125" s="12">
        <v>11000000090</v>
      </c>
      <c r="T125" s="12">
        <v>13000000090</v>
      </c>
      <c r="U125" s="10"/>
      <c r="V125" s="11"/>
      <c r="W125" s="8">
        <f t="shared" si="25"/>
        <v>0.55000931232698136</v>
      </c>
      <c r="X125" s="8">
        <f t="shared" si="26"/>
        <v>15.592764004469922</v>
      </c>
      <c r="Y125" s="8">
        <f t="shared" si="27"/>
        <v>8.8001489972317017</v>
      </c>
      <c r="Z125" s="8">
        <f t="shared" si="28"/>
        <v>249.48000000000005</v>
      </c>
      <c r="AA125" s="16">
        <v>15000000090</v>
      </c>
      <c r="AB125" s="8">
        <f t="shared" si="31"/>
        <v>1.6500279369809441</v>
      </c>
      <c r="AC125" s="8">
        <f t="shared" si="30"/>
        <v>46.777500000000011</v>
      </c>
      <c r="AD125" s="16">
        <v>15000000090</v>
      </c>
      <c r="AE125" s="13"/>
      <c r="AF125" s="11" t="str">
        <f t="shared" si="29"/>
        <v>Cream Cheese Powder Ingredients:
dehydrated blend of cream cheese (pasteurized milk and cream, cheese culture, salt, carob bean gum) non -fat milk, sodium phosphate
• ALLERGY ALERT: contains milk •
• No artificial flavors or colors •</v>
      </c>
    </row>
    <row r="126" spans="1:32" ht="270" x14ac:dyDescent="0.3">
      <c r="A126" s="9" t="s">
        <v>330</v>
      </c>
      <c r="B126" s="10" t="s">
        <v>331</v>
      </c>
      <c r="C126" s="10" t="s">
        <v>332</v>
      </c>
      <c r="D126" s="11" t="s">
        <v>2334</v>
      </c>
      <c r="E126" s="8">
        <f t="shared" si="18"/>
        <v>1.687528571912329</v>
      </c>
      <c r="F126" s="8">
        <v>47.840625000000003</v>
      </c>
      <c r="G126" s="8">
        <f t="shared" si="19"/>
        <v>3.3750571438246579</v>
      </c>
      <c r="H126" s="8">
        <v>95.681250000000006</v>
      </c>
      <c r="I126" s="8">
        <f t="shared" si="20"/>
        <v>4.2188214297808226</v>
      </c>
      <c r="J126" s="8">
        <f t="shared" si="21"/>
        <v>119.60358753428633</v>
      </c>
      <c r="K126" s="8">
        <f t="shared" si="22"/>
        <v>6.7501142876493159</v>
      </c>
      <c r="L126" s="8">
        <f t="shared" si="23"/>
        <v>191.36574005485812</v>
      </c>
      <c r="M126" s="11" t="str">
        <f t="shared" si="24"/>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6" s="12">
        <v>10000000471</v>
      </c>
      <c r="O126" s="12">
        <v>30000000471</v>
      </c>
      <c r="P126" s="12">
        <v>50000000471</v>
      </c>
      <c r="Q126" s="12">
        <v>70000000471</v>
      </c>
      <c r="R126" s="12">
        <v>90000000471</v>
      </c>
      <c r="S126" s="12">
        <v>11000000471</v>
      </c>
      <c r="T126" s="12">
        <v>13000000471</v>
      </c>
      <c r="U126" s="10" t="s">
        <v>38</v>
      </c>
      <c r="V126" s="11"/>
      <c r="W126" s="8">
        <f t="shared" si="25"/>
        <v>0.84376428595616448</v>
      </c>
      <c r="X126" s="8">
        <f t="shared" si="26"/>
        <v>23.920717506857265</v>
      </c>
      <c r="Y126" s="8">
        <f t="shared" si="27"/>
        <v>13.500228575298632</v>
      </c>
      <c r="Z126" s="8">
        <f t="shared" si="28"/>
        <v>382.72500000000002</v>
      </c>
      <c r="AA126" s="16">
        <v>15000000471</v>
      </c>
      <c r="AB126" s="8">
        <f t="shared" si="31"/>
        <v>2.5312928578684932</v>
      </c>
      <c r="AC126" s="8">
        <f t="shared" ref="AC126:AC143" si="32">IF(OR(F126 = "NULL", H126 = "NULL"), "NULL", (F126+H126)/2)</f>
        <v>71.760937500000011</v>
      </c>
      <c r="AD126" s="16">
        <v>15000000471</v>
      </c>
      <c r="AE126" s="13"/>
      <c r="AF126" s="11" t="str">
        <f t="shared" si="29"/>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v>
      </c>
    </row>
    <row r="127" spans="1:32" ht="135" x14ac:dyDescent="0.3">
      <c r="A127" s="9" t="s">
        <v>333</v>
      </c>
      <c r="B127" s="10" t="s">
        <v>334</v>
      </c>
      <c r="C127" s="10" t="s">
        <v>335</v>
      </c>
      <c r="D127" s="11" t="s">
        <v>1950</v>
      </c>
      <c r="E127" s="8">
        <f t="shared" si="18"/>
        <v>1.2000203178043227</v>
      </c>
      <c r="F127" s="8">
        <v>34.020000000000003</v>
      </c>
      <c r="G127" s="8">
        <f t="shared" si="19"/>
        <v>2.4000406356086454</v>
      </c>
      <c r="H127" s="8">
        <v>68.040000000000006</v>
      </c>
      <c r="I127" s="8">
        <f t="shared" si="20"/>
        <v>3.0000507945108068</v>
      </c>
      <c r="J127" s="8">
        <f t="shared" si="21"/>
        <v>85.051440024381378</v>
      </c>
      <c r="K127" s="8">
        <f t="shared" si="22"/>
        <v>4.8000812712172909</v>
      </c>
      <c r="L127" s="8">
        <f t="shared" si="23"/>
        <v>136.08230403901021</v>
      </c>
      <c r="M127" s="11" t="str">
        <f t="shared" si="24"/>
        <v>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27" s="12">
        <v>10000000091</v>
      </c>
      <c r="O127" s="12">
        <v>30000000091</v>
      </c>
      <c r="P127" s="12">
        <v>50000000091</v>
      </c>
      <c r="Q127" s="12">
        <v>70000000091</v>
      </c>
      <c r="R127" s="12">
        <v>90000000091</v>
      </c>
      <c r="S127" s="12">
        <v>11000000091</v>
      </c>
      <c r="T127" s="12">
        <v>13000000091</v>
      </c>
      <c r="U127" s="10"/>
      <c r="V127" s="11"/>
      <c r="W127" s="8">
        <f t="shared" si="25"/>
        <v>0.60001015890216136</v>
      </c>
      <c r="X127" s="8">
        <f t="shared" si="26"/>
        <v>17.010288004876276</v>
      </c>
      <c r="Y127" s="8">
        <f t="shared" si="27"/>
        <v>9.6001625424345818</v>
      </c>
      <c r="Z127" s="8">
        <f t="shared" si="28"/>
        <v>272.16000000000003</v>
      </c>
      <c r="AA127" s="16">
        <v>15000000091</v>
      </c>
      <c r="AB127" s="8">
        <f t="shared" si="31"/>
        <v>1.8000304767064841</v>
      </c>
      <c r="AC127" s="8">
        <f t="shared" si="32"/>
        <v>51.03</v>
      </c>
      <c r="AD127" s="16">
        <v>15000000091</v>
      </c>
      <c r="AE127" s="13"/>
      <c r="AF127" s="11" t="str">
        <f t="shared" si="29"/>
        <v>Creamy Dill Popcorn Seasoning Ingredients:
buttermilk solids, garlic powder, salt, whey, maltodextrin, monosodium glutamate, citric acid, natural flavor, dill weed (may contain sunflower oil and silicon dioxide as processing aids)
• ALLERGY ALERT: buttermilk, sunflower oil •</v>
      </c>
    </row>
    <row r="128" spans="1:32" ht="409.6" x14ac:dyDescent="0.3">
      <c r="A128" s="9" t="s">
        <v>336</v>
      </c>
      <c r="B128" s="10" t="s">
        <v>337</v>
      </c>
      <c r="C128" s="10" t="s">
        <v>338</v>
      </c>
      <c r="D128" s="11" t="s">
        <v>2335</v>
      </c>
      <c r="E128" s="8">
        <f t="shared" si="18"/>
        <v>1.3500228575298634</v>
      </c>
      <c r="F128" s="8">
        <v>38.272500000000008</v>
      </c>
      <c r="G128" s="8">
        <f t="shared" si="19"/>
        <v>2.7000457150597268</v>
      </c>
      <c r="H128" s="8">
        <v>76.545000000000016</v>
      </c>
      <c r="I128" s="8">
        <f t="shared" si="20"/>
        <v>3.3750571438246584</v>
      </c>
      <c r="J128" s="8">
        <f t="shared" si="21"/>
        <v>95.682870027429075</v>
      </c>
      <c r="K128" s="8">
        <f t="shared" si="22"/>
        <v>5.4000914301194536</v>
      </c>
      <c r="L128" s="8">
        <f t="shared" si="23"/>
        <v>153.09259204388653</v>
      </c>
      <c r="M128" s="11" t="str">
        <f t="shared" si="2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28" s="12">
        <v>10000000457</v>
      </c>
      <c r="O128" s="12">
        <v>30000000457</v>
      </c>
      <c r="P128" s="12">
        <v>50000000457</v>
      </c>
      <c r="Q128" s="12">
        <v>70000000457</v>
      </c>
      <c r="R128" s="12">
        <v>90000000457</v>
      </c>
      <c r="S128" s="12">
        <v>11000000457</v>
      </c>
      <c r="T128" s="12">
        <v>13000000457</v>
      </c>
      <c r="U128" s="10" t="s">
        <v>38</v>
      </c>
      <c r="V128" s="11"/>
      <c r="W128" s="8">
        <f t="shared" si="25"/>
        <v>0.6750114287649317</v>
      </c>
      <c r="X128" s="8">
        <f t="shared" si="26"/>
        <v>19.136574005485816</v>
      </c>
      <c r="Y128" s="8">
        <f t="shared" si="27"/>
        <v>10.800182860238907</v>
      </c>
      <c r="Z128" s="8">
        <f t="shared" si="28"/>
        <v>306.18000000000006</v>
      </c>
      <c r="AA128" s="16">
        <v>15000000457</v>
      </c>
      <c r="AB128" s="8">
        <f t="shared" si="31"/>
        <v>2.0250342862947952</v>
      </c>
      <c r="AC128" s="8">
        <f t="shared" si="32"/>
        <v>57.408750000000012</v>
      </c>
      <c r="AD128" s="16">
        <v>15000000457</v>
      </c>
      <c r="AE128" s="13"/>
      <c r="AF128" s="11" t="str">
        <f t="shared" si="29"/>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29" spans="1:32" ht="30" x14ac:dyDescent="0.3">
      <c r="A129" s="9" t="s">
        <v>339</v>
      </c>
      <c r="B129" s="10" t="s">
        <v>340</v>
      </c>
      <c r="C129" s="10" t="s">
        <v>340</v>
      </c>
      <c r="D129" s="11" t="s">
        <v>32</v>
      </c>
      <c r="E129" s="8">
        <f t="shared" si="18"/>
        <v>1.3000220109546829</v>
      </c>
      <c r="F129" s="8">
        <v>36.855000000000004</v>
      </c>
      <c r="G129" s="8">
        <f t="shared" si="19"/>
        <v>2.6000440219093659</v>
      </c>
      <c r="H129" s="8">
        <v>73.710000000000008</v>
      </c>
      <c r="I129" s="8">
        <f t="shared" si="20"/>
        <v>3.2500550273867073</v>
      </c>
      <c r="J129" s="8">
        <f t="shared" si="21"/>
        <v>92.139060026413162</v>
      </c>
      <c r="K129" s="8">
        <f t="shared" si="22"/>
        <v>5.2000880438187318</v>
      </c>
      <c r="L129" s="8">
        <f t="shared" si="23"/>
        <v>147.42249604226106</v>
      </c>
      <c r="M129" s="11" t="str">
        <f t="shared" si="24"/>
        <v>NULL
 - NET WT. 1.30 oz (36.855 grams)</v>
      </c>
      <c r="N129" s="12">
        <v>10000000213</v>
      </c>
      <c r="O129" s="12">
        <v>30000000213</v>
      </c>
      <c r="P129" s="12">
        <v>50000000213</v>
      </c>
      <c r="Q129" s="12">
        <v>70000000213</v>
      </c>
      <c r="R129" s="12">
        <v>90000000213</v>
      </c>
      <c r="S129" s="12">
        <v>11000000213</v>
      </c>
      <c r="T129" s="12">
        <v>13000000213</v>
      </c>
      <c r="U129" s="10"/>
      <c r="V129" s="11"/>
      <c r="W129" s="8">
        <f t="shared" si="25"/>
        <v>0.65001100547734147</v>
      </c>
      <c r="X129" s="8">
        <f t="shared" si="26"/>
        <v>18.427812005282632</v>
      </c>
      <c r="Y129" s="8">
        <f t="shared" si="27"/>
        <v>10.400176087637464</v>
      </c>
      <c r="Z129" s="8">
        <f t="shared" si="28"/>
        <v>294.84000000000003</v>
      </c>
      <c r="AA129" s="16">
        <v>15000000213</v>
      </c>
      <c r="AB129" s="8">
        <f t="shared" si="31"/>
        <v>1.9500330164320245</v>
      </c>
      <c r="AC129" s="8">
        <f t="shared" si="32"/>
        <v>55.282500000000006</v>
      </c>
      <c r="AD129" s="16">
        <v>15000000213</v>
      </c>
      <c r="AE129" s="13"/>
      <c r="AF129" s="11" t="str">
        <f t="shared" si="29"/>
        <v>NULL</v>
      </c>
    </row>
    <row r="130" spans="1:32" ht="90" x14ac:dyDescent="0.3">
      <c r="A130" s="14" t="s">
        <v>341</v>
      </c>
      <c r="B130" s="10" t="s">
        <v>342</v>
      </c>
      <c r="C130" s="10" t="s">
        <v>343</v>
      </c>
      <c r="D130" s="11" t="s">
        <v>1951</v>
      </c>
      <c r="E130" s="8">
        <f t="shared" ref="E130:E193" si="33">IF(F130 = "NULL", "NULL", F130/28.34952)</f>
        <v>2.0500347095823845</v>
      </c>
      <c r="F130" s="8">
        <v>58.1175</v>
      </c>
      <c r="G130" s="8">
        <f t="shared" ref="G130:G193" si="34">IF(H130 = "NULL", "NULL", H130/28.34952)</f>
        <v>4.1000694191647691</v>
      </c>
      <c r="H130" s="8">
        <v>116.235</v>
      </c>
      <c r="I130" s="8">
        <f t="shared" ref="I130:I193" si="35">IF(G130 = "NULL", "NULL", G130*1.25)</f>
        <v>5.1250867739559611</v>
      </c>
      <c r="J130" s="8">
        <f t="shared" ref="J130:J193" si="36">IF(G130 = "NULL", "NULL", I130*28.35)</f>
        <v>145.29621004165151</v>
      </c>
      <c r="K130" s="8">
        <f t="shared" ref="K130:K193" si="37">IF(G130 = "NULL", "NULL", G130*2)</f>
        <v>8.2001388383295382</v>
      </c>
      <c r="L130" s="8">
        <f t="shared" ref="L130:L193" si="38">IF(G130 = "NULL", "NULL", K130*28.35)</f>
        <v>232.47393606664241</v>
      </c>
      <c r="M130" s="11" t="str">
        <f t="shared" ref="M130:M193" si="39">CONCATENATE(D130, CHAR(10), " - NET WT. ", TEXT(E130, "0.00"), " oz (", F130, " grams)")</f>
        <v>Crestline Crustacean Sensation Seafood Seasoning Ingredients:
paprika, lemon, salt, spices
• Packed in a facility and/or equipment that produces products containing peanuts, tree nuts, soybean, milk, dairy, eggs, fish, shellfish, wheat, sesame •
 - NET WT. 2.05 oz (58.1175 grams)</v>
      </c>
      <c r="N130" s="12">
        <v>10000000431</v>
      </c>
      <c r="O130" s="12">
        <v>30000000431</v>
      </c>
      <c r="P130" s="12">
        <v>50000000431</v>
      </c>
      <c r="Q130" s="12">
        <v>70000000431</v>
      </c>
      <c r="R130" s="12">
        <v>90000000431</v>
      </c>
      <c r="S130" s="12">
        <v>11000000431</v>
      </c>
      <c r="T130" s="12">
        <v>13000000431</v>
      </c>
      <c r="U130" s="11"/>
      <c r="V130" s="11"/>
      <c r="W130" s="8">
        <f t="shared" ref="W130:W193" si="40">IF(G130 = "NULL", "NULL", G130/4)</f>
        <v>1.0250173547911923</v>
      </c>
      <c r="X130" s="8">
        <f t="shared" ref="X130:X193" si="41">IF(W130 = "NULL", "NULL", W130*28.35)</f>
        <v>29.059242008330301</v>
      </c>
      <c r="Y130" s="8">
        <f t="shared" ref="Y130:Y193" si="42">IF(G130 = "NULL", "NULL", G130*4)</f>
        <v>16.400277676659076</v>
      </c>
      <c r="Z130" s="8">
        <f t="shared" ref="Z130:Z193" si="43">IF(G130 = "NULL", "NULL", H130*4)</f>
        <v>464.94</v>
      </c>
      <c r="AA130" s="16">
        <v>15000000431</v>
      </c>
      <c r="AB130" s="8">
        <f t="shared" si="31"/>
        <v>3.075052064373577</v>
      </c>
      <c r="AC130" s="8">
        <f t="shared" si="32"/>
        <v>87.176249999999996</v>
      </c>
      <c r="AD130" s="16">
        <v>15000000431</v>
      </c>
      <c r="AE130" s="13" t="s">
        <v>344</v>
      </c>
      <c r="AF130" s="11" t="str">
        <f t="shared" ref="AF130:AF193" si="44">SUBSTITUTE(D130,CHAR(10)&amp;"• Packed in a facility and/or equipment that produces products containing peanuts, tree nuts, soybean, milk, dairy, eggs, fish, shellfish, wheat, sesame •","")</f>
        <v>Crestline Crustacean Sensation Seafood Seasoning Ingredients:
paprika, lemon, salt, spices</v>
      </c>
    </row>
    <row r="131" spans="1:32" ht="90" x14ac:dyDescent="0.3">
      <c r="A131" s="9" t="s">
        <v>345</v>
      </c>
      <c r="B131" s="10" t="s">
        <v>346</v>
      </c>
      <c r="C131" s="10" t="s">
        <v>346</v>
      </c>
      <c r="D131" s="11" t="s">
        <v>1952</v>
      </c>
      <c r="E131" s="8">
        <f t="shared" si="33"/>
        <v>0.85001439177806193</v>
      </c>
      <c r="F131" s="8">
        <v>24.0975</v>
      </c>
      <c r="G131" s="8">
        <f t="shared" si="34"/>
        <v>1.7000287835561239</v>
      </c>
      <c r="H131" s="8">
        <v>48.195</v>
      </c>
      <c r="I131" s="8">
        <f t="shared" si="35"/>
        <v>2.1250359794451548</v>
      </c>
      <c r="J131" s="8">
        <f t="shared" si="36"/>
        <v>60.244770017270142</v>
      </c>
      <c r="K131" s="8">
        <f t="shared" si="37"/>
        <v>3.4000575671122477</v>
      </c>
      <c r="L131" s="8">
        <f t="shared" si="38"/>
        <v>96.391632027632227</v>
      </c>
      <c r="M131" s="11" t="str">
        <f t="shared" si="39"/>
        <v>Crushed Red Pepper Ingredients:
red peppers (crushed)
• Packed in a facility and/or equipment that produces products containing peanuts, tree nuts, soybean, milk, dairy, eggs, fish, shellfish, wheat, sesame •
 - NET WT. 0.85 oz (24.0975 grams)</v>
      </c>
      <c r="N131" s="12">
        <v>10000000092</v>
      </c>
      <c r="O131" s="12">
        <v>30000000092</v>
      </c>
      <c r="P131" s="12">
        <v>50000000092</v>
      </c>
      <c r="Q131" s="12">
        <v>70000000092</v>
      </c>
      <c r="R131" s="12">
        <v>90000000092</v>
      </c>
      <c r="S131" s="12">
        <v>11000000092</v>
      </c>
      <c r="T131" s="12">
        <v>13000000092</v>
      </c>
      <c r="U131" s="10"/>
      <c r="V131" s="11" t="s">
        <v>197</v>
      </c>
      <c r="W131" s="8">
        <f t="shared" si="40"/>
        <v>0.42500719588903096</v>
      </c>
      <c r="X131" s="8">
        <f t="shared" si="41"/>
        <v>12.048954003454028</v>
      </c>
      <c r="Y131" s="8">
        <f t="shared" si="42"/>
        <v>6.8001151342244954</v>
      </c>
      <c r="Z131" s="8">
        <f t="shared" si="43"/>
        <v>192.78</v>
      </c>
      <c r="AA131" s="16">
        <v>15000000092</v>
      </c>
      <c r="AB131" s="8">
        <f t="shared" si="31"/>
        <v>1.2750215876670929</v>
      </c>
      <c r="AC131" s="8">
        <f t="shared" si="32"/>
        <v>36.146250000000002</v>
      </c>
      <c r="AD131" s="16">
        <v>15000000092</v>
      </c>
      <c r="AE131" s="13"/>
      <c r="AF131" s="11" t="str">
        <f t="shared" si="44"/>
        <v>Crushed Red Pepper Ingredients:
red peppers (crushed)</v>
      </c>
    </row>
    <row r="132" spans="1:32" ht="90" x14ac:dyDescent="0.3">
      <c r="A132" s="25" t="s">
        <v>347</v>
      </c>
      <c r="B132" s="10" t="s">
        <v>348</v>
      </c>
      <c r="C132" s="10" t="s">
        <v>348</v>
      </c>
      <c r="D132" s="11" t="s">
        <v>1953</v>
      </c>
      <c r="E132" s="8">
        <f t="shared" si="33"/>
        <v>2.0500347095823845</v>
      </c>
      <c r="F132" s="8">
        <v>58.1175</v>
      </c>
      <c r="G132" s="8">
        <f t="shared" si="34"/>
        <v>4.1000694191647691</v>
      </c>
      <c r="H132" s="8">
        <v>116.235</v>
      </c>
      <c r="I132" s="8">
        <f t="shared" si="35"/>
        <v>5.1250867739559611</v>
      </c>
      <c r="J132" s="8">
        <f t="shared" si="36"/>
        <v>145.29621004165151</v>
      </c>
      <c r="K132" s="8">
        <f t="shared" si="37"/>
        <v>8.2001388383295382</v>
      </c>
      <c r="L132" s="8">
        <f t="shared" si="38"/>
        <v>232.47393606664241</v>
      </c>
      <c r="M132" s="11" t="str">
        <f t="shared" si="39"/>
        <v>Crustacean Sensation Seasoning Ingredients:
paprika, lemon, salt, spices
• Packed in a facility and/or equipment that produces products containing peanuts, tree nuts, soybean, milk, dairy, eggs, fish, shellfish, wheat, sesame •
 - NET WT. 2.05 oz (58.1175 grams)</v>
      </c>
      <c r="N132" s="12">
        <v>10000000093</v>
      </c>
      <c r="O132" s="12">
        <v>30000000093</v>
      </c>
      <c r="P132" s="12">
        <v>50000000093</v>
      </c>
      <c r="Q132" s="12">
        <v>70000000093</v>
      </c>
      <c r="R132" s="12">
        <v>90000000093</v>
      </c>
      <c r="S132" s="12">
        <v>11000000093</v>
      </c>
      <c r="T132" s="12">
        <v>13000000093</v>
      </c>
      <c r="U132" s="10"/>
      <c r="V132" s="11"/>
      <c r="W132" s="8">
        <f t="shared" si="40"/>
        <v>1.0250173547911923</v>
      </c>
      <c r="X132" s="8">
        <f t="shared" si="41"/>
        <v>29.059242008330301</v>
      </c>
      <c r="Y132" s="8">
        <f t="shared" si="42"/>
        <v>16.400277676659076</v>
      </c>
      <c r="Z132" s="8">
        <f t="shared" si="43"/>
        <v>464.94</v>
      </c>
      <c r="AA132" s="16">
        <v>15000000093</v>
      </c>
      <c r="AB132" s="8">
        <f t="shared" si="31"/>
        <v>3.075052064373577</v>
      </c>
      <c r="AC132" s="8">
        <f t="shared" si="32"/>
        <v>87.176249999999996</v>
      </c>
      <c r="AD132" s="16">
        <v>15000000093</v>
      </c>
      <c r="AE132" s="13"/>
      <c r="AF132" s="11" t="str">
        <f t="shared" si="44"/>
        <v>Crustacean Sensation Seasoning Ingredients:
paprika, lemon, salt, spices</v>
      </c>
    </row>
    <row r="133" spans="1:32" ht="90" x14ac:dyDescent="0.3">
      <c r="A133" s="9" t="s">
        <v>1322</v>
      </c>
      <c r="B133" s="10" t="s">
        <v>1323</v>
      </c>
      <c r="C133" s="10" t="s">
        <v>1323</v>
      </c>
      <c r="D133" s="11" t="s">
        <v>1954</v>
      </c>
      <c r="E133" s="8">
        <f t="shared" si="33"/>
        <v>1.6000270904057639</v>
      </c>
      <c r="F133" s="8">
        <v>45.360000000000007</v>
      </c>
      <c r="G133" s="8">
        <f t="shared" si="34"/>
        <v>3.2000541808115277</v>
      </c>
      <c r="H133" s="8">
        <v>90.720000000000013</v>
      </c>
      <c r="I133" s="8">
        <f t="shared" si="35"/>
        <v>4.00006772601441</v>
      </c>
      <c r="J133" s="8">
        <f t="shared" si="36"/>
        <v>113.40192003250853</v>
      </c>
      <c r="K133" s="8">
        <f t="shared" si="37"/>
        <v>6.4001083616230554</v>
      </c>
      <c r="L133" s="8">
        <f t="shared" si="38"/>
        <v>181.44307205201363</v>
      </c>
      <c r="M133" s="11" t="str">
        <f t="shared" si="39"/>
        <v>Cuban Seasoning Ingredients:
garlic, cumin, black pepper, orange and lime
• Packed in a facility and/or equipment that produces products containing peanuts, tree nuts, soybean, milk, dairy, eggs, fish, shellfish, wheat, sesame •
 - NET WT. 1.60 oz (45.36 grams)</v>
      </c>
      <c r="N133" s="12">
        <v>10000000485</v>
      </c>
      <c r="O133" s="12">
        <v>30000000485</v>
      </c>
      <c r="P133" s="12">
        <v>50000000485</v>
      </c>
      <c r="Q133" s="12">
        <v>70000000485</v>
      </c>
      <c r="R133" s="12">
        <v>90000000485</v>
      </c>
      <c r="S133" s="12">
        <v>11000000485</v>
      </c>
      <c r="T133" s="12">
        <v>13000000485</v>
      </c>
      <c r="U133" s="10" t="s">
        <v>38</v>
      </c>
      <c r="V133" s="11" t="s">
        <v>140</v>
      </c>
      <c r="W133" s="8">
        <f t="shared" si="40"/>
        <v>0.80001354520288193</v>
      </c>
      <c r="X133" s="8">
        <f t="shared" si="41"/>
        <v>22.680384006501704</v>
      </c>
      <c r="Y133" s="8">
        <f t="shared" si="42"/>
        <v>12.800216723246111</v>
      </c>
      <c r="Z133" s="8">
        <f t="shared" si="43"/>
        <v>362.88000000000005</v>
      </c>
      <c r="AA133" s="16">
        <v>15000000485</v>
      </c>
      <c r="AB133" s="8">
        <f t="shared" si="31"/>
        <v>2.4000406356086459</v>
      </c>
      <c r="AC133" s="8">
        <f t="shared" si="32"/>
        <v>68.040000000000006</v>
      </c>
      <c r="AD133" s="16">
        <v>15000000485</v>
      </c>
      <c r="AE133" s="13" t="s">
        <v>1324</v>
      </c>
      <c r="AF133" s="11" t="str">
        <f t="shared" si="44"/>
        <v>Cuban Seasoning Ingredients:
garlic, cumin, black pepper, orange and lime</v>
      </c>
    </row>
    <row r="134" spans="1:32" ht="120" x14ac:dyDescent="0.3">
      <c r="A134" s="9" t="s">
        <v>349</v>
      </c>
      <c r="B134" s="10" t="s">
        <v>350</v>
      </c>
      <c r="C134" s="10" t="s">
        <v>351</v>
      </c>
      <c r="D134" s="11" t="s">
        <v>1955</v>
      </c>
      <c r="E134" s="8">
        <f t="shared" si="33"/>
        <v>1.9500330164320243</v>
      </c>
      <c r="F134" s="8">
        <v>55.282499999999999</v>
      </c>
      <c r="G134" s="8">
        <f t="shared" si="34"/>
        <v>3.9000660328640486</v>
      </c>
      <c r="H134" s="8">
        <v>110.565</v>
      </c>
      <c r="I134" s="8">
        <f t="shared" si="35"/>
        <v>4.8750825410800607</v>
      </c>
      <c r="J134" s="8">
        <f t="shared" si="36"/>
        <v>138.20859003961974</v>
      </c>
      <c r="K134" s="8">
        <f t="shared" si="37"/>
        <v>7.8001320657280973</v>
      </c>
      <c r="L134" s="8">
        <f t="shared" si="38"/>
        <v>221.13374406339156</v>
      </c>
      <c r="M134" s="11" t="str">
        <f t="shared" si="39"/>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4" s="12">
        <v>10000000094</v>
      </c>
      <c r="O134" s="12">
        <v>30000000094</v>
      </c>
      <c r="P134" s="12">
        <v>50000000094</v>
      </c>
      <c r="Q134" s="12">
        <v>70000000094</v>
      </c>
      <c r="R134" s="12">
        <v>90000000094</v>
      </c>
      <c r="S134" s="12">
        <v>11000000094</v>
      </c>
      <c r="T134" s="12">
        <v>13000000094</v>
      </c>
      <c r="U134" s="10"/>
      <c r="V134" s="11"/>
      <c r="W134" s="8">
        <f t="shared" si="40"/>
        <v>0.97501650821601216</v>
      </c>
      <c r="X134" s="8">
        <f t="shared" si="41"/>
        <v>27.641718007923945</v>
      </c>
      <c r="Y134" s="8">
        <f t="shared" si="42"/>
        <v>15.600264131456195</v>
      </c>
      <c r="Z134" s="8">
        <f t="shared" si="43"/>
        <v>442.26</v>
      </c>
      <c r="AA134" s="16">
        <v>15000000094</v>
      </c>
      <c r="AB134" s="8">
        <f t="shared" si="31"/>
        <v>2.9250495246480366</v>
      </c>
      <c r="AC134" s="8">
        <f t="shared" si="32"/>
        <v>82.923749999999998</v>
      </c>
      <c r="AD134" s="16">
        <v>15000000094</v>
      </c>
      <c r="AE134" s="13"/>
      <c r="AF134" s="11" t="str">
        <f t="shared" si="44"/>
        <v>Cucumber Dill Dip Mix Ingredients:
onion, sea salt (with magnesium carbonate) dextrose, citric acid, garlic salt (salt, garlic calcium stearate) dill weed, silicon dioxide</v>
      </c>
    </row>
    <row r="135" spans="1:32" ht="90" x14ac:dyDescent="0.3">
      <c r="A135" s="9" t="s">
        <v>352</v>
      </c>
      <c r="B135" s="10" t="s">
        <v>353</v>
      </c>
      <c r="C135" s="10" t="s">
        <v>353</v>
      </c>
      <c r="D135" s="11" t="s">
        <v>1956</v>
      </c>
      <c r="E135" s="8">
        <f t="shared" si="33"/>
        <v>1.1000186246539627</v>
      </c>
      <c r="F135" s="8">
        <v>31.185000000000006</v>
      </c>
      <c r="G135" s="8">
        <f t="shared" si="34"/>
        <v>2.2000372493079254</v>
      </c>
      <c r="H135" s="8">
        <v>62.370000000000012</v>
      </c>
      <c r="I135" s="8">
        <f t="shared" si="35"/>
        <v>2.7500465616349068</v>
      </c>
      <c r="J135" s="8">
        <f t="shared" si="36"/>
        <v>77.963820022349609</v>
      </c>
      <c r="K135" s="8">
        <f t="shared" si="37"/>
        <v>4.4000744986158509</v>
      </c>
      <c r="L135" s="8">
        <f t="shared" si="38"/>
        <v>124.74211203575938</v>
      </c>
      <c r="M135" s="11" t="str">
        <f t="shared" si="39"/>
        <v>Cumin Ingredients:
cumin
• Packed in a facility and/or equipment that produces products containing peanuts, tree nuts, soybean, milk, dairy, eggs, fish, shellfish, wheat, sesame •
 - NET WT. 1.10 oz (31.185 grams)</v>
      </c>
      <c r="N135" s="12">
        <v>10000000478</v>
      </c>
      <c r="O135" s="12">
        <v>30000000478</v>
      </c>
      <c r="P135" s="12">
        <v>50000000478</v>
      </c>
      <c r="Q135" s="12">
        <v>70000000478</v>
      </c>
      <c r="R135" s="12">
        <v>90000000478</v>
      </c>
      <c r="S135" s="12">
        <v>11000000478</v>
      </c>
      <c r="T135" s="12">
        <v>13000000478</v>
      </c>
      <c r="U135" s="10"/>
      <c r="V135" s="11"/>
      <c r="W135" s="8">
        <f t="shared" si="40"/>
        <v>0.55000931232698136</v>
      </c>
      <c r="X135" s="8">
        <f t="shared" si="41"/>
        <v>15.592764004469922</v>
      </c>
      <c r="Y135" s="8">
        <f t="shared" si="42"/>
        <v>8.8001489972317017</v>
      </c>
      <c r="Z135" s="8">
        <f t="shared" si="43"/>
        <v>249.48000000000005</v>
      </c>
      <c r="AA135" s="16">
        <v>15000000478</v>
      </c>
      <c r="AB135" s="8">
        <f t="shared" si="31"/>
        <v>1.6500279369809441</v>
      </c>
      <c r="AC135" s="8">
        <f t="shared" si="32"/>
        <v>46.777500000000011</v>
      </c>
      <c r="AD135" s="16">
        <v>15000000478</v>
      </c>
      <c r="AE135" s="13"/>
      <c r="AF135" s="11" t="str">
        <f t="shared" si="44"/>
        <v>Cumin Ingredients:
cumin</v>
      </c>
    </row>
    <row r="136" spans="1:32" ht="90" x14ac:dyDescent="0.3">
      <c r="A136" s="9" t="s">
        <v>354</v>
      </c>
      <c r="B136" s="10" t="s">
        <v>355</v>
      </c>
      <c r="C136" s="10" t="s">
        <v>355</v>
      </c>
      <c r="D136" s="11" t="s">
        <v>1957</v>
      </c>
      <c r="E136" s="8">
        <f t="shared" si="33"/>
        <v>1.2000203178043227</v>
      </c>
      <c r="F136" s="8">
        <v>34.020000000000003</v>
      </c>
      <c r="G136" s="8">
        <f t="shared" si="34"/>
        <v>2.4000406356086454</v>
      </c>
      <c r="H136" s="8">
        <v>68.040000000000006</v>
      </c>
      <c r="I136" s="8">
        <f t="shared" si="35"/>
        <v>3.0000507945108068</v>
      </c>
      <c r="J136" s="8">
        <f t="shared" si="36"/>
        <v>85.051440024381378</v>
      </c>
      <c r="K136" s="8">
        <f t="shared" si="37"/>
        <v>4.8000812712172909</v>
      </c>
      <c r="L136" s="8">
        <f t="shared" si="38"/>
        <v>136.08230403901021</v>
      </c>
      <c r="M136" s="11" t="str">
        <f t="shared" si="39"/>
        <v>Curry Ingredients:
curry
• Packed in a facility and/or equipment that produces products containing peanuts, tree nuts, soybean, milk, dairy, eggs, fish, shellfish, wheat, sesame •
 - NET WT. 1.20 oz (34.02 grams)</v>
      </c>
      <c r="N136" s="12">
        <v>10000000436</v>
      </c>
      <c r="O136" s="12">
        <v>30000000436</v>
      </c>
      <c r="P136" s="12">
        <v>50000000436</v>
      </c>
      <c r="Q136" s="12">
        <v>70000000436</v>
      </c>
      <c r="R136" s="12">
        <v>90000000436</v>
      </c>
      <c r="S136" s="12">
        <v>11000000436</v>
      </c>
      <c r="T136" s="12">
        <v>13000000436</v>
      </c>
      <c r="U136" s="10"/>
      <c r="V136" s="11"/>
      <c r="W136" s="8">
        <f t="shared" si="40"/>
        <v>0.60001015890216136</v>
      </c>
      <c r="X136" s="8">
        <f t="shared" si="41"/>
        <v>17.010288004876276</v>
      </c>
      <c r="Y136" s="8">
        <f t="shared" si="42"/>
        <v>9.6001625424345818</v>
      </c>
      <c r="Z136" s="8">
        <f t="shared" si="43"/>
        <v>272.16000000000003</v>
      </c>
      <c r="AA136" s="16">
        <v>15000000436</v>
      </c>
      <c r="AB136" s="8">
        <f t="shared" si="31"/>
        <v>1.8000304767064841</v>
      </c>
      <c r="AC136" s="8">
        <f t="shared" si="32"/>
        <v>51.03</v>
      </c>
      <c r="AD136" s="16">
        <v>15000000436</v>
      </c>
      <c r="AE136" s="13"/>
      <c r="AF136" s="11" t="str">
        <f t="shared" si="44"/>
        <v>Curry Ingredients:
curry</v>
      </c>
    </row>
    <row r="137" spans="1:32" ht="90" x14ac:dyDescent="0.3">
      <c r="A137" s="9" t="s">
        <v>356</v>
      </c>
      <c r="B137" s="10" t="s">
        <v>357</v>
      </c>
      <c r="C137" s="10" t="s">
        <v>357</v>
      </c>
      <c r="D137" s="11" t="s">
        <v>1958</v>
      </c>
      <c r="E137" s="8">
        <f t="shared" si="33"/>
        <v>0.80001354520288193</v>
      </c>
      <c r="F137" s="8">
        <v>22.680000000000003</v>
      </c>
      <c r="G137" s="8">
        <f t="shared" si="34"/>
        <v>1.6000270904057639</v>
      </c>
      <c r="H137" s="8">
        <v>45.360000000000007</v>
      </c>
      <c r="I137" s="8">
        <f t="shared" si="35"/>
        <v>2.000033863007205</v>
      </c>
      <c r="J137" s="8">
        <f t="shared" si="36"/>
        <v>56.700960016254264</v>
      </c>
      <c r="K137" s="8">
        <f t="shared" si="37"/>
        <v>3.2000541808115277</v>
      </c>
      <c r="L137" s="8">
        <f t="shared" si="38"/>
        <v>90.721536026006817</v>
      </c>
      <c r="M137" s="11" t="str">
        <f t="shared" si="39"/>
        <v>Darjeeling Tea Ingredients:
darjeeling black tea
• Packed in a facility and/or equipment that produces products containing peanuts, tree nuts, soybean, milk, dairy, eggs, fish, shellfish, wheat, sesame •
 - NET WT. 0.80 oz (22.68 grams)</v>
      </c>
      <c r="N137" s="12">
        <v>10000000095</v>
      </c>
      <c r="O137" s="12">
        <v>30000000095</v>
      </c>
      <c r="P137" s="12">
        <v>50000000095</v>
      </c>
      <c r="Q137" s="12">
        <v>70000000095</v>
      </c>
      <c r="R137" s="12">
        <v>90000000095</v>
      </c>
      <c r="S137" s="12">
        <v>11000000095</v>
      </c>
      <c r="T137" s="12">
        <v>13000000095</v>
      </c>
      <c r="U137" s="10"/>
      <c r="V137" s="11"/>
      <c r="W137" s="8">
        <f t="shared" si="40"/>
        <v>0.40000677260144096</v>
      </c>
      <c r="X137" s="8">
        <f t="shared" si="41"/>
        <v>11.340192003250852</v>
      </c>
      <c r="Y137" s="8">
        <f t="shared" si="42"/>
        <v>6.4001083616230554</v>
      </c>
      <c r="Z137" s="8">
        <f t="shared" si="43"/>
        <v>181.44000000000003</v>
      </c>
      <c r="AA137" s="16">
        <v>15000000095</v>
      </c>
      <c r="AB137" s="8">
        <f t="shared" si="31"/>
        <v>1.2000203178043229</v>
      </c>
      <c r="AC137" s="8">
        <f t="shared" si="32"/>
        <v>34.020000000000003</v>
      </c>
      <c r="AD137" s="16">
        <v>15000000095</v>
      </c>
      <c r="AE137" s="13"/>
      <c r="AF137" s="11" t="str">
        <f t="shared" si="44"/>
        <v>Darjeeling Tea Ingredients:
darjeeling black tea</v>
      </c>
    </row>
    <row r="138" spans="1:32" ht="90" x14ac:dyDescent="0.3">
      <c r="A138" s="9" t="s">
        <v>358</v>
      </c>
      <c r="B138" s="10" t="s">
        <v>359</v>
      </c>
      <c r="C138" s="10" t="s">
        <v>360</v>
      </c>
      <c r="D138" s="11" t="s">
        <v>1959</v>
      </c>
      <c r="E138" s="8">
        <f t="shared" si="33"/>
        <v>3.2000541808115277</v>
      </c>
      <c r="F138" s="8">
        <v>90.720000000000013</v>
      </c>
      <c r="G138" s="8">
        <f t="shared" si="34"/>
        <v>6.4001083616230554</v>
      </c>
      <c r="H138" s="8">
        <v>181.44000000000003</v>
      </c>
      <c r="I138" s="8">
        <f t="shared" si="35"/>
        <v>8.0001354520288199</v>
      </c>
      <c r="J138" s="8">
        <f t="shared" si="36"/>
        <v>226.80384006501706</v>
      </c>
      <c r="K138" s="8">
        <f t="shared" si="37"/>
        <v>12.800216723246111</v>
      </c>
      <c r="L138" s="8">
        <f t="shared" si="38"/>
        <v>362.88614410402727</v>
      </c>
      <c r="M138" s="11" t="str">
        <f t="shared" si="39"/>
        <v>Dark Chocolate Sea Salt Ingredients: 
salt, cocoa powder, sugar, vanilla extract
• Packed in a facility and/or equipment that produces products containing peanuts, tree nuts, soybean, milk, dairy, eggs, fish, shellfish, wheat, sesame •
 - NET WT. 3.20 oz (90.72 grams)</v>
      </c>
      <c r="N138" s="12">
        <v>10000000096</v>
      </c>
      <c r="O138" s="12">
        <v>30000000096</v>
      </c>
      <c r="P138" s="12">
        <v>50000000096</v>
      </c>
      <c r="Q138" s="12">
        <v>70000000096</v>
      </c>
      <c r="R138" s="12">
        <v>90000000096</v>
      </c>
      <c r="S138" s="12">
        <v>11000000096</v>
      </c>
      <c r="T138" s="12">
        <v>13000000096</v>
      </c>
      <c r="U138" s="10" t="s">
        <v>38</v>
      </c>
      <c r="V138" s="11"/>
      <c r="W138" s="8">
        <f t="shared" si="40"/>
        <v>1.6000270904057639</v>
      </c>
      <c r="X138" s="8">
        <f t="shared" si="41"/>
        <v>45.360768013003408</v>
      </c>
      <c r="Y138" s="8">
        <f t="shared" si="42"/>
        <v>25.600433446492222</v>
      </c>
      <c r="Z138" s="8">
        <f t="shared" si="43"/>
        <v>725.7600000000001</v>
      </c>
      <c r="AA138" s="16">
        <v>15000000096</v>
      </c>
      <c r="AB138" s="8">
        <f t="shared" si="31"/>
        <v>4.8000812712172918</v>
      </c>
      <c r="AC138" s="8">
        <f t="shared" si="32"/>
        <v>136.08000000000001</v>
      </c>
      <c r="AD138" s="16">
        <v>15000000096</v>
      </c>
      <c r="AE138" s="13"/>
      <c r="AF138" s="11" t="str">
        <f t="shared" si="44"/>
        <v>Dark Chocolate Sea Salt Ingredients: 
salt, cocoa powder, sugar, vanilla extract</v>
      </c>
    </row>
    <row r="139" spans="1:32" ht="90" x14ac:dyDescent="0.3">
      <c r="A139" s="9" t="s">
        <v>1679</v>
      </c>
      <c r="B139" s="10" t="s">
        <v>361</v>
      </c>
      <c r="C139" s="10" t="s">
        <v>362</v>
      </c>
      <c r="D139" s="11" t="s">
        <v>1960</v>
      </c>
      <c r="E139" s="8">
        <f t="shared" si="33"/>
        <v>1.3500228575298634</v>
      </c>
      <c r="F139" s="8">
        <v>38.272500000000008</v>
      </c>
      <c r="G139" s="8">
        <f t="shared" si="34"/>
        <v>2.7000457150597268</v>
      </c>
      <c r="H139" s="8">
        <v>76.545000000000016</v>
      </c>
      <c r="I139" s="8">
        <f t="shared" si="35"/>
        <v>3.3750571438246584</v>
      </c>
      <c r="J139" s="8">
        <f t="shared" si="36"/>
        <v>95.682870027429075</v>
      </c>
      <c r="K139" s="8">
        <f t="shared" si="37"/>
        <v>5.4000914301194536</v>
      </c>
      <c r="L139" s="8">
        <f t="shared" si="38"/>
        <v>153.09259204388653</v>
      </c>
      <c r="M139" s="11" t="str">
        <f t="shared" si="39"/>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39" s="12">
        <v>10000000097</v>
      </c>
      <c r="O139" s="12">
        <v>30000000097</v>
      </c>
      <c r="P139" s="12">
        <v>50000000097</v>
      </c>
      <c r="Q139" s="12">
        <v>70000000097</v>
      </c>
      <c r="R139" s="12">
        <v>90000000097</v>
      </c>
      <c r="S139" s="12">
        <v>11000000097</v>
      </c>
      <c r="T139" s="12">
        <v>13000000097</v>
      </c>
      <c r="U139" s="10" t="s">
        <v>38</v>
      </c>
      <c r="V139" s="11" t="s">
        <v>363</v>
      </c>
      <c r="W139" s="8">
        <f t="shared" si="40"/>
        <v>0.6750114287649317</v>
      </c>
      <c r="X139" s="8">
        <f t="shared" si="41"/>
        <v>19.136574005485816</v>
      </c>
      <c r="Y139" s="8">
        <f t="shared" si="42"/>
        <v>10.800182860238907</v>
      </c>
      <c r="Z139" s="8">
        <f t="shared" si="43"/>
        <v>306.18000000000006</v>
      </c>
      <c r="AA139" s="16">
        <v>15000000097</v>
      </c>
      <c r="AB139" s="8">
        <f t="shared" si="31"/>
        <v>2.0250342862947952</v>
      </c>
      <c r="AC139" s="8">
        <f t="shared" si="32"/>
        <v>57.408750000000012</v>
      </c>
      <c r="AD139" s="16">
        <v>15000000097</v>
      </c>
      <c r="AE139" s="13"/>
      <c r="AF139" s="11" t="str">
        <f t="shared" si="44"/>
        <v>Deep Dish Pizza Seasoning Ingredients:
salt, garlic, oregano, parsley, onion, black pepper, basil, paprika</v>
      </c>
    </row>
    <row r="140" spans="1:32" ht="105" x14ac:dyDescent="0.3">
      <c r="A140" s="9" t="s">
        <v>364</v>
      </c>
      <c r="B140" s="10" t="s">
        <v>365</v>
      </c>
      <c r="C140" s="10" t="s">
        <v>365</v>
      </c>
      <c r="D140" s="11" t="s">
        <v>1961</v>
      </c>
      <c r="E140" s="8">
        <f t="shared" si="33"/>
        <v>1.9000321698568443</v>
      </c>
      <c r="F140" s="8">
        <v>53.865000000000002</v>
      </c>
      <c r="G140" s="8">
        <f t="shared" si="34"/>
        <v>3.8000643397136886</v>
      </c>
      <c r="H140" s="8">
        <v>107.73</v>
      </c>
      <c r="I140" s="8">
        <f t="shared" si="35"/>
        <v>4.7500804246421104</v>
      </c>
      <c r="J140" s="8">
        <f t="shared" si="36"/>
        <v>134.66478003860385</v>
      </c>
      <c r="K140" s="8">
        <f t="shared" si="37"/>
        <v>7.6001286794273772</v>
      </c>
      <c r="L140" s="8">
        <f t="shared" si="38"/>
        <v>215.46364806176615</v>
      </c>
      <c r="M140" s="11" t="str">
        <f t="shared" si="39"/>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40" s="12">
        <v>10000000098</v>
      </c>
      <c r="O140" s="12">
        <v>30000000098</v>
      </c>
      <c r="P140" s="12">
        <v>50000000098</v>
      </c>
      <c r="Q140" s="12">
        <v>70000000098</v>
      </c>
      <c r="R140" s="12">
        <v>90000000098</v>
      </c>
      <c r="S140" s="12">
        <v>11000000098</v>
      </c>
      <c r="T140" s="12">
        <v>13000000098</v>
      </c>
      <c r="U140" s="10" t="s">
        <v>38</v>
      </c>
      <c r="V140" s="11" t="s">
        <v>1314</v>
      </c>
      <c r="W140" s="8">
        <f t="shared" si="40"/>
        <v>0.95001608492842216</v>
      </c>
      <c r="X140" s="8">
        <f t="shared" si="41"/>
        <v>26.932956007720769</v>
      </c>
      <c r="Y140" s="8">
        <f t="shared" si="42"/>
        <v>15.200257358854754</v>
      </c>
      <c r="Z140" s="8">
        <f t="shared" si="43"/>
        <v>430.92</v>
      </c>
      <c r="AA140" s="16">
        <v>15000000098</v>
      </c>
      <c r="AB140" s="8">
        <f t="shared" si="31"/>
        <v>2.8500482547852664</v>
      </c>
      <c r="AC140" s="8">
        <f t="shared" si="32"/>
        <v>80.797499999999999</v>
      </c>
      <c r="AD140" s="16">
        <v>15000000098</v>
      </c>
      <c r="AE140" s="13"/>
      <c r="AF140" s="11" t="str">
        <f t="shared" si="44"/>
        <v>Deli BBQ Seasoning Ingredients:
salt, paprika, spices, sugar, msg, onion, garlic, spice extract, and &lt;2% tricalcium phosphate</v>
      </c>
    </row>
    <row r="141" spans="1:32" ht="135" x14ac:dyDescent="0.3">
      <c r="A141" s="9" t="s">
        <v>366</v>
      </c>
      <c r="B141" s="10" t="s">
        <v>367</v>
      </c>
      <c r="C141" s="10" t="s">
        <v>368</v>
      </c>
      <c r="D141" s="11" t="s">
        <v>1962</v>
      </c>
      <c r="E141" s="8">
        <f t="shared" si="33"/>
        <v>2.0000338630072045</v>
      </c>
      <c r="F141" s="8">
        <v>56.7</v>
      </c>
      <c r="G141" s="8">
        <f t="shared" si="34"/>
        <v>4.0000677260144091</v>
      </c>
      <c r="H141" s="8">
        <v>113.4</v>
      </c>
      <c r="I141" s="8">
        <f t="shared" si="35"/>
        <v>5.0000846575180109</v>
      </c>
      <c r="J141" s="8">
        <f t="shared" si="36"/>
        <v>141.75240004063562</v>
      </c>
      <c r="K141" s="8">
        <f t="shared" si="37"/>
        <v>8.0001354520288182</v>
      </c>
      <c r="L141" s="8">
        <f t="shared" si="38"/>
        <v>226.803840065017</v>
      </c>
      <c r="M141" s="11" t="str">
        <f t="shared" si="39"/>
        <v>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1" s="12">
        <v>10000000099</v>
      </c>
      <c r="O141" s="12">
        <v>30000000099</v>
      </c>
      <c r="P141" s="12">
        <v>50000000099</v>
      </c>
      <c r="Q141" s="12">
        <v>70000000099</v>
      </c>
      <c r="R141" s="12">
        <v>90000000099</v>
      </c>
      <c r="S141" s="12">
        <v>11000000099</v>
      </c>
      <c r="T141" s="12">
        <v>13000000099</v>
      </c>
      <c r="U141" s="10" t="s">
        <v>38</v>
      </c>
      <c r="V141" s="11"/>
      <c r="W141" s="8">
        <f t="shared" si="40"/>
        <v>1.0000169315036023</v>
      </c>
      <c r="X141" s="8">
        <f t="shared" si="41"/>
        <v>28.350480008127125</v>
      </c>
      <c r="Y141" s="8">
        <f t="shared" si="42"/>
        <v>16.000270904057636</v>
      </c>
      <c r="Z141" s="8">
        <f t="shared" si="43"/>
        <v>453.6</v>
      </c>
      <c r="AA141" s="16">
        <v>15000000099</v>
      </c>
      <c r="AB141" s="8">
        <f t="shared" si="31"/>
        <v>3.0000507945108068</v>
      </c>
      <c r="AC141" s="8">
        <f t="shared" si="32"/>
        <v>85.050000000000011</v>
      </c>
      <c r="AD141" s="16">
        <v>15000000099</v>
      </c>
      <c r="AE141" s="13"/>
      <c r="AF141" s="11" t="str">
        <f t="shared" si="44"/>
        <v>Dill Pickle Popcorn Seasoning Ingredients:
whey, sodium diacetate, salt, monosodium glutamate, garlic powder, citric acid, malic acid, spice, onion, spice extractive, less than 2% silicon dioxide to prevent caking
• ALLERGY ALERT: contains milk •</v>
      </c>
    </row>
    <row r="142" spans="1:32" ht="90" x14ac:dyDescent="0.3">
      <c r="A142" s="9" t="s">
        <v>369</v>
      </c>
      <c r="B142" s="10" t="s">
        <v>370</v>
      </c>
      <c r="C142" s="10" t="s">
        <v>370</v>
      </c>
      <c r="D142" s="11" t="s">
        <v>1963</v>
      </c>
      <c r="E142" s="8">
        <f t="shared" si="33"/>
        <v>0.90001523835324204</v>
      </c>
      <c r="F142" s="8">
        <v>25.515000000000001</v>
      </c>
      <c r="G142" s="8">
        <f t="shared" si="34"/>
        <v>1.8000304767064841</v>
      </c>
      <c r="H142" s="8">
        <v>51.03</v>
      </c>
      <c r="I142" s="8">
        <f t="shared" si="35"/>
        <v>2.250038095883105</v>
      </c>
      <c r="J142" s="8">
        <f t="shared" si="36"/>
        <v>63.788580018286027</v>
      </c>
      <c r="K142" s="8">
        <f t="shared" si="37"/>
        <v>3.6000609534129682</v>
      </c>
      <c r="L142" s="8">
        <f t="shared" si="38"/>
        <v>102.06172802925765</v>
      </c>
      <c r="M142" s="11" t="str">
        <f t="shared" si="39"/>
        <v>Dilly Dilly Ingredients:
vinegar powder, sea salt, garlic, herbs, spices
• Packed in a facility and/or equipment that produces products containing peanuts, tree nuts, soybean, milk, dairy, eggs, fish, shellfish, wheat, sesame •
 - NET WT. 0.90 oz (25.515 grams)</v>
      </c>
      <c r="N142" s="12">
        <v>10000000405</v>
      </c>
      <c r="O142" s="12">
        <v>30000000405</v>
      </c>
      <c r="P142" s="12">
        <v>50000000405</v>
      </c>
      <c r="Q142" s="12">
        <v>70000000405</v>
      </c>
      <c r="R142" s="12">
        <v>90000000405</v>
      </c>
      <c r="S142" s="12">
        <v>11000000405</v>
      </c>
      <c r="T142" s="12">
        <v>13000000405</v>
      </c>
      <c r="U142" s="10"/>
      <c r="V142" s="11"/>
      <c r="W142" s="8">
        <f t="shared" si="40"/>
        <v>0.45000761917662102</v>
      </c>
      <c r="X142" s="8">
        <f t="shared" si="41"/>
        <v>12.757716003657206</v>
      </c>
      <c r="Y142" s="8">
        <f t="shared" si="42"/>
        <v>7.2001219068259363</v>
      </c>
      <c r="Z142" s="8">
        <f t="shared" si="43"/>
        <v>204.12</v>
      </c>
      <c r="AA142" s="16">
        <v>15000000405</v>
      </c>
      <c r="AB142" s="8">
        <f t="shared" si="31"/>
        <v>1.3500228575298632</v>
      </c>
      <c r="AC142" s="8">
        <f t="shared" si="32"/>
        <v>38.272500000000001</v>
      </c>
      <c r="AD142" s="16">
        <v>15000000405</v>
      </c>
      <c r="AE142" s="13"/>
      <c r="AF142" s="11" t="str">
        <f t="shared" si="44"/>
        <v>Dilly Dilly Ingredients:
vinegar powder, sea salt, garlic, herbs, spices</v>
      </c>
    </row>
    <row r="143" spans="1:32" ht="120" x14ac:dyDescent="0.3">
      <c r="A143" s="9" t="s">
        <v>371</v>
      </c>
      <c r="B143" s="10" t="s">
        <v>372</v>
      </c>
      <c r="C143" s="10" t="s">
        <v>372</v>
      </c>
      <c r="D143" s="11" t="s">
        <v>1964</v>
      </c>
      <c r="E143" s="8">
        <f t="shared" si="33"/>
        <v>1.9500330164320243</v>
      </c>
      <c r="F143" s="8">
        <v>55.282499999999999</v>
      </c>
      <c r="G143" s="8">
        <f t="shared" si="34"/>
        <v>3.9000660328640486</v>
      </c>
      <c r="H143" s="8">
        <v>110.565</v>
      </c>
      <c r="I143" s="8">
        <f t="shared" si="35"/>
        <v>4.8750825410800607</v>
      </c>
      <c r="J143" s="8">
        <f t="shared" si="36"/>
        <v>138.20859003961974</v>
      </c>
      <c r="K143" s="8">
        <f t="shared" si="37"/>
        <v>7.8001320657280973</v>
      </c>
      <c r="L143" s="8">
        <f t="shared" si="38"/>
        <v>221.13374406339156</v>
      </c>
      <c r="M143" s="11" t="str">
        <f t="shared" si="39"/>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3" s="12">
        <v>10000000100</v>
      </c>
      <c r="O143" s="12">
        <v>30000000100</v>
      </c>
      <c r="P143" s="12">
        <v>50000000100</v>
      </c>
      <c r="Q143" s="12">
        <v>70000000100</v>
      </c>
      <c r="R143" s="12">
        <v>90000000100</v>
      </c>
      <c r="S143" s="12">
        <v>11000000100</v>
      </c>
      <c r="T143" s="12">
        <v>13000000100</v>
      </c>
      <c r="U143" s="10"/>
      <c r="V143" s="11"/>
      <c r="W143" s="8">
        <f t="shared" si="40"/>
        <v>0.97501650821601216</v>
      </c>
      <c r="X143" s="8">
        <f t="shared" si="41"/>
        <v>27.641718007923945</v>
      </c>
      <c r="Y143" s="8">
        <f t="shared" si="42"/>
        <v>15.600264131456195</v>
      </c>
      <c r="Z143" s="8">
        <f t="shared" si="43"/>
        <v>442.26</v>
      </c>
      <c r="AA143" s="16">
        <v>15000000100</v>
      </c>
      <c r="AB143" s="8">
        <f t="shared" si="31"/>
        <v>2.9250495246480366</v>
      </c>
      <c r="AC143" s="8">
        <f t="shared" si="32"/>
        <v>82.923749999999998</v>
      </c>
      <c r="AD143" s="16">
        <v>15000000100</v>
      </c>
      <c r="AE143" s="13"/>
      <c r="AF143" s="11" t="str">
        <f t="shared" si="44"/>
        <v>Down By The Bay Seafood Ingredients:
brown sugar, salt, dry honey(refinery syrup, honey) dehydrated peach, sugar, paprika, spices, dehydrated garlic, onion, oleoresin paprika, turmeric, &lt;2%silicon dioxide to prevent caking</v>
      </c>
    </row>
    <row r="144" spans="1:32" ht="105" x14ac:dyDescent="0.3">
      <c r="A144" s="9" t="s">
        <v>373</v>
      </c>
      <c r="B144" s="10" t="s">
        <v>1795</v>
      </c>
      <c r="C144" s="10" t="s">
        <v>1796</v>
      </c>
      <c r="D144" s="11" t="s">
        <v>1965</v>
      </c>
      <c r="E144" s="8">
        <f t="shared" si="33"/>
        <v>1.0582189751360871</v>
      </c>
      <c r="F144" s="8">
        <v>30</v>
      </c>
      <c r="G144" s="8">
        <f t="shared" si="34"/>
        <v>2.3280817452993916</v>
      </c>
      <c r="H144" s="8">
        <v>66</v>
      </c>
      <c r="I144" s="8">
        <f t="shared" si="35"/>
        <v>2.9101021816242394</v>
      </c>
      <c r="J144" s="8">
        <f t="shared" si="36"/>
        <v>82.501396849047197</v>
      </c>
      <c r="K144" s="8">
        <f t="shared" si="37"/>
        <v>4.6561634905987832</v>
      </c>
      <c r="L144" s="8">
        <f t="shared" si="38"/>
        <v>132.0022349584755</v>
      </c>
      <c r="M144" s="11" t="str">
        <f t="shared" si="39"/>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4" s="12">
        <v>10000000101</v>
      </c>
      <c r="O144" s="12">
        <v>30000000101</v>
      </c>
      <c r="P144" s="12">
        <v>50000000101</v>
      </c>
      <c r="Q144" s="12">
        <v>70000000101</v>
      </c>
      <c r="R144" s="12">
        <v>90000000101</v>
      </c>
      <c r="S144" s="12">
        <v>11000000101</v>
      </c>
      <c r="T144" s="12">
        <v>13000000101</v>
      </c>
      <c r="U144" s="10" t="s">
        <v>38</v>
      </c>
      <c r="V144" s="11" t="s">
        <v>140</v>
      </c>
      <c r="W144" s="8">
        <f t="shared" si="40"/>
        <v>0.5820204363248479</v>
      </c>
      <c r="X144" s="8">
        <f t="shared" si="41"/>
        <v>16.500279369809437</v>
      </c>
      <c r="Y144" s="8">
        <f t="shared" si="42"/>
        <v>9.3123269811975664</v>
      </c>
      <c r="Z144" s="8">
        <f t="shared" si="43"/>
        <v>264</v>
      </c>
      <c r="AA144" s="16">
        <v>15000000101</v>
      </c>
      <c r="AB144" s="8">
        <f t="shared" si="31"/>
        <v>1.6931503602177393</v>
      </c>
      <c r="AC144" s="8">
        <v>45</v>
      </c>
      <c r="AD144" s="16">
        <v>15000000101</v>
      </c>
      <c r="AE144" s="13" t="s">
        <v>1834</v>
      </c>
      <c r="AF144" s="11" t="str">
        <f t="shared" si="44"/>
        <v>Down Home Beef &amp; Chop Ingredients:
paprika, garlic, sea salt, sugar, coriander, cumin, mustard, black pepper, celery, thyme, sage, clove, and oregano</v>
      </c>
    </row>
    <row r="145" spans="1:32" ht="195" x14ac:dyDescent="0.3">
      <c r="A145" s="9" t="s">
        <v>374</v>
      </c>
      <c r="B145" s="10" t="s">
        <v>375</v>
      </c>
      <c r="C145" s="10" t="s">
        <v>375</v>
      </c>
      <c r="D145" s="11" t="s">
        <v>2336</v>
      </c>
      <c r="E145" s="8">
        <f t="shared" si="33"/>
        <v>1.7500296301313041</v>
      </c>
      <c r="F145" s="8">
        <v>49.612500000000004</v>
      </c>
      <c r="G145" s="8">
        <f t="shared" si="34"/>
        <v>3.5000592602626082</v>
      </c>
      <c r="H145" s="8">
        <v>99.225000000000009</v>
      </c>
      <c r="I145" s="8">
        <f t="shared" si="35"/>
        <v>4.3750740753282606</v>
      </c>
      <c r="J145" s="8">
        <f t="shared" si="36"/>
        <v>124.0333500355562</v>
      </c>
      <c r="K145" s="8">
        <f t="shared" si="37"/>
        <v>7.0001185205252163</v>
      </c>
      <c r="L145" s="8">
        <f t="shared" si="38"/>
        <v>198.45336005688989</v>
      </c>
      <c r="M145" s="11" t="str">
        <f t="shared" si="39"/>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45" s="12">
        <v>10000000102</v>
      </c>
      <c r="O145" s="12">
        <v>30000000102</v>
      </c>
      <c r="P145" s="12">
        <v>50000000102</v>
      </c>
      <c r="Q145" s="12">
        <v>70000000102</v>
      </c>
      <c r="R145" s="12">
        <v>90000000102</v>
      </c>
      <c r="S145" s="12">
        <v>11000000102</v>
      </c>
      <c r="T145" s="12">
        <v>13000000102</v>
      </c>
      <c r="U145" s="10" t="s">
        <v>38</v>
      </c>
      <c r="V145" s="11" t="s">
        <v>148</v>
      </c>
      <c r="W145" s="8">
        <f t="shared" si="40"/>
        <v>0.87501481506565204</v>
      </c>
      <c r="X145" s="8">
        <f t="shared" si="41"/>
        <v>24.806670007111236</v>
      </c>
      <c r="Y145" s="8">
        <f t="shared" si="42"/>
        <v>14.000237041050433</v>
      </c>
      <c r="Z145" s="8">
        <f t="shared" si="43"/>
        <v>396.90000000000003</v>
      </c>
      <c r="AA145" s="16">
        <v>15000000102</v>
      </c>
      <c r="AB145" s="8">
        <f t="shared" si="31"/>
        <v>2.6250444451969561</v>
      </c>
      <c r="AC145" s="8">
        <f t="shared" ref="AC145:AC208" si="45">IF(OR(F145 = "NULL", H145 = "NULL"), "NULL", (F145+H145)/2)</f>
        <v>74.418750000000003</v>
      </c>
      <c r="AD145" s="16">
        <v>15000000102</v>
      </c>
      <c r="AE145" s="13"/>
      <c r="AF145" s="11" t="str">
        <f t="shared" si="44"/>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v>
      </c>
    </row>
    <row r="146" spans="1:32" ht="90" x14ac:dyDescent="0.3">
      <c r="A146" s="9" t="s">
        <v>376</v>
      </c>
      <c r="B146" s="10" t="s">
        <v>377</v>
      </c>
      <c r="C146" s="10" t="s">
        <v>377</v>
      </c>
      <c r="D146" s="11" t="s">
        <v>1966</v>
      </c>
      <c r="E146" s="8">
        <f t="shared" si="33"/>
        <v>1.7500296301313041</v>
      </c>
      <c r="F146" s="8">
        <v>49.612500000000004</v>
      </c>
      <c r="G146" s="8">
        <f t="shared" si="34"/>
        <v>3.5000592602626082</v>
      </c>
      <c r="H146" s="8">
        <v>99.225000000000009</v>
      </c>
      <c r="I146" s="8">
        <f t="shared" si="35"/>
        <v>4.3750740753282606</v>
      </c>
      <c r="J146" s="8">
        <f t="shared" si="36"/>
        <v>124.0333500355562</v>
      </c>
      <c r="K146" s="8">
        <f t="shared" si="37"/>
        <v>7.0001185205252163</v>
      </c>
      <c r="L146" s="8">
        <f t="shared" si="38"/>
        <v>198.45336005688989</v>
      </c>
      <c r="M146" s="11" t="str">
        <f t="shared" si="39"/>
        <v>Dukkah Spice Ingredients:
cinnamon, coriander, cumin, pepper, salt, sesame
• Packed in a facility and/or equipment that produces products containing peanuts, tree nuts, soybean, milk, dairy, eggs, fish, shellfish, wheat, sesame •
 - NET WT. 1.75 oz (49.6125 grams)</v>
      </c>
      <c r="N146" s="12">
        <v>10000000103</v>
      </c>
      <c r="O146" s="12">
        <v>30000000103</v>
      </c>
      <c r="P146" s="12">
        <v>50000000103</v>
      </c>
      <c r="Q146" s="12">
        <v>70000000103</v>
      </c>
      <c r="R146" s="12">
        <v>90000000103</v>
      </c>
      <c r="S146" s="12">
        <v>11000000103</v>
      </c>
      <c r="T146" s="12">
        <v>13000000103</v>
      </c>
      <c r="U146" s="10" t="s">
        <v>38</v>
      </c>
      <c r="V146" s="11"/>
      <c r="W146" s="8">
        <f t="shared" si="40"/>
        <v>0.87501481506565204</v>
      </c>
      <c r="X146" s="8">
        <f t="shared" si="41"/>
        <v>24.806670007111236</v>
      </c>
      <c r="Y146" s="8">
        <f t="shared" si="42"/>
        <v>14.000237041050433</v>
      </c>
      <c r="Z146" s="8">
        <f t="shared" si="43"/>
        <v>396.90000000000003</v>
      </c>
      <c r="AA146" s="16">
        <v>15000000103</v>
      </c>
      <c r="AB146" s="8">
        <f t="shared" si="31"/>
        <v>2.6250444451969561</v>
      </c>
      <c r="AC146" s="8">
        <f t="shared" si="45"/>
        <v>74.418750000000003</v>
      </c>
      <c r="AD146" s="16">
        <v>15000000103</v>
      </c>
      <c r="AE146" s="13"/>
      <c r="AF146" s="11" t="str">
        <f t="shared" si="44"/>
        <v>Dukkah Spice Ingredients:
cinnamon, coriander, cumin, pepper, salt, sesame</v>
      </c>
    </row>
    <row r="147" spans="1:32" ht="90" x14ac:dyDescent="0.3">
      <c r="A147" s="9" t="s">
        <v>378</v>
      </c>
      <c r="B147" s="10" t="s">
        <v>1319</v>
      </c>
      <c r="C147" s="10" t="s">
        <v>1320</v>
      </c>
      <c r="D147" s="11" t="s">
        <v>1967</v>
      </c>
      <c r="E147" s="8">
        <f t="shared" si="33"/>
        <v>0.80001354520288193</v>
      </c>
      <c r="F147" s="8">
        <v>22.680000000000003</v>
      </c>
      <c r="G147" s="8">
        <f t="shared" si="34"/>
        <v>1.6000270904057639</v>
      </c>
      <c r="H147" s="8">
        <v>45.360000000000007</v>
      </c>
      <c r="I147" s="8">
        <f t="shared" si="35"/>
        <v>2.000033863007205</v>
      </c>
      <c r="J147" s="8">
        <f t="shared" si="36"/>
        <v>56.700960016254264</v>
      </c>
      <c r="K147" s="8">
        <f t="shared" si="37"/>
        <v>3.2000541808115277</v>
      </c>
      <c r="L147" s="8">
        <f t="shared" si="38"/>
        <v>90.721536026006817</v>
      </c>
      <c r="M147" s="11" t="str">
        <f t="shared" si="39"/>
        <v>Earl Grey Black Tea Ingredients:
black tea
• Packed in a facility and/or equipment that produces products containing peanuts, tree nuts, soybean, milk, dairy, eggs, fish, shellfish, wheat, sesame •
 - NET WT. 0.80 oz (22.68 grams)</v>
      </c>
      <c r="N147" s="12">
        <v>10000000104</v>
      </c>
      <c r="O147" s="12">
        <v>30000000104</v>
      </c>
      <c r="P147" s="12">
        <v>50000000104</v>
      </c>
      <c r="Q147" s="12">
        <v>70000000104</v>
      </c>
      <c r="R147" s="12">
        <v>90000000104</v>
      </c>
      <c r="S147" s="12">
        <v>11000000104</v>
      </c>
      <c r="T147" s="12">
        <v>13000000104</v>
      </c>
      <c r="U147" s="10"/>
      <c r="V147" s="11"/>
      <c r="W147" s="8">
        <f t="shared" si="40"/>
        <v>0.40000677260144096</v>
      </c>
      <c r="X147" s="8">
        <f t="shared" si="41"/>
        <v>11.340192003250852</v>
      </c>
      <c r="Y147" s="8">
        <f t="shared" si="42"/>
        <v>6.4001083616230554</v>
      </c>
      <c r="Z147" s="8">
        <f t="shared" si="43"/>
        <v>181.44000000000003</v>
      </c>
      <c r="AA147" s="16">
        <v>15000000104</v>
      </c>
      <c r="AB147" s="8">
        <f t="shared" si="31"/>
        <v>1.2000203178043229</v>
      </c>
      <c r="AC147" s="8">
        <f t="shared" si="45"/>
        <v>34.020000000000003</v>
      </c>
      <c r="AD147" s="16">
        <v>15000000104</v>
      </c>
      <c r="AE147" s="13"/>
      <c r="AF147" s="11" t="str">
        <f t="shared" si="44"/>
        <v>Earl Grey Black Tea Ingredients:
black tea</v>
      </c>
    </row>
    <row r="148" spans="1:32" ht="90" x14ac:dyDescent="0.3">
      <c r="A148" s="9" t="s">
        <v>379</v>
      </c>
      <c r="B148" s="10" t="s">
        <v>380</v>
      </c>
      <c r="C148" s="10" t="s">
        <v>381</v>
      </c>
      <c r="D148" s="11" t="s">
        <v>1968</v>
      </c>
      <c r="E148" s="8">
        <f t="shared" si="33"/>
        <v>1.1000186246539627</v>
      </c>
      <c r="F148" s="8">
        <v>31.185000000000006</v>
      </c>
      <c r="G148" s="8">
        <f t="shared" si="34"/>
        <v>2.2000372493079254</v>
      </c>
      <c r="H148" s="8">
        <v>62.370000000000012</v>
      </c>
      <c r="I148" s="8">
        <f t="shared" si="35"/>
        <v>2.7500465616349068</v>
      </c>
      <c r="J148" s="8">
        <f t="shared" si="36"/>
        <v>77.963820022349609</v>
      </c>
      <c r="K148" s="8">
        <f t="shared" si="37"/>
        <v>4.4000744986158509</v>
      </c>
      <c r="L148" s="8">
        <f t="shared" si="38"/>
        <v>124.74211203575938</v>
      </c>
      <c r="M148" s="11" t="str">
        <f t="shared" si="39"/>
        <v>Earth &amp; Garden Bread Dip Ingredients:
rosemary, grains of paradise, sea salt, garlic
• Packed in a facility and/or equipment that produces products containing peanuts, tree nuts, soybean, milk, dairy, eggs, fish, shellfish, wheat, sesame •
 - NET WT. 1.10 oz (31.185 grams)</v>
      </c>
      <c r="N148" s="12">
        <v>10000000105</v>
      </c>
      <c r="O148" s="12">
        <v>30000000105</v>
      </c>
      <c r="P148" s="12">
        <v>50000000105</v>
      </c>
      <c r="Q148" s="12">
        <v>70000000105</v>
      </c>
      <c r="R148" s="12">
        <v>90000000105</v>
      </c>
      <c r="S148" s="12">
        <v>11000000105</v>
      </c>
      <c r="T148" s="12">
        <v>13000000105</v>
      </c>
      <c r="U148" s="10"/>
      <c r="V148" s="11"/>
      <c r="W148" s="8">
        <f t="shared" si="40"/>
        <v>0.55000931232698136</v>
      </c>
      <c r="X148" s="8">
        <f t="shared" si="41"/>
        <v>15.592764004469922</v>
      </c>
      <c r="Y148" s="8">
        <f t="shared" si="42"/>
        <v>8.8001489972317017</v>
      </c>
      <c r="Z148" s="8">
        <f t="shared" si="43"/>
        <v>249.48000000000005</v>
      </c>
      <c r="AA148" s="16">
        <v>15000000105</v>
      </c>
      <c r="AB148" s="8">
        <f t="shared" si="31"/>
        <v>1.6500279369809441</v>
      </c>
      <c r="AC148" s="8">
        <f t="shared" si="45"/>
        <v>46.777500000000011</v>
      </c>
      <c r="AD148" s="16">
        <v>15000000105</v>
      </c>
      <c r="AE148" s="13"/>
      <c r="AF148" s="11" t="str">
        <f t="shared" si="44"/>
        <v>Earth &amp; Garden Bread Dip Ingredients:
rosemary, grains of paradise, sea salt, garlic</v>
      </c>
    </row>
    <row r="149" spans="1:32" ht="105" x14ac:dyDescent="0.3">
      <c r="A149" s="9" t="s">
        <v>382</v>
      </c>
      <c r="B149" s="10" t="s">
        <v>383</v>
      </c>
      <c r="C149" s="10" t="s">
        <v>384</v>
      </c>
      <c r="D149" s="11" t="s">
        <v>1969</v>
      </c>
      <c r="E149" s="8">
        <f t="shared" si="33"/>
        <v>1.3750232808174532</v>
      </c>
      <c r="F149" s="8">
        <v>38.981250000000003</v>
      </c>
      <c r="G149" s="8">
        <f t="shared" si="34"/>
        <v>2.7500465616349064</v>
      </c>
      <c r="H149" s="8">
        <v>77.962500000000006</v>
      </c>
      <c r="I149" s="8">
        <f t="shared" si="35"/>
        <v>3.437558202043633</v>
      </c>
      <c r="J149" s="8">
        <f t="shared" si="36"/>
        <v>97.454775027937004</v>
      </c>
      <c r="K149" s="8">
        <f t="shared" si="37"/>
        <v>5.5000931232698127</v>
      </c>
      <c r="L149" s="8">
        <f t="shared" si="38"/>
        <v>155.92764004469919</v>
      </c>
      <c r="M149" s="11" t="str">
        <f t="shared" si="39"/>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49" s="12">
        <v>10000000106</v>
      </c>
      <c r="O149" s="12">
        <v>30000000106</v>
      </c>
      <c r="P149" s="12">
        <v>50000000106</v>
      </c>
      <c r="Q149" s="12">
        <v>70000000106</v>
      </c>
      <c r="R149" s="12">
        <v>90000000106</v>
      </c>
      <c r="S149" s="12">
        <v>11000000106</v>
      </c>
      <c r="T149" s="12">
        <v>13000000106</v>
      </c>
      <c r="U149" s="10" t="s">
        <v>38</v>
      </c>
      <c r="V149" s="11" t="s">
        <v>1316</v>
      </c>
      <c r="W149" s="8">
        <f t="shared" si="40"/>
        <v>0.68751164040872659</v>
      </c>
      <c r="X149" s="8">
        <f t="shared" si="41"/>
        <v>19.490955005587399</v>
      </c>
      <c r="Y149" s="8">
        <f t="shared" si="42"/>
        <v>11.000186246539625</v>
      </c>
      <c r="Z149" s="8">
        <f t="shared" si="43"/>
        <v>311.85000000000002</v>
      </c>
      <c r="AA149" s="16">
        <v>15000000106</v>
      </c>
      <c r="AB149" s="8">
        <f t="shared" si="31"/>
        <v>2.0625349212261797</v>
      </c>
      <c r="AC149" s="8">
        <f t="shared" si="45"/>
        <v>58.471875000000004</v>
      </c>
      <c r="AD149" s="16">
        <v>15000000106</v>
      </c>
      <c r="AE149" s="13"/>
      <c r="AF149" s="11" t="str">
        <f t="shared" si="44"/>
        <v>Eastern Shore Crab Boil Ingredients:
salt, celery, coriander, mustard, spices, chiles, black pepper, silicon dioxide (to prevent caking)</v>
      </c>
    </row>
    <row r="150" spans="1:32" ht="105" x14ac:dyDescent="0.3">
      <c r="A150" s="9" t="s">
        <v>385</v>
      </c>
      <c r="B150" s="10" t="s">
        <v>386</v>
      </c>
      <c r="C150" s="10" t="s">
        <v>387</v>
      </c>
      <c r="D150" s="11" t="s">
        <v>1970</v>
      </c>
      <c r="E150" s="8">
        <f t="shared" si="33"/>
        <v>2.0500347095823845</v>
      </c>
      <c r="F150" s="8">
        <v>58.1175</v>
      </c>
      <c r="G150" s="8">
        <f t="shared" si="34"/>
        <v>4.1000694191647691</v>
      </c>
      <c r="H150" s="8">
        <v>116.235</v>
      </c>
      <c r="I150" s="8">
        <f t="shared" si="35"/>
        <v>5.1250867739559611</v>
      </c>
      <c r="J150" s="8">
        <f t="shared" si="36"/>
        <v>145.29621004165151</v>
      </c>
      <c r="K150" s="8">
        <f t="shared" si="37"/>
        <v>8.2001388383295382</v>
      </c>
      <c r="L150" s="8">
        <f t="shared" si="38"/>
        <v>232.47393606664241</v>
      </c>
      <c r="M150" s="11" t="str">
        <f t="shared" si="39"/>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50" s="12">
        <v>10000000107</v>
      </c>
      <c r="O150" s="12">
        <v>30000000107</v>
      </c>
      <c r="P150" s="12">
        <v>50000000107</v>
      </c>
      <c r="Q150" s="12">
        <v>70000000107</v>
      </c>
      <c r="R150" s="12">
        <v>90000000107</v>
      </c>
      <c r="S150" s="12">
        <v>11000000107</v>
      </c>
      <c r="T150" s="12">
        <v>13000000107</v>
      </c>
      <c r="U150" s="10" t="s">
        <v>38</v>
      </c>
      <c r="V150" s="11" t="s">
        <v>1316</v>
      </c>
      <c r="W150" s="8">
        <f t="shared" si="40"/>
        <v>1.0250173547911923</v>
      </c>
      <c r="X150" s="8">
        <f t="shared" si="41"/>
        <v>29.059242008330301</v>
      </c>
      <c r="Y150" s="8">
        <f t="shared" si="42"/>
        <v>16.400277676659076</v>
      </c>
      <c r="Z150" s="8">
        <f t="shared" si="43"/>
        <v>464.94</v>
      </c>
      <c r="AA150" s="16">
        <v>15000000107</v>
      </c>
      <c r="AB150" s="8">
        <f t="shared" si="31"/>
        <v>3.075052064373577</v>
      </c>
      <c r="AC150" s="8">
        <f t="shared" si="45"/>
        <v>87.176249999999996</v>
      </c>
      <c r="AD150" s="16">
        <v>15000000107</v>
      </c>
      <c r="AE150" s="13"/>
      <c r="AF150" s="11" t="str">
        <f t="shared" si="44"/>
        <v>Eastern Shore Seafood Seasoning Ingredients:
celery salt (salt, ground celery), spices (including chili pepper), paprika, silicon dioxide (a free flow agent)</v>
      </c>
    </row>
    <row r="151" spans="1:32" ht="90" x14ac:dyDescent="0.3">
      <c r="A151" s="9" t="s">
        <v>1653</v>
      </c>
      <c r="B151" s="10" t="s">
        <v>388</v>
      </c>
      <c r="C151" s="10" t="s">
        <v>389</v>
      </c>
      <c r="D151" s="11" t="s">
        <v>1971</v>
      </c>
      <c r="E151" s="8">
        <f t="shared" si="33"/>
        <v>0.80001354520288193</v>
      </c>
      <c r="F151" s="8">
        <v>22.680000000000003</v>
      </c>
      <c r="G151" s="8">
        <f t="shared" si="34"/>
        <v>1.6000270904057639</v>
      </c>
      <c r="H151" s="8">
        <v>45.360000000000007</v>
      </c>
      <c r="I151" s="8">
        <f t="shared" si="35"/>
        <v>2.000033863007205</v>
      </c>
      <c r="J151" s="8">
        <f t="shared" si="36"/>
        <v>56.700960016254264</v>
      </c>
      <c r="K151" s="8">
        <f t="shared" si="37"/>
        <v>3.2000541808115277</v>
      </c>
      <c r="L151" s="8">
        <f t="shared" si="38"/>
        <v>90.721536026006817</v>
      </c>
      <c r="M151" s="11" t="str">
        <f t="shared" si="39"/>
        <v>English Breakfast Tea Ingredients:
ceylon bop tea, kalgar bop tea
• Packed in a facility and/or equipment that produces products containing peanuts, tree nuts, soybean, milk, dairy, eggs, fish, shellfish, wheat, sesame •
 - NET WT. 0.80 oz (22.68 grams)</v>
      </c>
      <c r="N151" s="12">
        <v>10000000108</v>
      </c>
      <c r="O151" s="12">
        <v>30000000108</v>
      </c>
      <c r="P151" s="12">
        <v>50000000108</v>
      </c>
      <c r="Q151" s="12">
        <v>70000000108</v>
      </c>
      <c r="R151" s="12">
        <v>90000000108</v>
      </c>
      <c r="S151" s="12">
        <v>11000000108</v>
      </c>
      <c r="T151" s="12">
        <v>13000000108</v>
      </c>
      <c r="U151" s="10" t="s">
        <v>38</v>
      </c>
      <c r="V151" s="11" t="s">
        <v>1315</v>
      </c>
      <c r="W151" s="8">
        <f t="shared" si="40"/>
        <v>0.40000677260144096</v>
      </c>
      <c r="X151" s="8">
        <f t="shared" si="41"/>
        <v>11.340192003250852</v>
      </c>
      <c r="Y151" s="8">
        <f t="shared" si="42"/>
        <v>6.4001083616230554</v>
      </c>
      <c r="Z151" s="8">
        <f t="shared" si="43"/>
        <v>181.44000000000003</v>
      </c>
      <c r="AA151" s="16">
        <v>15000000108</v>
      </c>
      <c r="AB151" s="8">
        <f t="shared" si="31"/>
        <v>1.2000203178043229</v>
      </c>
      <c r="AC151" s="8">
        <f t="shared" si="45"/>
        <v>34.020000000000003</v>
      </c>
      <c r="AD151" s="16">
        <v>15000000108</v>
      </c>
      <c r="AE151" s="13"/>
      <c r="AF151" s="11" t="str">
        <f t="shared" si="44"/>
        <v>English Breakfast Tea Ingredients:
ceylon bop tea, kalgar bop tea</v>
      </c>
    </row>
    <row r="152" spans="1:32" ht="105" x14ac:dyDescent="0.3">
      <c r="A152" s="9" t="s">
        <v>390</v>
      </c>
      <c r="B152" s="10" t="s">
        <v>391</v>
      </c>
      <c r="C152" s="10" t="s">
        <v>391</v>
      </c>
      <c r="D152" s="11" t="s">
        <v>1972</v>
      </c>
      <c r="E152" s="8">
        <f t="shared" si="33"/>
        <v>2.4000406356086454</v>
      </c>
      <c r="F152" s="8">
        <v>68.040000000000006</v>
      </c>
      <c r="G152" s="8">
        <f t="shared" si="34"/>
        <v>4.8000812712172909</v>
      </c>
      <c r="H152" s="8">
        <v>136.08000000000001</v>
      </c>
      <c r="I152" s="8">
        <f t="shared" si="35"/>
        <v>6.0001015890216136</v>
      </c>
      <c r="J152" s="8">
        <f t="shared" si="36"/>
        <v>170.10288004876276</v>
      </c>
      <c r="K152" s="8">
        <f t="shared" si="37"/>
        <v>9.6001625424345818</v>
      </c>
      <c r="L152" s="8">
        <f t="shared" si="38"/>
        <v>272.16460807802042</v>
      </c>
      <c r="M152" s="11" t="str">
        <f t="shared" si="39"/>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2" s="12">
        <v>10000000410</v>
      </c>
      <c r="O152" s="12">
        <v>30000000410</v>
      </c>
      <c r="P152" s="12">
        <v>50000000410</v>
      </c>
      <c r="Q152" s="12">
        <v>70000000410</v>
      </c>
      <c r="R152" s="12">
        <v>90000000410</v>
      </c>
      <c r="S152" s="12">
        <v>11000000410</v>
      </c>
      <c r="T152" s="12">
        <v>13000000410</v>
      </c>
      <c r="U152" s="10"/>
      <c r="V152" s="11"/>
      <c r="W152" s="8">
        <f t="shared" si="40"/>
        <v>1.2000203178043227</v>
      </c>
      <c r="X152" s="8">
        <f t="shared" si="41"/>
        <v>34.020576009752553</v>
      </c>
      <c r="Y152" s="8">
        <f t="shared" si="42"/>
        <v>19.200325084869164</v>
      </c>
      <c r="Z152" s="8">
        <f t="shared" si="43"/>
        <v>544.32000000000005</v>
      </c>
      <c r="AA152" s="16">
        <v>15000000410</v>
      </c>
      <c r="AB152" s="8">
        <f t="shared" si="31"/>
        <v>3.6000609534129682</v>
      </c>
      <c r="AC152" s="8">
        <f t="shared" si="45"/>
        <v>102.06</v>
      </c>
      <c r="AD152" s="16">
        <v>15000000410</v>
      </c>
      <c r="AE152" s="13"/>
      <c r="AF152" s="11" t="str">
        <f t="shared" si="44"/>
        <v>Espresso Coffee Rub Ingredients:
harbinger coffee, kosher salt, garlic, pink peppercorns, brown sugar, cayenne, clove, cinnamon, mace</v>
      </c>
    </row>
    <row r="153" spans="1:32" ht="90" x14ac:dyDescent="0.3">
      <c r="A153" s="9" t="s">
        <v>392</v>
      </c>
      <c r="B153" s="10" t="s">
        <v>393</v>
      </c>
      <c r="C153" s="10" t="s">
        <v>394</v>
      </c>
      <c r="D153" s="11" t="s">
        <v>1973</v>
      </c>
      <c r="E153" s="8">
        <f t="shared" si="33"/>
        <v>1.3051367360011741</v>
      </c>
      <c r="F153" s="8">
        <v>37</v>
      </c>
      <c r="G153" s="8">
        <f t="shared" si="34"/>
        <v>2.9982870962189132</v>
      </c>
      <c r="H153" s="8">
        <v>85</v>
      </c>
      <c r="I153" s="8">
        <f t="shared" si="35"/>
        <v>3.7478588702736415</v>
      </c>
      <c r="J153" s="8">
        <f t="shared" si="36"/>
        <v>106.25179897225775</v>
      </c>
      <c r="K153" s="8">
        <f t="shared" si="37"/>
        <v>5.9965741924378264</v>
      </c>
      <c r="L153" s="8">
        <f t="shared" si="38"/>
        <v>170.00287835561238</v>
      </c>
      <c r="M153" s="11" t="str">
        <f t="shared" si="39"/>
        <v>Espresso Sea Salt Ingredients:
sea salt, roasted Italian espresso beans
• Packed in a facility and/or equipment that produces products containing peanuts, tree nuts, soybean, milk, dairy, eggs, fish, shellfish, wheat, sesame •
 - NET WT. 1.31 oz (37 grams)</v>
      </c>
      <c r="N153" s="12">
        <v>10000000110</v>
      </c>
      <c r="O153" s="12">
        <v>30000000110</v>
      </c>
      <c r="P153" s="12">
        <v>50000000110</v>
      </c>
      <c r="Q153" s="12">
        <v>70000000110</v>
      </c>
      <c r="R153" s="12">
        <v>90000000110</v>
      </c>
      <c r="S153" s="12">
        <v>11000000110</v>
      </c>
      <c r="T153" s="12">
        <v>13000000110</v>
      </c>
      <c r="U153" s="10" t="s">
        <v>38</v>
      </c>
      <c r="V153" s="11" t="s">
        <v>1321</v>
      </c>
      <c r="W153" s="8">
        <f t="shared" si="40"/>
        <v>0.7495717740547283</v>
      </c>
      <c r="X153" s="8">
        <f t="shared" si="41"/>
        <v>21.250359794451548</v>
      </c>
      <c r="Y153" s="8">
        <f t="shared" si="42"/>
        <v>11.993148384875653</v>
      </c>
      <c r="Z153" s="8">
        <f t="shared" si="43"/>
        <v>340</v>
      </c>
      <c r="AA153" s="16">
        <v>15000000110</v>
      </c>
      <c r="AB153" s="8">
        <f t="shared" si="31"/>
        <v>2.1517119161100435</v>
      </c>
      <c r="AC153" s="8">
        <f t="shared" si="45"/>
        <v>61</v>
      </c>
      <c r="AD153" s="16">
        <v>15000000110</v>
      </c>
      <c r="AE153" s="13"/>
      <c r="AF153" s="11" t="str">
        <f t="shared" si="44"/>
        <v>Espresso Sea Salt Ingredients:
sea salt, roasted Italian espresso beans</v>
      </c>
    </row>
    <row r="154" spans="1:32" ht="90" x14ac:dyDescent="0.3">
      <c r="A154" s="9" t="s">
        <v>395</v>
      </c>
      <c r="B154" s="10" t="s">
        <v>396</v>
      </c>
      <c r="C154" s="10" t="s">
        <v>396</v>
      </c>
      <c r="D154" s="11" t="s">
        <v>1974</v>
      </c>
      <c r="E154" s="8">
        <f t="shared" si="33"/>
        <v>1.8342462235692174</v>
      </c>
      <c r="F154" s="8">
        <v>52</v>
      </c>
      <c r="G154" s="8">
        <f t="shared" si="34"/>
        <v>3.6684924471384348</v>
      </c>
      <c r="H154" s="8">
        <v>104</v>
      </c>
      <c r="I154" s="8">
        <f t="shared" si="35"/>
        <v>4.5856155589230436</v>
      </c>
      <c r="J154" s="8">
        <f t="shared" si="36"/>
        <v>130.00220109546828</v>
      </c>
      <c r="K154" s="8">
        <f t="shared" si="37"/>
        <v>7.3369848942768696</v>
      </c>
      <c r="L154" s="8">
        <f t="shared" si="38"/>
        <v>208.00352175274926</v>
      </c>
      <c r="M154" s="11" t="str">
        <f t="shared" si="39"/>
        <v>Espresso Sugar Ingredients:
cane sugar, ground espresso powder
• Packed in a facility and/or equipment that produces products containing peanuts, tree nuts, soybean, milk, dairy, eggs, fish, shellfish, wheat, sesame •
 - NET WT. 1.83 oz (52 grams)</v>
      </c>
      <c r="N154" s="12">
        <v>10000000109</v>
      </c>
      <c r="O154" s="12">
        <v>30000000109</v>
      </c>
      <c r="P154" s="12">
        <v>50000000109</v>
      </c>
      <c r="Q154" s="12">
        <v>70000000109</v>
      </c>
      <c r="R154" s="12">
        <v>90000000109</v>
      </c>
      <c r="S154" s="12">
        <v>11000000109</v>
      </c>
      <c r="T154" s="12">
        <v>13000000109</v>
      </c>
      <c r="U154" s="10" t="s">
        <v>38</v>
      </c>
      <c r="V154" s="11" t="s">
        <v>1321</v>
      </c>
      <c r="W154" s="8">
        <f t="shared" si="40"/>
        <v>0.9171231117846087</v>
      </c>
      <c r="X154" s="8">
        <f t="shared" si="41"/>
        <v>26.000440219093658</v>
      </c>
      <c r="Y154" s="8">
        <f t="shared" si="42"/>
        <v>14.673969788553739</v>
      </c>
      <c r="Z154" s="8">
        <f t="shared" si="43"/>
        <v>416</v>
      </c>
      <c r="AA154" s="16">
        <v>15000000109</v>
      </c>
      <c r="AB154" s="8">
        <f t="shared" si="31"/>
        <v>2.751369335353826</v>
      </c>
      <c r="AC154" s="8">
        <f t="shared" si="45"/>
        <v>78</v>
      </c>
      <c r="AD154" s="16">
        <v>15000000109</v>
      </c>
      <c r="AE154" s="13"/>
      <c r="AF154" s="11" t="str">
        <f t="shared" si="44"/>
        <v>Espresso Sugar Ingredients:
cane sugar, ground espresso powder</v>
      </c>
    </row>
    <row r="155" spans="1:32" ht="90" x14ac:dyDescent="0.3">
      <c r="A155" s="9" t="s">
        <v>397</v>
      </c>
      <c r="B155" s="10" t="s">
        <v>398</v>
      </c>
      <c r="C155" s="10" t="s">
        <v>398</v>
      </c>
      <c r="D155" s="11" t="s">
        <v>1975</v>
      </c>
      <c r="E155" s="8">
        <f t="shared" si="33"/>
        <v>1.9500330164320243</v>
      </c>
      <c r="F155" s="8">
        <v>55.282499999999999</v>
      </c>
      <c r="G155" s="8">
        <f t="shared" si="34"/>
        <v>3.9000660328640486</v>
      </c>
      <c r="H155" s="8">
        <v>110.565</v>
      </c>
      <c r="I155" s="8">
        <f t="shared" si="35"/>
        <v>4.8750825410800607</v>
      </c>
      <c r="J155" s="8">
        <f t="shared" si="36"/>
        <v>138.20859003961974</v>
      </c>
      <c r="K155" s="8">
        <f t="shared" si="37"/>
        <v>7.8001320657280973</v>
      </c>
      <c r="L155" s="8">
        <f t="shared" si="38"/>
        <v>221.13374406339156</v>
      </c>
      <c r="M155" s="11" t="str">
        <f t="shared" si="39"/>
        <v>Every Veggie Seasoning Ingredients:
spices, salt, dehydrated garlic, dehydrated onion, corn oil, herbs 
• Packed in a facility and/or equipment that produces products containing peanuts, tree nuts, soybean, milk, dairy, eggs, fish, shellfish, wheat, sesame •
 - NET WT. 1.95 oz (55.2825 grams)</v>
      </c>
      <c r="N155" s="12">
        <v>10000000389</v>
      </c>
      <c r="O155" s="12">
        <v>30000000389</v>
      </c>
      <c r="P155" s="12">
        <v>50000000389</v>
      </c>
      <c r="Q155" s="12">
        <v>70000000389</v>
      </c>
      <c r="R155" s="12">
        <v>90000000389</v>
      </c>
      <c r="S155" s="12">
        <v>11000000389</v>
      </c>
      <c r="T155" s="12">
        <v>13000000389</v>
      </c>
      <c r="U155" s="10"/>
      <c r="V155" s="11"/>
      <c r="W155" s="8">
        <f t="shared" si="40"/>
        <v>0.97501650821601216</v>
      </c>
      <c r="X155" s="8">
        <f t="shared" si="41"/>
        <v>27.641718007923945</v>
      </c>
      <c r="Y155" s="8">
        <f t="shared" si="42"/>
        <v>15.600264131456195</v>
      </c>
      <c r="Z155" s="8">
        <f t="shared" si="43"/>
        <v>442.26</v>
      </c>
      <c r="AA155" s="16">
        <v>15000000389</v>
      </c>
      <c r="AB155" s="8">
        <f t="shared" si="31"/>
        <v>2.9250495246480366</v>
      </c>
      <c r="AC155" s="8">
        <f t="shared" si="45"/>
        <v>82.923749999999998</v>
      </c>
      <c r="AD155" s="16">
        <v>15000000389</v>
      </c>
      <c r="AE155" s="13"/>
      <c r="AF155" s="11" t="str">
        <f t="shared" si="44"/>
        <v xml:space="preserve">Every Veggie Seasoning Ingredients:
spices, salt, dehydrated garlic, dehydrated onion, corn oil, herbs </v>
      </c>
    </row>
    <row r="156" spans="1:32" ht="180" x14ac:dyDescent="0.3">
      <c r="A156" s="9" t="s">
        <v>399</v>
      </c>
      <c r="B156" s="10" t="s">
        <v>400</v>
      </c>
      <c r="C156" s="10" t="s">
        <v>401</v>
      </c>
      <c r="D156" s="11" t="s">
        <v>1976</v>
      </c>
      <c r="E156" s="8">
        <f t="shared" si="33"/>
        <v>1.1000186246539627</v>
      </c>
      <c r="F156" s="8">
        <v>31.185000000000006</v>
      </c>
      <c r="G156" s="8">
        <f t="shared" si="34"/>
        <v>2.2000372493079254</v>
      </c>
      <c r="H156" s="8">
        <v>62.370000000000012</v>
      </c>
      <c r="I156" s="8">
        <f t="shared" si="35"/>
        <v>2.7500465616349068</v>
      </c>
      <c r="J156" s="8">
        <f t="shared" si="36"/>
        <v>77.963820022349609</v>
      </c>
      <c r="K156" s="8">
        <f t="shared" si="37"/>
        <v>4.4000744986158509</v>
      </c>
      <c r="L156" s="8">
        <f t="shared" si="38"/>
        <v>124.74211203575938</v>
      </c>
      <c r="M156" s="11" t="str">
        <f t="shared" si="39"/>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56" s="12">
        <v>10000000111</v>
      </c>
      <c r="O156" s="12">
        <v>30000000111</v>
      </c>
      <c r="P156" s="12">
        <v>50000000111</v>
      </c>
      <c r="Q156" s="12">
        <v>70000000111</v>
      </c>
      <c r="R156" s="12">
        <v>90000000111</v>
      </c>
      <c r="S156" s="12">
        <v>11000000111</v>
      </c>
      <c r="T156" s="12">
        <v>13000000111</v>
      </c>
      <c r="U156" s="10" t="s">
        <v>38</v>
      </c>
      <c r="V156" s="11"/>
      <c r="W156" s="8">
        <f t="shared" si="40"/>
        <v>0.55000931232698136</v>
      </c>
      <c r="X156" s="8">
        <f t="shared" si="41"/>
        <v>15.592764004469922</v>
      </c>
      <c r="Y156" s="8">
        <f t="shared" si="42"/>
        <v>8.8001489972317017</v>
      </c>
      <c r="Z156" s="8">
        <f t="shared" si="43"/>
        <v>249.48000000000005</v>
      </c>
      <c r="AA156" s="16">
        <v>15000000111</v>
      </c>
      <c r="AB156" s="8">
        <f t="shared" si="31"/>
        <v>1.6500279369809441</v>
      </c>
      <c r="AC156" s="8">
        <f t="shared" si="45"/>
        <v>46.777500000000011</v>
      </c>
      <c r="AD156" s="16">
        <v>15000000111</v>
      </c>
      <c r="AE156" s="13"/>
      <c r="AF156" s="11" t="str">
        <f t="shared" si="44"/>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57" spans="1:32" ht="285" x14ac:dyDescent="0.3">
      <c r="A157" s="9" t="s">
        <v>402</v>
      </c>
      <c r="B157" s="10" t="s">
        <v>403</v>
      </c>
      <c r="C157" s="10" t="s">
        <v>404</v>
      </c>
      <c r="D157" s="11" t="s">
        <v>2337</v>
      </c>
      <c r="E157" s="8">
        <f t="shared" si="33"/>
        <v>1.687528571912329</v>
      </c>
      <c r="F157" s="8">
        <v>47.840625000000003</v>
      </c>
      <c r="G157" s="8">
        <f t="shared" si="34"/>
        <v>3.3750571438246579</v>
      </c>
      <c r="H157" s="8">
        <v>95.681250000000006</v>
      </c>
      <c r="I157" s="8">
        <f t="shared" si="35"/>
        <v>4.2188214297808226</v>
      </c>
      <c r="J157" s="8">
        <f t="shared" si="36"/>
        <v>119.60358753428633</v>
      </c>
      <c r="K157" s="8">
        <f t="shared" si="37"/>
        <v>6.7501142876493159</v>
      </c>
      <c r="L157" s="8">
        <f t="shared" si="38"/>
        <v>191.36574005485812</v>
      </c>
      <c r="M157" s="11" t="str">
        <f t="shared" si="39"/>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57" s="12">
        <v>10000000112</v>
      </c>
      <c r="O157" s="12">
        <v>30000000112</v>
      </c>
      <c r="P157" s="12">
        <v>50000000112</v>
      </c>
      <c r="Q157" s="12">
        <v>70000000112</v>
      </c>
      <c r="R157" s="12">
        <v>90000000112</v>
      </c>
      <c r="S157" s="12">
        <v>11000000112</v>
      </c>
      <c r="T157" s="12">
        <v>13000000112</v>
      </c>
      <c r="U157" s="10"/>
      <c r="V157" s="11"/>
      <c r="W157" s="8">
        <f t="shared" si="40"/>
        <v>0.84376428595616448</v>
      </c>
      <c r="X157" s="8">
        <f t="shared" si="41"/>
        <v>23.920717506857265</v>
      </c>
      <c r="Y157" s="8">
        <f t="shared" si="42"/>
        <v>13.500228575298632</v>
      </c>
      <c r="Z157" s="8">
        <f t="shared" si="43"/>
        <v>382.72500000000002</v>
      </c>
      <c r="AA157" s="16">
        <v>15000000112</v>
      </c>
      <c r="AB157" s="8">
        <f t="shared" si="31"/>
        <v>2.5312928578684932</v>
      </c>
      <c r="AC157" s="8">
        <f t="shared" si="45"/>
        <v>71.760937500000011</v>
      </c>
      <c r="AD157" s="16">
        <v>15000000112</v>
      </c>
      <c r="AE157" s="13"/>
      <c r="AF157" s="11" t="str">
        <f t="shared" si="44"/>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v>
      </c>
    </row>
    <row r="158" spans="1:32" ht="105" x14ac:dyDescent="0.3">
      <c r="A158" s="9" t="s">
        <v>405</v>
      </c>
      <c r="B158" s="10" t="s">
        <v>406</v>
      </c>
      <c r="C158" s="10" t="s">
        <v>407</v>
      </c>
      <c r="D158" s="11" t="s">
        <v>1977</v>
      </c>
      <c r="E158" s="8">
        <f t="shared" si="33"/>
        <v>2.0500347095823845</v>
      </c>
      <c r="F158" s="8">
        <v>58.1175</v>
      </c>
      <c r="G158" s="8">
        <f t="shared" si="34"/>
        <v>4.1000694191647691</v>
      </c>
      <c r="H158" s="8">
        <v>116.235</v>
      </c>
      <c r="I158" s="8">
        <f t="shared" si="35"/>
        <v>5.1250867739559611</v>
      </c>
      <c r="J158" s="8">
        <f t="shared" si="36"/>
        <v>145.29621004165151</v>
      </c>
      <c r="K158" s="8">
        <f t="shared" si="37"/>
        <v>8.2001388383295382</v>
      </c>
      <c r="L158" s="8">
        <f t="shared" si="38"/>
        <v>232.47393606664241</v>
      </c>
      <c r="M158" s="11" t="str">
        <f t="shared" si="39"/>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58" s="12">
        <v>10000000113</v>
      </c>
      <c r="O158" s="12">
        <v>30000000113</v>
      </c>
      <c r="P158" s="12">
        <v>50000000113</v>
      </c>
      <c r="Q158" s="12">
        <v>70000000113</v>
      </c>
      <c r="R158" s="12">
        <v>90000000113</v>
      </c>
      <c r="S158" s="12">
        <v>11000000113</v>
      </c>
      <c r="T158" s="12">
        <v>13000000113</v>
      </c>
      <c r="U158" s="10" t="s">
        <v>38</v>
      </c>
      <c r="V158" s="11" t="s">
        <v>1316</v>
      </c>
      <c r="W158" s="8">
        <f t="shared" si="40"/>
        <v>1.0250173547911923</v>
      </c>
      <c r="X158" s="8">
        <f t="shared" si="41"/>
        <v>29.059242008330301</v>
      </c>
      <c r="Y158" s="8">
        <f t="shared" si="42"/>
        <v>16.400277676659076</v>
      </c>
      <c r="Z158" s="8">
        <f t="shared" si="43"/>
        <v>464.94</v>
      </c>
      <c r="AA158" s="16">
        <v>15000000113</v>
      </c>
      <c r="AB158" s="8">
        <f t="shared" si="31"/>
        <v>3.075052064373577</v>
      </c>
      <c r="AC158" s="8">
        <f t="shared" si="45"/>
        <v>87.176249999999996</v>
      </c>
      <c r="AD158" s="16">
        <v>15000000113</v>
      </c>
      <c r="AE158" s="13"/>
      <c r="AF158" s="11" t="str">
        <f t="shared" si="44"/>
        <v>Farm Market Bread Dip Ingredients:
sea salt, dehydrated garlic, spices, dehydrated red bell pepper, dehydrated lemon peel</v>
      </c>
    </row>
    <row r="159" spans="1:32" ht="90" x14ac:dyDescent="0.3">
      <c r="A159" s="9" t="s">
        <v>408</v>
      </c>
      <c r="B159" s="10" t="s">
        <v>409</v>
      </c>
      <c r="C159" s="10" t="s">
        <v>410</v>
      </c>
      <c r="D159" s="11" t="s">
        <v>1978</v>
      </c>
      <c r="E159" s="8">
        <f t="shared" si="33"/>
        <v>1.1000186246539627</v>
      </c>
      <c r="F159" s="8">
        <v>31.185000000000006</v>
      </c>
      <c r="G159" s="8">
        <f t="shared" si="34"/>
        <v>2.2000372493079254</v>
      </c>
      <c r="H159" s="8">
        <v>62.370000000000012</v>
      </c>
      <c r="I159" s="8">
        <f t="shared" si="35"/>
        <v>2.7500465616349068</v>
      </c>
      <c r="J159" s="8">
        <f t="shared" si="36"/>
        <v>77.963820022349609</v>
      </c>
      <c r="K159" s="8">
        <f t="shared" si="37"/>
        <v>4.4000744986158509</v>
      </c>
      <c r="L159" s="8">
        <f t="shared" si="38"/>
        <v>124.74211203575938</v>
      </c>
      <c r="M159" s="11" t="str">
        <f t="shared" si="39"/>
        <v>Festival of Herbs Bread Dip Ingredients:
dehydrated garlic, spices, lemon oil
• Packed in a facility and/or equipment that produces products containing peanuts, tree nuts, soybean, milk, dairy, eggs, fish, shellfish, wheat, sesame •
 - NET WT. 1.10 oz (31.185 grams)</v>
      </c>
      <c r="N159" s="12">
        <v>10000000114</v>
      </c>
      <c r="O159" s="12">
        <v>30000000114</v>
      </c>
      <c r="P159" s="12">
        <v>50000000114</v>
      </c>
      <c r="Q159" s="12">
        <v>70000000114</v>
      </c>
      <c r="R159" s="12">
        <v>90000000114</v>
      </c>
      <c r="S159" s="12">
        <v>11000000114</v>
      </c>
      <c r="T159" s="12">
        <v>13000000114</v>
      </c>
      <c r="U159" s="10" t="s">
        <v>38</v>
      </c>
      <c r="V159" s="11"/>
      <c r="W159" s="8">
        <f t="shared" si="40"/>
        <v>0.55000931232698136</v>
      </c>
      <c r="X159" s="8">
        <f t="shared" si="41"/>
        <v>15.592764004469922</v>
      </c>
      <c r="Y159" s="8">
        <f t="shared" si="42"/>
        <v>8.8001489972317017</v>
      </c>
      <c r="Z159" s="8">
        <f t="shared" si="43"/>
        <v>249.48000000000005</v>
      </c>
      <c r="AA159" s="16">
        <v>15000000114</v>
      </c>
      <c r="AB159" s="8">
        <f t="shared" si="31"/>
        <v>1.6500279369809441</v>
      </c>
      <c r="AC159" s="8">
        <f t="shared" si="45"/>
        <v>46.777500000000011</v>
      </c>
      <c r="AD159" s="16">
        <v>15000000114</v>
      </c>
      <c r="AE159" s="13"/>
      <c r="AF159" s="11" t="str">
        <f t="shared" si="44"/>
        <v>Festival of Herbs Bread Dip Ingredients:
dehydrated garlic, spices, lemon oil</v>
      </c>
    </row>
    <row r="160" spans="1:32" ht="90" x14ac:dyDescent="0.3">
      <c r="A160" s="9" t="s">
        <v>411</v>
      </c>
      <c r="B160" s="10" t="s">
        <v>1607</v>
      </c>
      <c r="C160" s="10" t="s">
        <v>1607</v>
      </c>
      <c r="D160" s="11" t="s">
        <v>1979</v>
      </c>
      <c r="E160" s="8">
        <f t="shared" si="33"/>
        <v>1.3404107018390437</v>
      </c>
      <c r="F160" s="8">
        <v>38</v>
      </c>
      <c r="G160" s="8">
        <f t="shared" si="34"/>
        <v>2.9982870962189132</v>
      </c>
      <c r="H160" s="8">
        <v>85</v>
      </c>
      <c r="I160" s="8">
        <f t="shared" si="35"/>
        <v>3.7478588702736415</v>
      </c>
      <c r="J160" s="8">
        <f t="shared" si="36"/>
        <v>106.25179897225775</v>
      </c>
      <c r="K160" s="8">
        <f t="shared" si="37"/>
        <v>5.9965741924378264</v>
      </c>
      <c r="L160" s="8">
        <f t="shared" si="38"/>
        <v>170.00287835561238</v>
      </c>
      <c r="M160" s="11" t="str">
        <f t="shared" si="39"/>
        <v>Fiesta Fajita Seasoning Ingredients:
salt, garlic, onion, pepper, spices
• Packed in a facility and/or equipment that produces products containing peanuts, tree nuts, soybean, milk, dairy, eggs, fish, shellfish, wheat, sesame •
 - NET WT. 1.34 oz (38 grams)</v>
      </c>
      <c r="N160" s="12">
        <v>10000000115</v>
      </c>
      <c r="O160" s="12">
        <v>30000000115</v>
      </c>
      <c r="P160" s="12">
        <v>50000000115</v>
      </c>
      <c r="Q160" s="12">
        <v>70000000115</v>
      </c>
      <c r="R160" s="12">
        <v>90000000115</v>
      </c>
      <c r="S160" s="12">
        <v>11000000115</v>
      </c>
      <c r="T160" s="12">
        <v>13000000115</v>
      </c>
      <c r="U160" s="10" t="s">
        <v>38</v>
      </c>
      <c r="V160" s="11" t="s">
        <v>197</v>
      </c>
      <c r="W160" s="8">
        <f t="shared" si="40"/>
        <v>0.7495717740547283</v>
      </c>
      <c r="X160" s="8">
        <f t="shared" si="41"/>
        <v>21.250359794451548</v>
      </c>
      <c r="Y160" s="8">
        <f t="shared" si="42"/>
        <v>11.993148384875653</v>
      </c>
      <c r="Z160" s="8">
        <f t="shared" si="43"/>
        <v>340</v>
      </c>
      <c r="AA160" s="16">
        <v>15000000115</v>
      </c>
      <c r="AB160" s="8">
        <f t="shared" si="31"/>
        <v>2.1693488990289786</v>
      </c>
      <c r="AC160" s="8">
        <f t="shared" si="45"/>
        <v>61.5</v>
      </c>
      <c r="AD160" s="16">
        <v>15000000115</v>
      </c>
      <c r="AE160" s="13" t="s">
        <v>1606</v>
      </c>
      <c r="AF160" s="11" t="str">
        <f t="shared" si="44"/>
        <v>Fiesta Fajita Seasoning Ingredients:
salt, garlic, onion, pepper, spices</v>
      </c>
    </row>
    <row r="161" spans="1:32" ht="135" x14ac:dyDescent="0.3">
      <c r="A161" s="9" t="s">
        <v>412</v>
      </c>
      <c r="B161" s="10" t="s">
        <v>413</v>
      </c>
      <c r="C161" s="10" t="s">
        <v>413</v>
      </c>
      <c r="D161" s="11" t="s">
        <v>1980</v>
      </c>
      <c r="E161" s="8">
        <f t="shared" si="33"/>
        <v>1.6000270904057639</v>
      </c>
      <c r="F161" s="8">
        <v>45.360000000000007</v>
      </c>
      <c r="G161" s="8">
        <f t="shared" si="34"/>
        <v>3.2000541808115277</v>
      </c>
      <c r="H161" s="8">
        <v>90.720000000000013</v>
      </c>
      <c r="I161" s="8">
        <f t="shared" si="35"/>
        <v>4.00006772601441</v>
      </c>
      <c r="J161" s="8">
        <f t="shared" si="36"/>
        <v>113.40192003250853</v>
      </c>
      <c r="K161" s="8">
        <f t="shared" si="37"/>
        <v>6.4001083616230554</v>
      </c>
      <c r="L161" s="8">
        <f t="shared" si="38"/>
        <v>181.44307205201363</v>
      </c>
      <c r="M161" s="11" t="str">
        <f t="shared" si="39"/>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1" s="12">
        <v>10000000390</v>
      </c>
      <c r="O161" s="12">
        <v>30000000390</v>
      </c>
      <c r="P161" s="12">
        <v>50000000390</v>
      </c>
      <c r="Q161" s="12">
        <v>70000000390</v>
      </c>
      <c r="R161" s="12">
        <v>90000000390</v>
      </c>
      <c r="S161" s="12">
        <v>11000000390</v>
      </c>
      <c r="T161" s="12">
        <v>13000000390</v>
      </c>
      <c r="U161" s="10"/>
      <c r="V161" s="11"/>
      <c r="W161" s="8">
        <f t="shared" si="40"/>
        <v>0.80001354520288193</v>
      </c>
      <c r="X161" s="8">
        <f t="shared" si="41"/>
        <v>22.680384006501704</v>
      </c>
      <c r="Y161" s="8">
        <f t="shared" si="42"/>
        <v>12.800216723246111</v>
      </c>
      <c r="Z161" s="8">
        <f t="shared" si="43"/>
        <v>362.88000000000005</v>
      </c>
      <c r="AA161" s="16">
        <v>15000000390</v>
      </c>
      <c r="AB161" s="8">
        <f t="shared" si="31"/>
        <v>2.4000406356086459</v>
      </c>
      <c r="AC161" s="8">
        <f t="shared" si="45"/>
        <v>68.040000000000006</v>
      </c>
      <c r="AD161" s="16">
        <v>15000000390</v>
      </c>
      <c r="AE161" s="13"/>
      <c r="AF161" s="11" t="str">
        <f t="shared" si="44"/>
        <v>Fish Taco Seasoning Ingredients:
paprika, dehydrated garlic &amp; onion, sea salt, cane sugar, rice flour, lime juice powder (lime juice, maltodextrin, lime oil), citric acid, spices, spice extractive, calcium sulfate (caking preventative)</v>
      </c>
    </row>
    <row r="162" spans="1:32" ht="135" x14ac:dyDescent="0.3">
      <c r="A162" s="9" t="s">
        <v>414</v>
      </c>
      <c r="B162" s="10" t="s">
        <v>415</v>
      </c>
      <c r="C162" s="10" t="s">
        <v>416</v>
      </c>
      <c r="D162" s="11" t="s">
        <v>2303</v>
      </c>
      <c r="E162" s="8">
        <f t="shared" si="33"/>
        <v>0.70001185205252148</v>
      </c>
      <c r="F162" s="8">
        <v>19.844999999999999</v>
      </c>
      <c r="G162" s="8">
        <f t="shared" si="34"/>
        <v>1.400023704105043</v>
      </c>
      <c r="H162" s="8">
        <v>39.69</v>
      </c>
      <c r="I162" s="8">
        <f t="shared" si="35"/>
        <v>1.7500296301313036</v>
      </c>
      <c r="J162" s="8">
        <f t="shared" si="36"/>
        <v>49.613340014222459</v>
      </c>
      <c r="K162" s="8">
        <f t="shared" si="37"/>
        <v>2.8000474082100859</v>
      </c>
      <c r="L162" s="8">
        <f t="shared" si="38"/>
        <v>79.38134402275594</v>
      </c>
      <c r="M162" s="11" t="str">
        <f t="shared" si="39"/>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2" s="12">
        <v>10000000116</v>
      </c>
      <c r="O162" s="12">
        <v>30000000116</v>
      </c>
      <c r="P162" s="12">
        <v>50000000116</v>
      </c>
      <c r="Q162" s="12">
        <v>70000000116</v>
      </c>
      <c r="R162" s="12">
        <v>90000000116</v>
      </c>
      <c r="S162" s="12">
        <v>11000000116</v>
      </c>
      <c r="T162" s="12">
        <v>13000000116</v>
      </c>
      <c r="U162" s="10" t="s">
        <v>38</v>
      </c>
      <c r="V162" s="11"/>
      <c r="W162" s="8">
        <f t="shared" si="40"/>
        <v>0.35000592602626074</v>
      </c>
      <c r="X162" s="8">
        <f t="shared" si="41"/>
        <v>9.9226680028444925</v>
      </c>
      <c r="Y162" s="8">
        <f t="shared" si="42"/>
        <v>5.6000948164201718</v>
      </c>
      <c r="Z162" s="8">
        <f t="shared" si="43"/>
        <v>158.76</v>
      </c>
      <c r="AA162" s="16">
        <v>15000000116</v>
      </c>
      <c r="AB162" s="8">
        <f t="shared" si="31"/>
        <v>1.0500177780787823</v>
      </c>
      <c r="AC162" s="8">
        <f t="shared" si="45"/>
        <v>29.767499999999998</v>
      </c>
      <c r="AD162" s="16">
        <v>15000000116</v>
      </c>
      <c r="AE162" s="13"/>
      <c r="AF162" s="11" t="str">
        <f t="shared" si="44"/>
        <v>Fisherman's Wharf Seafood Ingredients:
salt, spices, paprika, granulated garlic, granulated lemon peel, onion powder. contains 2% or less of red pepper, citric acid, sugar, fd&amp;c yellow #5
• CONTAINS: mustard •</v>
      </c>
    </row>
    <row r="163" spans="1:32" ht="120" x14ac:dyDescent="0.3">
      <c r="A163" s="14" t="s">
        <v>417</v>
      </c>
      <c r="B163" s="10" t="s">
        <v>418</v>
      </c>
      <c r="C163" s="10" t="s">
        <v>419</v>
      </c>
      <c r="D163" s="11" t="s">
        <v>1981</v>
      </c>
      <c r="E163" s="8">
        <f t="shared" si="33"/>
        <v>1.1287669068118262</v>
      </c>
      <c r="F163" s="8">
        <v>32</v>
      </c>
      <c r="G163" s="8">
        <f t="shared" si="34"/>
        <v>2.2575338136236525</v>
      </c>
      <c r="H163" s="8">
        <v>64</v>
      </c>
      <c r="I163" s="8">
        <f t="shared" si="35"/>
        <v>2.8219172670295656</v>
      </c>
      <c r="J163" s="8">
        <f t="shared" si="36"/>
        <v>80.001354520288189</v>
      </c>
      <c r="K163" s="8">
        <f t="shared" si="37"/>
        <v>4.5150676272473049</v>
      </c>
      <c r="L163" s="8">
        <f t="shared" si="38"/>
        <v>128.00216723246109</v>
      </c>
      <c r="M163" s="11" t="str">
        <f t="shared" si="39"/>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3" s="12">
        <v>10000000435</v>
      </c>
      <c r="O163" s="12">
        <v>30000000435</v>
      </c>
      <c r="P163" s="12">
        <v>50000000435</v>
      </c>
      <c r="Q163" s="12">
        <v>70000000435</v>
      </c>
      <c r="R163" s="12">
        <v>90000000435</v>
      </c>
      <c r="S163" s="12">
        <v>11000000435</v>
      </c>
      <c r="T163" s="12">
        <v>13000000435</v>
      </c>
      <c r="U163" s="11" t="s">
        <v>38</v>
      </c>
      <c r="V163" s="11" t="s">
        <v>1316</v>
      </c>
      <c r="W163" s="8">
        <f t="shared" si="40"/>
        <v>0.56438345340591312</v>
      </c>
      <c r="X163" s="8">
        <f t="shared" si="41"/>
        <v>16.000270904057636</v>
      </c>
      <c r="Y163" s="8">
        <f t="shared" si="42"/>
        <v>9.0301352544946099</v>
      </c>
      <c r="Z163" s="8">
        <f t="shared" si="43"/>
        <v>256</v>
      </c>
      <c r="AA163" s="16">
        <v>15000000435</v>
      </c>
      <c r="AB163" s="8">
        <f t="shared" si="31"/>
        <v>1.6931503602177393</v>
      </c>
      <c r="AC163" s="8">
        <f t="shared" si="45"/>
        <v>48</v>
      </c>
      <c r="AD163" s="16">
        <v>15000000435</v>
      </c>
      <c r="AE163" s="13" t="s">
        <v>420</v>
      </c>
      <c r="AF163" s="11" t="str">
        <f t="shared" si="44"/>
        <v>Fisherman's Catch "Private Blend" Blackened Seasoning Ingredients:
salt, spices, chili pepper, dehydrated garlic, dehydrated onion, silicon dioxide (anti caking)</v>
      </c>
    </row>
    <row r="164" spans="1:32" ht="105" x14ac:dyDescent="0.3">
      <c r="A164" s="9" t="s">
        <v>421</v>
      </c>
      <c r="B164" s="10" t="s">
        <v>422</v>
      </c>
      <c r="C164" s="10" t="s">
        <v>423</v>
      </c>
      <c r="D164" s="11" t="s">
        <v>1982</v>
      </c>
      <c r="E164" s="8">
        <f t="shared" si="33"/>
        <v>1.1000186246539627</v>
      </c>
      <c r="F164" s="8">
        <v>31.185000000000006</v>
      </c>
      <c r="G164" s="8">
        <f t="shared" si="34"/>
        <v>2.2000372493079254</v>
      </c>
      <c r="H164" s="8">
        <v>62.370000000000012</v>
      </c>
      <c r="I164" s="8">
        <f t="shared" si="35"/>
        <v>2.7500465616349068</v>
      </c>
      <c r="J164" s="8">
        <f t="shared" si="36"/>
        <v>77.963820022349609</v>
      </c>
      <c r="K164" s="8">
        <f t="shared" si="37"/>
        <v>4.4000744986158509</v>
      </c>
      <c r="L164" s="8">
        <f t="shared" si="38"/>
        <v>124.74211203575938</v>
      </c>
      <c r="M164" s="11" t="str">
        <f t="shared" si="39"/>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64" s="12">
        <v>10000000117</v>
      </c>
      <c r="O164" s="12">
        <v>30000000117</v>
      </c>
      <c r="P164" s="12">
        <v>50000000117</v>
      </c>
      <c r="Q164" s="12">
        <v>70000000117</v>
      </c>
      <c r="R164" s="12">
        <v>90000000117</v>
      </c>
      <c r="S164" s="12">
        <v>11000000117</v>
      </c>
      <c r="T164" s="12">
        <v>13000000117</v>
      </c>
      <c r="U164" s="10"/>
      <c r="V164" s="11"/>
      <c r="W164" s="8">
        <f t="shared" si="40"/>
        <v>0.55000931232698136</v>
      </c>
      <c r="X164" s="8">
        <f t="shared" si="41"/>
        <v>15.592764004469922</v>
      </c>
      <c r="Y164" s="8">
        <f t="shared" si="42"/>
        <v>8.8001489972317017</v>
      </c>
      <c r="Z164" s="8">
        <f t="shared" si="43"/>
        <v>249.48000000000005</v>
      </c>
      <c r="AA164" s="16">
        <v>15000000117</v>
      </c>
      <c r="AB164" s="8">
        <f t="shared" si="31"/>
        <v>1.6500279369809441</v>
      </c>
      <c r="AC164" s="8">
        <f t="shared" si="45"/>
        <v>46.777500000000011</v>
      </c>
      <c r="AD164" s="16">
        <v>15000000117</v>
      </c>
      <c r="AE164" s="13"/>
      <c r="AF164" s="11" t="str">
        <f t="shared" si="44"/>
        <v>Flavors of Rome Bread Dip Ingredients:
 dried tomato, sea salt, garlic, cane sugar, herbs, spices, &lt;2% silicon dioxide (anti cake)</v>
      </c>
    </row>
    <row r="165" spans="1:32" ht="90" x14ac:dyDescent="0.3">
      <c r="A165" s="9" t="s">
        <v>424</v>
      </c>
      <c r="B165" s="10" t="s">
        <v>425</v>
      </c>
      <c r="C165" s="10" t="s">
        <v>426</v>
      </c>
      <c r="D165" s="11" t="s">
        <v>1983</v>
      </c>
      <c r="E165" s="8">
        <f t="shared" si="33"/>
        <v>2.0500347095823845</v>
      </c>
      <c r="F165" s="8">
        <v>58.1175</v>
      </c>
      <c r="G165" s="8">
        <f t="shared" si="34"/>
        <v>4.1000694191647691</v>
      </c>
      <c r="H165" s="8">
        <v>116.235</v>
      </c>
      <c r="I165" s="8">
        <f t="shared" si="35"/>
        <v>5.1250867739559611</v>
      </c>
      <c r="J165" s="8">
        <f t="shared" si="36"/>
        <v>145.29621004165151</v>
      </c>
      <c r="K165" s="8">
        <f t="shared" si="37"/>
        <v>8.2001388383295382</v>
      </c>
      <c r="L165" s="8">
        <f t="shared" si="38"/>
        <v>232.47393606664241</v>
      </c>
      <c r="M165" s="11" t="str">
        <f t="shared" si="39"/>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65" s="12">
        <v>10000000118</v>
      </c>
      <c r="O165" s="12">
        <v>30000000118</v>
      </c>
      <c r="P165" s="12">
        <v>50000000118</v>
      </c>
      <c r="Q165" s="12">
        <v>70000000118</v>
      </c>
      <c r="R165" s="12">
        <v>90000000118</v>
      </c>
      <c r="S165" s="12">
        <v>11000000118</v>
      </c>
      <c r="T165" s="12">
        <v>13000000118</v>
      </c>
      <c r="U165" s="10" t="s">
        <v>38</v>
      </c>
      <c r="V165" s="11" t="s">
        <v>1315</v>
      </c>
      <c r="W165" s="8">
        <f t="shared" si="40"/>
        <v>1.0250173547911923</v>
      </c>
      <c r="X165" s="8">
        <f t="shared" si="41"/>
        <v>29.059242008330301</v>
      </c>
      <c r="Y165" s="8">
        <f t="shared" si="42"/>
        <v>16.400277676659076</v>
      </c>
      <c r="Z165" s="8">
        <f t="shared" si="43"/>
        <v>464.94</v>
      </c>
      <c r="AA165" s="16">
        <v>15000000118</v>
      </c>
      <c r="AB165" s="8">
        <f t="shared" si="31"/>
        <v>3.075052064373577</v>
      </c>
      <c r="AC165" s="8">
        <f t="shared" si="45"/>
        <v>87.176249999999996</v>
      </c>
      <c r="AD165" s="16">
        <v>15000000118</v>
      </c>
      <c r="AE165" s="13"/>
      <c r="AF165" s="11" t="str">
        <f t="shared" si="44"/>
        <v>Flavors of Venice Bread Dip Ingredients:
onion, garlic, oregano, anise seed, rosemary, bell pepper, basil</v>
      </c>
    </row>
    <row r="166" spans="1:32" ht="105" x14ac:dyDescent="0.3">
      <c r="A166" s="9" t="s">
        <v>427</v>
      </c>
      <c r="B166" s="10" t="s">
        <v>428</v>
      </c>
      <c r="C166" s="10" t="s">
        <v>428</v>
      </c>
      <c r="D166" s="11" t="s">
        <v>1984</v>
      </c>
      <c r="E166" s="8">
        <f t="shared" si="33"/>
        <v>1.8500313232816643</v>
      </c>
      <c r="F166" s="8">
        <v>52.447500000000005</v>
      </c>
      <c r="G166" s="8">
        <f t="shared" si="34"/>
        <v>3.7000626465633286</v>
      </c>
      <c r="H166" s="8">
        <v>104.89500000000001</v>
      </c>
      <c r="I166" s="8">
        <f t="shared" si="35"/>
        <v>4.6250783082041611</v>
      </c>
      <c r="J166" s="8">
        <f t="shared" si="36"/>
        <v>131.12097003758797</v>
      </c>
      <c r="K166" s="8">
        <f t="shared" si="37"/>
        <v>7.4001252931266572</v>
      </c>
      <c r="L166" s="8">
        <f t="shared" si="38"/>
        <v>209.79355206014074</v>
      </c>
      <c r="M166" s="11" t="str">
        <f t="shared" si="39"/>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66" s="12">
        <v>10000000119</v>
      </c>
      <c r="O166" s="12">
        <v>30000000119</v>
      </c>
      <c r="P166" s="12">
        <v>50000000119</v>
      </c>
      <c r="Q166" s="12">
        <v>70000000119</v>
      </c>
      <c r="R166" s="12">
        <v>90000000119</v>
      </c>
      <c r="S166" s="12">
        <v>11000000119</v>
      </c>
      <c r="T166" s="12">
        <v>13000000119</v>
      </c>
      <c r="U166" s="10"/>
      <c r="V166" s="11"/>
      <c r="W166" s="8">
        <f t="shared" si="40"/>
        <v>0.92501566164083215</v>
      </c>
      <c r="X166" s="8">
        <f t="shared" si="41"/>
        <v>26.224194007517593</v>
      </c>
      <c r="Y166" s="8">
        <f t="shared" si="42"/>
        <v>14.800250586253314</v>
      </c>
      <c r="Z166" s="8">
        <f t="shared" si="43"/>
        <v>419.58000000000004</v>
      </c>
      <c r="AA166" s="16">
        <v>15000000119</v>
      </c>
      <c r="AB166" s="8">
        <f t="shared" si="31"/>
        <v>2.7750469849224966</v>
      </c>
      <c r="AC166" s="8">
        <f t="shared" si="45"/>
        <v>78.671250000000015</v>
      </c>
      <c r="AD166" s="16">
        <v>15000000119</v>
      </c>
      <c r="AE166" s="13" t="s">
        <v>1623</v>
      </c>
      <c r="AF166" s="11" t="str">
        <f t="shared" si="44"/>
        <v>Flipping the Bird Ingredients:
paprika, onion, lemon, honey, sage, marjoram, ancho, black pepper, pasilla, celery, garlic, cumin</v>
      </c>
    </row>
    <row r="167" spans="1:32" ht="105" x14ac:dyDescent="0.3">
      <c r="A167" s="25" t="s">
        <v>429</v>
      </c>
      <c r="B167" s="10" t="s">
        <v>430</v>
      </c>
      <c r="C167" s="10" t="s">
        <v>431</v>
      </c>
      <c r="D167" s="11" t="s">
        <v>1985</v>
      </c>
      <c r="E167" s="8">
        <f t="shared" si="33"/>
        <v>1.5873284627041306</v>
      </c>
      <c r="F167" s="8">
        <v>45</v>
      </c>
      <c r="G167" s="8">
        <f t="shared" si="34"/>
        <v>4.2328759005443484</v>
      </c>
      <c r="H167" s="8">
        <v>120</v>
      </c>
      <c r="I167" s="8">
        <f t="shared" si="35"/>
        <v>5.2910948756804359</v>
      </c>
      <c r="J167" s="8">
        <f t="shared" si="36"/>
        <v>150.00253972554037</v>
      </c>
      <c r="K167" s="8">
        <f t="shared" si="37"/>
        <v>8.4657518010886967</v>
      </c>
      <c r="L167" s="8">
        <f t="shared" si="38"/>
        <v>240.00406356086455</v>
      </c>
      <c r="M167" s="11" t="str">
        <f t="shared" si="39"/>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67" s="12">
        <v>10000000120</v>
      </c>
      <c r="O167" s="12">
        <v>30000000120</v>
      </c>
      <c r="P167" s="12">
        <v>50000000120</v>
      </c>
      <c r="Q167" s="12">
        <v>70000000120</v>
      </c>
      <c r="R167" s="12">
        <v>90000000120</v>
      </c>
      <c r="S167" s="12">
        <v>11000000120</v>
      </c>
      <c r="T167" s="12">
        <v>13000000120</v>
      </c>
      <c r="U167" s="10" t="s">
        <v>38</v>
      </c>
      <c r="V167" s="11" t="s">
        <v>140</v>
      </c>
      <c r="W167" s="8">
        <f t="shared" si="40"/>
        <v>1.0582189751360871</v>
      </c>
      <c r="X167" s="8">
        <f t="shared" si="41"/>
        <v>30.000507945108069</v>
      </c>
      <c r="Y167" s="8">
        <f t="shared" si="42"/>
        <v>16.931503602177393</v>
      </c>
      <c r="Z167" s="8">
        <f t="shared" si="43"/>
        <v>480</v>
      </c>
      <c r="AA167" s="16">
        <v>15000000120</v>
      </c>
      <c r="AB167" s="8">
        <f t="shared" si="31"/>
        <v>2.9101021816242394</v>
      </c>
      <c r="AC167" s="8">
        <f t="shared" si="45"/>
        <v>82.5</v>
      </c>
      <c r="AD167" s="16">
        <v>15000000120</v>
      </c>
      <c r="AE167" s="13" t="s">
        <v>1645</v>
      </c>
      <c r="AF167" s="11" t="str">
        <f t="shared" si="44"/>
        <v>Florida Citrus Sea Salt Ingredients:
sea salt, orange, lemon, black pepper, smoked hickory salt, lime, ginger</v>
      </c>
    </row>
    <row r="168" spans="1:32" ht="120" x14ac:dyDescent="0.3">
      <c r="A168" s="9" t="s">
        <v>432</v>
      </c>
      <c r="B168" s="10" t="s">
        <v>433</v>
      </c>
      <c r="C168" s="10" t="s">
        <v>434</v>
      </c>
      <c r="D168" s="11" t="s">
        <v>1986</v>
      </c>
      <c r="E168" s="8">
        <f t="shared" si="33"/>
        <v>1.1000186246539627</v>
      </c>
      <c r="F168" s="8">
        <v>31.185000000000006</v>
      </c>
      <c r="G168" s="8">
        <f t="shared" si="34"/>
        <v>2.2000372493079254</v>
      </c>
      <c r="H168" s="8">
        <v>62.370000000000012</v>
      </c>
      <c r="I168" s="8">
        <f t="shared" si="35"/>
        <v>2.7500465616349068</v>
      </c>
      <c r="J168" s="8">
        <f t="shared" si="36"/>
        <v>77.963820022349609</v>
      </c>
      <c r="K168" s="8">
        <f t="shared" si="37"/>
        <v>4.4000744986158509</v>
      </c>
      <c r="L168" s="8">
        <f t="shared" si="38"/>
        <v>124.74211203575938</v>
      </c>
      <c r="M168" s="11" t="str">
        <f t="shared" si="39"/>
        <v>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
 - NET WT. 1.10 oz (31.185 grams)</v>
      </c>
      <c r="N168" s="12">
        <v>10000000380</v>
      </c>
      <c r="O168" s="12">
        <v>30000000380</v>
      </c>
      <c r="P168" s="12">
        <v>50000000380</v>
      </c>
      <c r="Q168" s="12">
        <v>70000000380</v>
      </c>
      <c r="R168" s="12">
        <v>90000000380</v>
      </c>
      <c r="S168" s="12">
        <v>11000000380</v>
      </c>
      <c r="T168" s="12">
        <v>13000000380</v>
      </c>
      <c r="U168" s="10" t="s">
        <v>38</v>
      </c>
      <c r="V168" s="11" t="s">
        <v>1316</v>
      </c>
      <c r="W168" s="8">
        <f t="shared" si="40"/>
        <v>0.55000931232698136</v>
      </c>
      <c r="X168" s="8">
        <f t="shared" si="41"/>
        <v>15.592764004469922</v>
      </c>
      <c r="Y168" s="8">
        <f t="shared" si="42"/>
        <v>8.8001489972317017</v>
      </c>
      <c r="Z168" s="8">
        <f t="shared" si="43"/>
        <v>249.48000000000005</v>
      </c>
      <c r="AA168" s="16">
        <v>15000000380</v>
      </c>
      <c r="AB168" s="8">
        <f t="shared" si="31"/>
        <v>1.6500279369809441</v>
      </c>
      <c r="AC168" s="8">
        <f t="shared" si="45"/>
        <v>46.777500000000011</v>
      </c>
      <c r="AD168" s="16">
        <v>15000000380</v>
      </c>
      <c r="AE168" s="13"/>
      <c r="AF168" s="11" t="str">
        <f t="shared" si="44"/>
        <v>For Every Grill Seasoning Ingredients:
salt, paprika, natural spices, monosodium glutamate, garlic powder, red pepper, oleo resin paprika, tricalcium phosphate (anti-caking)</v>
      </c>
    </row>
    <row r="169" spans="1:32" ht="105" x14ac:dyDescent="0.3">
      <c r="A169" s="9" t="s">
        <v>435</v>
      </c>
      <c r="B169" s="10" t="s">
        <v>436</v>
      </c>
      <c r="C169" s="10" t="s">
        <v>437</v>
      </c>
      <c r="D169" s="11" t="s">
        <v>1987</v>
      </c>
      <c r="E169" s="8">
        <f t="shared" si="33"/>
        <v>1.8500313232816643</v>
      </c>
      <c r="F169" s="8">
        <v>52.447500000000005</v>
      </c>
      <c r="G169" s="8">
        <f t="shared" si="34"/>
        <v>3.7000626465633286</v>
      </c>
      <c r="H169" s="8">
        <v>104.89500000000001</v>
      </c>
      <c r="I169" s="8">
        <f t="shared" si="35"/>
        <v>4.6250783082041611</v>
      </c>
      <c r="J169" s="8">
        <f t="shared" si="36"/>
        <v>131.12097003758797</v>
      </c>
      <c r="K169" s="8">
        <f t="shared" si="37"/>
        <v>7.4001252931266572</v>
      </c>
      <c r="L169" s="8">
        <f t="shared" si="38"/>
        <v>209.79355206014074</v>
      </c>
      <c r="M169" s="11" t="str">
        <f t="shared" si="39"/>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69" s="12">
        <v>10000000121</v>
      </c>
      <c r="O169" s="12">
        <v>30000000121</v>
      </c>
      <c r="P169" s="12">
        <v>50000000121</v>
      </c>
      <c r="Q169" s="12">
        <v>70000000121</v>
      </c>
      <c r="R169" s="12">
        <v>90000000121</v>
      </c>
      <c r="S169" s="12">
        <v>11000000121</v>
      </c>
      <c r="T169" s="12">
        <v>13000000121</v>
      </c>
      <c r="U169" s="10" t="s">
        <v>38</v>
      </c>
      <c r="V169" s="11"/>
      <c r="W169" s="8">
        <f t="shared" si="40"/>
        <v>0.92501566164083215</v>
      </c>
      <c r="X169" s="8">
        <f t="shared" si="41"/>
        <v>26.224194007517593</v>
      </c>
      <c r="Y169" s="8">
        <f t="shared" si="42"/>
        <v>14.800250586253314</v>
      </c>
      <c r="Z169" s="8">
        <f t="shared" si="43"/>
        <v>419.58000000000004</v>
      </c>
      <c r="AA169" s="16">
        <v>15000000121</v>
      </c>
      <c r="AB169" s="8">
        <f t="shared" si="31"/>
        <v>2.7750469849224966</v>
      </c>
      <c r="AC169" s="8">
        <f t="shared" si="45"/>
        <v>78.671250000000015</v>
      </c>
      <c r="AD169" s="16">
        <v>15000000121</v>
      </c>
      <c r="AE169" s="13"/>
      <c r="AF169" s="11" t="str">
        <f t="shared" si="44"/>
        <v>French Flair Bread Dip Ingredients:
tomato (tomato, &lt; 2% silicon dioxide (anti-caking agent)), onion, garlic, black pepper, tarragon, and basil</v>
      </c>
    </row>
    <row r="170" spans="1:32" ht="90" x14ac:dyDescent="0.3">
      <c r="A170" s="9" t="s">
        <v>438</v>
      </c>
      <c r="B170" s="10" t="s">
        <v>439</v>
      </c>
      <c r="C170" s="10" t="s">
        <v>440</v>
      </c>
      <c r="D170" s="11" t="s">
        <v>1988</v>
      </c>
      <c r="E170" s="8">
        <f t="shared" si="33"/>
        <v>1.6000270904057639</v>
      </c>
      <c r="F170" s="8">
        <v>45.360000000000007</v>
      </c>
      <c r="G170" s="8">
        <f t="shared" si="34"/>
        <v>3.2000541808115277</v>
      </c>
      <c r="H170" s="8">
        <v>90.720000000000013</v>
      </c>
      <c r="I170" s="8">
        <f t="shared" si="35"/>
        <v>4.00006772601441</v>
      </c>
      <c r="J170" s="8">
        <f t="shared" si="36"/>
        <v>113.40192003250853</v>
      </c>
      <c r="K170" s="8">
        <f t="shared" si="37"/>
        <v>6.4001083616230554</v>
      </c>
      <c r="L170" s="8">
        <f t="shared" si="38"/>
        <v>181.44307205201363</v>
      </c>
      <c r="M170" s="11" t="str">
        <f t="shared" si="39"/>
        <v>French Grey Sea Salt Ingredients:
sea salt from Guerande, France
• Packed in a facility and/or equipment that produces products containing peanuts, tree nuts, soybean, milk, dairy, eggs, fish, shellfish, wheat, sesame •
 - NET WT. 1.60 oz (45.36 grams)</v>
      </c>
      <c r="N170" s="12">
        <v>10000000122</v>
      </c>
      <c r="O170" s="12">
        <v>30000000122</v>
      </c>
      <c r="P170" s="12">
        <v>50000000122</v>
      </c>
      <c r="Q170" s="12">
        <v>70000000122</v>
      </c>
      <c r="R170" s="12">
        <v>90000000122</v>
      </c>
      <c r="S170" s="12">
        <v>11000000122</v>
      </c>
      <c r="T170" s="12">
        <v>13000000122</v>
      </c>
      <c r="U170" s="10"/>
      <c r="V170" s="11"/>
      <c r="W170" s="8">
        <f t="shared" si="40"/>
        <v>0.80001354520288193</v>
      </c>
      <c r="X170" s="8">
        <f t="shared" si="41"/>
        <v>22.680384006501704</v>
      </c>
      <c r="Y170" s="8">
        <f t="shared" si="42"/>
        <v>12.800216723246111</v>
      </c>
      <c r="Z170" s="8">
        <f t="shared" si="43"/>
        <v>362.88000000000005</v>
      </c>
      <c r="AA170" s="16">
        <v>15000000122</v>
      </c>
      <c r="AB170" s="8">
        <f t="shared" si="31"/>
        <v>2.4000406356086459</v>
      </c>
      <c r="AC170" s="8">
        <f t="shared" si="45"/>
        <v>68.040000000000006</v>
      </c>
      <c r="AD170" s="16">
        <v>15000000122</v>
      </c>
      <c r="AE170" s="13"/>
      <c r="AF170" s="11" t="str">
        <f t="shared" si="44"/>
        <v>French Grey Sea Salt Ingredients:
sea salt from Guerande, France</v>
      </c>
    </row>
    <row r="171" spans="1:32" ht="315" x14ac:dyDescent="0.3">
      <c r="A171" s="9" t="s">
        <v>441</v>
      </c>
      <c r="B171" s="10" t="s">
        <v>442</v>
      </c>
      <c r="C171" s="10" t="s">
        <v>443</v>
      </c>
      <c r="D171" s="11" t="s">
        <v>2338</v>
      </c>
      <c r="E171" s="8">
        <f t="shared" si="33"/>
        <v>1.3000220109546829</v>
      </c>
      <c r="F171" s="8">
        <v>36.855000000000004</v>
      </c>
      <c r="G171" s="8">
        <f t="shared" si="34"/>
        <v>2.6000440219093659</v>
      </c>
      <c r="H171" s="8">
        <v>73.710000000000008</v>
      </c>
      <c r="I171" s="8">
        <f t="shared" si="35"/>
        <v>3.2500550273867073</v>
      </c>
      <c r="J171" s="8">
        <f t="shared" si="36"/>
        <v>92.139060026413162</v>
      </c>
      <c r="K171" s="8">
        <f t="shared" si="37"/>
        <v>5.2000880438187318</v>
      </c>
      <c r="L171" s="8">
        <f t="shared" si="38"/>
        <v>147.42249604226106</v>
      </c>
      <c r="M171" s="11" t="str">
        <f t="shared" si="39"/>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
 - NET WT. 1.30 oz (36.855 grams)</v>
      </c>
      <c r="N171" s="12">
        <v>10000000123</v>
      </c>
      <c r="O171" s="12">
        <v>30000000123</v>
      </c>
      <c r="P171" s="12">
        <v>50000000123</v>
      </c>
      <c r="Q171" s="12">
        <v>70000000123</v>
      </c>
      <c r="R171" s="12">
        <v>90000000123</v>
      </c>
      <c r="S171" s="12">
        <v>11000000123</v>
      </c>
      <c r="T171" s="12">
        <v>13000000123</v>
      </c>
      <c r="U171" s="10"/>
      <c r="V171" s="11"/>
      <c r="W171" s="8">
        <f t="shared" si="40"/>
        <v>0.65001100547734147</v>
      </c>
      <c r="X171" s="8">
        <f t="shared" si="41"/>
        <v>18.427812005282632</v>
      </c>
      <c r="Y171" s="8">
        <f t="shared" si="42"/>
        <v>10.400176087637464</v>
      </c>
      <c r="Z171" s="8">
        <f t="shared" si="43"/>
        <v>294.84000000000003</v>
      </c>
      <c r="AA171" s="16">
        <v>15000000123</v>
      </c>
      <c r="AB171" s="8">
        <f t="shared" si="31"/>
        <v>1.9500330164320245</v>
      </c>
      <c r="AC171" s="8">
        <f t="shared" si="45"/>
        <v>55.282500000000006</v>
      </c>
      <c r="AD171" s="16">
        <v>15000000123</v>
      </c>
      <c r="AE171" s="13"/>
      <c r="AF171" s="11" t="str">
        <f t="shared" si="44"/>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v>
      </c>
    </row>
    <row r="172" spans="1:32" ht="90" x14ac:dyDescent="0.3">
      <c r="A172" s="9" t="s">
        <v>444</v>
      </c>
      <c r="B172" s="10" t="s">
        <v>445</v>
      </c>
      <c r="C172" s="10" t="s">
        <v>446</v>
      </c>
      <c r="D172" s="11" t="s">
        <v>1989</v>
      </c>
      <c r="E172" s="8">
        <f t="shared" si="33"/>
        <v>1.0000169315036023</v>
      </c>
      <c r="F172" s="8">
        <v>28.35</v>
      </c>
      <c r="G172" s="8">
        <f t="shared" si="34"/>
        <v>2.0000338630072045</v>
      </c>
      <c r="H172" s="8">
        <v>56.7</v>
      </c>
      <c r="I172" s="8">
        <f t="shared" si="35"/>
        <v>2.5000423287590054</v>
      </c>
      <c r="J172" s="8">
        <f t="shared" si="36"/>
        <v>70.87620002031781</v>
      </c>
      <c r="K172" s="8">
        <f t="shared" si="37"/>
        <v>4.0000677260144091</v>
      </c>
      <c r="L172" s="8">
        <f t="shared" si="38"/>
        <v>113.4019200325085</v>
      </c>
      <c r="M172" s="11" t="str">
        <f t="shared" si="39"/>
        <v>Friday Night Fish Rub Ingredients:
paprika, pepper, salt, lemon juice, spices
• Packed in a facility and/or equipment that produces products containing peanuts, tree nuts, soybean, milk, dairy, eggs, fish, shellfish, wheat, sesame •
 - NET WT. 1.00 oz (28.35 grams)</v>
      </c>
      <c r="N172" s="12">
        <v>10000000124</v>
      </c>
      <c r="O172" s="12">
        <v>30000000124</v>
      </c>
      <c r="P172" s="12">
        <v>50000000124</v>
      </c>
      <c r="Q172" s="12">
        <v>70000000124</v>
      </c>
      <c r="R172" s="12">
        <v>90000000124</v>
      </c>
      <c r="S172" s="12">
        <v>11000000124</v>
      </c>
      <c r="T172" s="12">
        <v>13000000124</v>
      </c>
      <c r="U172" s="10"/>
      <c r="V172" s="11"/>
      <c r="W172" s="8">
        <f t="shared" si="40"/>
        <v>0.50000846575180113</v>
      </c>
      <c r="X172" s="8">
        <f t="shared" si="41"/>
        <v>14.175240004063562</v>
      </c>
      <c r="Y172" s="8">
        <f t="shared" si="42"/>
        <v>8.0001354520288182</v>
      </c>
      <c r="Z172" s="8">
        <f t="shared" si="43"/>
        <v>226.8</v>
      </c>
      <c r="AA172" s="16">
        <v>15000000124</v>
      </c>
      <c r="AB172" s="8">
        <f t="shared" si="31"/>
        <v>1.5000253972554034</v>
      </c>
      <c r="AC172" s="8">
        <f t="shared" si="45"/>
        <v>42.525000000000006</v>
      </c>
      <c r="AD172" s="16">
        <v>15000000124</v>
      </c>
      <c r="AE172" s="13"/>
      <c r="AF172" s="11" t="str">
        <f t="shared" si="44"/>
        <v>Friday Night Fish Rub Ingredients:
paprika, pepper, salt, lemon juice, spices</v>
      </c>
    </row>
    <row r="173" spans="1:32" ht="90" x14ac:dyDescent="0.3">
      <c r="A173" s="9" t="s">
        <v>447</v>
      </c>
      <c r="B173" s="10" t="s">
        <v>448</v>
      </c>
      <c r="C173" s="10" t="s">
        <v>448</v>
      </c>
      <c r="D173" s="11" t="s">
        <v>1990</v>
      </c>
      <c r="E173" s="8">
        <f t="shared" si="33"/>
        <v>0.80001354520288193</v>
      </c>
      <c r="F173" s="8">
        <v>22.680000000000003</v>
      </c>
      <c r="G173" s="8">
        <f t="shared" si="34"/>
        <v>1.6000270904057639</v>
      </c>
      <c r="H173" s="8">
        <v>45.360000000000007</v>
      </c>
      <c r="I173" s="8">
        <f t="shared" si="35"/>
        <v>2.000033863007205</v>
      </c>
      <c r="J173" s="8">
        <f t="shared" si="36"/>
        <v>56.700960016254264</v>
      </c>
      <c r="K173" s="8">
        <f t="shared" si="37"/>
        <v>3.2000541808115277</v>
      </c>
      <c r="L173" s="8">
        <f t="shared" si="38"/>
        <v>90.721536026006817</v>
      </c>
      <c r="M173" s="11" t="str">
        <f t="shared" si="39"/>
        <v>Fruit Tea Ingredients:
rose hips, lemongrass, hibiscus, peppermint, orange peel
• Packed in a facility and/or equipment that produces products containing peanuts, tree nuts, soybean, milk, dairy, eggs, fish, shellfish, wheat, sesame •
 - NET WT. 0.80 oz (22.68 grams)</v>
      </c>
      <c r="N173" s="12">
        <v>10000000125</v>
      </c>
      <c r="O173" s="12">
        <v>30000000125</v>
      </c>
      <c r="P173" s="12">
        <v>50000000125</v>
      </c>
      <c r="Q173" s="12">
        <v>70000000125</v>
      </c>
      <c r="R173" s="12">
        <v>90000000125</v>
      </c>
      <c r="S173" s="12">
        <v>11000000125</v>
      </c>
      <c r="T173" s="12">
        <v>13000000125</v>
      </c>
      <c r="U173" s="10" t="s">
        <v>38</v>
      </c>
      <c r="V173" s="11"/>
      <c r="W173" s="8">
        <f t="shared" si="40"/>
        <v>0.40000677260144096</v>
      </c>
      <c r="X173" s="8">
        <f t="shared" si="41"/>
        <v>11.340192003250852</v>
      </c>
      <c r="Y173" s="8">
        <f t="shared" si="42"/>
        <v>6.4001083616230554</v>
      </c>
      <c r="Z173" s="8">
        <f t="shared" si="43"/>
        <v>181.44000000000003</v>
      </c>
      <c r="AA173" s="16">
        <v>15000000125</v>
      </c>
      <c r="AB173" s="8">
        <f t="shared" si="31"/>
        <v>1.2000203178043229</v>
      </c>
      <c r="AC173" s="8">
        <f t="shared" si="45"/>
        <v>34.020000000000003</v>
      </c>
      <c r="AD173" s="16">
        <v>15000000125</v>
      </c>
      <c r="AE173" s="13"/>
      <c r="AF173" s="11" t="str">
        <f t="shared" si="44"/>
        <v>Fruit Tea Ingredients:
rose hips, lemongrass, hibiscus, peppermint, orange peel</v>
      </c>
    </row>
    <row r="174" spans="1:32" ht="90" x14ac:dyDescent="0.3">
      <c r="A174" s="9" t="s">
        <v>449</v>
      </c>
      <c r="B174" s="10" t="s">
        <v>450</v>
      </c>
      <c r="C174" s="10" t="s">
        <v>450</v>
      </c>
      <c r="D174" s="11" t="s">
        <v>1991</v>
      </c>
      <c r="E174" s="8">
        <f t="shared" si="33"/>
        <v>1.3000220109546829</v>
      </c>
      <c r="F174" s="8">
        <v>36.855000000000004</v>
      </c>
      <c r="G174" s="8">
        <f t="shared" si="34"/>
        <v>2.6000440219093659</v>
      </c>
      <c r="H174" s="8">
        <v>73.710000000000008</v>
      </c>
      <c r="I174" s="8">
        <f t="shared" si="35"/>
        <v>3.2500550273867073</v>
      </c>
      <c r="J174" s="8">
        <f t="shared" si="36"/>
        <v>92.139060026413162</v>
      </c>
      <c r="K174" s="8">
        <f t="shared" si="37"/>
        <v>5.2000880438187318</v>
      </c>
      <c r="L174" s="8">
        <f t="shared" si="38"/>
        <v>147.42249604226106</v>
      </c>
      <c r="M174" s="11" t="str">
        <f t="shared" si="39"/>
        <v>Garam Masala Ingredients:
coriander, cumin, chilies, cloves, bay leaves, cassia, ginger
• Packed in a facility and/or equipment that produces products containing peanuts, tree nuts, soybean, milk, dairy, eggs, fish, shellfish, wheat, sesame •
 - NET WT. 1.30 oz (36.855 grams)</v>
      </c>
      <c r="N174" s="12">
        <v>10000000126</v>
      </c>
      <c r="O174" s="12">
        <v>30000000126</v>
      </c>
      <c r="P174" s="12">
        <v>50000000126</v>
      </c>
      <c r="Q174" s="12">
        <v>70000000126</v>
      </c>
      <c r="R174" s="12">
        <v>90000000126</v>
      </c>
      <c r="S174" s="12">
        <v>11000000126</v>
      </c>
      <c r="T174" s="12">
        <v>13000000126</v>
      </c>
      <c r="U174" s="10" t="s">
        <v>38</v>
      </c>
      <c r="V174" s="11"/>
      <c r="W174" s="8">
        <f t="shared" si="40"/>
        <v>0.65001100547734147</v>
      </c>
      <c r="X174" s="8">
        <f t="shared" si="41"/>
        <v>18.427812005282632</v>
      </c>
      <c r="Y174" s="8">
        <f t="shared" si="42"/>
        <v>10.400176087637464</v>
      </c>
      <c r="Z174" s="8">
        <f t="shared" si="43"/>
        <v>294.84000000000003</v>
      </c>
      <c r="AA174" s="16">
        <v>15000000126</v>
      </c>
      <c r="AB174" s="8">
        <f t="shared" si="31"/>
        <v>1.9500330164320245</v>
      </c>
      <c r="AC174" s="8">
        <f t="shared" si="45"/>
        <v>55.282500000000006</v>
      </c>
      <c r="AD174" s="16">
        <v>15000000126</v>
      </c>
      <c r="AE174" s="13"/>
      <c r="AF174" s="11" t="str">
        <f t="shared" si="44"/>
        <v>Garam Masala Ingredients:
coriander, cumin, chilies, cloves, bay leaves, cassia, ginger</v>
      </c>
    </row>
    <row r="175" spans="1:32" ht="105" x14ac:dyDescent="0.3">
      <c r="A175" s="9" t="s">
        <v>451</v>
      </c>
      <c r="B175" s="10" t="s">
        <v>452</v>
      </c>
      <c r="C175" s="10" t="s">
        <v>453</v>
      </c>
      <c r="D175" s="11" t="s">
        <v>1992</v>
      </c>
      <c r="E175" s="8">
        <f t="shared" si="33"/>
        <v>1.6000270904057639</v>
      </c>
      <c r="F175" s="8">
        <v>45.360000000000007</v>
      </c>
      <c r="G175" s="8">
        <f t="shared" si="34"/>
        <v>3.2000541808115277</v>
      </c>
      <c r="H175" s="8">
        <v>90.720000000000013</v>
      </c>
      <c r="I175" s="8">
        <f t="shared" si="35"/>
        <v>4.00006772601441</v>
      </c>
      <c r="J175" s="8">
        <f t="shared" si="36"/>
        <v>113.40192003250853</v>
      </c>
      <c r="K175" s="8">
        <f t="shared" si="37"/>
        <v>6.4001083616230554</v>
      </c>
      <c r="L175" s="8">
        <f t="shared" si="38"/>
        <v>181.44307205201363</v>
      </c>
      <c r="M175" s="11" t="str">
        <f t="shared" si="39"/>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75" s="12">
        <v>10000000127</v>
      </c>
      <c r="O175" s="12">
        <v>30000000127</v>
      </c>
      <c r="P175" s="12">
        <v>50000000127</v>
      </c>
      <c r="Q175" s="12">
        <v>70000000127</v>
      </c>
      <c r="R175" s="12">
        <v>90000000127</v>
      </c>
      <c r="S175" s="12">
        <v>11000000127</v>
      </c>
      <c r="T175" s="12">
        <v>13000000127</v>
      </c>
      <c r="U175" s="10" t="s">
        <v>38</v>
      </c>
      <c r="V175" s="11" t="s">
        <v>258</v>
      </c>
      <c r="W175" s="8">
        <f t="shared" si="40"/>
        <v>0.80001354520288193</v>
      </c>
      <c r="X175" s="8">
        <f t="shared" si="41"/>
        <v>22.680384006501704</v>
      </c>
      <c r="Y175" s="8">
        <f t="shared" si="42"/>
        <v>12.800216723246111</v>
      </c>
      <c r="Z175" s="8">
        <f t="shared" si="43"/>
        <v>362.88000000000005</v>
      </c>
      <c r="AA175" s="16">
        <v>15000000127</v>
      </c>
      <c r="AB175" s="8">
        <f t="shared" si="31"/>
        <v>2.4000406356086459</v>
      </c>
      <c r="AC175" s="8">
        <f t="shared" si="45"/>
        <v>68.040000000000006</v>
      </c>
      <c r="AD175" s="16">
        <v>15000000127</v>
      </c>
      <c r="AE175" s="13"/>
      <c r="AF175" s="11" t="str">
        <f t="shared" si="44"/>
        <v>Garden Delight Bread Dip Ingredients:
vegetable seasoning, onion, sea salt, garlic, tomato powder, and herbs</v>
      </c>
    </row>
    <row r="176" spans="1:32" ht="90" x14ac:dyDescent="0.3">
      <c r="A176" s="14" t="s">
        <v>454</v>
      </c>
      <c r="B176" s="10" t="s">
        <v>455</v>
      </c>
      <c r="C176" s="10" t="s">
        <v>456</v>
      </c>
      <c r="D176" s="11" t="s">
        <v>1993</v>
      </c>
      <c r="E176" s="8">
        <f t="shared" si="33"/>
        <v>0.84657518010886967</v>
      </c>
      <c r="F176" s="8">
        <v>24</v>
      </c>
      <c r="G176" s="8">
        <f t="shared" si="34"/>
        <v>1.9047941552449565</v>
      </c>
      <c r="H176" s="8">
        <v>54</v>
      </c>
      <c r="I176" s="8">
        <f t="shared" si="35"/>
        <v>2.3809926940561956</v>
      </c>
      <c r="J176" s="8">
        <f t="shared" si="36"/>
        <v>67.501142876493148</v>
      </c>
      <c r="K176" s="8">
        <f t="shared" si="37"/>
        <v>3.8095883104899131</v>
      </c>
      <c r="L176" s="8">
        <f t="shared" si="38"/>
        <v>108.00182860238904</v>
      </c>
      <c r="M176" s="11" t="str">
        <f t="shared" si="39"/>
        <v>Garlic &amp; Herb Bread Dip &amp; Seasoning Ingredients:
garlic, onion, pepper, spices
• Packed in a facility and/or equipment that produces products containing peanuts, tree nuts, soybean, milk, dairy, eggs, fish, shellfish, wheat, sesame •
 - NET WT. 0.85 oz (24 grams)</v>
      </c>
      <c r="N176" s="12">
        <v>10000000394</v>
      </c>
      <c r="O176" s="12">
        <v>30000000394</v>
      </c>
      <c r="P176" s="12">
        <v>50000000394</v>
      </c>
      <c r="Q176" s="12">
        <v>70000000394</v>
      </c>
      <c r="R176" s="12">
        <v>90000000394</v>
      </c>
      <c r="S176" s="12">
        <v>11000000394</v>
      </c>
      <c r="T176" s="12">
        <v>13000000394</v>
      </c>
      <c r="U176" s="11"/>
      <c r="V176" s="11" t="s">
        <v>197</v>
      </c>
      <c r="W176" s="8">
        <f t="shared" si="40"/>
        <v>0.47619853881123914</v>
      </c>
      <c r="X176" s="8">
        <f t="shared" si="41"/>
        <v>13.50022857529863</v>
      </c>
      <c r="Y176" s="8">
        <f t="shared" si="42"/>
        <v>7.6191766209798262</v>
      </c>
      <c r="Z176" s="8">
        <f t="shared" si="43"/>
        <v>216</v>
      </c>
      <c r="AA176" s="16">
        <v>15000000394</v>
      </c>
      <c r="AB176" s="8">
        <f t="shared" si="31"/>
        <v>1.375684667676913</v>
      </c>
      <c r="AC176" s="8">
        <f t="shared" si="45"/>
        <v>39</v>
      </c>
      <c r="AD176" s="16">
        <v>15000000394</v>
      </c>
      <c r="AE176" s="13" t="s">
        <v>457</v>
      </c>
      <c r="AF176" s="11" t="str">
        <f t="shared" si="44"/>
        <v>Garlic &amp; Herb Bread Dip &amp; Seasoning Ingredients:
garlic, onion, pepper, spices</v>
      </c>
    </row>
    <row r="177" spans="1:32" ht="180" x14ac:dyDescent="0.3">
      <c r="A177" s="9" t="s">
        <v>458</v>
      </c>
      <c r="B177" s="10" t="s">
        <v>459</v>
      </c>
      <c r="C177" s="10" t="s">
        <v>460</v>
      </c>
      <c r="D177" s="11" t="s">
        <v>1994</v>
      </c>
      <c r="E177" s="8">
        <f t="shared" si="33"/>
        <v>1.1000186246539627</v>
      </c>
      <c r="F177" s="8">
        <v>31.185000000000006</v>
      </c>
      <c r="G177" s="8">
        <f t="shared" si="34"/>
        <v>2.2000372493079254</v>
      </c>
      <c r="H177" s="8">
        <v>62.370000000000012</v>
      </c>
      <c r="I177" s="8">
        <f t="shared" si="35"/>
        <v>2.7500465616349068</v>
      </c>
      <c r="J177" s="8">
        <f t="shared" si="36"/>
        <v>77.963820022349609</v>
      </c>
      <c r="K177" s="8">
        <f t="shared" si="37"/>
        <v>4.4000744986158509</v>
      </c>
      <c r="L177" s="8">
        <f t="shared" si="38"/>
        <v>124.74211203575938</v>
      </c>
      <c r="M177" s="11" t="str">
        <f t="shared" si="39"/>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77" s="12">
        <v>10000000128</v>
      </c>
      <c r="O177" s="12">
        <v>30000000128</v>
      </c>
      <c r="P177" s="12">
        <v>50000000128</v>
      </c>
      <c r="Q177" s="12">
        <v>70000000128</v>
      </c>
      <c r="R177" s="12">
        <v>90000000128</v>
      </c>
      <c r="S177" s="12">
        <v>11000000128</v>
      </c>
      <c r="T177" s="12">
        <v>13000000128</v>
      </c>
      <c r="U177" s="10" t="s">
        <v>38</v>
      </c>
      <c r="V177" s="11" t="s">
        <v>461</v>
      </c>
      <c r="W177" s="8">
        <f t="shared" si="40"/>
        <v>0.55000931232698136</v>
      </c>
      <c r="X177" s="8">
        <f t="shared" si="41"/>
        <v>15.592764004469922</v>
      </c>
      <c r="Y177" s="8">
        <f t="shared" si="42"/>
        <v>8.8001489972317017</v>
      </c>
      <c r="Z177" s="8">
        <f t="shared" si="43"/>
        <v>249.48000000000005</v>
      </c>
      <c r="AA177" s="16">
        <v>15000000128</v>
      </c>
      <c r="AB177" s="8">
        <f t="shared" si="31"/>
        <v>1.6500279369809441</v>
      </c>
      <c r="AC177" s="8">
        <f t="shared" si="45"/>
        <v>46.777500000000011</v>
      </c>
      <c r="AD177" s="16">
        <v>15000000128</v>
      </c>
      <c r="AE177" s="13"/>
      <c r="AF177" s="11" t="str">
        <f t="shared" si="44"/>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78" spans="1:32" ht="105" x14ac:dyDescent="0.3">
      <c r="A178" s="9" t="s">
        <v>463</v>
      </c>
      <c r="B178" s="10" t="s">
        <v>464</v>
      </c>
      <c r="C178" s="10" t="s">
        <v>465</v>
      </c>
      <c r="D178" s="11" t="s">
        <v>1995</v>
      </c>
      <c r="E178" s="8">
        <f t="shared" si="33"/>
        <v>1.1000186246539627</v>
      </c>
      <c r="F178" s="8">
        <v>31.185000000000006</v>
      </c>
      <c r="G178" s="8">
        <f t="shared" si="34"/>
        <v>2.2000372493079254</v>
      </c>
      <c r="H178" s="8">
        <v>62.370000000000012</v>
      </c>
      <c r="I178" s="8">
        <f t="shared" si="35"/>
        <v>2.7500465616349068</v>
      </c>
      <c r="J178" s="8">
        <f t="shared" si="36"/>
        <v>77.963820022349609</v>
      </c>
      <c r="K178" s="8">
        <f t="shared" si="37"/>
        <v>4.4000744986158509</v>
      </c>
      <c r="L178" s="8">
        <f t="shared" si="38"/>
        <v>124.74211203575938</v>
      </c>
      <c r="M178" s="11" t="str">
        <f t="shared" si="39"/>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78" s="12">
        <v>10000000130</v>
      </c>
      <c r="O178" s="12">
        <v>30000000130</v>
      </c>
      <c r="P178" s="12">
        <v>50000000130</v>
      </c>
      <c r="Q178" s="12">
        <v>70000000130</v>
      </c>
      <c r="R178" s="12">
        <v>90000000130</v>
      </c>
      <c r="S178" s="12">
        <v>11000000130</v>
      </c>
      <c r="T178" s="12">
        <v>13000000130</v>
      </c>
      <c r="U178" s="10"/>
      <c r="V178" s="11"/>
      <c r="W178" s="8">
        <f t="shared" si="40"/>
        <v>0.55000931232698136</v>
      </c>
      <c r="X178" s="8">
        <f t="shared" si="41"/>
        <v>15.592764004469922</v>
      </c>
      <c r="Y178" s="8">
        <f t="shared" si="42"/>
        <v>8.8001489972317017</v>
      </c>
      <c r="Z178" s="8">
        <f t="shared" si="43"/>
        <v>249.48000000000005</v>
      </c>
      <c r="AA178" s="16">
        <v>15000000130</v>
      </c>
      <c r="AB178" s="8">
        <f t="shared" si="31"/>
        <v>1.6500279369809441</v>
      </c>
      <c r="AC178" s="8">
        <f t="shared" si="45"/>
        <v>46.777500000000011</v>
      </c>
      <c r="AD178" s="16">
        <v>15000000130</v>
      </c>
      <c r="AE178" s="13"/>
      <c r="AF178" s="11" t="str">
        <f t="shared" si="44"/>
        <v>Garlic &amp; Thyme Bread Dip Ingredients:
sea salt, spices, herbs, red and green bell peppers, oleoresin of paprika</v>
      </c>
    </row>
    <row r="179" spans="1:32" ht="105" x14ac:dyDescent="0.3">
      <c r="A179" s="25" t="s">
        <v>466</v>
      </c>
      <c r="B179" s="10" t="s">
        <v>467</v>
      </c>
      <c r="C179" s="10" t="s">
        <v>468</v>
      </c>
      <c r="D179" s="11" t="s">
        <v>1996</v>
      </c>
      <c r="E179" s="8">
        <f t="shared" si="33"/>
        <v>1.1000186246539627</v>
      </c>
      <c r="F179" s="8">
        <v>31.185000000000006</v>
      </c>
      <c r="G179" s="8">
        <f t="shared" si="34"/>
        <v>2.2000372493079254</v>
      </c>
      <c r="H179" s="8">
        <v>62.370000000000012</v>
      </c>
      <c r="I179" s="8">
        <f t="shared" si="35"/>
        <v>2.7500465616349068</v>
      </c>
      <c r="J179" s="8">
        <f t="shared" si="36"/>
        <v>77.963820022349609</v>
      </c>
      <c r="K179" s="8">
        <f t="shared" si="37"/>
        <v>4.4000744986158509</v>
      </c>
      <c r="L179" s="8">
        <f t="shared" si="38"/>
        <v>124.74211203575938</v>
      </c>
      <c r="M179" s="11" t="str">
        <f t="shared" si="39"/>
        <v>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9" s="12">
        <v>10000000131</v>
      </c>
      <c r="O179" s="12">
        <v>30000000131</v>
      </c>
      <c r="P179" s="12">
        <v>50000000131</v>
      </c>
      <c r="Q179" s="12">
        <v>70000000131</v>
      </c>
      <c r="R179" s="12">
        <v>90000000131</v>
      </c>
      <c r="S179" s="12">
        <v>11000000131</v>
      </c>
      <c r="T179" s="12">
        <v>13000000131</v>
      </c>
      <c r="U179" s="10"/>
      <c r="V179" s="11"/>
      <c r="W179" s="8">
        <f t="shared" si="40"/>
        <v>0.55000931232698136</v>
      </c>
      <c r="X179" s="8">
        <f t="shared" si="41"/>
        <v>15.592764004469922</v>
      </c>
      <c r="Y179" s="8">
        <f t="shared" si="42"/>
        <v>8.8001489972317017</v>
      </c>
      <c r="Z179" s="8">
        <f t="shared" si="43"/>
        <v>249.48000000000005</v>
      </c>
      <c r="AA179" s="16">
        <v>15000000131</v>
      </c>
      <c r="AB179" s="8">
        <f t="shared" si="31"/>
        <v>1.6500279369809441</v>
      </c>
      <c r="AC179" s="8">
        <f t="shared" si="45"/>
        <v>46.777500000000011</v>
      </c>
      <c r="AD179" s="16">
        <v>15000000131</v>
      </c>
      <c r="AE179" s="13"/>
      <c r="AF179" s="11" t="str">
        <f t="shared" si="44"/>
        <v xml:space="preserve">Garlic &amp; Tomato Bread Dip Ingredients:
salt, spices, dehydrated garlic, onion powder, tomato powder, red bell peppers, canola oil, dehydrated tomato </v>
      </c>
    </row>
    <row r="180" spans="1:32" ht="105" x14ac:dyDescent="0.3">
      <c r="A180" s="14" t="s">
        <v>469</v>
      </c>
      <c r="B180" s="10" t="s">
        <v>470</v>
      </c>
      <c r="C180" s="10" t="s">
        <v>470</v>
      </c>
      <c r="D180" s="11" t="s">
        <v>1997</v>
      </c>
      <c r="E180" s="8">
        <f t="shared" si="33"/>
        <v>1.1000186246539627</v>
      </c>
      <c r="F180" s="8">
        <v>31.185000000000006</v>
      </c>
      <c r="G180" s="8">
        <f t="shared" si="34"/>
        <v>2.2000372493079254</v>
      </c>
      <c r="H180" s="8">
        <v>62.370000000000012</v>
      </c>
      <c r="I180" s="8">
        <f t="shared" si="35"/>
        <v>2.7500465616349068</v>
      </c>
      <c r="J180" s="8">
        <f t="shared" si="36"/>
        <v>77.963820022349609</v>
      </c>
      <c r="K180" s="8">
        <f t="shared" si="37"/>
        <v>4.4000744986158509</v>
      </c>
      <c r="L180" s="8">
        <f t="shared" si="38"/>
        <v>124.74211203575938</v>
      </c>
      <c r="M180" s="11" t="str">
        <f t="shared" si="39"/>
        <v>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80" s="12">
        <v>10000000440</v>
      </c>
      <c r="O180" s="12">
        <v>30000000440</v>
      </c>
      <c r="P180" s="12">
        <v>50000000440</v>
      </c>
      <c r="Q180" s="12">
        <v>70000000440</v>
      </c>
      <c r="R180" s="12">
        <v>90000000440</v>
      </c>
      <c r="S180" s="12">
        <v>11000000440</v>
      </c>
      <c r="T180" s="12">
        <v>13000000440</v>
      </c>
      <c r="U180" s="11"/>
      <c r="V180" s="11"/>
      <c r="W180" s="8">
        <f t="shared" si="40"/>
        <v>0.55000931232698136</v>
      </c>
      <c r="X180" s="8">
        <f t="shared" si="41"/>
        <v>15.592764004469922</v>
      </c>
      <c r="Y180" s="8">
        <f t="shared" si="42"/>
        <v>8.8001489972317017</v>
      </c>
      <c r="Z180" s="8">
        <f t="shared" si="43"/>
        <v>249.48000000000005</v>
      </c>
      <c r="AA180" s="16">
        <v>15000000440</v>
      </c>
      <c r="AB180" s="8">
        <f t="shared" si="31"/>
        <v>1.6500279369809441</v>
      </c>
      <c r="AC180" s="8">
        <f t="shared" si="45"/>
        <v>46.777500000000011</v>
      </c>
      <c r="AD180" s="16">
        <v>15000000440</v>
      </c>
      <c r="AE180" s="13" t="s">
        <v>471</v>
      </c>
      <c r="AF180" s="11" t="str">
        <f t="shared" si="44"/>
        <v xml:space="preserve">Garlic &amp; Tomato Seasoning Ingredients:
salt, spices, dehydrated garlic, onion powder, tomato powder, red bell peppers, canola oil, dehydrated tomato </v>
      </c>
    </row>
    <row r="181" spans="1:32" ht="90" x14ac:dyDescent="0.3">
      <c r="A181" s="9" t="s">
        <v>472</v>
      </c>
      <c r="B181" s="10" t="s">
        <v>473</v>
      </c>
      <c r="C181" s="10" t="s">
        <v>474</v>
      </c>
      <c r="D181" s="11" t="s">
        <v>1998</v>
      </c>
      <c r="E181" s="8">
        <f t="shared" si="33"/>
        <v>1.1000186246539627</v>
      </c>
      <c r="F181" s="8">
        <v>31.185000000000006</v>
      </c>
      <c r="G181" s="8">
        <f t="shared" si="34"/>
        <v>2.2000372493079254</v>
      </c>
      <c r="H181" s="8">
        <v>62.370000000000012</v>
      </c>
      <c r="I181" s="8">
        <f t="shared" si="35"/>
        <v>2.7500465616349068</v>
      </c>
      <c r="J181" s="8">
        <f t="shared" si="36"/>
        <v>77.963820022349609</v>
      </c>
      <c r="K181" s="8">
        <f t="shared" si="37"/>
        <v>4.4000744986158509</v>
      </c>
      <c r="L181" s="8">
        <f t="shared" si="38"/>
        <v>124.74211203575938</v>
      </c>
      <c r="M181" s="11" t="str">
        <f t="shared" si="39"/>
        <v>Garlic Bread Dip Ingredients:
garlic, salt, parsley, oregano, spices
• Packed in a facility and/or equipment that produces products containing peanuts, tree nuts, soybean, milk, dairy, eggs, fish, shellfish, wheat, sesame •
 - NET WT. 1.10 oz (31.185 grams)</v>
      </c>
      <c r="N181" s="12">
        <v>10000000134</v>
      </c>
      <c r="O181" s="12">
        <v>30000000134</v>
      </c>
      <c r="P181" s="12">
        <v>50000000134</v>
      </c>
      <c r="Q181" s="12">
        <v>70000000134</v>
      </c>
      <c r="R181" s="12">
        <v>90000000134</v>
      </c>
      <c r="S181" s="12">
        <v>11000000134</v>
      </c>
      <c r="T181" s="12">
        <v>13000000134</v>
      </c>
      <c r="U181" s="10" t="s">
        <v>38</v>
      </c>
      <c r="V181" s="11" t="s">
        <v>1314</v>
      </c>
      <c r="W181" s="8">
        <f t="shared" si="40"/>
        <v>0.55000931232698136</v>
      </c>
      <c r="X181" s="8">
        <f t="shared" si="41"/>
        <v>15.592764004469922</v>
      </c>
      <c r="Y181" s="8">
        <f t="shared" si="42"/>
        <v>8.8001489972317017</v>
      </c>
      <c r="Z181" s="8">
        <f t="shared" si="43"/>
        <v>249.48000000000005</v>
      </c>
      <c r="AA181" s="16">
        <v>15000000134</v>
      </c>
      <c r="AB181" s="8">
        <f t="shared" si="31"/>
        <v>1.6500279369809441</v>
      </c>
      <c r="AC181" s="8">
        <f t="shared" si="45"/>
        <v>46.777500000000011</v>
      </c>
      <c r="AD181" s="16">
        <v>15000000134</v>
      </c>
      <c r="AE181" s="13"/>
      <c r="AF181" s="11" t="str">
        <f t="shared" si="44"/>
        <v>Garlic Bread Dip Ingredients:
garlic, salt, parsley, oregano, spices</v>
      </c>
    </row>
    <row r="182" spans="1:32" ht="150" x14ac:dyDescent="0.3">
      <c r="A182" s="9" t="s">
        <v>475</v>
      </c>
      <c r="B182" s="10" t="s">
        <v>476</v>
      </c>
      <c r="C182" s="10" t="s">
        <v>477</v>
      </c>
      <c r="D182" s="11" t="s">
        <v>1999</v>
      </c>
      <c r="E182" s="8">
        <f t="shared" si="33"/>
        <v>1.400023704105043</v>
      </c>
      <c r="F182" s="8">
        <v>39.69</v>
      </c>
      <c r="G182" s="8">
        <f t="shared" si="34"/>
        <v>2.8000474082100859</v>
      </c>
      <c r="H182" s="8">
        <v>79.38</v>
      </c>
      <c r="I182" s="8">
        <f t="shared" si="35"/>
        <v>3.5000592602626073</v>
      </c>
      <c r="J182" s="8">
        <f t="shared" si="36"/>
        <v>99.226680028444918</v>
      </c>
      <c r="K182" s="8">
        <f t="shared" si="37"/>
        <v>5.6000948164201718</v>
      </c>
      <c r="L182" s="8">
        <f t="shared" si="38"/>
        <v>158.76268804551188</v>
      </c>
      <c r="M182" s="11" t="str">
        <f t="shared" si="39"/>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2" s="12">
        <v>10000000132</v>
      </c>
      <c r="O182" s="12">
        <v>30000000132</v>
      </c>
      <c r="P182" s="12">
        <v>50000000132</v>
      </c>
      <c r="Q182" s="12">
        <v>70000000132</v>
      </c>
      <c r="R182" s="12">
        <v>90000000132</v>
      </c>
      <c r="S182" s="12">
        <v>11000000132</v>
      </c>
      <c r="T182" s="12">
        <v>13000000132</v>
      </c>
      <c r="U182" s="10"/>
      <c r="V182" s="11"/>
      <c r="W182" s="8">
        <f t="shared" si="40"/>
        <v>0.70001185205252148</v>
      </c>
      <c r="X182" s="8">
        <f t="shared" si="41"/>
        <v>19.845336005688985</v>
      </c>
      <c r="Y182" s="8">
        <f t="shared" si="42"/>
        <v>11.200189632840344</v>
      </c>
      <c r="Z182" s="8">
        <f t="shared" si="43"/>
        <v>317.52</v>
      </c>
      <c r="AA182" s="16">
        <v>15000000132</v>
      </c>
      <c r="AB182" s="8">
        <f t="shared" si="31"/>
        <v>2.1000355561575645</v>
      </c>
      <c r="AC182" s="8">
        <f t="shared" si="45"/>
        <v>59.534999999999997</v>
      </c>
      <c r="AD182" s="16">
        <v>15000000132</v>
      </c>
      <c r="AE182" s="13"/>
      <c r="AF182" s="11" t="str">
        <f t="shared" si="44"/>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183" spans="1:32" ht="120" x14ac:dyDescent="0.3">
      <c r="A183" s="9" t="s">
        <v>462</v>
      </c>
      <c r="B183" s="10" t="s">
        <v>1759</v>
      </c>
      <c r="C183" s="10" t="s">
        <v>1767</v>
      </c>
      <c r="D183" s="11" t="s">
        <v>2000</v>
      </c>
      <c r="E183" s="8">
        <f t="shared" si="33"/>
        <v>1.4109586335147828</v>
      </c>
      <c r="F183" s="8">
        <v>40</v>
      </c>
      <c r="G183" s="8">
        <f t="shared" si="34"/>
        <v>2.8219172670295656</v>
      </c>
      <c r="H183" s="8">
        <v>80</v>
      </c>
      <c r="I183" s="8">
        <f t="shared" si="35"/>
        <v>3.527396583786957</v>
      </c>
      <c r="J183" s="8">
        <f t="shared" si="36"/>
        <v>100.00169315036024</v>
      </c>
      <c r="K183" s="8">
        <f t="shared" si="37"/>
        <v>5.6438345340591312</v>
      </c>
      <c r="L183" s="8">
        <f t="shared" si="38"/>
        <v>160.00270904057638</v>
      </c>
      <c r="M183" s="11" t="str">
        <f t="shared" si="39"/>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83" s="12">
        <v>10000000129</v>
      </c>
      <c r="O183" s="12">
        <v>30000000129</v>
      </c>
      <c r="P183" s="12">
        <v>50000000129</v>
      </c>
      <c r="Q183" s="12">
        <v>70000000129</v>
      </c>
      <c r="R183" s="12">
        <v>90000000129</v>
      </c>
      <c r="S183" s="12">
        <v>11000000129</v>
      </c>
      <c r="T183" s="12">
        <v>13000000129</v>
      </c>
      <c r="U183" s="10" t="s">
        <v>38</v>
      </c>
      <c r="V183" s="11" t="s">
        <v>907</v>
      </c>
      <c r="W183" s="8">
        <f t="shared" si="40"/>
        <v>0.70547931675739139</v>
      </c>
      <c r="X183" s="8">
        <f t="shared" si="41"/>
        <v>20.000338630072047</v>
      </c>
      <c r="Y183" s="8">
        <f t="shared" si="42"/>
        <v>11.287669068118262</v>
      </c>
      <c r="Z183" s="8">
        <f t="shared" si="43"/>
        <v>320</v>
      </c>
      <c r="AA183" s="16">
        <v>15000000129</v>
      </c>
      <c r="AB183" s="8">
        <f t="shared" si="31"/>
        <v>2.1164379502721742</v>
      </c>
      <c r="AC183" s="8">
        <f t="shared" si="45"/>
        <v>60</v>
      </c>
      <c r="AD183" s="16">
        <v>15000000129</v>
      </c>
      <c r="AE183" s="13" t="s">
        <v>1617</v>
      </c>
      <c r="AF183" s="11" t="str">
        <f t="shared" si="44"/>
        <v>Garlic Pepper Steak Grill Seasoning Ingredients:
salt, spices (including black peppercorn, dill, ginger), garlic, red pepper, contains 2% or less of oleoresin paprika, natural flavors and canola oil</v>
      </c>
    </row>
    <row r="184" spans="1:32" ht="105" x14ac:dyDescent="0.3">
      <c r="A184" s="9" t="s">
        <v>478</v>
      </c>
      <c r="B184" s="10" t="s">
        <v>479</v>
      </c>
      <c r="C184" s="10" t="s">
        <v>479</v>
      </c>
      <c r="D184" s="11" t="s">
        <v>2001</v>
      </c>
      <c r="E184" s="8">
        <f t="shared" si="33"/>
        <v>2.5500431753341859</v>
      </c>
      <c r="F184" s="8">
        <v>72.292500000000004</v>
      </c>
      <c r="G184" s="8">
        <f t="shared" si="34"/>
        <v>5.1000863506683718</v>
      </c>
      <c r="H184" s="8">
        <v>144.58500000000001</v>
      </c>
      <c r="I184" s="8">
        <f t="shared" si="35"/>
        <v>6.3751079383354643</v>
      </c>
      <c r="J184" s="8">
        <f t="shared" si="36"/>
        <v>180.73431005181041</v>
      </c>
      <c r="K184" s="8">
        <f t="shared" si="37"/>
        <v>10.200172701336744</v>
      </c>
      <c r="L184" s="8">
        <f t="shared" si="38"/>
        <v>289.17489608289668</v>
      </c>
      <c r="M184" s="11" t="str">
        <f t="shared" si="39"/>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84" s="12">
        <v>10000000133</v>
      </c>
      <c r="O184" s="12">
        <v>30000000133</v>
      </c>
      <c r="P184" s="12">
        <v>50000000133</v>
      </c>
      <c r="Q184" s="12">
        <v>70000000133</v>
      </c>
      <c r="R184" s="12">
        <v>90000000133</v>
      </c>
      <c r="S184" s="12">
        <v>11000000133</v>
      </c>
      <c r="T184" s="12">
        <v>13000000133</v>
      </c>
      <c r="U184" s="10"/>
      <c r="V184" s="11"/>
      <c r="W184" s="8">
        <f t="shared" si="40"/>
        <v>1.2750215876670929</v>
      </c>
      <c r="X184" s="8">
        <f t="shared" si="41"/>
        <v>36.146862010362085</v>
      </c>
      <c r="Y184" s="8">
        <f t="shared" si="42"/>
        <v>20.400345402673487</v>
      </c>
      <c r="Z184" s="8">
        <f t="shared" si="43"/>
        <v>578.34</v>
      </c>
      <c r="AA184" s="16">
        <v>15000000133</v>
      </c>
      <c r="AB184" s="8">
        <f t="shared" si="31"/>
        <v>3.8250647630012788</v>
      </c>
      <c r="AC184" s="8">
        <f t="shared" si="45"/>
        <v>108.43875</v>
      </c>
      <c r="AD184" s="16">
        <v>15000000133</v>
      </c>
      <c r="AE184" s="13"/>
      <c r="AF184" s="11" t="str">
        <f t="shared" si="44"/>
        <v>Garlic Salt Ingredients:
garlic, salt, parsley, carrot for color, modified corn starch, sugar, natural flavor</v>
      </c>
    </row>
    <row r="185" spans="1:32" ht="90" x14ac:dyDescent="0.3">
      <c r="A185" s="9" t="s">
        <v>1659</v>
      </c>
      <c r="B185" s="10" t="s">
        <v>480</v>
      </c>
      <c r="C185" s="10" t="s">
        <v>480</v>
      </c>
      <c r="D185" s="11" t="s">
        <v>2002</v>
      </c>
      <c r="E185" s="8">
        <f t="shared" si="33"/>
        <v>0.80001354520288193</v>
      </c>
      <c r="F185" s="8">
        <v>22.680000000000003</v>
      </c>
      <c r="G185" s="8">
        <f t="shared" si="34"/>
        <v>1.6000270904057639</v>
      </c>
      <c r="H185" s="8">
        <v>45.360000000000007</v>
      </c>
      <c r="I185" s="8">
        <f t="shared" si="35"/>
        <v>2.000033863007205</v>
      </c>
      <c r="J185" s="8">
        <f t="shared" si="36"/>
        <v>56.700960016254264</v>
      </c>
      <c r="K185" s="8">
        <f t="shared" si="37"/>
        <v>3.2000541808115277</v>
      </c>
      <c r="L185" s="8">
        <f t="shared" si="38"/>
        <v>90.721536026006817</v>
      </c>
      <c r="M185" s="11" t="str">
        <f t="shared" si="39"/>
        <v>Genmai Tea Ingredients:
green tea, toasted / puffed rice
• Packed in a facility and/or equipment that produces products containing peanuts, tree nuts, soybean, milk, dairy, eggs, fish, shellfish, wheat, sesame •
 - NET WT. 0.80 oz (22.68 grams)</v>
      </c>
      <c r="N185" s="12">
        <v>10000000135</v>
      </c>
      <c r="O185" s="12">
        <v>30000000135</v>
      </c>
      <c r="P185" s="12">
        <v>50000000135</v>
      </c>
      <c r="Q185" s="12">
        <v>70000000135</v>
      </c>
      <c r="R185" s="12">
        <v>90000000135</v>
      </c>
      <c r="S185" s="12">
        <v>11000000135</v>
      </c>
      <c r="T185" s="12">
        <v>13000000135</v>
      </c>
      <c r="U185" s="10" t="s">
        <v>38</v>
      </c>
      <c r="V185" s="11" t="s">
        <v>1315</v>
      </c>
      <c r="W185" s="8">
        <f t="shared" si="40"/>
        <v>0.40000677260144096</v>
      </c>
      <c r="X185" s="8">
        <f t="shared" si="41"/>
        <v>11.340192003250852</v>
      </c>
      <c r="Y185" s="8">
        <f t="shared" si="42"/>
        <v>6.4001083616230554</v>
      </c>
      <c r="Z185" s="8">
        <f t="shared" si="43"/>
        <v>181.44000000000003</v>
      </c>
      <c r="AA185" s="16">
        <v>15000000135</v>
      </c>
      <c r="AB185" s="8">
        <f t="shared" si="31"/>
        <v>1.2000203178043229</v>
      </c>
      <c r="AC185" s="8">
        <f t="shared" si="45"/>
        <v>34.020000000000003</v>
      </c>
      <c r="AD185" s="16">
        <v>15000000135</v>
      </c>
      <c r="AE185" s="13" t="s">
        <v>481</v>
      </c>
      <c r="AF185" s="11" t="str">
        <f t="shared" si="44"/>
        <v>Genmai Tea Ingredients:
green tea, toasted / puffed rice</v>
      </c>
    </row>
    <row r="186" spans="1:32" ht="90" x14ac:dyDescent="0.3">
      <c r="A186" s="9" t="s">
        <v>482</v>
      </c>
      <c r="B186" s="10" t="s">
        <v>483</v>
      </c>
      <c r="C186" s="10" t="s">
        <v>484</v>
      </c>
      <c r="D186" s="11" t="s">
        <v>2003</v>
      </c>
      <c r="E186" s="8">
        <f t="shared" si="33"/>
        <v>3.2000541808115277</v>
      </c>
      <c r="F186" s="8">
        <v>90.720000000000013</v>
      </c>
      <c r="G186" s="8">
        <f t="shared" si="34"/>
        <v>6.4001083616230554</v>
      </c>
      <c r="H186" s="8">
        <v>181.44000000000003</v>
      </c>
      <c r="I186" s="8">
        <f t="shared" si="35"/>
        <v>8.0001354520288199</v>
      </c>
      <c r="J186" s="8">
        <f t="shared" si="36"/>
        <v>226.80384006501706</v>
      </c>
      <c r="K186" s="8">
        <f t="shared" si="37"/>
        <v>12.800216723246111</v>
      </c>
      <c r="L186" s="8">
        <f t="shared" si="38"/>
        <v>362.88614410402727</v>
      </c>
      <c r="M186" s="11" t="str">
        <f t="shared" si="39"/>
        <v>Ghost Pepper Sea Salt Ingredients:
sea salt, ground ghost peppers (naga jolikia)
• Packed in a facility and/or equipment that produces products containing peanuts, tree nuts, soybean, milk, dairy, eggs, fish, shellfish, wheat, sesame •
 - NET WT. 3.20 oz (90.72 grams)</v>
      </c>
      <c r="N186" s="12">
        <v>10000000404</v>
      </c>
      <c r="O186" s="12">
        <v>30000000404</v>
      </c>
      <c r="P186" s="12">
        <v>50000000404</v>
      </c>
      <c r="Q186" s="12">
        <v>70000000404</v>
      </c>
      <c r="R186" s="12">
        <v>90000000404</v>
      </c>
      <c r="S186" s="12">
        <v>11000000404</v>
      </c>
      <c r="T186" s="12">
        <v>13000000404</v>
      </c>
      <c r="U186" s="10"/>
      <c r="V186" s="11"/>
      <c r="W186" s="8">
        <f t="shared" si="40"/>
        <v>1.6000270904057639</v>
      </c>
      <c r="X186" s="8">
        <f t="shared" si="41"/>
        <v>45.360768013003408</v>
      </c>
      <c r="Y186" s="8">
        <f t="shared" si="42"/>
        <v>25.600433446492222</v>
      </c>
      <c r="Z186" s="8">
        <f t="shared" si="43"/>
        <v>725.7600000000001</v>
      </c>
      <c r="AA186" s="16">
        <v>15000000404</v>
      </c>
      <c r="AB186" s="8">
        <f t="shared" si="31"/>
        <v>4.8000812712172918</v>
      </c>
      <c r="AC186" s="8">
        <f t="shared" si="45"/>
        <v>136.08000000000001</v>
      </c>
      <c r="AD186" s="16">
        <v>15000000404</v>
      </c>
      <c r="AE186" s="13"/>
      <c r="AF186" s="11" t="str">
        <f t="shared" si="44"/>
        <v>Ghost Pepper Sea Salt Ingredients:
sea salt, ground ghost peppers (naga jolikia)</v>
      </c>
    </row>
    <row r="187" spans="1:32" ht="135" x14ac:dyDescent="0.3">
      <c r="A187" s="9" t="s">
        <v>485</v>
      </c>
      <c r="B187" s="10" t="s">
        <v>486</v>
      </c>
      <c r="C187" s="10" t="s">
        <v>486</v>
      </c>
      <c r="D187" s="11" t="s">
        <v>2339</v>
      </c>
      <c r="E187" s="8">
        <f t="shared" si="33"/>
        <v>1.7500296301313041</v>
      </c>
      <c r="F187" s="8">
        <v>49.612500000000004</v>
      </c>
      <c r="G187" s="8">
        <f t="shared" si="34"/>
        <v>3.5000592602626082</v>
      </c>
      <c r="H187" s="8">
        <v>99.225000000000009</v>
      </c>
      <c r="I187" s="8">
        <f t="shared" si="35"/>
        <v>4.3750740753282606</v>
      </c>
      <c r="J187" s="8">
        <f t="shared" si="36"/>
        <v>124.0333500355562</v>
      </c>
      <c r="K187" s="8">
        <f t="shared" si="37"/>
        <v>7.0001185205252163</v>
      </c>
      <c r="L187" s="8">
        <f t="shared" si="38"/>
        <v>198.45336005688989</v>
      </c>
      <c r="M187" s="11" t="str">
        <f t="shared" si="39"/>
        <v>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
 - NET WT. 1.75 oz (49.6125 grams)</v>
      </c>
      <c r="N187" s="12">
        <v>10000000136</v>
      </c>
      <c r="O187" s="12">
        <v>30000000136</v>
      </c>
      <c r="P187" s="12">
        <v>50000000136</v>
      </c>
      <c r="Q187" s="12">
        <v>70000000136</v>
      </c>
      <c r="R187" s="12">
        <v>90000000136</v>
      </c>
      <c r="S187" s="12">
        <v>11000000136</v>
      </c>
      <c r="T187" s="12">
        <v>13000000136</v>
      </c>
      <c r="U187" s="10" t="s">
        <v>38</v>
      </c>
      <c r="V187" s="11" t="s">
        <v>148</v>
      </c>
      <c r="W187" s="8">
        <f t="shared" si="40"/>
        <v>0.87501481506565204</v>
      </c>
      <c r="X187" s="8">
        <f t="shared" si="41"/>
        <v>24.806670007111236</v>
      </c>
      <c r="Y187" s="8">
        <f t="shared" si="42"/>
        <v>14.000237041050433</v>
      </c>
      <c r="Z187" s="8">
        <f t="shared" si="43"/>
        <v>396.90000000000003</v>
      </c>
      <c r="AA187" s="16">
        <v>15000000136</v>
      </c>
      <c r="AB187" s="8">
        <f t="shared" si="31"/>
        <v>2.6250444451969561</v>
      </c>
      <c r="AC187" s="8">
        <f t="shared" si="45"/>
        <v>74.418750000000003</v>
      </c>
      <c r="AD187" s="16">
        <v>15000000136</v>
      </c>
      <c r="AE187" s="13"/>
      <c r="AF187" s="11" t="str">
        <f t="shared" si="44"/>
        <v>Gin &amp; Tonic Infuser Ingredients:
cane sugar, rose petals and buds, fennel, black peppercorns, lemon peel, orange peel
• DIRECTIONS: In 16oz jar, combine ingredients and one pint (2 cups) gin. Steep for 2 – 4 days (swirl daily). •</v>
      </c>
    </row>
    <row r="188" spans="1:32" ht="90" x14ac:dyDescent="0.3">
      <c r="A188" s="9" t="s">
        <v>1664</v>
      </c>
      <c r="B188" s="10" t="s">
        <v>487</v>
      </c>
      <c r="C188" s="10" t="s">
        <v>488</v>
      </c>
      <c r="D188" s="11" t="s">
        <v>2004</v>
      </c>
      <c r="E188" s="8">
        <f t="shared" si="33"/>
        <v>0.80001354520288193</v>
      </c>
      <c r="F188" s="8">
        <v>22.680000000000003</v>
      </c>
      <c r="G188" s="8">
        <f t="shared" si="34"/>
        <v>1.6000270904057639</v>
      </c>
      <c r="H188" s="8">
        <v>45.360000000000007</v>
      </c>
      <c r="I188" s="8">
        <f t="shared" si="35"/>
        <v>2.000033863007205</v>
      </c>
      <c r="J188" s="8">
        <f t="shared" si="36"/>
        <v>56.700960016254264</v>
      </c>
      <c r="K188" s="8">
        <f t="shared" si="37"/>
        <v>3.2000541808115277</v>
      </c>
      <c r="L188" s="8">
        <f t="shared" si="38"/>
        <v>90.721536026006817</v>
      </c>
      <c r="M188" s="11" t="str">
        <f t="shared" si="39"/>
        <v>Ginger Lemon Herbal Tea Ingredients:
ginger pieces, lemongrass, lemon peel, licorice, spearmint
• Packed in a facility and/or equipment that produces products containing peanuts, tree nuts, soybean, milk, dairy, eggs, fish, shellfish, wheat, sesame •
 - NET WT. 0.80 oz (22.68 grams)</v>
      </c>
      <c r="N188" s="12">
        <v>10000000137</v>
      </c>
      <c r="O188" s="12">
        <v>30000000137</v>
      </c>
      <c r="P188" s="12">
        <v>50000000137</v>
      </c>
      <c r="Q188" s="12">
        <v>70000000137</v>
      </c>
      <c r="R188" s="12">
        <v>90000000137</v>
      </c>
      <c r="S188" s="12">
        <v>11000000137</v>
      </c>
      <c r="T188" s="12">
        <v>13000000137</v>
      </c>
      <c r="U188" s="10" t="s">
        <v>38</v>
      </c>
      <c r="V188" s="11" t="s">
        <v>1315</v>
      </c>
      <c r="W188" s="8">
        <f t="shared" si="40"/>
        <v>0.40000677260144096</v>
      </c>
      <c r="X188" s="8">
        <f t="shared" si="41"/>
        <v>11.340192003250852</v>
      </c>
      <c r="Y188" s="8">
        <f t="shared" si="42"/>
        <v>6.4001083616230554</v>
      </c>
      <c r="Z188" s="8">
        <f t="shared" si="43"/>
        <v>181.44000000000003</v>
      </c>
      <c r="AA188" s="16">
        <v>15000000137</v>
      </c>
      <c r="AB188" s="8">
        <f t="shared" ref="AB188:AB251" si="46">IF(OR(E188 = "NULL", G188 = "NULL"), "NULL", (E188+G188)/2)</f>
        <v>1.2000203178043229</v>
      </c>
      <c r="AC188" s="8">
        <f t="shared" si="45"/>
        <v>34.020000000000003</v>
      </c>
      <c r="AD188" s="16">
        <v>15000000137</v>
      </c>
      <c r="AE188" s="13"/>
      <c r="AF188" s="11" t="str">
        <f t="shared" si="44"/>
        <v>Ginger Lemon Herbal Tea Ingredients:
ginger pieces, lemongrass, lemon peel, licorice, spearmint</v>
      </c>
    </row>
    <row r="189" spans="1:32" ht="90" x14ac:dyDescent="0.3">
      <c r="A189" s="9" t="s">
        <v>1687</v>
      </c>
      <c r="B189" s="10" t="s">
        <v>1688</v>
      </c>
      <c r="C189" s="10" t="s">
        <v>1688</v>
      </c>
      <c r="D189" s="11" t="s">
        <v>2005</v>
      </c>
      <c r="E189" s="8">
        <f t="shared" si="33"/>
        <v>1.6000270904057639</v>
      </c>
      <c r="F189" s="8">
        <v>45.360000000000007</v>
      </c>
      <c r="G189" s="8">
        <f t="shared" si="34"/>
        <v>3.2000541808115277</v>
      </c>
      <c r="H189" s="8">
        <v>90.720000000000013</v>
      </c>
      <c r="I189" s="8">
        <f t="shared" si="35"/>
        <v>4.00006772601441</v>
      </c>
      <c r="J189" s="8">
        <f t="shared" si="36"/>
        <v>113.40192003250853</v>
      </c>
      <c r="K189" s="8">
        <f t="shared" si="37"/>
        <v>6.4001083616230554</v>
      </c>
      <c r="L189" s="8">
        <f t="shared" si="38"/>
        <v>181.44307205201363</v>
      </c>
      <c r="M189" s="11" t="str">
        <f t="shared" si="39"/>
        <v>Ginger Sugar Ingredients:
pure cane organic sugar, ginger powder
• Packed in a facility and/or equipment that produces products containing peanuts, tree nuts, soybean, milk, dairy, eggs, fish, shellfish, wheat, sesame •
 - NET WT. 1.60 oz (45.36 grams)</v>
      </c>
      <c r="N189" s="12">
        <v>10000000507</v>
      </c>
      <c r="O189" s="12">
        <v>30000000507</v>
      </c>
      <c r="P189" s="12">
        <v>50000000507</v>
      </c>
      <c r="Q189" s="12">
        <v>70000000507</v>
      </c>
      <c r="R189" s="12">
        <v>90000000507</v>
      </c>
      <c r="S189" s="12">
        <v>11000000507</v>
      </c>
      <c r="T189" s="12">
        <v>13000000507</v>
      </c>
      <c r="U189" s="10" t="s">
        <v>38</v>
      </c>
      <c r="V189" s="11"/>
      <c r="W189" s="8">
        <f t="shared" si="40"/>
        <v>0.80001354520288193</v>
      </c>
      <c r="X189" s="8">
        <f t="shared" si="41"/>
        <v>22.680384006501704</v>
      </c>
      <c r="Y189" s="8">
        <f t="shared" si="42"/>
        <v>12.800216723246111</v>
      </c>
      <c r="Z189" s="8">
        <f t="shared" si="43"/>
        <v>362.88000000000005</v>
      </c>
      <c r="AA189" s="16">
        <v>15000000507</v>
      </c>
      <c r="AB189" s="8">
        <f t="shared" si="46"/>
        <v>2.4000406356086459</v>
      </c>
      <c r="AC189" s="8">
        <f t="shared" si="45"/>
        <v>68.040000000000006</v>
      </c>
      <c r="AD189" s="16">
        <v>15000000507</v>
      </c>
      <c r="AE189" s="13"/>
      <c r="AF189" s="11" t="str">
        <f t="shared" si="44"/>
        <v>Ginger Sugar Ingredients:
pure cane organic sugar, ginger powder</v>
      </c>
    </row>
    <row r="190" spans="1:32" ht="90" x14ac:dyDescent="0.3">
      <c r="A190" s="9" t="s">
        <v>489</v>
      </c>
      <c r="B190" s="10" t="s">
        <v>490</v>
      </c>
      <c r="C190" s="10" t="s">
        <v>490</v>
      </c>
      <c r="D190" s="11" t="s">
        <v>2006</v>
      </c>
      <c r="E190" s="8">
        <f t="shared" si="33"/>
        <v>1.400023704105043</v>
      </c>
      <c r="F190" s="8">
        <v>39.69</v>
      </c>
      <c r="G190" s="8">
        <f t="shared" si="34"/>
        <v>2.8000474082100859</v>
      </c>
      <c r="H190" s="8">
        <v>79.38</v>
      </c>
      <c r="I190" s="8">
        <f t="shared" si="35"/>
        <v>3.5000592602626073</v>
      </c>
      <c r="J190" s="8">
        <f t="shared" si="36"/>
        <v>99.226680028444918</v>
      </c>
      <c r="K190" s="8">
        <f t="shared" si="37"/>
        <v>5.6000948164201718</v>
      </c>
      <c r="L190" s="8">
        <f t="shared" si="38"/>
        <v>158.76268804551188</v>
      </c>
      <c r="M190" s="11" t="str">
        <f t="shared" si="39"/>
        <v>Gingerbread Spice Ingredients:
ginger, cinnamon, cloves, nutmeg, black pepper, allspice
• Packed in a facility and/or equipment that produces products containing peanuts, tree nuts, soybean, milk, dairy, eggs, fish, shellfish, wheat, sesame •
 - NET WT. 1.40 oz (39.69 grams)</v>
      </c>
      <c r="N190" s="12">
        <v>10000000138</v>
      </c>
      <c r="O190" s="12">
        <v>30000000138</v>
      </c>
      <c r="P190" s="12">
        <v>50000000138</v>
      </c>
      <c r="Q190" s="12">
        <v>70000000138</v>
      </c>
      <c r="R190" s="12">
        <v>90000000138</v>
      </c>
      <c r="S190" s="12">
        <v>11000000138</v>
      </c>
      <c r="T190" s="12">
        <v>13000000138</v>
      </c>
      <c r="U190" s="10"/>
      <c r="V190" s="11"/>
      <c r="W190" s="8">
        <f t="shared" si="40"/>
        <v>0.70001185205252148</v>
      </c>
      <c r="X190" s="8">
        <f t="shared" si="41"/>
        <v>19.845336005688985</v>
      </c>
      <c r="Y190" s="8">
        <f t="shared" si="42"/>
        <v>11.200189632840344</v>
      </c>
      <c r="Z190" s="8">
        <f t="shared" si="43"/>
        <v>317.52</v>
      </c>
      <c r="AA190" s="16">
        <v>15000000138</v>
      </c>
      <c r="AB190" s="8">
        <f t="shared" si="46"/>
        <v>2.1000355561575645</v>
      </c>
      <c r="AC190" s="8">
        <f t="shared" si="45"/>
        <v>59.534999999999997</v>
      </c>
      <c r="AD190" s="16">
        <v>15000000138</v>
      </c>
      <c r="AE190" s="13"/>
      <c r="AF190" s="11" t="str">
        <f t="shared" si="44"/>
        <v>Gingerbread Spice Ingredients:
ginger, cinnamon, cloves, nutmeg, black pepper, allspice</v>
      </c>
    </row>
    <row r="191" spans="1:32" ht="105" x14ac:dyDescent="0.3">
      <c r="A191" s="14" t="s">
        <v>491</v>
      </c>
      <c r="B191" s="10" t="s">
        <v>492</v>
      </c>
      <c r="C191" s="10" t="s">
        <v>493</v>
      </c>
      <c r="D191" s="11" t="s">
        <v>2007</v>
      </c>
      <c r="E191" s="8">
        <f t="shared" si="33"/>
        <v>1.5873284627041306</v>
      </c>
      <c r="F191" s="8">
        <v>45</v>
      </c>
      <c r="G191" s="8">
        <f t="shared" si="34"/>
        <v>4.2328759005443484</v>
      </c>
      <c r="H191" s="8">
        <v>120</v>
      </c>
      <c r="I191" s="8">
        <f t="shared" si="35"/>
        <v>5.2910948756804359</v>
      </c>
      <c r="J191" s="8">
        <f t="shared" si="36"/>
        <v>150.00253972554037</v>
      </c>
      <c r="K191" s="8">
        <f t="shared" si="37"/>
        <v>8.4657518010886967</v>
      </c>
      <c r="L191" s="8">
        <f t="shared" si="38"/>
        <v>240.00406356086455</v>
      </c>
      <c r="M191" s="11" t="str">
        <f t="shared" si="39"/>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1" s="12">
        <v>10000000374</v>
      </c>
      <c r="O191" s="12">
        <v>30000000374</v>
      </c>
      <c r="P191" s="12">
        <v>50000000374</v>
      </c>
      <c r="Q191" s="12">
        <v>70000000374</v>
      </c>
      <c r="R191" s="12">
        <v>90000000374</v>
      </c>
      <c r="S191" s="12">
        <v>11000000374</v>
      </c>
      <c r="T191" s="12">
        <v>13000000374</v>
      </c>
      <c r="U191" s="11"/>
      <c r="V191" s="11"/>
      <c r="W191" s="8">
        <f t="shared" si="40"/>
        <v>1.0582189751360871</v>
      </c>
      <c r="X191" s="8">
        <f t="shared" si="41"/>
        <v>30.000507945108069</v>
      </c>
      <c r="Y191" s="8">
        <f t="shared" si="42"/>
        <v>16.931503602177393</v>
      </c>
      <c r="Z191" s="8">
        <f t="shared" si="43"/>
        <v>480</v>
      </c>
      <c r="AA191" s="16">
        <v>15000000374</v>
      </c>
      <c r="AB191" s="8">
        <f t="shared" si="46"/>
        <v>2.9101021816242394</v>
      </c>
      <c r="AC191" s="8">
        <f t="shared" si="45"/>
        <v>82.5</v>
      </c>
      <c r="AD191" s="16">
        <v>15000000374</v>
      </c>
      <c r="AE191" s="13" t="s">
        <v>494</v>
      </c>
      <c r="AF191" s="11" t="str">
        <f t="shared" si="44"/>
        <v>Gloucester Citrus Sea Salt Ingredients:
sea salt, orange, lemon, black pepper, smoked hickory salt, lime, ginger</v>
      </c>
    </row>
    <row r="192" spans="1:32" ht="90" x14ac:dyDescent="0.3">
      <c r="A192" s="9" t="s">
        <v>495</v>
      </c>
      <c r="B192" s="10" t="s">
        <v>496</v>
      </c>
      <c r="C192" s="10" t="s">
        <v>497</v>
      </c>
      <c r="D192" s="11" t="s">
        <v>2008</v>
      </c>
      <c r="E192" s="8">
        <f t="shared" si="33"/>
        <v>2.300038942458285</v>
      </c>
      <c r="F192" s="8">
        <v>65.204999999999998</v>
      </c>
      <c r="G192" s="8">
        <f t="shared" si="34"/>
        <v>4.60007788491657</v>
      </c>
      <c r="H192" s="8">
        <v>130.41</v>
      </c>
      <c r="I192" s="8">
        <f t="shared" si="35"/>
        <v>5.7500973561457123</v>
      </c>
      <c r="J192" s="8">
        <f t="shared" si="36"/>
        <v>163.01526004673096</v>
      </c>
      <c r="K192" s="8">
        <f t="shared" si="37"/>
        <v>9.20015576983314</v>
      </c>
      <c r="L192" s="8">
        <f t="shared" si="38"/>
        <v>260.82441607476954</v>
      </c>
      <c r="M192" s="11" t="str">
        <f t="shared" si="39"/>
        <v>Gloucester Seasoning Ingredients:
sage, oregano, sea salt, rosemary, garlic, black pepper
• Packed in a facility and/or equipment that produces products containing peanuts, tree nuts, soybean, milk, dairy, eggs, fish, shellfish, wheat, sesame • 
 - NET WT. 2.30 oz (65.205 grams)</v>
      </c>
      <c r="N192" s="12">
        <v>10000000373</v>
      </c>
      <c r="O192" s="12">
        <v>30000000373</v>
      </c>
      <c r="P192" s="12">
        <v>50000000373</v>
      </c>
      <c r="Q192" s="12">
        <v>70000000373</v>
      </c>
      <c r="R192" s="12">
        <v>90000000373</v>
      </c>
      <c r="S192" s="12">
        <v>11000000373</v>
      </c>
      <c r="T192" s="12">
        <v>13000000373</v>
      </c>
      <c r="U192" s="10"/>
      <c r="V192" s="11"/>
      <c r="W192" s="8">
        <f t="shared" si="40"/>
        <v>1.1500194712291425</v>
      </c>
      <c r="X192" s="8">
        <f t="shared" si="41"/>
        <v>32.603052009346193</v>
      </c>
      <c r="Y192" s="8">
        <f t="shared" si="42"/>
        <v>18.40031153966628</v>
      </c>
      <c r="Z192" s="8">
        <f t="shared" si="43"/>
        <v>521.64</v>
      </c>
      <c r="AA192" s="16">
        <v>15000000373</v>
      </c>
      <c r="AB192" s="8">
        <f t="shared" si="46"/>
        <v>3.4500584136874277</v>
      </c>
      <c r="AC192" s="8">
        <f t="shared" si="45"/>
        <v>97.807500000000005</v>
      </c>
      <c r="AD192" s="16">
        <v>15000000373</v>
      </c>
      <c r="AE192" s="13" t="s">
        <v>498</v>
      </c>
      <c r="AF192" s="11" t="str">
        <f t="shared" si="44"/>
        <v xml:space="preserve">Gloucester Seasoning Ingredients:
sage, oregano, sea salt, rosemary, garlic, black pepper </v>
      </c>
    </row>
    <row r="193" spans="1:32" ht="31.2" x14ac:dyDescent="0.3">
      <c r="A193" s="9" t="s">
        <v>499</v>
      </c>
      <c r="B193" s="10" t="s">
        <v>500</v>
      </c>
      <c r="C193" s="10" t="s">
        <v>501</v>
      </c>
      <c r="D193" s="11" t="s">
        <v>32</v>
      </c>
      <c r="E193" s="8">
        <f t="shared" si="33"/>
        <v>2.9000491013604468</v>
      </c>
      <c r="F193" s="8">
        <v>82.215000000000003</v>
      </c>
      <c r="G193" s="8">
        <f t="shared" si="34"/>
        <v>5.8000982027208936</v>
      </c>
      <c r="H193" s="8">
        <v>164.43</v>
      </c>
      <c r="I193" s="8">
        <f t="shared" si="35"/>
        <v>7.2501227534011168</v>
      </c>
      <c r="J193" s="8">
        <f t="shared" si="36"/>
        <v>205.54098005892166</v>
      </c>
      <c r="K193" s="8">
        <f t="shared" si="37"/>
        <v>11.600196405441787</v>
      </c>
      <c r="L193" s="8">
        <f t="shared" si="38"/>
        <v>328.86556809427469</v>
      </c>
      <c r="M193" s="11" t="str">
        <f t="shared" si="39"/>
        <v>NULL
 - NET WT. 2.90 oz (82.215 grams)</v>
      </c>
      <c r="N193" s="12">
        <v>10000000139</v>
      </c>
      <c r="O193" s="12">
        <v>30000000139</v>
      </c>
      <c r="P193" s="12">
        <v>50000000139</v>
      </c>
      <c r="Q193" s="12">
        <v>70000000139</v>
      </c>
      <c r="R193" s="12">
        <v>90000000139</v>
      </c>
      <c r="S193" s="12">
        <v>11000000139</v>
      </c>
      <c r="T193" s="12">
        <v>13000000139</v>
      </c>
      <c r="U193" s="10"/>
      <c r="V193" s="11"/>
      <c r="W193" s="8">
        <f t="shared" si="40"/>
        <v>1.4500245506802234</v>
      </c>
      <c r="X193" s="8">
        <f t="shared" si="41"/>
        <v>41.108196011784337</v>
      </c>
      <c r="Y193" s="8">
        <f t="shared" si="42"/>
        <v>23.200392810883574</v>
      </c>
      <c r="Z193" s="8">
        <f t="shared" si="43"/>
        <v>657.72</v>
      </c>
      <c r="AA193" s="16">
        <v>15000000139</v>
      </c>
      <c r="AB193" s="8">
        <f t="shared" si="46"/>
        <v>4.3500736520406704</v>
      </c>
      <c r="AC193" s="8">
        <f t="shared" si="45"/>
        <v>123.32250000000001</v>
      </c>
      <c r="AD193" s="16">
        <v>15000000139</v>
      </c>
      <c r="AE193" s="13"/>
      <c r="AF193" s="11" t="str">
        <f t="shared" si="44"/>
        <v>NULL</v>
      </c>
    </row>
    <row r="194" spans="1:32" ht="105" x14ac:dyDescent="0.3">
      <c r="A194" s="9" t="s">
        <v>502</v>
      </c>
      <c r="B194" s="10" t="s">
        <v>503</v>
      </c>
      <c r="C194" s="10" t="s">
        <v>504</v>
      </c>
      <c r="D194" s="11" t="s">
        <v>2009</v>
      </c>
      <c r="E194" s="8">
        <f t="shared" ref="E194:E257" si="47">IF(F194 = "NULL", "NULL", F194/28.34952)</f>
        <v>1.7000287835561239</v>
      </c>
      <c r="F194" s="8">
        <v>48.195</v>
      </c>
      <c r="G194" s="8">
        <f t="shared" ref="G194:G257" si="48">IF(H194 = "NULL", "NULL", H194/28.34952)</f>
        <v>3.4000575671122477</v>
      </c>
      <c r="H194" s="8">
        <v>96.39</v>
      </c>
      <c r="I194" s="8">
        <f t="shared" ref="I194:I257" si="49">IF(G194 = "NULL", "NULL", G194*1.25)</f>
        <v>4.2500719588903095</v>
      </c>
      <c r="J194" s="8">
        <f t="shared" ref="J194:J257" si="50">IF(G194 = "NULL", "NULL", I194*28.35)</f>
        <v>120.48954003454028</v>
      </c>
      <c r="K194" s="8">
        <f t="shared" ref="K194:K257" si="51">IF(G194 = "NULL", "NULL", G194*2)</f>
        <v>6.8001151342244954</v>
      </c>
      <c r="L194" s="8">
        <f t="shared" ref="L194:L257" si="52">IF(G194 = "NULL", "NULL", K194*28.35)</f>
        <v>192.78326405526445</v>
      </c>
      <c r="M194" s="11" t="str">
        <f t="shared" ref="M194:M257" si="53">CONCATENATE(D194, CHAR(10), " - NET WT. ", TEXT(E194, "0.00"), " oz (", F194,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194" s="12">
        <v>10000000140</v>
      </c>
      <c r="O194" s="12">
        <v>30000000140</v>
      </c>
      <c r="P194" s="12">
        <v>50000000140</v>
      </c>
      <c r="Q194" s="12">
        <v>70000000140</v>
      </c>
      <c r="R194" s="12">
        <v>90000000140</v>
      </c>
      <c r="S194" s="12">
        <v>11000000140</v>
      </c>
      <c r="T194" s="12">
        <v>13000000140</v>
      </c>
      <c r="U194" s="10"/>
      <c r="V194" s="11"/>
      <c r="W194" s="8">
        <f t="shared" ref="W194:W257" si="54">IF(G194 = "NULL", "NULL", G194/4)</f>
        <v>0.85001439177806193</v>
      </c>
      <c r="X194" s="8">
        <f t="shared" ref="X194:X257" si="55">IF(W194 = "NULL", "NULL", W194*28.35)</f>
        <v>24.097908006908057</v>
      </c>
      <c r="Y194" s="8">
        <f t="shared" ref="Y194:Y257" si="56">IF(G194 = "NULL", "NULL", G194*4)</f>
        <v>13.600230268448991</v>
      </c>
      <c r="Z194" s="8">
        <f t="shared" ref="Z194:Z257" si="57">IF(G194 = "NULL", "NULL", H194*4)</f>
        <v>385.56</v>
      </c>
      <c r="AA194" s="16">
        <v>15000000140</v>
      </c>
      <c r="AB194" s="8">
        <f t="shared" si="46"/>
        <v>2.5500431753341859</v>
      </c>
      <c r="AC194" s="8">
        <f t="shared" si="45"/>
        <v>72.292500000000004</v>
      </c>
      <c r="AD194" s="16">
        <v>15000000140</v>
      </c>
      <c r="AE194" s="13"/>
      <c r="AF194" s="11" t="str">
        <f t="shared" ref="AF194:AF257" si="58">SUBSTITUTE(D194,CHAR(10)&amp;"•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195" spans="1:32" ht="105" x14ac:dyDescent="0.3">
      <c r="A195" s="14" t="s">
        <v>1594</v>
      </c>
      <c r="B195" s="10" t="s">
        <v>1592</v>
      </c>
      <c r="C195" s="10" t="s">
        <v>1592</v>
      </c>
      <c r="D195" s="11" t="s">
        <v>2010</v>
      </c>
      <c r="E195" s="8">
        <f t="shared" si="47"/>
        <v>1.7636982918934783</v>
      </c>
      <c r="F195" s="8">
        <v>50</v>
      </c>
      <c r="G195" s="8">
        <f t="shared" si="48"/>
        <v>3.5273965837869565</v>
      </c>
      <c r="H195" s="8">
        <v>100</v>
      </c>
      <c r="I195" s="8">
        <f t="shared" si="49"/>
        <v>4.409245729733696</v>
      </c>
      <c r="J195" s="8">
        <f t="shared" si="50"/>
        <v>125.00211643795029</v>
      </c>
      <c r="K195" s="8">
        <f t="shared" si="51"/>
        <v>7.0547931675739131</v>
      </c>
      <c r="L195" s="8">
        <f t="shared" si="52"/>
        <v>200.00338630072045</v>
      </c>
      <c r="M195" s="11" t="str">
        <f t="shared" si="53"/>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5" s="12">
        <v>10000000492</v>
      </c>
      <c r="O195" s="12">
        <v>30000000492</v>
      </c>
      <c r="P195" s="12">
        <v>50000000492</v>
      </c>
      <c r="Q195" s="12">
        <v>70000000492</v>
      </c>
      <c r="R195" s="12">
        <v>90000000492</v>
      </c>
      <c r="S195" s="12">
        <v>11000000492</v>
      </c>
      <c r="T195" s="12">
        <v>13000000492</v>
      </c>
      <c r="U195" s="11" t="s">
        <v>38</v>
      </c>
      <c r="V195" s="11" t="s">
        <v>1314</v>
      </c>
      <c r="W195" s="8">
        <f t="shared" si="54"/>
        <v>0.88184914594673913</v>
      </c>
      <c r="X195" s="8">
        <f t="shared" si="55"/>
        <v>25.000423287590056</v>
      </c>
      <c r="Y195" s="8">
        <f t="shared" si="56"/>
        <v>14.109586335147826</v>
      </c>
      <c r="Z195" s="8">
        <f t="shared" si="57"/>
        <v>400</v>
      </c>
      <c r="AA195" s="16">
        <v>15000000492</v>
      </c>
      <c r="AB195" s="8">
        <f t="shared" si="46"/>
        <v>2.6455474378402175</v>
      </c>
      <c r="AC195" s="8">
        <f t="shared" si="45"/>
        <v>75</v>
      </c>
      <c r="AD195" s="16">
        <v>15000000492</v>
      </c>
      <c r="AE195" s="13" t="s">
        <v>1593</v>
      </c>
      <c r="AF195" s="11" t="str">
        <f t="shared" si="58"/>
        <v>Gourmet Burger Seasoning Ingredients:
salt, maltodextrin, garlic, natural flavors, spices, less than 2% of sunflower oil</v>
      </c>
    </row>
    <row r="196" spans="1:32" ht="90" x14ac:dyDescent="0.3">
      <c r="A196" s="9" t="s">
        <v>505</v>
      </c>
      <c r="B196" s="10" t="s">
        <v>506</v>
      </c>
      <c r="C196" s="10" t="s">
        <v>506</v>
      </c>
      <c r="D196" s="11" t="s">
        <v>2011</v>
      </c>
      <c r="E196" s="8">
        <f t="shared" si="47"/>
        <v>1.9000321698568443</v>
      </c>
      <c r="F196" s="8">
        <v>53.865000000000002</v>
      </c>
      <c r="G196" s="8">
        <f t="shared" si="48"/>
        <v>3.8000643397136886</v>
      </c>
      <c r="H196" s="8">
        <v>107.73</v>
      </c>
      <c r="I196" s="8">
        <f t="shared" si="49"/>
        <v>4.7500804246421104</v>
      </c>
      <c r="J196" s="8">
        <f t="shared" si="50"/>
        <v>134.66478003860385</v>
      </c>
      <c r="K196" s="8">
        <f t="shared" si="51"/>
        <v>7.6001286794273772</v>
      </c>
      <c r="L196" s="8">
        <f t="shared" si="52"/>
        <v>215.46364806176615</v>
      </c>
      <c r="M196" s="11" t="str">
        <f t="shared" si="53"/>
        <v>Granulated Honey Ingredients:
sugar and honey
• Packed in a facility and/or equipment that produces products containing peanuts, tree nuts, soybean, milk, dairy, eggs, fish, shellfish, wheat, sesame •
 - NET WT. 1.90 oz (53.865 grams)</v>
      </c>
      <c r="N196" s="12">
        <v>10000000141</v>
      </c>
      <c r="O196" s="12">
        <v>30000000141</v>
      </c>
      <c r="P196" s="12">
        <v>50000000141</v>
      </c>
      <c r="Q196" s="12">
        <v>70000000141</v>
      </c>
      <c r="R196" s="12">
        <v>90000000141</v>
      </c>
      <c r="S196" s="12">
        <v>11000000141</v>
      </c>
      <c r="T196" s="12">
        <v>13000000141</v>
      </c>
      <c r="U196" s="10" t="s">
        <v>38</v>
      </c>
      <c r="V196" s="11"/>
      <c r="W196" s="8">
        <f t="shared" si="54"/>
        <v>0.95001608492842216</v>
      </c>
      <c r="X196" s="8">
        <f t="shared" si="55"/>
        <v>26.932956007720769</v>
      </c>
      <c r="Y196" s="8">
        <f t="shared" si="56"/>
        <v>15.200257358854754</v>
      </c>
      <c r="Z196" s="8">
        <f t="shared" si="57"/>
        <v>430.92</v>
      </c>
      <c r="AA196" s="16">
        <v>15000000141</v>
      </c>
      <c r="AB196" s="8">
        <f t="shared" si="46"/>
        <v>2.8500482547852664</v>
      </c>
      <c r="AC196" s="8">
        <f t="shared" si="45"/>
        <v>80.797499999999999</v>
      </c>
      <c r="AD196" s="16">
        <v>15000000141</v>
      </c>
      <c r="AE196" s="13"/>
      <c r="AF196" s="11" t="str">
        <f t="shared" si="58"/>
        <v>Granulated Honey Ingredients:
sugar and honey</v>
      </c>
    </row>
    <row r="197" spans="1:32" ht="90" x14ac:dyDescent="0.3">
      <c r="A197" s="9" t="s">
        <v>507</v>
      </c>
      <c r="B197" s="10" t="s">
        <v>508</v>
      </c>
      <c r="C197" s="10" t="s">
        <v>509</v>
      </c>
      <c r="D197" s="11" t="s">
        <v>2012</v>
      </c>
      <c r="E197" s="8">
        <f t="shared" si="47"/>
        <v>1.3000220109546829</v>
      </c>
      <c r="F197" s="8">
        <v>36.855000000000004</v>
      </c>
      <c r="G197" s="8">
        <f t="shared" si="48"/>
        <v>2.6000440219093659</v>
      </c>
      <c r="H197" s="8">
        <v>73.710000000000008</v>
      </c>
      <c r="I197" s="8">
        <f t="shared" si="49"/>
        <v>3.2500550273867073</v>
      </c>
      <c r="J197" s="8">
        <f t="shared" si="50"/>
        <v>92.139060026413162</v>
      </c>
      <c r="K197" s="8">
        <f t="shared" si="51"/>
        <v>5.2000880438187318</v>
      </c>
      <c r="L197" s="8">
        <f t="shared" si="52"/>
        <v>147.42249604226106</v>
      </c>
      <c r="M197" s="11" t="str">
        <f t="shared" si="53"/>
        <v>Grated Lemon Peel Ingredients:
greated lemon peel
• Packed in a facility and/or equipment that produces products containing peanuts, tree nuts, soybean, milk, dairy, eggs, fish, shellfish, wheat, sesame •
 - NET WT. 1.30 oz (36.855 grams)</v>
      </c>
      <c r="N197" s="12">
        <v>10000000142</v>
      </c>
      <c r="O197" s="12">
        <v>30000000142</v>
      </c>
      <c r="P197" s="12">
        <v>50000000142</v>
      </c>
      <c r="Q197" s="12">
        <v>70000000142</v>
      </c>
      <c r="R197" s="12">
        <v>90000000142</v>
      </c>
      <c r="S197" s="12">
        <v>11000000142</v>
      </c>
      <c r="T197" s="12">
        <v>13000000142</v>
      </c>
      <c r="U197" s="10" t="s">
        <v>38</v>
      </c>
      <c r="V197" s="11"/>
      <c r="W197" s="8">
        <f t="shared" si="54"/>
        <v>0.65001100547734147</v>
      </c>
      <c r="X197" s="8">
        <f t="shared" si="55"/>
        <v>18.427812005282632</v>
      </c>
      <c r="Y197" s="8">
        <f t="shared" si="56"/>
        <v>10.400176087637464</v>
      </c>
      <c r="Z197" s="8">
        <f t="shared" si="57"/>
        <v>294.84000000000003</v>
      </c>
      <c r="AA197" s="16">
        <v>15000000142</v>
      </c>
      <c r="AB197" s="8">
        <f t="shared" si="46"/>
        <v>1.9500330164320245</v>
      </c>
      <c r="AC197" s="8">
        <f t="shared" si="45"/>
        <v>55.282500000000006</v>
      </c>
      <c r="AD197" s="16">
        <v>15000000142</v>
      </c>
      <c r="AE197" s="13"/>
      <c r="AF197" s="11" t="str">
        <f t="shared" si="58"/>
        <v>Grated Lemon Peel Ingredients:
greated lemon peel</v>
      </c>
    </row>
    <row r="198" spans="1:32" ht="90" x14ac:dyDescent="0.3">
      <c r="A198" s="9" t="s">
        <v>510</v>
      </c>
      <c r="B198" s="10" t="s">
        <v>511</v>
      </c>
      <c r="C198" s="10" t="s">
        <v>512</v>
      </c>
      <c r="D198" s="11" t="s">
        <v>2013</v>
      </c>
      <c r="E198" s="8">
        <f t="shared" si="47"/>
        <v>1.3000220109546829</v>
      </c>
      <c r="F198" s="8">
        <v>36.855000000000004</v>
      </c>
      <c r="G198" s="8">
        <f t="shared" si="48"/>
        <v>2.6000440219093659</v>
      </c>
      <c r="H198" s="8">
        <v>73.710000000000008</v>
      </c>
      <c r="I198" s="8">
        <f t="shared" si="49"/>
        <v>3.2500550273867073</v>
      </c>
      <c r="J198" s="8">
        <f t="shared" si="50"/>
        <v>92.139060026413162</v>
      </c>
      <c r="K198" s="8">
        <f t="shared" si="51"/>
        <v>5.2000880438187318</v>
      </c>
      <c r="L198" s="8">
        <f t="shared" si="52"/>
        <v>147.42249604226106</v>
      </c>
      <c r="M198" s="11" t="str">
        <f t="shared" si="53"/>
        <v>Grated Orange Peel Ingredients:
orange peel
• Packed in a facility and/or equipment that produces products containing peanuts, tree nuts, soybean, milk, dairy, eggs, fish, shellfish, wheat, sesame •
 - NET WT. 1.30 oz (36.855 grams)</v>
      </c>
      <c r="N198" s="12">
        <v>10000000143</v>
      </c>
      <c r="O198" s="12">
        <v>30000000143</v>
      </c>
      <c r="P198" s="12">
        <v>50000000143</v>
      </c>
      <c r="Q198" s="12">
        <v>70000000143</v>
      </c>
      <c r="R198" s="12">
        <v>90000000143</v>
      </c>
      <c r="S198" s="12">
        <v>11000000143</v>
      </c>
      <c r="T198" s="12">
        <v>13000000143</v>
      </c>
      <c r="U198" s="10"/>
      <c r="V198" s="11"/>
      <c r="W198" s="8">
        <f t="shared" si="54"/>
        <v>0.65001100547734147</v>
      </c>
      <c r="X198" s="8">
        <f t="shared" si="55"/>
        <v>18.427812005282632</v>
      </c>
      <c r="Y198" s="8">
        <f t="shared" si="56"/>
        <v>10.400176087637464</v>
      </c>
      <c r="Z198" s="8">
        <f t="shared" si="57"/>
        <v>294.84000000000003</v>
      </c>
      <c r="AA198" s="16">
        <v>15000000143</v>
      </c>
      <c r="AB198" s="8">
        <f t="shared" si="46"/>
        <v>1.9500330164320245</v>
      </c>
      <c r="AC198" s="8">
        <f t="shared" si="45"/>
        <v>55.282500000000006</v>
      </c>
      <c r="AD198" s="16">
        <v>15000000143</v>
      </c>
      <c r="AE198" s="13"/>
      <c r="AF198" s="11" t="str">
        <f t="shared" si="58"/>
        <v>Grated Orange Peel Ingredients:
orange peel</v>
      </c>
    </row>
    <row r="199" spans="1:32" ht="105" x14ac:dyDescent="0.3">
      <c r="A199" s="25" t="s">
        <v>513</v>
      </c>
      <c r="B199" s="10" t="s">
        <v>514</v>
      </c>
      <c r="C199" s="10" t="s">
        <v>515</v>
      </c>
      <c r="D199" s="11" t="s">
        <v>2014</v>
      </c>
      <c r="E199" s="8">
        <f t="shared" si="47"/>
        <v>1.8000304767064841</v>
      </c>
      <c r="F199" s="8">
        <v>51.03</v>
      </c>
      <c r="G199" s="8">
        <f t="shared" si="48"/>
        <v>3.6000609534129682</v>
      </c>
      <c r="H199" s="8">
        <v>102.06</v>
      </c>
      <c r="I199" s="8">
        <f t="shared" si="49"/>
        <v>4.50007619176621</v>
      </c>
      <c r="J199" s="8">
        <f t="shared" si="50"/>
        <v>127.57716003657205</v>
      </c>
      <c r="K199" s="8">
        <f t="shared" si="51"/>
        <v>7.2001219068259363</v>
      </c>
      <c r="L199" s="8">
        <f t="shared" si="52"/>
        <v>204.1234560585153</v>
      </c>
      <c r="M199" s="11" t="str">
        <f t="shared" si="53"/>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199" s="12">
        <v>10000000144</v>
      </c>
      <c r="O199" s="12">
        <v>30000000144</v>
      </c>
      <c r="P199" s="12">
        <v>50000000144</v>
      </c>
      <c r="Q199" s="12">
        <v>70000000144</v>
      </c>
      <c r="R199" s="12">
        <v>90000000144</v>
      </c>
      <c r="S199" s="12">
        <v>11000000144</v>
      </c>
      <c r="T199" s="12">
        <v>13000000144</v>
      </c>
      <c r="U199" s="10" t="s">
        <v>38</v>
      </c>
      <c r="V199" s="11" t="s">
        <v>461</v>
      </c>
      <c r="W199" s="8">
        <f t="shared" si="54"/>
        <v>0.90001523835324204</v>
      </c>
      <c r="X199" s="8">
        <f t="shared" si="55"/>
        <v>25.515432007314413</v>
      </c>
      <c r="Y199" s="8">
        <f t="shared" si="56"/>
        <v>14.400243813651873</v>
      </c>
      <c r="Z199" s="8">
        <f t="shared" si="57"/>
        <v>408.24</v>
      </c>
      <c r="AA199" s="16">
        <v>15000000144</v>
      </c>
      <c r="AB199" s="8">
        <f t="shared" si="46"/>
        <v>2.7000457150597263</v>
      </c>
      <c r="AC199" s="8">
        <f t="shared" si="45"/>
        <v>76.545000000000002</v>
      </c>
      <c r="AD199" s="16">
        <v>15000000144</v>
      </c>
      <c r="AE199" s="13"/>
      <c r="AF199" s="11" t="str">
        <f t="shared" si="58"/>
        <v>Greek Bread Dip Ingredients:
dehydrated garlic, dehydrated onion, dehydrated bell pepper, spices, sesame seeds, lemon oil</v>
      </c>
    </row>
    <row r="200" spans="1:32" ht="135" x14ac:dyDescent="0.3">
      <c r="A200" s="9" t="s">
        <v>516</v>
      </c>
      <c r="B200" s="10" t="s">
        <v>517</v>
      </c>
      <c r="C200" s="10" t="s">
        <v>517</v>
      </c>
      <c r="D200" s="11" t="s">
        <v>2340</v>
      </c>
      <c r="E200" s="8">
        <f t="shared" si="47"/>
        <v>2.8000474082100859</v>
      </c>
      <c r="F200" s="8">
        <v>79.38</v>
      </c>
      <c r="G200" s="8">
        <f t="shared" si="48"/>
        <v>5.6000948164201718</v>
      </c>
      <c r="H200" s="8">
        <v>158.76</v>
      </c>
      <c r="I200" s="8">
        <f t="shared" si="49"/>
        <v>7.0001185205252145</v>
      </c>
      <c r="J200" s="8">
        <f t="shared" si="50"/>
        <v>198.45336005688984</v>
      </c>
      <c r="K200" s="8">
        <f t="shared" si="51"/>
        <v>11.200189632840344</v>
      </c>
      <c r="L200" s="8">
        <f t="shared" si="52"/>
        <v>317.52537609102376</v>
      </c>
      <c r="M200" s="11" t="str">
        <f t="shared" si="53"/>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00" s="12">
        <v>10000000399</v>
      </c>
      <c r="O200" s="12">
        <v>30000000399</v>
      </c>
      <c r="P200" s="12">
        <v>50000000399</v>
      </c>
      <c r="Q200" s="12">
        <v>70000000399</v>
      </c>
      <c r="R200" s="12">
        <v>90000000399</v>
      </c>
      <c r="S200" s="12">
        <v>11000000399</v>
      </c>
      <c r="T200" s="12">
        <v>13000000399</v>
      </c>
      <c r="U200" s="10" t="s">
        <v>38</v>
      </c>
      <c r="V200" s="11"/>
      <c r="W200" s="8">
        <f t="shared" si="54"/>
        <v>1.400023704105043</v>
      </c>
      <c r="X200" s="8">
        <f t="shared" si="55"/>
        <v>39.69067201137797</v>
      </c>
      <c r="Y200" s="8">
        <f t="shared" si="56"/>
        <v>22.400379265680687</v>
      </c>
      <c r="Z200" s="8">
        <f t="shared" si="57"/>
        <v>635.04</v>
      </c>
      <c r="AA200" s="16">
        <v>15000000399</v>
      </c>
      <c r="AB200" s="8">
        <f t="shared" si="46"/>
        <v>4.2000711123151291</v>
      </c>
      <c r="AC200" s="8">
        <f t="shared" si="45"/>
        <v>119.07</v>
      </c>
      <c r="AD200" s="16">
        <v>15000000399</v>
      </c>
      <c r="AE200" s="13"/>
      <c r="AF200" s="11" t="str">
        <f t="shared" si="58"/>
        <v>Greek Marinade Seasoning Ingredients:
alt, spices, maltodextrin, sugar, dehydrated onion, soybean oil, silicon dioxide as anti-caking agent
• DIRECTIONS: Add 1/2 jar to 1 cup of water to make marinade. •</v>
      </c>
    </row>
    <row r="201" spans="1:32" ht="90" x14ac:dyDescent="0.3">
      <c r="A201" s="25" t="s">
        <v>1152</v>
      </c>
      <c r="B201" s="10" t="s">
        <v>519</v>
      </c>
      <c r="C201" s="10" t="s">
        <v>520</v>
      </c>
      <c r="D201" s="11" t="s">
        <v>2015</v>
      </c>
      <c r="E201" s="8">
        <f t="shared" si="47"/>
        <v>0.98767104346034784</v>
      </c>
      <c r="F201" s="8">
        <v>28</v>
      </c>
      <c r="G201" s="8">
        <f t="shared" si="48"/>
        <v>2.2222598477857827</v>
      </c>
      <c r="H201" s="8">
        <v>63</v>
      </c>
      <c r="I201" s="8">
        <f t="shared" si="49"/>
        <v>2.7778248097322282</v>
      </c>
      <c r="J201" s="8">
        <f t="shared" si="50"/>
        <v>78.75133335590867</v>
      </c>
      <c r="K201" s="8">
        <f t="shared" si="51"/>
        <v>4.4445196955715653</v>
      </c>
      <c r="L201" s="8">
        <f t="shared" si="52"/>
        <v>126.00213336945389</v>
      </c>
      <c r="M201" s="11" t="str">
        <f t="shared" si="53"/>
        <v>Greek Seasoning Ingredients:
salt, oregano, garlic, basil, onion, mint
• Packed in a facility and/or equipment that produces products containing peanuts, tree nuts, soybean, milk, dairy, eggs, fish, shellfish, wheat, sesame •
 - NET WT. 0.99 oz (28 grams)</v>
      </c>
      <c r="N201" s="12">
        <v>10000000338</v>
      </c>
      <c r="O201" s="12">
        <v>30000000338</v>
      </c>
      <c r="P201" s="12">
        <v>50000000338</v>
      </c>
      <c r="Q201" s="12">
        <v>70000000338</v>
      </c>
      <c r="R201" s="12">
        <v>90000000338</v>
      </c>
      <c r="S201" s="12">
        <v>11000000338</v>
      </c>
      <c r="T201" s="12">
        <v>13000000338</v>
      </c>
      <c r="U201" s="10" t="s">
        <v>38</v>
      </c>
      <c r="V201" s="11" t="s">
        <v>819</v>
      </c>
      <c r="W201" s="8">
        <f t="shared" si="54"/>
        <v>0.55556496194644567</v>
      </c>
      <c r="X201" s="8">
        <f t="shared" si="55"/>
        <v>15.750266671181736</v>
      </c>
      <c r="Y201" s="8">
        <f t="shared" si="56"/>
        <v>8.8890393911431307</v>
      </c>
      <c r="Z201" s="8">
        <f t="shared" si="57"/>
        <v>252</v>
      </c>
      <c r="AA201" s="16">
        <v>15000000338</v>
      </c>
      <c r="AB201" s="8">
        <f t="shared" si="46"/>
        <v>1.6049654456230653</v>
      </c>
      <c r="AC201" s="8">
        <f t="shared" si="45"/>
        <v>45.5</v>
      </c>
      <c r="AD201" s="16">
        <v>15000000338</v>
      </c>
      <c r="AE201" s="13"/>
      <c r="AF201" s="11" t="str">
        <f t="shared" si="58"/>
        <v>Greek Seasoning Ingredients:
salt, oregano, garlic, basil, onion, mint</v>
      </c>
    </row>
    <row r="202" spans="1:32" ht="105" x14ac:dyDescent="0.3">
      <c r="A202" s="14" t="s">
        <v>521</v>
      </c>
      <c r="B202" s="10" t="s">
        <v>522</v>
      </c>
      <c r="C202" s="10" t="s">
        <v>522</v>
      </c>
      <c r="D202" s="11" t="s">
        <v>2016</v>
      </c>
      <c r="E202" s="8">
        <f t="shared" si="47"/>
        <v>1.8000304767064841</v>
      </c>
      <c r="F202" s="8">
        <v>51.03</v>
      </c>
      <c r="G202" s="8">
        <f t="shared" si="48"/>
        <v>3.6000609534129682</v>
      </c>
      <c r="H202" s="8">
        <v>102.06</v>
      </c>
      <c r="I202" s="8">
        <f t="shared" si="49"/>
        <v>4.50007619176621</v>
      </c>
      <c r="J202" s="8">
        <f t="shared" si="50"/>
        <v>127.57716003657205</v>
      </c>
      <c r="K202" s="8">
        <f t="shared" si="51"/>
        <v>7.2001219068259363</v>
      </c>
      <c r="L202" s="8">
        <f t="shared" si="52"/>
        <v>204.1234560585153</v>
      </c>
      <c r="M202" s="11" t="str">
        <f t="shared" si="53"/>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02" s="12">
        <v>10000000441</v>
      </c>
      <c r="O202" s="12">
        <v>30000000441</v>
      </c>
      <c r="P202" s="12">
        <v>50000000441</v>
      </c>
      <c r="Q202" s="12">
        <v>70000000441</v>
      </c>
      <c r="R202" s="12">
        <v>90000000441</v>
      </c>
      <c r="S202" s="12">
        <v>11000000441</v>
      </c>
      <c r="T202" s="12">
        <v>13000000441</v>
      </c>
      <c r="U202" s="11" t="s">
        <v>38</v>
      </c>
      <c r="V202" s="11" t="s">
        <v>461</v>
      </c>
      <c r="W202" s="8">
        <f t="shared" si="54"/>
        <v>0.90001523835324204</v>
      </c>
      <c r="X202" s="8">
        <f t="shared" si="55"/>
        <v>25.515432007314413</v>
      </c>
      <c r="Y202" s="8">
        <f t="shared" si="56"/>
        <v>14.400243813651873</v>
      </c>
      <c r="Z202" s="8">
        <f t="shared" si="57"/>
        <v>408.24</v>
      </c>
      <c r="AA202" s="16">
        <v>15000000441</v>
      </c>
      <c r="AB202" s="8">
        <f t="shared" si="46"/>
        <v>2.7000457150597263</v>
      </c>
      <c r="AC202" s="8">
        <f t="shared" si="45"/>
        <v>76.545000000000002</v>
      </c>
      <c r="AD202" s="16">
        <v>15000000441</v>
      </c>
      <c r="AE202" s="13" t="s">
        <v>523</v>
      </c>
      <c r="AF202" s="11" t="str">
        <f t="shared" si="58"/>
        <v>Greek Seasoning  Ingredients:
dehydrated garlic, dehydrated onion, dehydrated bell pepper, spices, sesame seeds, lemon oil</v>
      </c>
    </row>
    <row r="203" spans="1:32" ht="90" x14ac:dyDescent="0.3">
      <c r="A203" s="14" t="s">
        <v>569</v>
      </c>
      <c r="B203" s="10" t="s">
        <v>1318</v>
      </c>
      <c r="C203" s="10" t="s">
        <v>1318</v>
      </c>
      <c r="D203" s="11" t="s">
        <v>2017</v>
      </c>
      <c r="E203" s="8">
        <f t="shared" si="47"/>
        <v>0.98767104346034784</v>
      </c>
      <c r="F203" s="8">
        <v>28</v>
      </c>
      <c r="G203" s="8">
        <f t="shared" si="48"/>
        <v>2.2222598477857827</v>
      </c>
      <c r="H203" s="8">
        <v>63</v>
      </c>
      <c r="I203" s="8">
        <f t="shared" si="49"/>
        <v>2.7778248097322282</v>
      </c>
      <c r="J203" s="8">
        <f t="shared" si="50"/>
        <v>78.75133335590867</v>
      </c>
      <c r="K203" s="8">
        <f t="shared" si="51"/>
        <v>4.4445196955715653</v>
      </c>
      <c r="L203" s="8">
        <f t="shared" si="52"/>
        <v>126.00213336945389</v>
      </c>
      <c r="M203" s="11" t="str">
        <f t="shared" si="53"/>
        <v>Greek Seasoning &amp; Bread Dip Ingredients:
salt, oregano, garlic, basil, onion, mint
• Packed in a facility and/or equipment that produces products containing peanuts, tree nuts, soybean, milk, dairy, eggs, fish, shellfish, wheat, sesame •
 - NET WT. 0.99 oz (28 grams)</v>
      </c>
      <c r="N203" s="12">
        <v>10000000484</v>
      </c>
      <c r="O203" s="12">
        <v>30000000484</v>
      </c>
      <c r="P203" s="12">
        <v>50000000484</v>
      </c>
      <c r="Q203" s="12">
        <v>70000000484</v>
      </c>
      <c r="R203" s="12">
        <v>90000000484</v>
      </c>
      <c r="S203" s="12">
        <v>11000000484</v>
      </c>
      <c r="T203" s="12">
        <v>13000000484</v>
      </c>
      <c r="U203" s="11" t="s">
        <v>38</v>
      </c>
      <c r="V203" s="11"/>
      <c r="W203" s="8">
        <f t="shared" si="54"/>
        <v>0.55556496194644567</v>
      </c>
      <c r="X203" s="8">
        <f t="shared" si="55"/>
        <v>15.750266671181736</v>
      </c>
      <c r="Y203" s="8">
        <f t="shared" si="56"/>
        <v>8.8890393911431307</v>
      </c>
      <c r="Z203" s="8">
        <f t="shared" si="57"/>
        <v>252</v>
      </c>
      <c r="AA203" s="16">
        <v>15000000484</v>
      </c>
      <c r="AB203" s="8">
        <f t="shared" si="46"/>
        <v>1.6049654456230653</v>
      </c>
      <c r="AC203" s="8">
        <f t="shared" si="45"/>
        <v>45.5</v>
      </c>
      <c r="AD203" s="16">
        <v>15000000484</v>
      </c>
      <c r="AE203" s="13" t="s">
        <v>1695</v>
      </c>
      <c r="AF203" s="11" t="str">
        <f t="shared" si="58"/>
        <v>Greek Seasoning &amp; Bread Dip Ingredients:
salt, oregano, garlic, basil, onion, mint</v>
      </c>
    </row>
    <row r="204" spans="1:32" ht="90" x14ac:dyDescent="0.3">
      <c r="A204" s="9" t="s">
        <v>524</v>
      </c>
      <c r="B204" s="10" t="s">
        <v>525</v>
      </c>
      <c r="C204" s="10" t="s">
        <v>526</v>
      </c>
      <c r="D204" s="11" t="s">
        <v>2018</v>
      </c>
      <c r="E204" s="8">
        <f t="shared" si="47"/>
        <v>0.80001354520288193</v>
      </c>
      <c r="F204" s="8">
        <v>22.680000000000003</v>
      </c>
      <c r="G204" s="8">
        <f t="shared" si="48"/>
        <v>1.6000270904057639</v>
      </c>
      <c r="H204" s="8">
        <v>45.360000000000007</v>
      </c>
      <c r="I204" s="8">
        <f t="shared" si="49"/>
        <v>2.000033863007205</v>
      </c>
      <c r="J204" s="8">
        <f t="shared" si="50"/>
        <v>56.700960016254264</v>
      </c>
      <c r="K204" s="8">
        <f t="shared" si="51"/>
        <v>3.2000541808115277</v>
      </c>
      <c r="L204" s="8">
        <f t="shared" si="52"/>
        <v>90.721536026006817</v>
      </c>
      <c r="M204" s="11" t="str">
        <f t="shared" si="53"/>
        <v>Green Dragon Tea Ingredients:
panfired green tea
• Packed in a facility and/or equipment that produces products containing peanuts, tree nuts, soybean, milk, dairy, eggs, fish, shellfish, wheat, sesame •
 - NET WT. 0.80 oz (22.68 grams)</v>
      </c>
      <c r="N204" s="12">
        <v>10000000145</v>
      </c>
      <c r="O204" s="12">
        <v>30000000145</v>
      </c>
      <c r="P204" s="12">
        <v>50000000145</v>
      </c>
      <c r="Q204" s="12">
        <v>70000000145</v>
      </c>
      <c r="R204" s="12">
        <v>90000000145</v>
      </c>
      <c r="S204" s="12">
        <v>11000000145</v>
      </c>
      <c r="T204" s="12">
        <v>13000000145</v>
      </c>
      <c r="U204" s="10"/>
      <c r="V204" s="11"/>
      <c r="W204" s="8">
        <f t="shared" si="54"/>
        <v>0.40000677260144096</v>
      </c>
      <c r="X204" s="8">
        <f t="shared" si="55"/>
        <v>11.340192003250852</v>
      </c>
      <c r="Y204" s="8">
        <f t="shared" si="56"/>
        <v>6.4001083616230554</v>
      </c>
      <c r="Z204" s="8">
        <f t="shared" si="57"/>
        <v>181.44000000000003</v>
      </c>
      <c r="AA204" s="16">
        <v>15000000145</v>
      </c>
      <c r="AB204" s="8">
        <f t="shared" si="46"/>
        <v>1.2000203178043229</v>
      </c>
      <c r="AC204" s="8">
        <f t="shared" si="45"/>
        <v>34.020000000000003</v>
      </c>
      <c r="AD204" s="16">
        <v>15000000145</v>
      </c>
      <c r="AE204" s="13"/>
      <c r="AF204" s="11" t="str">
        <f t="shared" si="58"/>
        <v>Green Dragon Tea Ingredients:
panfired green tea</v>
      </c>
    </row>
    <row r="205" spans="1:32" ht="90" x14ac:dyDescent="0.3">
      <c r="A205" s="9" t="s">
        <v>1660</v>
      </c>
      <c r="B205" s="10" t="s">
        <v>527</v>
      </c>
      <c r="C205" s="10" t="s">
        <v>528</v>
      </c>
      <c r="D205" s="11" t="s">
        <v>2019</v>
      </c>
      <c r="E205" s="8">
        <f t="shared" si="47"/>
        <v>0.80001354520288193</v>
      </c>
      <c r="F205" s="8">
        <v>22.680000000000003</v>
      </c>
      <c r="G205" s="8">
        <f t="shared" si="48"/>
        <v>1.6000270904057639</v>
      </c>
      <c r="H205" s="8">
        <v>45.360000000000007</v>
      </c>
      <c r="I205" s="8">
        <f t="shared" si="49"/>
        <v>2.000033863007205</v>
      </c>
      <c r="J205" s="8">
        <f t="shared" si="50"/>
        <v>56.700960016254264</v>
      </c>
      <c r="K205" s="8">
        <f t="shared" si="51"/>
        <v>3.2000541808115277</v>
      </c>
      <c r="L205" s="8">
        <f t="shared" si="52"/>
        <v>90.721536026006817</v>
      </c>
      <c r="M205" s="11" t="str">
        <f t="shared" si="53"/>
        <v>Green Sencha Tea Ingredients:
green sencha leaves
• Packed in a facility and/or equipment that produces products containing peanuts, tree nuts, soybean, milk, dairy, eggs, fish, shellfish, wheat, sesame •
 - NET WT. 0.80 oz (22.68 grams)</v>
      </c>
      <c r="N205" s="12">
        <v>10000000146</v>
      </c>
      <c r="O205" s="12">
        <v>30000000146</v>
      </c>
      <c r="P205" s="12">
        <v>50000000146</v>
      </c>
      <c r="Q205" s="12">
        <v>70000000146</v>
      </c>
      <c r="R205" s="12">
        <v>90000000146</v>
      </c>
      <c r="S205" s="12">
        <v>11000000146</v>
      </c>
      <c r="T205" s="12">
        <v>13000000146</v>
      </c>
      <c r="U205" s="10" t="s">
        <v>38</v>
      </c>
      <c r="V205" s="11" t="s">
        <v>1315</v>
      </c>
      <c r="W205" s="8">
        <f t="shared" si="54"/>
        <v>0.40000677260144096</v>
      </c>
      <c r="X205" s="8">
        <f t="shared" si="55"/>
        <v>11.340192003250852</v>
      </c>
      <c r="Y205" s="8">
        <f t="shared" si="56"/>
        <v>6.4001083616230554</v>
      </c>
      <c r="Z205" s="8">
        <f t="shared" si="57"/>
        <v>181.44000000000003</v>
      </c>
      <c r="AA205" s="16">
        <v>15000000146</v>
      </c>
      <c r="AB205" s="8">
        <f t="shared" si="46"/>
        <v>1.2000203178043229</v>
      </c>
      <c r="AC205" s="8">
        <f t="shared" si="45"/>
        <v>34.020000000000003</v>
      </c>
      <c r="AD205" s="16">
        <v>15000000146</v>
      </c>
      <c r="AE205" s="13"/>
      <c r="AF205" s="11" t="str">
        <f t="shared" si="58"/>
        <v>Green Sencha Tea Ingredients:
green sencha leaves</v>
      </c>
    </row>
    <row r="206" spans="1:32" ht="135" x14ac:dyDescent="0.3">
      <c r="A206" s="9" t="s">
        <v>530</v>
      </c>
      <c r="B206" s="10" t="s">
        <v>531</v>
      </c>
      <c r="C206" s="10" t="s">
        <v>531</v>
      </c>
      <c r="D206" s="11" t="s">
        <v>2020</v>
      </c>
      <c r="E206" s="8">
        <f t="shared" si="47"/>
        <v>1.9500330164320243</v>
      </c>
      <c r="F206" s="8">
        <v>55.282499999999999</v>
      </c>
      <c r="G206" s="8">
        <f t="shared" si="48"/>
        <v>3.9000660328640486</v>
      </c>
      <c r="H206" s="8">
        <v>110.565</v>
      </c>
      <c r="I206" s="8">
        <f t="shared" si="49"/>
        <v>4.8750825410800607</v>
      </c>
      <c r="J206" s="8">
        <f t="shared" si="50"/>
        <v>138.20859003961974</v>
      </c>
      <c r="K206" s="8">
        <f t="shared" si="51"/>
        <v>7.8001320657280973</v>
      </c>
      <c r="L206" s="8">
        <f t="shared" si="52"/>
        <v>221.13374406339156</v>
      </c>
      <c r="M206" s="11" t="str">
        <f t="shared" si="53"/>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06" s="12">
        <v>10000000147</v>
      </c>
      <c r="O206" s="12">
        <v>30000000147</v>
      </c>
      <c r="P206" s="12">
        <v>50000000147</v>
      </c>
      <c r="Q206" s="12">
        <v>70000000147</v>
      </c>
      <c r="R206" s="12">
        <v>90000000147</v>
      </c>
      <c r="S206" s="12">
        <v>11000000147</v>
      </c>
      <c r="T206" s="12">
        <v>13000000147</v>
      </c>
      <c r="U206" s="10" t="s">
        <v>38</v>
      </c>
      <c r="V206" s="11"/>
      <c r="W206" s="8">
        <f t="shared" si="54"/>
        <v>0.97501650821601216</v>
      </c>
      <c r="X206" s="8">
        <f t="shared" si="55"/>
        <v>27.641718007923945</v>
      </c>
      <c r="Y206" s="8">
        <f t="shared" si="56"/>
        <v>15.600264131456195</v>
      </c>
      <c r="Z206" s="8">
        <f t="shared" si="57"/>
        <v>442.26</v>
      </c>
      <c r="AA206" s="16">
        <v>15000000147</v>
      </c>
      <c r="AB206" s="8">
        <f t="shared" si="46"/>
        <v>2.9250495246480366</v>
      </c>
      <c r="AC206" s="8">
        <f t="shared" si="45"/>
        <v>82.923749999999998</v>
      </c>
      <c r="AD206" s="16">
        <v>15000000147</v>
      </c>
      <c r="AE206" s="13"/>
      <c r="AF206" s="11" t="str">
        <f t="shared" si="58"/>
        <v>Griller Thriller Ingredients:
sugar, brown sugar, salt, dry honey (refinery syrup, honey), dehydrated peach, paprika and other spices, dehydrated garlic and onion, oleoresin paprika and turmeric added for color and not more than 1.0% silicone dioxide added to prevent caking</v>
      </c>
    </row>
    <row r="207" spans="1:32" ht="135" x14ac:dyDescent="0.3">
      <c r="A207" s="25" t="s">
        <v>532</v>
      </c>
      <c r="B207" s="10" t="s">
        <v>533</v>
      </c>
      <c r="C207" s="10" t="s">
        <v>534</v>
      </c>
      <c r="D207" s="11" t="s">
        <v>2021</v>
      </c>
      <c r="E207" s="8">
        <f t="shared" si="47"/>
        <v>0.50000846575180113</v>
      </c>
      <c r="F207" s="8">
        <v>14.175000000000001</v>
      </c>
      <c r="G207" s="8">
        <f t="shared" si="48"/>
        <v>1.0000169315036023</v>
      </c>
      <c r="H207" s="8">
        <v>28.35</v>
      </c>
      <c r="I207" s="8">
        <f t="shared" si="49"/>
        <v>1.2500211643795027</v>
      </c>
      <c r="J207" s="8">
        <f t="shared" si="50"/>
        <v>35.438100010158905</v>
      </c>
      <c r="K207" s="8">
        <f t="shared" si="51"/>
        <v>2.0000338630072045</v>
      </c>
      <c r="L207" s="8">
        <f t="shared" si="52"/>
        <v>56.70096001625425</v>
      </c>
      <c r="M207" s="11" t="str">
        <f t="shared" si="53"/>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07" s="12">
        <v>10000000148</v>
      </c>
      <c r="O207" s="12">
        <v>30000000148</v>
      </c>
      <c r="P207" s="12">
        <v>50000000148</v>
      </c>
      <c r="Q207" s="12">
        <v>70000000148</v>
      </c>
      <c r="R207" s="12">
        <v>90000000148</v>
      </c>
      <c r="S207" s="12">
        <v>11000000148</v>
      </c>
      <c r="T207" s="12">
        <v>13000000148</v>
      </c>
      <c r="U207" s="10"/>
      <c r="V207" s="11"/>
      <c r="W207" s="8">
        <f t="shared" si="54"/>
        <v>0.25000423287590057</v>
      </c>
      <c r="X207" s="8">
        <f t="shared" si="55"/>
        <v>7.0876200020317812</v>
      </c>
      <c r="Y207" s="8">
        <f t="shared" si="56"/>
        <v>4.0000677260144091</v>
      </c>
      <c r="Z207" s="8">
        <f t="shared" si="57"/>
        <v>113.4</v>
      </c>
      <c r="AA207" s="16">
        <v>15000000148</v>
      </c>
      <c r="AB207" s="8">
        <f t="shared" si="46"/>
        <v>0.7500126986277017</v>
      </c>
      <c r="AC207" s="8">
        <f t="shared" si="45"/>
        <v>21.262500000000003</v>
      </c>
      <c r="AD207" s="16">
        <v>15000000148</v>
      </c>
      <c r="AE207" s="13"/>
      <c r="AF207" s="11" t="str">
        <f t="shared" si="58"/>
        <v>Grillin' with Heat Seasoning Ingredients:
black pepper, chili powder, paprika, salt, brown sugar, spices, dehydrated garlic, onion, sugar, worchestershire powder, turmeric, oregano, disodium inosinate, guanylate (natural sodium salt) &lt;2% calcium stearate (anti caking)</v>
      </c>
    </row>
    <row r="208" spans="1:32" ht="90" x14ac:dyDescent="0.3">
      <c r="A208" s="9" t="s">
        <v>535</v>
      </c>
      <c r="B208" s="10" t="s">
        <v>536</v>
      </c>
      <c r="C208" s="10" t="s">
        <v>536</v>
      </c>
      <c r="D208" s="11" t="s">
        <v>2022</v>
      </c>
      <c r="E208" s="8">
        <f t="shared" si="47"/>
        <v>1.6500279369809436</v>
      </c>
      <c r="F208" s="8">
        <v>46.777499999999996</v>
      </c>
      <c r="G208" s="8">
        <f t="shared" si="48"/>
        <v>3.3000558739618873</v>
      </c>
      <c r="H208" s="8">
        <v>93.554999999999993</v>
      </c>
      <c r="I208" s="8">
        <f t="shared" si="49"/>
        <v>4.1250698424523593</v>
      </c>
      <c r="J208" s="8">
        <f t="shared" si="50"/>
        <v>116.9457300335244</v>
      </c>
      <c r="K208" s="8">
        <f t="shared" si="51"/>
        <v>6.6001117479237745</v>
      </c>
      <c r="L208" s="8">
        <f t="shared" si="52"/>
        <v>187.11316805363901</v>
      </c>
      <c r="M208" s="11" t="str">
        <f t="shared" si="53"/>
        <v>Ground Ginger Ingredients:
ground ginger
• Packed in a facility and/or equipment that produces products containing peanuts, tree nuts, soybean, milk, dairy, eggs, fish, shellfish, wheat, sesame •
 - NET WT. 1.65 oz (46.7775 grams)</v>
      </c>
      <c r="N208" s="12">
        <v>10000000477</v>
      </c>
      <c r="O208" s="12">
        <v>30000000477</v>
      </c>
      <c r="P208" s="12">
        <v>50000000477</v>
      </c>
      <c r="Q208" s="12">
        <v>70000000477</v>
      </c>
      <c r="R208" s="12">
        <v>90000000477</v>
      </c>
      <c r="S208" s="12">
        <v>11000000477</v>
      </c>
      <c r="T208" s="12">
        <v>13000000477</v>
      </c>
      <c r="U208" s="10"/>
      <c r="V208" s="11"/>
      <c r="W208" s="8">
        <f t="shared" si="54"/>
        <v>0.82501396849047182</v>
      </c>
      <c r="X208" s="8">
        <f t="shared" si="55"/>
        <v>23.389146006704877</v>
      </c>
      <c r="Y208" s="8">
        <f t="shared" si="56"/>
        <v>13.200223495847549</v>
      </c>
      <c r="Z208" s="8">
        <f t="shared" si="57"/>
        <v>374.21999999999997</v>
      </c>
      <c r="AA208" s="16">
        <v>15000000477</v>
      </c>
      <c r="AB208" s="8">
        <f t="shared" si="46"/>
        <v>2.4750419054714152</v>
      </c>
      <c r="AC208" s="8">
        <f t="shared" si="45"/>
        <v>70.166249999999991</v>
      </c>
      <c r="AD208" s="16">
        <v>15000000477</v>
      </c>
      <c r="AE208" s="13"/>
      <c r="AF208" s="11" t="str">
        <f t="shared" si="58"/>
        <v>Ground Ginger Ingredients:
ground ginger</v>
      </c>
    </row>
    <row r="209" spans="1:32" ht="105" x14ac:dyDescent="0.3">
      <c r="A209" s="9" t="s">
        <v>1343</v>
      </c>
      <c r="B209" s="10" t="s">
        <v>1342</v>
      </c>
      <c r="C209" s="10" t="s">
        <v>1342</v>
      </c>
      <c r="D209" s="11" t="s">
        <v>2023</v>
      </c>
      <c r="E209" s="8">
        <f t="shared" si="47"/>
        <v>0.77602724843313053</v>
      </c>
      <c r="F209" s="8">
        <v>22</v>
      </c>
      <c r="G209" s="8">
        <f t="shared" si="48"/>
        <v>1.6578763943798698</v>
      </c>
      <c r="H209" s="8">
        <v>47</v>
      </c>
      <c r="I209" s="8">
        <f t="shared" si="49"/>
        <v>2.0723454929748373</v>
      </c>
      <c r="J209" s="8">
        <f t="shared" si="50"/>
        <v>58.750994725836641</v>
      </c>
      <c r="K209" s="8">
        <f t="shared" si="51"/>
        <v>3.3157527887597396</v>
      </c>
      <c r="L209" s="8">
        <f t="shared" si="52"/>
        <v>94.001591561338614</v>
      </c>
      <c r="M209" s="11" t="str">
        <f t="shared" si="53"/>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09" s="12">
        <v>10000000491</v>
      </c>
      <c r="O209" s="12">
        <v>30000000491</v>
      </c>
      <c r="P209" s="12">
        <v>50000000491</v>
      </c>
      <c r="Q209" s="12">
        <v>70000000491</v>
      </c>
      <c r="R209" s="12">
        <v>90000000491</v>
      </c>
      <c r="S209" s="12">
        <v>11000000491</v>
      </c>
      <c r="T209" s="12">
        <v>13000000491</v>
      </c>
      <c r="U209" s="10" t="s">
        <v>38</v>
      </c>
      <c r="V209" s="11" t="s">
        <v>844</v>
      </c>
      <c r="W209" s="8">
        <f t="shared" si="54"/>
        <v>0.41446909859496744</v>
      </c>
      <c r="X209" s="8">
        <f t="shared" si="55"/>
        <v>11.750198945167327</v>
      </c>
      <c r="Y209" s="8">
        <f t="shared" si="56"/>
        <v>6.6315055775194791</v>
      </c>
      <c r="Z209" s="8">
        <f t="shared" si="57"/>
        <v>188</v>
      </c>
      <c r="AA209" s="16">
        <v>15000000491</v>
      </c>
      <c r="AB209" s="8">
        <f t="shared" si="46"/>
        <v>1.2169518214065</v>
      </c>
      <c r="AC209" s="8">
        <f t="shared" ref="AC209:AC272" si="59">IF(OR(F209 = "NULL", H209 = "NULL"), "NULL", (F209+H209)/2)</f>
        <v>34.5</v>
      </c>
      <c r="AD209" s="16">
        <v>15000000491</v>
      </c>
      <c r="AE209" s="13"/>
      <c r="AF209" s="11" t="str">
        <f t="shared" si="58"/>
        <v>Guacamole Seasoning Ingredients:
onion, salt, crushed red pepper, garlic, citric acid, lime juice powder, cilantro and cumin</v>
      </c>
    </row>
    <row r="210" spans="1:32" ht="105" x14ac:dyDescent="0.3">
      <c r="A210" s="9" t="s">
        <v>537</v>
      </c>
      <c r="B210" s="10" t="s">
        <v>538</v>
      </c>
      <c r="C210" s="10" t="s">
        <v>539</v>
      </c>
      <c r="D210" s="11" t="s">
        <v>2023</v>
      </c>
      <c r="E210" s="8">
        <f t="shared" si="47"/>
        <v>0.80001354520288193</v>
      </c>
      <c r="F210" s="8">
        <v>22.680000000000003</v>
      </c>
      <c r="G210" s="8">
        <f t="shared" si="48"/>
        <v>1.6000270904057639</v>
      </c>
      <c r="H210" s="8">
        <v>45.360000000000007</v>
      </c>
      <c r="I210" s="8">
        <f t="shared" si="49"/>
        <v>2.000033863007205</v>
      </c>
      <c r="J210" s="8">
        <f t="shared" si="50"/>
        <v>56.700960016254264</v>
      </c>
      <c r="K210" s="8">
        <f t="shared" si="51"/>
        <v>3.2000541808115277</v>
      </c>
      <c r="L210" s="8">
        <f t="shared" si="52"/>
        <v>90.721536026006817</v>
      </c>
      <c r="M210" s="11" t="str">
        <f t="shared" si="53"/>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10" s="12">
        <v>10000000149</v>
      </c>
      <c r="O210" s="12">
        <v>30000000149</v>
      </c>
      <c r="P210" s="12">
        <v>50000000149</v>
      </c>
      <c r="Q210" s="12">
        <v>70000000149</v>
      </c>
      <c r="R210" s="12">
        <v>90000000149</v>
      </c>
      <c r="S210" s="12">
        <v>11000000149</v>
      </c>
      <c r="T210" s="12">
        <v>13000000149</v>
      </c>
      <c r="U210" s="10" t="s">
        <v>38</v>
      </c>
      <c r="V210" s="11"/>
      <c r="W210" s="8">
        <f t="shared" si="54"/>
        <v>0.40000677260144096</v>
      </c>
      <c r="X210" s="8">
        <f t="shared" si="55"/>
        <v>11.340192003250852</v>
      </c>
      <c r="Y210" s="8">
        <f t="shared" si="56"/>
        <v>6.4001083616230554</v>
      </c>
      <c r="Z210" s="8">
        <f t="shared" si="57"/>
        <v>181.44000000000003</v>
      </c>
      <c r="AA210" s="16">
        <v>15000000149</v>
      </c>
      <c r="AB210" s="8">
        <f t="shared" si="46"/>
        <v>1.2000203178043229</v>
      </c>
      <c r="AC210" s="8">
        <f t="shared" si="59"/>
        <v>34.020000000000003</v>
      </c>
      <c r="AD210" s="16">
        <v>15000000149</v>
      </c>
      <c r="AE210" s="13"/>
      <c r="AF210" s="11" t="str">
        <f t="shared" si="58"/>
        <v>Guacamole Seasoning Ingredients:
onion, salt, crushed red pepper, garlic, citric acid, lime juice powder, cilantro and cumin</v>
      </c>
    </row>
    <row r="211" spans="1:32" ht="105" x14ac:dyDescent="0.3">
      <c r="A211" s="9" t="s">
        <v>540</v>
      </c>
      <c r="B211" s="10" t="s">
        <v>541</v>
      </c>
      <c r="C211" s="10" t="s">
        <v>541</v>
      </c>
      <c r="D211" s="11" t="s">
        <v>2024</v>
      </c>
      <c r="E211" s="8">
        <f t="shared" si="47"/>
        <v>2.0000338630072045</v>
      </c>
      <c r="F211" s="8">
        <v>56.7</v>
      </c>
      <c r="G211" s="8">
        <f t="shared" si="48"/>
        <v>4.0000677260144091</v>
      </c>
      <c r="H211" s="8">
        <v>113.4</v>
      </c>
      <c r="I211" s="8">
        <f t="shared" si="49"/>
        <v>5.0000846575180109</v>
      </c>
      <c r="J211" s="8">
        <f t="shared" si="50"/>
        <v>141.75240004063562</v>
      </c>
      <c r="K211" s="8">
        <f t="shared" si="51"/>
        <v>8.0001354520288182</v>
      </c>
      <c r="L211" s="8">
        <f t="shared" si="52"/>
        <v>226.803840065017</v>
      </c>
      <c r="M211" s="11" t="str">
        <f t="shared" si="53"/>
        <v>Gyro Seasoning Ingredients:
onion, garlic, sea salt, oregano, marjoram, black pepper and rosemary
• Packed in a facility and/or equipment that produces products containing peanuts, tree nuts, soybean, milk, dairy, eggs, fish, shellfish, wheat, sesame •
 - NET WT. 2.00 oz (56.7 grams)</v>
      </c>
      <c r="N211" s="12">
        <v>10000000400</v>
      </c>
      <c r="O211" s="12">
        <v>30000000400</v>
      </c>
      <c r="P211" s="12">
        <v>50000000400</v>
      </c>
      <c r="Q211" s="12">
        <v>70000000400</v>
      </c>
      <c r="R211" s="12">
        <v>90000000400</v>
      </c>
      <c r="S211" s="12">
        <v>11000000400</v>
      </c>
      <c r="T211" s="12">
        <v>13000000400</v>
      </c>
      <c r="U211" s="10" t="s">
        <v>38</v>
      </c>
      <c r="V211" s="11"/>
      <c r="W211" s="8">
        <f t="shared" si="54"/>
        <v>1.0000169315036023</v>
      </c>
      <c r="X211" s="8">
        <f t="shared" si="55"/>
        <v>28.350480008127125</v>
      </c>
      <c r="Y211" s="8">
        <f t="shared" si="56"/>
        <v>16.000270904057636</v>
      </c>
      <c r="Z211" s="8">
        <f t="shared" si="57"/>
        <v>453.6</v>
      </c>
      <c r="AA211" s="16">
        <v>15000000400</v>
      </c>
      <c r="AB211" s="8">
        <f t="shared" si="46"/>
        <v>3.0000507945108068</v>
      </c>
      <c r="AC211" s="8">
        <f t="shared" si="59"/>
        <v>85.050000000000011</v>
      </c>
      <c r="AD211" s="16">
        <v>15000000400</v>
      </c>
      <c r="AE211" s="13"/>
      <c r="AF211" s="11" t="str">
        <f t="shared" si="58"/>
        <v>Gyro Seasoning Ingredients:
onion, garlic, sea salt, oregano, marjoram, black pepper and rosemary</v>
      </c>
    </row>
    <row r="212" spans="1:32" ht="90" x14ac:dyDescent="0.3">
      <c r="A212" s="9" t="s">
        <v>542</v>
      </c>
      <c r="B212" s="10" t="s">
        <v>543</v>
      </c>
      <c r="C212" s="10" t="s">
        <v>544</v>
      </c>
      <c r="D212" s="11" t="s">
        <v>2025</v>
      </c>
      <c r="E212" s="8">
        <f t="shared" si="47"/>
        <v>2.6455474378402175</v>
      </c>
      <c r="F212" s="8">
        <v>75</v>
      </c>
      <c r="G212" s="8">
        <f t="shared" si="48"/>
        <v>5.291094875680435</v>
      </c>
      <c r="H212" s="8">
        <v>150</v>
      </c>
      <c r="I212" s="8">
        <f t="shared" si="49"/>
        <v>6.613868594600544</v>
      </c>
      <c r="J212" s="8">
        <f t="shared" si="50"/>
        <v>187.50317465692544</v>
      </c>
      <c r="K212" s="8">
        <f t="shared" si="51"/>
        <v>10.58218975136087</v>
      </c>
      <c r="L212" s="8">
        <f t="shared" si="52"/>
        <v>300.00507945108069</v>
      </c>
      <c r="M212" s="11" t="str">
        <f t="shared" si="53"/>
        <v>Habanero Sea Salt Ingredients:
sea salt, habanero Chile powder
• Packed in a facility and/or equipment that produces products containing peanuts, tree nuts, soybean, milk, dairy, eggs, fish, shellfish, wheat, sesame •
 - NET WT. 2.65 oz (75 grams)</v>
      </c>
      <c r="N212" s="12">
        <v>10000000150</v>
      </c>
      <c r="O212" s="12">
        <v>30000000150</v>
      </c>
      <c r="P212" s="12">
        <v>50000000150</v>
      </c>
      <c r="Q212" s="12">
        <v>70000000150</v>
      </c>
      <c r="R212" s="12">
        <v>90000000150</v>
      </c>
      <c r="S212" s="12">
        <v>11000000150</v>
      </c>
      <c r="T212" s="12">
        <v>13000000150</v>
      </c>
      <c r="U212" s="10" t="s">
        <v>38</v>
      </c>
      <c r="V212" s="11" t="s">
        <v>140</v>
      </c>
      <c r="W212" s="8">
        <f t="shared" si="54"/>
        <v>1.3227737189201088</v>
      </c>
      <c r="X212" s="8">
        <f t="shared" si="55"/>
        <v>37.500634931385086</v>
      </c>
      <c r="Y212" s="8">
        <f t="shared" si="56"/>
        <v>21.16437950272174</v>
      </c>
      <c r="Z212" s="8">
        <f t="shared" si="57"/>
        <v>600</v>
      </c>
      <c r="AA212" s="16">
        <v>15000000150</v>
      </c>
      <c r="AB212" s="8">
        <f t="shared" si="46"/>
        <v>3.968321156760326</v>
      </c>
      <c r="AC212" s="8">
        <f t="shared" si="59"/>
        <v>112.5</v>
      </c>
      <c r="AD212" s="16">
        <v>15000000150</v>
      </c>
      <c r="AE212" s="13"/>
      <c r="AF212" s="11" t="str">
        <f t="shared" si="58"/>
        <v>Habanero Sea Salt Ingredients:
sea salt, habanero Chile powder</v>
      </c>
    </row>
    <row r="213" spans="1:32" ht="90" x14ac:dyDescent="0.3">
      <c r="A213" s="9" t="s">
        <v>545</v>
      </c>
      <c r="B213" s="10" t="s">
        <v>546</v>
      </c>
      <c r="C213" s="10" t="s">
        <v>547</v>
      </c>
      <c r="D213" s="11" t="s">
        <v>2026</v>
      </c>
      <c r="E213" s="8">
        <f t="shared" si="47"/>
        <v>1.1000186246539627</v>
      </c>
      <c r="F213" s="8">
        <v>31.185000000000006</v>
      </c>
      <c r="G213" s="8">
        <f t="shared" si="48"/>
        <v>2.2000372493079254</v>
      </c>
      <c r="H213" s="8">
        <v>62.370000000000012</v>
      </c>
      <c r="I213" s="8">
        <f t="shared" si="49"/>
        <v>2.7500465616349068</v>
      </c>
      <c r="J213" s="8">
        <f t="shared" si="50"/>
        <v>77.963820022349609</v>
      </c>
      <c r="K213" s="8">
        <f t="shared" si="51"/>
        <v>4.4000744986158509</v>
      </c>
      <c r="L213" s="8">
        <f t="shared" si="52"/>
        <v>124.74211203575938</v>
      </c>
      <c r="M213" s="11" t="str">
        <f t="shared" si="53"/>
        <v>Herbal Country Bread Dip Ingredients:
onion, garlic, parsley, basil, oregano, chili pepper &amp; fennel
• Packed in a facility and/or equipment that produces products containing peanuts, tree nuts, soybean, milk, dairy, eggs, fish, shellfish, wheat, sesame •
 - NET WT. 1.10 oz (31.185 grams)</v>
      </c>
      <c r="N213" s="12">
        <v>10000000151</v>
      </c>
      <c r="O213" s="12">
        <v>30000000151</v>
      </c>
      <c r="P213" s="12">
        <v>50000000151</v>
      </c>
      <c r="Q213" s="12">
        <v>70000000151</v>
      </c>
      <c r="R213" s="12">
        <v>90000000151</v>
      </c>
      <c r="S213" s="12">
        <v>11000000151</v>
      </c>
      <c r="T213" s="12">
        <v>13000000151</v>
      </c>
      <c r="U213" s="10" t="s">
        <v>38</v>
      </c>
      <c r="V213" s="11"/>
      <c r="W213" s="8">
        <f t="shared" si="54"/>
        <v>0.55000931232698136</v>
      </c>
      <c r="X213" s="8">
        <f t="shared" si="55"/>
        <v>15.592764004469922</v>
      </c>
      <c r="Y213" s="8">
        <f t="shared" si="56"/>
        <v>8.8001489972317017</v>
      </c>
      <c r="Z213" s="8">
        <f t="shared" si="57"/>
        <v>249.48000000000005</v>
      </c>
      <c r="AA213" s="16">
        <v>15000000151</v>
      </c>
      <c r="AB213" s="8">
        <f t="shared" si="46"/>
        <v>1.6500279369809441</v>
      </c>
      <c r="AC213" s="8">
        <f t="shared" si="59"/>
        <v>46.777500000000011</v>
      </c>
      <c r="AD213" s="16">
        <v>15000000151</v>
      </c>
      <c r="AE213" s="13"/>
      <c r="AF213" s="11" t="str">
        <f t="shared" si="58"/>
        <v>Herbal Country Bread Dip Ingredients:
onion, garlic, parsley, basil, oregano, chili pepper &amp; fennel</v>
      </c>
    </row>
    <row r="214" spans="1:32" ht="90" x14ac:dyDescent="0.3">
      <c r="A214" s="9" t="s">
        <v>576</v>
      </c>
      <c r="B214" s="10" t="s">
        <v>549</v>
      </c>
      <c r="C214" s="10" t="s">
        <v>550</v>
      </c>
      <c r="D214" s="11" t="s">
        <v>2027</v>
      </c>
      <c r="E214" s="8">
        <f t="shared" si="47"/>
        <v>1.2698627701633045</v>
      </c>
      <c r="F214" s="8">
        <v>36</v>
      </c>
      <c r="G214" s="8">
        <f t="shared" si="48"/>
        <v>2.539725540326609</v>
      </c>
      <c r="H214" s="8">
        <v>72</v>
      </c>
      <c r="I214" s="8">
        <f t="shared" si="49"/>
        <v>3.1746569254082613</v>
      </c>
      <c r="J214" s="8">
        <f t="shared" si="50"/>
        <v>90.001523835324207</v>
      </c>
      <c r="K214" s="8">
        <f t="shared" si="51"/>
        <v>5.079451080653218</v>
      </c>
      <c r="L214" s="8">
        <f t="shared" si="52"/>
        <v>144.00243813651875</v>
      </c>
      <c r="M214" s="11" t="str">
        <f t="shared" si="53"/>
        <v>Herbal Grill Seasoning Ingredients:
dehydrated garlic, onion, spices, herbs, salt, corn oil
• Packed in a facility and/or equipment that produces products containing peanuts, tree nuts, soybean, milk, dairy, eggs, fish, shellfish, wheat, sesame •
 - NET WT. 1.27 oz (36 grams)</v>
      </c>
      <c r="N214" s="12">
        <v>10000000381</v>
      </c>
      <c r="O214" s="12">
        <v>30000000381</v>
      </c>
      <c r="P214" s="12">
        <v>50000000381</v>
      </c>
      <c r="Q214" s="12">
        <v>70000000381</v>
      </c>
      <c r="R214" s="12">
        <v>90000000381</v>
      </c>
      <c r="S214" s="12">
        <v>11000000381</v>
      </c>
      <c r="T214" s="12">
        <v>13000000381</v>
      </c>
      <c r="U214" s="10" t="s">
        <v>38</v>
      </c>
      <c r="V214" s="11" t="s">
        <v>1316</v>
      </c>
      <c r="W214" s="8">
        <f t="shared" si="54"/>
        <v>0.63493138508165226</v>
      </c>
      <c r="X214" s="8">
        <f t="shared" si="55"/>
        <v>18.000304767064844</v>
      </c>
      <c r="Y214" s="8">
        <f t="shared" si="56"/>
        <v>10.158902161306436</v>
      </c>
      <c r="Z214" s="8">
        <f t="shared" si="57"/>
        <v>288</v>
      </c>
      <c r="AA214" s="16">
        <v>15000000381</v>
      </c>
      <c r="AB214" s="8">
        <f t="shared" si="46"/>
        <v>1.9047941552449568</v>
      </c>
      <c r="AC214" s="8">
        <f t="shared" si="59"/>
        <v>54</v>
      </c>
      <c r="AD214" s="16">
        <v>15000000381</v>
      </c>
      <c r="AE214" s="13"/>
      <c r="AF214" s="11" t="str">
        <f t="shared" si="58"/>
        <v>Herbal Grill Seasoning Ingredients:
dehydrated garlic, onion, spices, herbs, salt, corn oil</v>
      </c>
    </row>
    <row r="215" spans="1:32" ht="105" x14ac:dyDescent="0.3">
      <c r="A215" s="14" t="s">
        <v>551</v>
      </c>
      <c r="B215" s="10" t="s">
        <v>552</v>
      </c>
      <c r="C215" s="10" t="s">
        <v>553</v>
      </c>
      <c r="D215" s="11" t="s">
        <v>2028</v>
      </c>
      <c r="E215" s="8">
        <f t="shared" si="47"/>
        <v>0.24691776086508696</v>
      </c>
      <c r="F215" s="8">
        <v>7</v>
      </c>
      <c r="G215" s="8">
        <f t="shared" si="48"/>
        <v>0.59965741924378269</v>
      </c>
      <c r="H215" s="8">
        <v>17</v>
      </c>
      <c r="I215" s="8">
        <f t="shared" si="49"/>
        <v>0.7495717740547283</v>
      </c>
      <c r="J215" s="8">
        <f t="shared" si="50"/>
        <v>21.250359794451548</v>
      </c>
      <c r="K215" s="8">
        <f t="shared" si="51"/>
        <v>1.1993148384875654</v>
      </c>
      <c r="L215" s="8">
        <f t="shared" si="52"/>
        <v>34.000575671122483</v>
      </c>
      <c r="M215" s="11" t="str">
        <f t="shared" si="53"/>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15" s="12">
        <v>10000000395</v>
      </c>
      <c r="O215" s="12">
        <v>30000000395</v>
      </c>
      <c r="P215" s="12">
        <v>50000000395</v>
      </c>
      <c r="Q215" s="12">
        <v>70000000395</v>
      </c>
      <c r="R215" s="12">
        <v>90000000395</v>
      </c>
      <c r="S215" s="12">
        <v>11000000395</v>
      </c>
      <c r="T215" s="12">
        <v>13000000395</v>
      </c>
      <c r="U215" s="11" t="s">
        <v>38</v>
      </c>
      <c r="V215" s="11" t="s">
        <v>1316</v>
      </c>
      <c r="W215" s="8">
        <f t="shared" si="54"/>
        <v>0.14991435481094567</v>
      </c>
      <c r="X215" s="8">
        <f t="shared" si="55"/>
        <v>4.2500719588903104</v>
      </c>
      <c r="Y215" s="8">
        <f t="shared" si="56"/>
        <v>2.3986296769751307</v>
      </c>
      <c r="Z215" s="8">
        <f t="shared" si="57"/>
        <v>68</v>
      </c>
      <c r="AA215" s="16">
        <v>15000000395</v>
      </c>
      <c r="AB215" s="8">
        <f t="shared" si="46"/>
        <v>0.42328759005443484</v>
      </c>
      <c r="AC215" s="8">
        <f t="shared" si="59"/>
        <v>12</v>
      </c>
      <c r="AD215" s="16">
        <v>15000000395</v>
      </c>
      <c r="AE215" s="13" t="s">
        <v>554</v>
      </c>
      <c r="AF215" s="11" t="str">
        <f t="shared" si="58"/>
        <v>Herbs de Provence Bread Dip &amp; Seasoning Ingredients:
thyme, marjoram, rosemary, savory, fennel, lavender buds, corn oil</v>
      </c>
    </row>
    <row r="216" spans="1:32" ht="105" x14ac:dyDescent="0.3">
      <c r="A216" s="25" t="s">
        <v>555</v>
      </c>
      <c r="B216" s="10" t="s">
        <v>1826</v>
      </c>
      <c r="C216" s="10" t="s">
        <v>1827</v>
      </c>
      <c r="D216" s="11" t="s">
        <v>2029</v>
      </c>
      <c r="E216" s="8">
        <f t="shared" si="47"/>
        <v>0.24691776086508696</v>
      </c>
      <c r="F216" s="8">
        <v>7</v>
      </c>
      <c r="G216" s="8">
        <f t="shared" si="48"/>
        <v>0.59965741924378269</v>
      </c>
      <c r="H216" s="8">
        <v>17</v>
      </c>
      <c r="I216" s="8">
        <f t="shared" si="49"/>
        <v>0.7495717740547283</v>
      </c>
      <c r="J216" s="8">
        <f t="shared" si="50"/>
        <v>21.250359794451548</v>
      </c>
      <c r="K216" s="8">
        <f t="shared" si="51"/>
        <v>1.1993148384875654</v>
      </c>
      <c r="L216" s="8">
        <f t="shared" si="52"/>
        <v>34.000575671122483</v>
      </c>
      <c r="M216" s="11" t="str">
        <f t="shared" si="53"/>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16" s="12">
        <v>10000000152</v>
      </c>
      <c r="O216" s="12">
        <v>30000000152</v>
      </c>
      <c r="P216" s="12">
        <v>50000000152</v>
      </c>
      <c r="Q216" s="12">
        <v>70000000152</v>
      </c>
      <c r="R216" s="12">
        <v>90000000152</v>
      </c>
      <c r="S216" s="12">
        <v>11000000152</v>
      </c>
      <c r="T216" s="12">
        <v>13000000152</v>
      </c>
      <c r="U216" s="10" t="s">
        <v>38</v>
      </c>
      <c r="V216" s="11" t="s">
        <v>1316</v>
      </c>
      <c r="W216" s="8">
        <f t="shared" si="54"/>
        <v>0.14991435481094567</v>
      </c>
      <c r="X216" s="8">
        <f t="shared" si="55"/>
        <v>4.2500719588903104</v>
      </c>
      <c r="Y216" s="8">
        <f t="shared" si="56"/>
        <v>2.3986296769751307</v>
      </c>
      <c r="Z216" s="8">
        <f t="shared" si="57"/>
        <v>68</v>
      </c>
      <c r="AA216" s="16">
        <v>15000000152</v>
      </c>
      <c r="AB216" s="8">
        <f t="shared" si="46"/>
        <v>0.42328759005443484</v>
      </c>
      <c r="AC216" s="8">
        <f t="shared" si="59"/>
        <v>12</v>
      </c>
      <c r="AD216" s="16">
        <v>15000000152</v>
      </c>
      <c r="AE216" s="13"/>
      <c r="AF216" s="11" t="str">
        <f t="shared" si="58"/>
        <v>Herbs De Provence with Lavender Seasoning Ingredients:
thyme, marjoram, rosemary, savory, fennel, lavender buds, corn oil</v>
      </c>
    </row>
    <row r="217" spans="1:32" ht="105" x14ac:dyDescent="0.3">
      <c r="A217" s="9" t="s">
        <v>556</v>
      </c>
      <c r="B217" s="10" t="s">
        <v>557</v>
      </c>
      <c r="C217" s="10" t="s">
        <v>558</v>
      </c>
      <c r="D217" s="11" t="s">
        <v>2030</v>
      </c>
      <c r="E217" s="8">
        <f t="shared" si="47"/>
        <v>1.6000270904057639</v>
      </c>
      <c r="F217" s="8">
        <v>45.360000000000007</v>
      </c>
      <c r="G217" s="8">
        <f t="shared" si="48"/>
        <v>3.2000541808115277</v>
      </c>
      <c r="H217" s="8">
        <v>90.720000000000013</v>
      </c>
      <c r="I217" s="8">
        <f t="shared" si="49"/>
        <v>4.00006772601441</v>
      </c>
      <c r="J217" s="8">
        <f t="shared" si="50"/>
        <v>113.40192003250853</v>
      </c>
      <c r="K217" s="8">
        <f t="shared" si="51"/>
        <v>6.4001083616230554</v>
      </c>
      <c r="L217" s="8">
        <f t="shared" si="52"/>
        <v>181.44307205201363</v>
      </c>
      <c r="M217" s="11" t="str">
        <f t="shared" si="53"/>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17" s="12">
        <v>10000000153</v>
      </c>
      <c r="O217" s="12">
        <v>30000000153</v>
      </c>
      <c r="P217" s="12">
        <v>50000000153</v>
      </c>
      <c r="Q217" s="12">
        <v>70000000153</v>
      </c>
      <c r="R217" s="12">
        <v>90000000153</v>
      </c>
      <c r="S217" s="12">
        <v>11000000153</v>
      </c>
      <c r="T217" s="12">
        <v>13000000153</v>
      </c>
      <c r="U217" s="10"/>
      <c r="V217" s="11"/>
      <c r="W217" s="8">
        <f t="shared" si="54"/>
        <v>0.80001354520288193</v>
      </c>
      <c r="X217" s="8">
        <f t="shared" si="55"/>
        <v>22.680384006501704</v>
      </c>
      <c r="Y217" s="8">
        <f t="shared" si="56"/>
        <v>12.800216723246111</v>
      </c>
      <c r="Z217" s="8">
        <f t="shared" si="57"/>
        <v>362.88000000000005</v>
      </c>
      <c r="AA217" s="16">
        <v>15000000153</v>
      </c>
      <c r="AB217" s="8">
        <f t="shared" si="46"/>
        <v>2.4000406356086459</v>
      </c>
      <c r="AC217" s="8">
        <f t="shared" si="59"/>
        <v>68.040000000000006</v>
      </c>
      <c r="AD217" s="16">
        <v>15000000153</v>
      </c>
      <c r="AE217" s="13"/>
      <c r="AF217" s="11" t="str">
        <f t="shared" si="58"/>
        <v>Hibiscus Chili Lime Sea Salt Ingredients:
salt, hibiscus, honey powder (sugar, honey) contains 2% or less of natural flavor, chili flakes, paprika, sunflower oil</v>
      </c>
    </row>
    <row r="218" spans="1:32" ht="90" x14ac:dyDescent="0.3">
      <c r="A218" s="9" t="s">
        <v>559</v>
      </c>
      <c r="B218" s="10" t="s">
        <v>560</v>
      </c>
      <c r="C218" s="10" t="s">
        <v>561</v>
      </c>
      <c r="D218" s="11" t="s">
        <v>2031</v>
      </c>
      <c r="E218" s="8">
        <f t="shared" si="47"/>
        <v>2.9000491013604468</v>
      </c>
      <c r="F218" s="8">
        <v>82.215000000000003</v>
      </c>
      <c r="G218" s="8">
        <f t="shared" si="48"/>
        <v>5.8000982027208936</v>
      </c>
      <c r="H218" s="8">
        <v>164.43</v>
      </c>
      <c r="I218" s="8">
        <f t="shared" si="49"/>
        <v>7.2501227534011168</v>
      </c>
      <c r="J218" s="8">
        <f t="shared" si="50"/>
        <v>205.54098005892166</v>
      </c>
      <c r="K218" s="8">
        <f t="shared" si="51"/>
        <v>11.600196405441787</v>
      </c>
      <c r="L218" s="8">
        <f t="shared" si="52"/>
        <v>328.86556809427469</v>
      </c>
      <c r="M218" s="11" t="str">
        <f t="shared" si="53"/>
        <v>Hibiscus Sea Salt Ingredients:
salt, hibiscus, orange peel
• Packed in a facility and/or equipment that produces products containing peanuts, tree nuts, soybean, milk, dairy, eggs, fish, shellfish, wheat, sesame •
 - NET WT. 2.90 oz (82.215 grams)</v>
      </c>
      <c r="N218" s="12">
        <v>10000000155</v>
      </c>
      <c r="O218" s="12">
        <v>30000000155</v>
      </c>
      <c r="P218" s="12">
        <v>50000000155</v>
      </c>
      <c r="Q218" s="12">
        <v>70000000155</v>
      </c>
      <c r="R218" s="12">
        <v>90000000155</v>
      </c>
      <c r="S218" s="12">
        <v>11000000155</v>
      </c>
      <c r="T218" s="12">
        <v>13000000155</v>
      </c>
      <c r="U218" s="10" t="s">
        <v>38</v>
      </c>
      <c r="V218" s="11"/>
      <c r="W218" s="8">
        <f t="shared" si="54"/>
        <v>1.4500245506802234</v>
      </c>
      <c r="X218" s="8">
        <f t="shared" si="55"/>
        <v>41.108196011784337</v>
      </c>
      <c r="Y218" s="8">
        <f t="shared" si="56"/>
        <v>23.200392810883574</v>
      </c>
      <c r="Z218" s="8">
        <f t="shared" si="57"/>
        <v>657.72</v>
      </c>
      <c r="AA218" s="16">
        <v>15000000155</v>
      </c>
      <c r="AB218" s="8">
        <f t="shared" si="46"/>
        <v>4.3500736520406704</v>
      </c>
      <c r="AC218" s="8">
        <f t="shared" si="59"/>
        <v>123.32250000000001</v>
      </c>
      <c r="AD218" s="16">
        <v>15000000155</v>
      </c>
      <c r="AE218" s="13"/>
      <c r="AF218" s="11" t="str">
        <f t="shared" si="58"/>
        <v>Hibiscus Sea Salt Ingredients:
salt, hibiscus, orange peel</v>
      </c>
    </row>
    <row r="219" spans="1:32" ht="90" x14ac:dyDescent="0.3">
      <c r="A219" s="9" t="s">
        <v>1658</v>
      </c>
      <c r="B219" s="10" t="s">
        <v>562</v>
      </c>
      <c r="C219" s="10" t="s">
        <v>562</v>
      </c>
      <c r="D219" s="11" t="s">
        <v>2032</v>
      </c>
      <c r="E219" s="8">
        <f t="shared" si="47"/>
        <v>0.80001354520288193</v>
      </c>
      <c r="F219" s="8">
        <v>22.680000000000003</v>
      </c>
      <c r="G219" s="8">
        <f t="shared" si="48"/>
        <v>1.6000270904057639</v>
      </c>
      <c r="H219" s="8">
        <v>45.360000000000007</v>
      </c>
      <c r="I219" s="8">
        <f t="shared" si="49"/>
        <v>2.000033863007205</v>
      </c>
      <c r="J219" s="8">
        <f t="shared" si="50"/>
        <v>56.700960016254264</v>
      </c>
      <c r="K219" s="8">
        <f t="shared" si="51"/>
        <v>3.2000541808115277</v>
      </c>
      <c r="L219" s="8">
        <f t="shared" si="52"/>
        <v>90.721536026006817</v>
      </c>
      <c r="M219" s="11" t="str">
        <f t="shared" si="53"/>
        <v>Hibiscus Tea Ingredients:
hibiscus flower
• Packed in a facility and/or equipment that produces products containing peanuts, tree nuts, soybean, milk, dairy, eggs, fish, shellfish, wheat, sesame •
 - NET WT. 0.80 oz (22.68 grams)</v>
      </c>
      <c r="N219" s="12">
        <v>10000000154</v>
      </c>
      <c r="O219" s="12">
        <v>30000000154</v>
      </c>
      <c r="P219" s="12">
        <v>50000000154</v>
      </c>
      <c r="Q219" s="12">
        <v>70000000154</v>
      </c>
      <c r="R219" s="12">
        <v>90000000154</v>
      </c>
      <c r="S219" s="12">
        <v>11000000154</v>
      </c>
      <c r="T219" s="12">
        <v>13000000154</v>
      </c>
      <c r="U219" s="10" t="s">
        <v>38</v>
      </c>
      <c r="V219" s="11" t="s">
        <v>1315</v>
      </c>
      <c r="W219" s="8">
        <f t="shared" si="54"/>
        <v>0.40000677260144096</v>
      </c>
      <c r="X219" s="8">
        <f t="shared" si="55"/>
        <v>11.340192003250852</v>
      </c>
      <c r="Y219" s="8">
        <f t="shared" si="56"/>
        <v>6.4001083616230554</v>
      </c>
      <c r="Z219" s="8">
        <f t="shared" si="57"/>
        <v>181.44000000000003</v>
      </c>
      <c r="AA219" s="16">
        <v>15000000154</v>
      </c>
      <c r="AB219" s="8">
        <f t="shared" si="46"/>
        <v>1.2000203178043229</v>
      </c>
      <c r="AC219" s="8">
        <f t="shared" si="59"/>
        <v>34.020000000000003</v>
      </c>
      <c r="AD219" s="16">
        <v>15000000154</v>
      </c>
      <c r="AE219" s="13"/>
      <c r="AF219" s="11" t="str">
        <f t="shared" si="58"/>
        <v>Hibiscus Tea Ingredients:
hibiscus flower</v>
      </c>
    </row>
    <row r="220" spans="1:32" ht="90" x14ac:dyDescent="0.3">
      <c r="A220" s="9" t="s">
        <v>563</v>
      </c>
      <c r="B220" s="10" t="s">
        <v>564</v>
      </c>
      <c r="C220" s="10" t="s">
        <v>565</v>
      </c>
      <c r="D220" s="11" t="s">
        <v>2033</v>
      </c>
      <c r="E220" s="8">
        <f t="shared" si="47"/>
        <v>2.300038942458285</v>
      </c>
      <c r="F220" s="8">
        <v>65.204999999999998</v>
      </c>
      <c r="G220" s="8">
        <f t="shared" si="48"/>
        <v>4.60007788491657</v>
      </c>
      <c r="H220" s="8">
        <v>130.41</v>
      </c>
      <c r="I220" s="8">
        <f t="shared" si="49"/>
        <v>5.7500973561457123</v>
      </c>
      <c r="J220" s="8">
        <f t="shared" si="50"/>
        <v>163.01526004673096</v>
      </c>
      <c r="K220" s="8">
        <f t="shared" si="51"/>
        <v>9.20015576983314</v>
      </c>
      <c r="L220" s="8">
        <f t="shared" si="52"/>
        <v>260.82441607476954</v>
      </c>
      <c r="M220" s="11" t="str">
        <f t="shared" si="53"/>
        <v>Hickory Smoked Sea Salt Ingredients:
pure pacific sea salt smoked over a hickorywood fire
• Packed in a facility and/or equipment that produces products containing peanuts, tree nuts, soybean, milk, dairy, eggs, fish, shellfish, wheat, sesame •
 - NET WT. 2.30 oz (65.205 grams)</v>
      </c>
      <c r="N220" s="12">
        <v>10000000156</v>
      </c>
      <c r="O220" s="12">
        <v>30000000156</v>
      </c>
      <c r="P220" s="12">
        <v>50000000156</v>
      </c>
      <c r="Q220" s="12">
        <v>70000000156</v>
      </c>
      <c r="R220" s="12">
        <v>90000000156</v>
      </c>
      <c r="S220" s="12">
        <v>11000000156</v>
      </c>
      <c r="T220" s="12">
        <v>13000000156</v>
      </c>
      <c r="U220" s="10" t="s">
        <v>38</v>
      </c>
      <c r="V220" s="11"/>
      <c r="W220" s="8">
        <f t="shared" si="54"/>
        <v>1.1500194712291425</v>
      </c>
      <c r="X220" s="8">
        <f t="shared" si="55"/>
        <v>32.603052009346193</v>
      </c>
      <c r="Y220" s="8">
        <f t="shared" si="56"/>
        <v>18.40031153966628</v>
      </c>
      <c r="Z220" s="8">
        <f t="shared" si="57"/>
        <v>521.64</v>
      </c>
      <c r="AA220" s="16">
        <v>15000000156</v>
      </c>
      <c r="AB220" s="8">
        <f t="shared" si="46"/>
        <v>3.4500584136874277</v>
      </c>
      <c r="AC220" s="8">
        <f t="shared" si="59"/>
        <v>97.807500000000005</v>
      </c>
      <c r="AD220" s="16">
        <v>15000000156</v>
      </c>
      <c r="AE220" s="13"/>
      <c r="AF220" s="11" t="str">
        <f t="shared" si="58"/>
        <v>Hickory Smoked Sea Salt Ingredients:
pure pacific sea salt smoked over a hickorywood fire</v>
      </c>
    </row>
    <row r="221" spans="1:32" ht="90" x14ac:dyDescent="0.3">
      <c r="A221" s="9" t="s">
        <v>566</v>
      </c>
      <c r="B221" s="10" t="s">
        <v>567</v>
      </c>
      <c r="C221" s="10" t="s">
        <v>568</v>
      </c>
      <c r="D221" s="11" t="s">
        <v>2034</v>
      </c>
      <c r="E221" s="8">
        <f t="shared" si="47"/>
        <v>1.4109586335147828</v>
      </c>
      <c r="F221" s="8">
        <v>40</v>
      </c>
      <c r="G221" s="8">
        <f t="shared" si="48"/>
        <v>2.8219172670295656</v>
      </c>
      <c r="H221" s="8">
        <v>80</v>
      </c>
      <c r="I221" s="8">
        <f t="shared" si="49"/>
        <v>3.527396583786957</v>
      </c>
      <c r="J221" s="8">
        <f t="shared" si="50"/>
        <v>100.00169315036024</v>
      </c>
      <c r="K221" s="8">
        <f t="shared" si="51"/>
        <v>5.6438345340591312</v>
      </c>
      <c r="L221" s="8">
        <f t="shared" si="52"/>
        <v>160.00270904057638</v>
      </c>
      <c r="M221" s="11" t="str">
        <f t="shared" si="53"/>
        <v>Hickory Wood Grill Seasoning Ingredients:
garlic, onion, pepper, smoke flavor, salt
• Packed in a facility and/or equipment that produces products containing peanuts, tree nuts, soybean, milk, dairy, eggs, fish, shellfish, wheat, sesame •
 - NET WT. 1.41 oz (40 grams)</v>
      </c>
      <c r="N221" s="12">
        <v>10000000157</v>
      </c>
      <c r="O221" s="12">
        <v>30000000157</v>
      </c>
      <c r="P221" s="12">
        <v>50000000157</v>
      </c>
      <c r="Q221" s="12">
        <v>70000000157</v>
      </c>
      <c r="R221" s="12">
        <v>90000000157</v>
      </c>
      <c r="S221" s="12">
        <v>11000000157</v>
      </c>
      <c r="T221" s="12">
        <v>13000000157</v>
      </c>
      <c r="U221" s="10" t="s">
        <v>38</v>
      </c>
      <c r="V221" s="11" t="s">
        <v>1314</v>
      </c>
      <c r="W221" s="8">
        <f t="shared" si="54"/>
        <v>0.70547931675739139</v>
      </c>
      <c r="X221" s="8">
        <f t="shared" si="55"/>
        <v>20.000338630072047</v>
      </c>
      <c r="Y221" s="8">
        <f t="shared" si="56"/>
        <v>11.287669068118262</v>
      </c>
      <c r="Z221" s="8">
        <f t="shared" si="57"/>
        <v>320</v>
      </c>
      <c r="AA221" s="16">
        <v>15000000157</v>
      </c>
      <c r="AB221" s="8">
        <f t="shared" si="46"/>
        <v>2.1164379502721742</v>
      </c>
      <c r="AC221" s="8">
        <f t="shared" si="59"/>
        <v>60</v>
      </c>
      <c r="AD221" s="16">
        <v>15000000157</v>
      </c>
      <c r="AE221" s="13" t="s">
        <v>1608</v>
      </c>
      <c r="AF221" s="11" t="str">
        <f t="shared" si="58"/>
        <v>Hickory Wood Grill Seasoning Ingredients:
garlic, onion, pepper, smoke flavor, salt</v>
      </c>
    </row>
    <row r="222" spans="1:32" ht="90" x14ac:dyDescent="0.3">
      <c r="A222" s="14" t="s">
        <v>569</v>
      </c>
      <c r="B222" s="10" t="s">
        <v>570</v>
      </c>
      <c r="C222" s="10" t="s">
        <v>571</v>
      </c>
      <c r="D222" s="11" t="s">
        <v>2035</v>
      </c>
      <c r="E222" s="8">
        <f t="shared" si="47"/>
        <v>1.9047941552449565</v>
      </c>
      <c r="F222" s="8">
        <v>54</v>
      </c>
      <c r="G222" s="8">
        <f t="shared" si="48"/>
        <v>3.8095883104899131</v>
      </c>
      <c r="H222" s="8">
        <v>108</v>
      </c>
      <c r="I222" s="8">
        <f t="shared" si="49"/>
        <v>4.7619853881123912</v>
      </c>
      <c r="J222" s="8">
        <f t="shared" si="50"/>
        <v>135.0022857529863</v>
      </c>
      <c r="K222" s="8">
        <f t="shared" si="51"/>
        <v>7.6191766209798262</v>
      </c>
      <c r="L222" s="8">
        <f t="shared" si="52"/>
        <v>216.00365720477808</v>
      </c>
      <c r="M222" s="11" t="str">
        <f t="shared" si="53"/>
        <v>Highland Steak Rub Ingredients:
salt, paprika, garlic, mustard, sugar, spices
• Packed in a facility and/or equipment that produces products containing peanuts, tree nuts, soybean, milk, dairy, eggs, fish, shellfish, wheat, sesame •
 - NET WT. 1.90 oz (54 grams)</v>
      </c>
      <c r="N222" s="12">
        <v>10000000474</v>
      </c>
      <c r="O222" s="12">
        <v>30000000474</v>
      </c>
      <c r="P222" s="12">
        <v>50000000474</v>
      </c>
      <c r="Q222" s="12">
        <v>70000000474</v>
      </c>
      <c r="R222" s="12">
        <v>90000000474</v>
      </c>
      <c r="S222" s="12">
        <v>11000000474</v>
      </c>
      <c r="T222" s="12">
        <v>13000000474</v>
      </c>
      <c r="U222" s="11"/>
      <c r="V222" s="11"/>
      <c r="W222" s="8">
        <f t="shared" si="54"/>
        <v>0.95239707762247827</v>
      </c>
      <c r="X222" s="8">
        <f t="shared" si="55"/>
        <v>27.00045715059726</v>
      </c>
      <c r="Y222" s="8">
        <f t="shared" si="56"/>
        <v>15.238353241959652</v>
      </c>
      <c r="Z222" s="8">
        <f t="shared" si="57"/>
        <v>432</v>
      </c>
      <c r="AA222" s="16">
        <v>15000000474</v>
      </c>
      <c r="AB222" s="8">
        <f t="shared" si="46"/>
        <v>2.8571912328674349</v>
      </c>
      <c r="AC222" s="8">
        <f t="shared" si="59"/>
        <v>81</v>
      </c>
      <c r="AD222" s="16">
        <v>15000000474</v>
      </c>
      <c r="AE222" s="13" t="s">
        <v>572</v>
      </c>
      <c r="AF222" s="11" t="str">
        <f t="shared" si="58"/>
        <v>Highland Steak Rub Ingredients:
salt, paprika, garlic, mustard, sugar, spices</v>
      </c>
    </row>
    <row r="223" spans="1:32" ht="90" x14ac:dyDescent="0.3">
      <c r="A223" s="9" t="s">
        <v>573</v>
      </c>
      <c r="B223" s="10" t="s">
        <v>574</v>
      </c>
      <c r="C223" s="10" t="s">
        <v>575</v>
      </c>
      <c r="D223" s="11" t="s">
        <v>2036</v>
      </c>
      <c r="E223" s="8">
        <f t="shared" si="47"/>
        <v>3.2000541808115277</v>
      </c>
      <c r="F223" s="8">
        <v>90.720000000000013</v>
      </c>
      <c r="G223" s="8">
        <f t="shared" si="48"/>
        <v>6.4001083616230554</v>
      </c>
      <c r="H223" s="8">
        <v>181.44000000000003</v>
      </c>
      <c r="I223" s="8">
        <f t="shared" si="49"/>
        <v>8.0001354520288199</v>
      </c>
      <c r="J223" s="8">
        <f t="shared" si="50"/>
        <v>226.80384006501706</v>
      </c>
      <c r="K223" s="8">
        <f t="shared" si="51"/>
        <v>12.800216723246111</v>
      </c>
      <c r="L223" s="8">
        <f t="shared" si="52"/>
        <v>362.88614410402727</v>
      </c>
      <c r="M223" s="11" t="str">
        <f t="shared" si="53"/>
        <v>Himalayan Salt Ingredients:
coarse pink himalayan sea salt 
• Packed in a facility and/or equipment that produces products containing peanuts, tree nuts, soybean, milk, dairy, eggs, fish, shellfish, wheat, sesame •
 - NET WT. 3.20 oz (90.72 grams)</v>
      </c>
      <c r="N223" s="12">
        <v>10000000161</v>
      </c>
      <c r="O223" s="12">
        <v>30000000161</v>
      </c>
      <c r="P223" s="12">
        <v>50000000161</v>
      </c>
      <c r="Q223" s="12">
        <v>70000000161</v>
      </c>
      <c r="R223" s="12">
        <v>90000000161</v>
      </c>
      <c r="S223" s="12">
        <v>11000000161</v>
      </c>
      <c r="T223" s="12">
        <v>13000000161</v>
      </c>
      <c r="U223" s="10"/>
      <c r="V223" s="11"/>
      <c r="W223" s="8">
        <f t="shared" si="54"/>
        <v>1.6000270904057639</v>
      </c>
      <c r="X223" s="8">
        <f t="shared" si="55"/>
        <v>45.360768013003408</v>
      </c>
      <c r="Y223" s="8">
        <f t="shared" si="56"/>
        <v>25.600433446492222</v>
      </c>
      <c r="Z223" s="8">
        <f t="shared" si="57"/>
        <v>725.7600000000001</v>
      </c>
      <c r="AA223" s="16">
        <v>15000000161</v>
      </c>
      <c r="AB223" s="8">
        <f t="shared" si="46"/>
        <v>4.8000812712172918</v>
      </c>
      <c r="AC223" s="8">
        <f t="shared" si="59"/>
        <v>136.08000000000001</v>
      </c>
      <c r="AD223" s="16">
        <v>15000000161</v>
      </c>
      <c r="AE223" s="13"/>
      <c r="AF223" s="11" t="str">
        <f t="shared" si="58"/>
        <v xml:space="preserve">Himalayan Salt Ingredients:
coarse pink himalayan sea salt </v>
      </c>
    </row>
    <row r="224" spans="1:32" ht="105" x14ac:dyDescent="0.3">
      <c r="A224" s="9" t="s">
        <v>548</v>
      </c>
      <c r="B224" s="10" t="s">
        <v>577</v>
      </c>
      <c r="C224" s="10" t="s">
        <v>578</v>
      </c>
      <c r="D224" s="11" t="s">
        <v>2037</v>
      </c>
      <c r="E224" s="8">
        <f t="shared" si="47"/>
        <v>0.50000846575180113</v>
      </c>
      <c r="F224" s="8">
        <v>14.175000000000001</v>
      </c>
      <c r="G224" s="8">
        <f t="shared" si="48"/>
        <v>1.0000169315036023</v>
      </c>
      <c r="H224" s="8">
        <v>28.35</v>
      </c>
      <c r="I224" s="8">
        <f t="shared" si="49"/>
        <v>1.2500211643795027</v>
      </c>
      <c r="J224" s="8">
        <f t="shared" si="50"/>
        <v>35.438100010158905</v>
      </c>
      <c r="K224" s="8">
        <f t="shared" si="51"/>
        <v>2.0000338630072045</v>
      </c>
      <c r="L224" s="8">
        <f t="shared" si="52"/>
        <v>56.70096001625425</v>
      </c>
      <c r="M224" s="11" t="str">
        <f t="shared" si="53"/>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24" s="12">
        <v>10000000162</v>
      </c>
      <c r="O224" s="12">
        <v>30000000162</v>
      </c>
      <c r="P224" s="12">
        <v>50000000162</v>
      </c>
      <c r="Q224" s="12">
        <v>70000000162</v>
      </c>
      <c r="R224" s="12">
        <v>90000000162</v>
      </c>
      <c r="S224" s="12">
        <v>11000000162</v>
      </c>
      <c r="T224" s="12">
        <v>13000000162</v>
      </c>
      <c r="U224" s="10"/>
      <c r="V224" s="11"/>
      <c r="W224" s="8">
        <f t="shared" si="54"/>
        <v>0.25000423287590057</v>
      </c>
      <c r="X224" s="8">
        <f t="shared" si="55"/>
        <v>7.0876200020317812</v>
      </c>
      <c r="Y224" s="8">
        <f t="shared" si="56"/>
        <v>4.0000677260144091</v>
      </c>
      <c r="Z224" s="8">
        <f t="shared" si="57"/>
        <v>113.4</v>
      </c>
      <c r="AA224" s="16">
        <v>15000000162</v>
      </c>
      <c r="AB224" s="8">
        <f t="shared" si="46"/>
        <v>0.7500126986277017</v>
      </c>
      <c r="AC224" s="8">
        <f t="shared" si="59"/>
        <v>21.262500000000003</v>
      </c>
      <c r="AD224" s="16">
        <v>15000000162</v>
      </c>
      <c r="AE224" s="13"/>
      <c r="AF224" s="11" t="str">
        <f t="shared" si="58"/>
        <v>Home Made Chili Blend Ingredients:
chili pepper, salt, cumin, oregano, garlic, onion, enriched wheat flour (flour, iron, niacin, thiamine, riboflavin, folic acid</v>
      </c>
    </row>
    <row r="225" spans="1:32" ht="90" x14ac:dyDescent="0.3">
      <c r="A225" s="9" t="s">
        <v>1680</v>
      </c>
      <c r="B225" s="10" t="s">
        <v>579</v>
      </c>
      <c r="C225" s="10" t="s">
        <v>580</v>
      </c>
      <c r="D225" s="11" t="s">
        <v>2038</v>
      </c>
      <c r="E225" s="8">
        <f t="shared" si="47"/>
        <v>0.60001015890216136</v>
      </c>
      <c r="F225" s="8">
        <v>17.010000000000002</v>
      </c>
      <c r="G225" s="8">
        <f t="shared" si="48"/>
        <v>1.2000203178043227</v>
      </c>
      <c r="H225" s="8">
        <v>34.020000000000003</v>
      </c>
      <c r="I225" s="8">
        <f t="shared" si="49"/>
        <v>1.5000253972554034</v>
      </c>
      <c r="J225" s="8">
        <f t="shared" si="50"/>
        <v>42.525720012190689</v>
      </c>
      <c r="K225" s="8">
        <f t="shared" si="51"/>
        <v>2.4000406356086454</v>
      </c>
      <c r="L225" s="8">
        <f t="shared" si="52"/>
        <v>68.041152019505105</v>
      </c>
      <c r="M225" s="11" t="str">
        <f t="shared" si="53"/>
        <v>Home Style Pizza Seasoning Ingredients:
salt, sugar, spices, dextrose, onion, garlic, parsley
• Packed in a facility and/or equipment that produces products containing peanuts, tree nuts, soybean, milk, dairy, eggs, fish, shellfish, wheat, sesame •
 - NET WT. 0.60 oz (17.01 grams)</v>
      </c>
      <c r="N225" s="12">
        <v>10000000163</v>
      </c>
      <c r="O225" s="12">
        <v>30000000163</v>
      </c>
      <c r="P225" s="12">
        <v>50000000163</v>
      </c>
      <c r="Q225" s="12">
        <v>70000000163</v>
      </c>
      <c r="R225" s="12">
        <v>90000000163</v>
      </c>
      <c r="S225" s="12">
        <v>11000000163</v>
      </c>
      <c r="T225" s="12">
        <v>13000000163</v>
      </c>
      <c r="U225" s="10" t="s">
        <v>38</v>
      </c>
      <c r="V225" s="11" t="s">
        <v>1316</v>
      </c>
      <c r="W225" s="8">
        <f t="shared" si="54"/>
        <v>0.30000507945108068</v>
      </c>
      <c r="X225" s="8">
        <f t="shared" si="55"/>
        <v>8.5051440024381382</v>
      </c>
      <c r="Y225" s="8">
        <f t="shared" si="56"/>
        <v>4.8000812712172909</v>
      </c>
      <c r="Z225" s="8">
        <f t="shared" si="57"/>
        <v>136.08000000000001</v>
      </c>
      <c r="AA225" s="16">
        <v>15000000163</v>
      </c>
      <c r="AB225" s="8">
        <f t="shared" si="46"/>
        <v>0.90001523835324204</v>
      </c>
      <c r="AC225" s="8">
        <f t="shared" si="59"/>
        <v>25.515000000000001</v>
      </c>
      <c r="AD225" s="16">
        <v>15000000163</v>
      </c>
      <c r="AE225" s="13"/>
      <c r="AF225" s="11" t="str">
        <f t="shared" si="58"/>
        <v>Home Style Pizza Seasoning Ingredients:
salt, sugar, spices, dextrose, onion, garlic, parsley</v>
      </c>
    </row>
    <row r="226" spans="1:32" ht="120" x14ac:dyDescent="0.3">
      <c r="A226" s="9" t="s">
        <v>1365</v>
      </c>
      <c r="B226" s="10" t="s">
        <v>1797</v>
      </c>
      <c r="C226" s="10" t="s">
        <v>1797</v>
      </c>
      <c r="D226" s="11" t="s">
        <v>2039</v>
      </c>
      <c r="E226" s="8">
        <f t="shared" si="47"/>
        <v>1.4109586335147828</v>
      </c>
      <c r="F226" s="8">
        <v>40</v>
      </c>
      <c r="G226" s="8">
        <f t="shared" si="48"/>
        <v>3.2452048570840004</v>
      </c>
      <c r="H226" s="8">
        <v>92</v>
      </c>
      <c r="I226" s="8">
        <f t="shared" si="49"/>
        <v>4.0565060713550007</v>
      </c>
      <c r="J226" s="8">
        <f t="shared" si="50"/>
        <v>115.00194712291427</v>
      </c>
      <c r="K226" s="8">
        <f t="shared" si="51"/>
        <v>6.4904097141680008</v>
      </c>
      <c r="L226" s="8">
        <f t="shared" si="52"/>
        <v>184.00311539666282</v>
      </c>
      <c r="M226" s="11" t="str">
        <f t="shared" si="53"/>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26" s="12">
        <v>10000000494</v>
      </c>
      <c r="O226" s="12">
        <v>30000000494</v>
      </c>
      <c r="P226" s="12">
        <v>50000000494</v>
      </c>
      <c r="Q226" s="12">
        <v>70000000494</v>
      </c>
      <c r="R226" s="12">
        <v>90000000494</v>
      </c>
      <c r="S226" s="12">
        <v>11000000494</v>
      </c>
      <c r="T226" s="12">
        <v>13000000494</v>
      </c>
      <c r="U226" s="10" t="s">
        <v>38</v>
      </c>
      <c r="V226" s="11" t="s">
        <v>1314</v>
      </c>
      <c r="W226" s="8">
        <f t="shared" si="54"/>
        <v>0.8113012142710001</v>
      </c>
      <c r="X226" s="8">
        <f t="shared" si="55"/>
        <v>23.000389424582853</v>
      </c>
      <c r="Y226" s="8">
        <f t="shared" si="56"/>
        <v>12.980819428336002</v>
      </c>
      <c r="Z226" s="8">
        <f t="shared" si="57"/>
        <v>368</v>
      </c>
      <c r="AA226" s="16">
        <v>15000000494</v>
      </c>
      <c r="AB226" s="8">
        <f t="shared" si="46"/>
        <v>2.3280817452993916</v>
      </c>
      <c r="AC226" s="8">
        <f t="shared" si="59"/>
        <v>66</v>
      </c>
      <c r="AD226" s="16">
        <v>15000000494</v>
      </c>
      <c r="AE226" s="13"/>
      <c r="AF226" s="11" t="str">
        <f t="shared" si="58"/>
        <v>Honey BBQ Rub Ingredients:
sugar, salt, honey solids, Worcestershire sauce powder, spices, onion, garlic, xanthan gum, natural flavors, extractives of paprika, caramel color</v>
      </c>
    </row>
    <row r="227" spans="1:32" ht="90" x14ac:dyDescent="0.3">
      <c r="A227" s="9" t="s">
        <v>1665</v>
      </c>
      <c r="B227" s="10" t="s">
        <v>581</v>
      </c>
      <c r="C227" s="10" t="s">
        <v>581</v>
      </c>
      <c r="D227" s="11" t="s">
        <v>2040</v>
      </c>
      <c r="E227" s="8">
        <f t="shared" si="47"/>
        <v>0.80001354520288193</v>
      </c>
      <c r="F227" s="8">
        <v>22.680000000000003</v>
      </c>
      <c r="G227" s="8">
        <f t="shared" si="48"/>
        <v>1.6000270904057639</v>
      </c>
      <c r="H227" s="8">
        <v>45.360000000000007</v>
      </c>
      <c r="I227" s="8">
        <f t="shared" si="49"/>
        <v>2.000033863007205</v>
      </c>
      <c r="J227" s="8">
        <f t="shared" si="50"/>
        <v>56.700960016254264</v>
      </c>
      <c r="K227" s="8">
        <f t="shared" si="51"/>
        <v>3.2000541808115277</v>
      </c>
      <c r="L227" s="8">
        <f t="shared" si="52"/>
        <v>90.721536026006817</v>
      </c>
      <c r="M227" s="11" t="str">
        <f t="shared" si="53"/>
        <v>Honey Brush Tea Ingredients:
honey bush flowers
• Packed in a facility and/or equipment that produces products containing peanuts, tree nuts, soybean, milk, dairy, eggs, fish, shellfish, wheat, sesame •
 - NET WT. 0.80 oz (22.68 grams)</v>
      </c>
      <c r="N227" s="12">
        <v>10000000164</v>
      </c>
      <c r="O227" s="12">
        <v>30000000164</v>
      </c>
      <c r="P227" s="12">
        <v>50000000164</v>
      </c>
      <c r="Q227" s="12">
        <v>70000000164</v>
      </c>
      <c r="R227" s="12">
        <v>90000000164</v>
      </c>
      <c r="S227" s="12">
        <v>11000000164</v>
      </c>
      <c r="T227" s="12">
        <v>13000000164</v>
      </c>
      <c r="U227" s="10" t="s">
        <v>38</v>
      </c>
      <c r="V227" s="11" t="s">
        <v>1315</v>
      </c>
      <c r="W227" s="8">
        <f t="shared" si="54"/>
        <v>0.40000677260144096</v>
      </c>
      <c r="X227" s="8">
        <f t="shared" si="55"/>
        <v>11.340192003250852</v>
      </c>
      <c r="Y227" s="8">
        <f t="shared" si="56"/>
        <v>6.4001083616230554</v>
      </c>
      <c r="Z227" s="8">
        <f t="shared" si="57"/>
        <v>181.44000000000003</v>
      </c>
      <c r="AA227" s="16">
        <v>15000000164</v>
      </c>
      <c r="AB227" s="8">
        <f t="shared" si="46"/>
        <v>1.2000203178043229</v>
      </c>
      <c r="AC227" s="8">
        <f t="shared" si="59"/>
        <v>34.020000000000003</v>
      </c>
      <c r="AD227" s="16">
        <v>15000000164</v>
      </c>
      <c r="AE227" s="13"/>
      <c r="AF227" s="11" t="str">
        <f t="shared" si="58"/>
        <v>Honey Brush Tea Ingredients:
honey bush flowers</v>
      </c>
    </row>
    <row r="228" spans="1:32" ht="120" x14ac:dyDescent="0.3">
      <c r="A228" s="9" t="s">
        <v>582</v>
      </c>
      <c r="B228" s="10" t="s">
        <v>583</v>
      </c>
      <c r="C228" s="10" t="s">
        <v>584</v>
      </c>
      <c r="D228" s="11" t="s">
        <v>2041</v>
      </c>
      <c r="E228" s="8">
        <f t="shared" si="47"/>
        <v>1.1000186246539627</v>
      </c>
      <c r="F228" s="8">
        <v>31.185000000000006</v>
      </c>
      <c r="G228" s="8">
        <f t="shared" si="48"/>
        <v>2.2000372493079254</v>
      </c>
      <c r="H228" s="8">
        <v>62.370000000000012</v>
      </c>
      <c r="I228" s="8">
        <f t="shared" si="49"/>
        <v>2.7500465616349068</v>
      </c>
      <c r="J228" s="8">
        <f t="shared" si="50"/>
        <v>77.963820022349609</v>
      </c>
      <c r="K228" s="8">
        <f t="shared" si="51"/>
        <v>4.4000744986158509</v>
      </c>
      <c r="L228" s="8">
        <f t="shared" si="52"/>
        <v>124.74211203575938</v>
      </c>
      <c r="M228" s="11" t="str">
        <f t="shared" si="53"/>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28" s="12">
        <v>10000000165</v>
      </c>
      <c r="O228" s="12">
        <v>30000000165</v>
      </c>
      <c r="P228" s="12">
        <v>50000000165</v>
      </c>
      <c r="Q228" s="12">
        <v>70000000165</v>
      </c>
      <c r="R228" s="12">
        <v>90000000165</v>
      </c>
      <c r="S228" s="12">
        <v>11000000165</v>
      </c>
      <c r="T228" s="12">
        <v>13000000165</v>
      </c>
      <c r="U228" s="10"/>
      <c r="V228" s="11"/>
      <c r="W228" s="8">
        <f t="shared" si="54"/>
        <v>0.55000931232698136</v>
      </c>
      <c r="X228" s="8">
        <f t="shared" si="55"/>
        <v>15.592764004469922</v>
      </c>
      <c r="Y228" s="8">
        <f t="shared" si="56"/>
        <v>8.8001489972317017</v>
      </c>
      <c r="Z228" s="8">
        <f t="shared" si="57"/>
        <v>249.48000000000005</v>
      </c>
      <c r="AA228" s="16">
        <v>15000000165</v>
      </c>
      <c r="AB228" s="8">
        <f t="shared" si="46"/>
        <v>1.6500279369809441</v>
      </c>
      <c r="AC228" s="8">
        <f t="shared" si="59"/>
        <v>46.777500000000011</v>
      </c>
      <c r="AD228" s="16">
        <v>15000000165</v>
      </c>
      <c r="AE228" s="13"/>
      <c r="AF228" s="11" t="str">
        <f t="shared" si="58"/>
        <v>Honey Butter Popcorn Seasoning Ingredients:
sugar, honey powder (maltodextrin, honey) salt, whey, natural flavors (butter, honey) &lt;2% silicon dioxide (to prevent caking)
• ALLERGY ALERT: contains dairy •</v>
      </c>
    </row>
    <row r="229" spans="1:32" ht="105" x14ac:dyDescent="0.3">
      <c r="A229" s="9" t="s">
        <v>585</v>
      </c>
      <c r="B229" s="10" t="s">
        <v>586</v>
      </c>
      <c r="C229" s="10" t="s">
        <v>587</v>
      </c>
      <c r="D229" s="11" t="s">
        <v>2042</v>
      </c>
      <c r="E229" s="8">
        <f t="shared" si="47"/>
        <v>1.3750232808174532</v>
      </c>
      <c r="F229" s="8">
        <v>38.981250000000003</v>
      </c>
      <c r="G229" s="8">
        <f t="shared" si="48"/>
        <v>2.7500465616349064</v>
      </c>
      <c r="H229" s="8">
        <v>77.962500000000006</v>
      </c>
      <c r="I229" s="8">
        <f t="shared" si="49"/>
        <v>3.437558202043633</v>
      </c>
      <c r="J229" s="8">
        <f t="shared" si="50"/>
        <v>97.454775027937004</v>
      </c>
      <c r="K229" s="8">
        <f t="shared" si="51"/>
        <v>5.5000931232698127</v>
      </c>
      <c r="L229" s="8">
        <f t="shared" si="52"/>
        <v>155.92764004469919</v>
      </c>
      <c r="M229" s="11" t="str">
        <f t="shared" si="53"/>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29" s="12">
        <v>10000000167</v>
      </c>
      <c r="O229" s="12">
        <v>30000000167</v>
      </c>
      <c r="P229" s="12">
        <v>50000000167</v>
      </c>
      <c r="Q229" s="12">
        <v>70000000167</v>
      </c>
      <c r="R229" s="12">
        <v>90000000167</v>
      </c>
      <c r="S229" s="12">
        <v>11000000167</v>
      </c>
      <c r="T229" s="12">
        <v>13000000167</v>
      </c>
      <c r="U229" s="10"/>
      <c r="V229" s="11"/>
      <c r="W229" s="8">
        <f t="shared" si="54"/>
        <v>0.68751164040872659</v>
      </c>
      <c r="X229" s="8">
        <f t="shared" si="55"/>
        <v>19.490955005587399</v>
      </c>
      <c r="Y229" s="8">
        <f t="shared" si="56"/>
        <v>11.000186246539625</v>
      </c>
      <c r="Z229" s="8">
        <f t="shared" si="57"/>
        <v>311.85000000000002</v>
      </c>
      <c r="AA229" s="16">
        <v>15000000167</v>
      </c>
      <c r="AB229" s="8">
        <f t="shared" si="46"/>
        <v>2.0625349212261797</v>
      </c>
      <c r="AC229" s="8">
        <f t="shared" si="59"/>
        <v>58.471875000000004</v>
      </c>
      <c r="AD229" s="16">
        <v>15000000167</v>
      </c>
      <c r="AE229" s="13"/>
      <c r="AF229" s="11" t="str">
        <f t="shared" si="58"/>
        <v>Honey Chipotle Sea Salt Ingredients:
honey, salt, onion, paprika, chipotle, rosemary, basil, sage, marjoram</v>
      </c>
    </row>
    <row r="230" spans="1:32" ht="105" x14ac:dyDescent="0.3">
      <c r="A230" s="9" t="s">
        <v>588</v>
      </c>
      <c r="B230" s="10" t="s">
        <v>589</v>
      </c>
      <c r="C230" s="10" t="s">
        <v>589</v>
      </c>
      <c r="D230" s="11" t="s">
        <v>2043</v>
      </c>
      <c r="E230" s="8">
        <f t="shared" si="47"/>
        <v>1.3750232808174532</v>
      </c>
      <c r="F230" s="8">
        <v>38.981250000000003</v>
      </c>
      <c r="G230" s="8">
        <f t="shared" si="48"/>
        <v>2.7500465616349064</v>
      </c>
      <c r="H230" s="8">
        <v>77.962500000000006</v>
      </c>
      <c r="I230" s="8">
        <f t="shared" si="49"/>
        <v>3.437558202043633</v>
      </c>
      <c r="J230" s="8">
        <f t="shared" si="50"/>
        <v>97.454775027937004</v>
      </c>
      <c r="K230" s="8">
        <f t="shared" si="51"/>
        <v>5.5000931232698127</v>
      </c>
      <c r="L230" s="8">
        <f t="shared" si="52"/>
        <v>155.92764004469919</v>
      </c>
      <c r="M230" s="11" t="str">
        <f t="shared" si="53"/>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30" s="12">
        <v>10000000166</v>
      </c>
      <c r="O230" s="12">
        <v>30000000166</v>
      </c>
      <c r="P230" s="12">
        <v>50000000166</v>
      </c>
      <c r="Q230" s="12">
        <v>70000000166</v>
      </c>
      <c r="R230" s="12">
        <v>90000000166</v>
      </c>
      <c r="S230" s="12">
        <v>11000000166</v>
      </c>
      <c r="T230" s="12">
        <v>13000000166</v>
      </c>
      <c r="U230" s="10" t="s">
        <v>38</v>
      </c>
      <c r="V230" s="11" t="s">
        <v>140</v>
      </c>
      <c r="W230" s="8">
        <f t="shared" si="54"/>
        <v>0.68751164040872659</v>
      </c>
      <c r="X230" s="8">
        <f t="shared" si="55"/>
        <v>19.490955005587399</v>
      </c>
      <c r="Y230" s="8">
        <f t="shared" si="56"/>
        <v>11.000186246539625</v>
      </c>
      <c r="Z230" s="8">
        <f t="shared" si="57"/>
        <v>311.85000000000002</v>
      </c>
      <c r="AA230" s="16">
        <v>15000000166</v>
      </c>
      <c r="AB230" s="8">
        <f t="shared" si="46"/>
        <v>2.0625349212261797</v>
      </c>
      <c r="AC230" s="8">
        <f t="shared" si="59"/>
        <v>58.471875000000004</v>
      </c>
      <c r="AD230" s="16">
        <v>15000000166</v>
      </c>
      <c r="AE230" s="13"/>
      <c r="AF230" s="11" t="str">
        <f t="shared" si="58"/>
        <v>Honey Chipotle Seasoning Ingredients:
honey, sea salt, onion, paprika, chipotle, rosemary, basil, oregano, sage and marjoram</v>
      </c>
    </row>
    <row r="231" spans="1:32" ht="105" x14ac:dyDescent="0.3">
      <c r="A231" s="9" t="s">
        <v>590</v>
      </c>
      <c r="B231" s="10" t="s">
        <v>591</v>
      </c>
      <c r="C231" s="10" t="s">
        <v>591</v>
      </c>
      <c r="D231" s="11" t="s">
        <v>2044</v>
      </c>
      <c r="E231" s="8">
        <f t="shared" si="47"/>
        <v>1.2000203178043227</v>
      </c>
      <c r="F231" s="8">
        <v>34.020000000000003</v>
      </c>
      <c r="G231" s="8">
        <f t="shared" si="48"/>
        <v>2.4000406356086454</v>
      </c>
      <c r="H231" s="8">
        <v>68.040000000000006</v>
      </c>
      <c r="I231" s="8">
        <f t="shared" si="49"/>
        <v>3.0000507945108068</v>
      </c>
      <c r="J231" s="8">
        <f t="shared" si="50"/>
        <v>85.051440024381378</v>
      </c>
      <c r="K231" s="8">
        <f t="shared" si="51"/>
        <v>4.8000812712172909</v>
      </c>
      <c r="L231" s="8">
        <f t="shared" si="52"/>
        <v>136.08230403901021</v>
      </c>
      <c r="M231" s="11" t="str">
        <f t="shared" si="53"/>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31" s="12">
        <v>10000000168</v>
      </c>
      <c r="O231" s="12">
        <v>30000000168</v>
      </c>
      <c r="P231" s="12">
        <v>50000000168</v>
      </c>
      <c r="Q231" s="12">
        <v>70000000168</v>
      </c>
      <c r="R231" s="12">
        <v>90000000168</v>
      </c>
      <c r="S231" s="12">
        <v>11000000168</v>
      </c>
      <c r="T231" s="12">
        <v>13000000168</v>
      </c>
      <c r="U231" s="10"/>
      <c r="V231" s="11"/>
      <c r="W231" s="8">
        <f t="shared" si="54"/>
        <v>0.60001015890216136</v>
      </c>
      <c r="X231" s="8">
        <f t="shared" si="55"/>
        <v>17.010288004876276</v>
      </c>
      <c r="Y231" s="8">
        <f t="shared" si="56"/>
        <v>9.6001625424345818</v>
      </c>
      <c r="Z231" s="8">
        <f t="shared" si="57"/>
        <v>272.16000000000003</v>
      </c>
      <c r="AA231" s="16">
        <v>15000000168</v>
      </c>
      <c r="AB231" s="8">
        <f t="shared" si="46"/>
        <v>1.8000304767064841</v>
      </c>
      <c r="AC231" s="8">
        <f t="shared" si="59"/>
        <v>51.03</v>
      </c>
      <c r="AD231" s="16">
        <v>15000000168</v>
      </c>
      <c r="AE231" s="13"/>
      <c r="AF231" s="11" t="str">
        <f t="shared" si="58"/>
        <v>Honey Mustard Powder Ingredients:
mustard seed, sugar, salt, ground honey, worchestershire sauce, palm oil, tamarind, natural flavors</v>
      </c>
    </row>
    <row r="232" spans="1:32" ht="195" x14ac:dyDescent="0.3">
      <c r="A232" s="9" t="s">
        <v>592</v>
      </c>
      <c r="B232" s="10" t="s">
        <v>593</v>
      </c>
      <c r="C232" s="10" t="s">
        <v>594</v>
      </c>
      <c r="D232" s="11" t="s">
        <v>2341</v>
      </c>
      <c r="E232" s="8">
        <f t="shared" si="47"/>
        <v>1.5000253972554036</v>
      </c>
      <c r="F232" s="8">
        <v>42.525000000000006</v>
      </c>
      <c r="G232" s="8">
        <f t="shared" si="48"/>
        <v>3.0000507945108073</v>
      </c>
      <c r="H232" s="8">
        <v>85.050000000000011</v>
      </c>
      <c r="I232" s="8">
        <f t="shared" si="49"/>
        <v>3.7500634931385091</v>
      </c>
      <c r="J232" s="8">
        <f t="shared" si="50"/>
        <v>106.31430003047674</v>
      </c>
      <c r="K232" s="8">
        <f t="shared" si="51"/>
        <v>6.0001015890216145</v>
      </c>
      <c r="L232" s="8">
        <f t="shared" si="52"/>
        <v>170.10288004876278</v>
      </c>
      <c r="M232" s="11" t="str">
        <f t="shared" si="53"/>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232" s="12">
        <v>10000000169</v>
      </c>
      <c r="O232" s="12">
        <v>30000000169</v>
      </c>
      <c r="P232" s="12">
        <v>50000000169</v>
      </c>
      <c r="Q232" s="12">
        <v>70000000169</v>
      </c>
      <c r="R232" s="12">
        <v>90000000169</v>
      </c>
      <c r="S232" s="12">
        <v>11000000169</v>
      </c>
      <c r="T232" s="12">
        <v>13000000169</v>
      </c>
      <c r="U232" s="10" t="s">
        <v>38</v>
      </c>
      <c r="V232" s="11" t="s">
        <v>148</v>
      </c>
      <c r="W232" s="8">
        <f t="shared" si="54"/>
        <v>0.75001269862770181</v>
      </c>
      <c r="X232" s="8">
        <f t="shared" si="55"/>
        <v>21.262860006095348</v>
      </c>
      <c r="Y232" s="8">
        <f t="shared" si="56"/>
        <v>12.000203178043229</v>
      </c>
      <c r="Z232" s="8">
        <f t="shared" si="57"/>
        <v>340.20000000000005</v>
      </c>
      <c r="AA232" s="16">
        <v>15000000169</v>
      </c>
      <c r="AB232" s="8">
        <f t="shared" si="46"/>
        <v>2.2500380958831054</v>
      </c>
      <c r="AC232" s="8">
        <f t="shared" si="59"/>
        <v>63.787500000000009</v>
      </c>
      <c r="AD232" s="16">
        <v>15000000169</v>
      </c>
      <c r="AE232" s="13"/>
      <c r="AF232" s="11" t="str">
        <f t="shared" si="58"/>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233" spans="1:32" ht="105" x14ac:dyDescent="0.3">
      <c r="A233" s="25" t="s">
        <v>595</v>
      </c>
      <c r="B233" s="10" t="s">
        <v>596</v>
      </c>
      <c r="C233" s="10" t="s">
        <v>597</v>
      </c>
      <c r="D233" s="11" t="s">
        <v>2045</v>
      </c>
      <c r="E233" s="8">
        <f t="shared" si="47"/>
        <v>1.1993148384875654</v>
      </c>
      <c r="F233" s="8">
        <v>34</v>
      </c>
      <c r="G233" s="8">
        <f t="shared" si="48"/>
        <v>2.4691776086508699</v>
      </c>
      <c r="H233" s="8">
        <v>70</v>
      </c>
      <c r="I233" s="8">
        <f t="shared" si="49"/>
        <v>3.0864720108135875</v>
      </c>
      <c r="J233" s="8">
        <f t="shared" si="50"/>
        <v>87.501481506565213</v>
      </c>
      <c r="K233" s="8">
        <f t="shared" si="51"/>
        <v>4.9383552173017398</v>
      </c>
      <c r="L233" s="8">
        <f t="shared" si="52"/>
        <v>140.00237041050434</v>
      </c>
      <c r="M233" s="11" t="str">
        <f t="shared" si="53"/>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33" s="12">
        <v>10000000170</v>
      </c>
      <c r="O233" s="12">
        <v>30000000170</v>
      </c>
      <c r="P233" s="12">
        <v>50000000170</v>
      </c>
      <c r="Q233" s="12">
        <v>70000000170</v>
      </c>
      <c r="R233" s="12">
        <v>90000000170</v>
      </c>
      <c r="S233" s="12">
        <v>11000000170</v>
      </c>
      <c r="T233" s="12">
        <v>13000000170</v>
      </c>
      <c r="U233" s="10" t="s">
        <v>38</v>
      </c>
      <c r="V233" s="11" t="s">
        <v>82</v>
      </c>
      <c r="W233" s="8">
        <f t="shared" si="54"/>
        <v>0.61729440216271747</v>
      </c>
      <c r="X233" s="8">
        <f t="shared" si="55"/>
        <v>17.500296301313043</v>
      </c>
      <c r="Y233" s="8">
        <f t="shared" si="56"/>
        <v>9.8767104346034795</v>
      </c>
      <c r="Z233" s="8">
        <f t="shared" si="57"/>
        <v>280</v>
      </c>
      <c r="AA233" s="16">
        <v>15000000170</v>
      </c>
      <c r="AB233" s="8">
        <f t="shared" si="46"/>
        <v>1.8342462235692176</v>
      </c>
      <c r="AC233" s="8">
        <f t="shared" si="59"/>
        <v>52</v>
      </c>
      <c r="AD233" s="16">
        <v>15000000170</v>
      </c>
      <c r="AE233" s="13" t="s">
        <v>1633</v>
      </c>
      <c r="AF233" s="11" t="str">
        <f t="shared" si="58"/>
        <v>Hot Jalapeno Popcorn Seasoning Ingredients: 
salt, onion, jalapeno, garlic, cilantro, tomato powder, spices, not more than 2% silicon dioxide added to prevent caking</v>
      </c>
    </row>
    <row r="234" spans="1:32" ht="330" x14ac:dyDescent="0.3">
      <c r="A234" s="9" t="s">
        <v>598</v>
      </c>
      <c r="B234" s="10" t="s">
        <v>599</v>
      </c>
      <c r="C234" s="10" t="s">
        <v>600</v>
      </c>
      <c r="D234" s="11" t="s">
        <v>2046</v>
      </c>
      <c r="E234" s="8">
        <f t="shared" si="47"/>
        <v>1.0000169315036023</v>
      </c>
      <c r="F234" s="8">
        <v>28.35</v>
      </c>
      <c r="G234" s="8">
        <f t="shared" si="48"/>
        <v>2.0000338630072045</v>
      </c>
      <c r="H234" s="8">
        <v>56.7</v>
      </c>
      <c r="I234" s="8">
        <f t="shared" si="49"/>
        <v>2.5000423287590054</v>
      </c>
      <c r="J234" s="8">
        <f t="shared" si="50"/>
        <v>70.87620002031781</v>
      </c>
      <c r="K234" s="8">
        <f t="shared" si="51"/>
        <v>4.0000677260144091</v>
      </c>
      <c r="L234" s="8">
        <f t="shared" si="52"/>
        <v>113.4019200325085</v>
      </c>
      <c r="M234" s="11" t="str">
        <f t="shared" si="53"/>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34" s="12">
        <v>10000000171</v>
      </c>
      <c r="O234" s="12">
        <v>30000000171</v>
      </c>
      <c r="P234" s="12">
        <v>50000000171</v>
      </c>
      <c r="Q234" s="12">
        <v>70000000171</v>
      </c>
      <c r="R234" s="12">
        <v>90000000171</v>
      </c>
      <c r="S234" s="12">
        <v>11000000171</v>
      </c>
      <c r="T234" s="12">
        <v>13000000171</v>
      </c>
      <c r="U234" s="10"/>
      <c r="V234" s="11"/>
      <c r="W234" s="8">
        <f t="shared" si="54"/>
        <v>0.50000846575180113</v>
      </c>
      <c r="X234" s="8">
        <f t="shared" si="55"/>
        <v>14.175240004063562</v>
      </c>
      <c r="Y234" s="8">
        <f t="shared" si="56"/>
        <v>8.0001354520288182</v>
      </c>
      <c r="Z234" s="8">
        <f t="shared" si="57"/>
        <v>226.8</v>
      </c>
      <c r="AA234" s="16">
        <v>15000000171</v>
      </c>
      <c r="AB234" s="8">
        <f t="shared" si="46"/>
        <v>1.5000253972554034</v>
      </c>
      <c r="AC234" s="8">
        <f t="shared" si="59"/>
        <v>42.525000000000006</v>
      </c>
      <c r="AD234" s="16">
        <v>15000000171</v>
      </c>
      <c r="AE234" s="13"/>
      <c r="AF234" s="11" t="str">
        <f t="shared" si="58"/>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35" spans="1:32" ht="120" x14ac:dyDescent="0.3">
      <c r="A235" s="9" t="s">
        <v>601</v>
      </c>
      <c r="B235" s="10" t="s">
        <v>602</v>
      </c>
      <c r="C235" s="10" t="s">
        <v>603</v>
      </c>
      <c r="D235" s="11" t="s">
        <v>2047</v>
      </c>
      <c r="E235" s="8">
        <f t="shared" si="47"/>
        <v>0.50000846575180113</v>
      </c>
      <c r="F235" s="8">
        <v>14.175000000000001</v>
      </c>
      <c r="G235" s="8">
        <f t="shared" si="48"/>
        <v>1.0000169315036023</v>
      </c>
      <c r="H235" s="8">
        <v>28.35</v>
      </c>
      <c r="I235" s="8">
        <f t="shared" si="49"/>
        <v>1.2500211643795027</v>
      </c>
      <c r="J235" s="8">
        <f t="shared" si="50"/>
        <v>35.438100010158905</v>
      </c>
      <c r="K235" s="8">
        <f t="shared" si="51"/>
        <v>2.0000338630072045</v>
      </c>
      <c r="L235" s="8">
        <f t="shared" si="52"/>
        <v>56.70096001625425</v>
      </c>
      <c r="M235" s="11" t="str">
        <f t="shared" si="53"/>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35" s="12">
        <v>10000000172</v>
      </c>
      <c r="O235" s="12">
        <v>30000000172</v>
      </c>
      <c r="P235" s="12">
        <v>50000000172</v>
      </c>
      <c r="Q235" s="12">
        <v>70000000172</v>
      </c>
      <c r="R235" s="12">
        <v>90000000172</v>
      </c>
      <c r="S235" s="12">
        <v>11000000172</v>
      </c>
      <c r="T235" s="12">
        <v>13000000172</v>
      </c>
      <c r="U235" s="10"/>
      <c r="V235" s="11"/>
      <c r="W235" s="8">
        <f t="shared" si="54"/>
        <v>0.25000423287590057</v>
      </c>
      <c r="X235" s="8">
        <f t="shared" si="55"/>
        <v>7.0876200020317812</v>
      </c>
      <c r="Y235" s="8">
        <f t="shared" si="56"/>
        <v>4.0000677260144091</v>
      </c>
      <c r="Z235" s="8">
        <f t="shared" si="57"/>
        <v>113.4</v>
      </c>
      <c r="AA235" s="16">
        <v>15000000172</v>
      </c>
      <c r="AB235" s="8">
        <f t="shared" si="46"/>
        <v>0.7500126986277017</v>
      </c>
      <c r="AC235" s="8">
        <f t="shared" si="59"/>
        <v>21.262500000000003</v>
      </c>
      <c r="AD235" s="16">
        <v>15000000172</v>
      </c>
      <c r="AE235" s="13"/>
      <c r="AF235" s="11" t="str">
        <f t="shared" si="58"/>
        <v>Hot Off the Grill Seasoning Ingredients:
dehydrated garlic, onion, sea salt, bell peppers, lemon, spices, sugar, paprika, brown sugar, citric acid, celery seed, turmeric, natural flavor, extractives of paprika</v>
      </c>
    </row>
    <row r="236" spans="1:32" ht="105" x14ac:dyDescent="0.3">
      <c r="A236" s="9" t="s">
        <v>1656</v>
      </c>
      <c r="B236" s="10" t="s">
        <v>604</v>
      </c>
      <c r="C236" s="10" t="s">
        <v>605</v>
      </c>
      <c r="D236" s="11" t="s">
        <v>2048</v>
      </c>
      <c r="E236" s="8">
        <f t="shared" si="47"/>
        <v>0.80001354520288193</v>
      </c>
      <c r="F236" s="8">
        <v>22.680000000000003</v>
      </c>
      <c r="G236" s="8">
        <f t="shared" si="48"/>
        <v>1.6000270904057639</v>
      </c>
      <c r="H236" s="8">
        <v>45.360000000000007</v>
      </c>
      <c r="I236" s="8">
        <f t="shared" si="49"/>
        <v>2.000033863007205</v>
      </c>
      <c r="J236" s="8">
        <f t="shared" si="50"/>
        <v>56.700960016254264</v>
      </c>
      <c r="K236" s="8">
        <f t="shared" si="51"/>
        <v>3.2000541808115277</v>
      </c>
      <c r="L236" s="8">
        <f t="shared" si="52"/>
        <v>90.721536026006817</v>
      </c>
      <c r="M236" s="11" t="str">
        <f t="shared" si="53"/>
        <v>Irish Breakfast Tea Ingredients:
assam gbop tea (40%), keemun op tea (40%), ceylon bop tea (20%)
• Packed in a facility and/or equipment that produces products containing peanuts, tree nuts, soybean, milk, dairy, eggs, fish, shellfish, wheat, sesame •
 - NET WT. 0.80 oz (22.68 grams)</v>
      </c>
      <c r="N236" s="12">
        <v>10000000174</v>
      </c>
      <c r="O236" s="12">
        <v>30000000174</v>
      </c>
      <c r="P236" s="12">
        <v>50000000174</v>
      </c>
      <c r="Q236" s="12">
        <v>70000000174</v>
      </c>
      <c r="R236" s="12">
        <v>90000000174</v>
      </c>
      <c r="S236" s="12">
        <v>11000000174</v>
      </c>
      <c r="T236" s="12">
        <v>13000000174</v>
      </c>
      <c r="U236" s="10" t="s">
        <v>38</v>
      </c>
      <c r="V236" s="11" t="s">
        <v>1315</v>
      </c>
      <c r="W236" s="8">
        <f t="shared" si="54"/>
        <v>0.40000677260144096</v>
      </c>
      <c r="X236" s="8">
        <f t="shared" si="55"/>
        <v>11.340192003250852</v>
      </c>
      <c r="Y236" s="8">
        <f t="shared" si="56"/>
        <v>6.4001083616230554</v>
      </c>
      <c r="Z236" s="8">
        <f t="shared" si="57"/>
        <v>181.44000000000003</v>
      </c>
      <c r="AA236" s="16">
        <v>15000000174</v>
      </c>
      <c r="AB236" s="8">
        <f t="shared" si="46"/>
        <v>1.2000203178043229</v>
      </c>
      <c r="AC236" s="8">
        <f t="shared" si="59"/>
        <v>34.020000000000003</v>
      </c>
      <c r="AD236" s="16">
        <v>15000000174</v>
      </c>
      <c r="AE236" s="13"/>
      <c r="AF236" s="11" t="str">
        <f t="shared" si="58"/>
        <v>Irish Breakfast Tea Ingredients:
assam gbop tea (40%), keemun op tea (40%), ceylon bop tea (20%)</v>
      </c>
    </row>
    <row r="237" spans="1:32" ht="120" x14ac:dyDescent="0.3">
      <c r="A237" s="25" t="s">
        <v>606</v>
      </c>
      <c r="B237" s="10" t="s">
        <v>607</v>
      </c>
      <c r="C237" s="10" t="s">
        <v>607</v>
      </c>
      <c r="D237" s="11" t="s">
        <v>2049</v>
      </c>
      <c r="E237" s="8">
        <f t="shared" si="47"/>
        <v>1.4109586335147828</v>
      </c>
      <c r="F237" s="8">
        <v>40</v>
      </c>
      <c r="G237" s="8">
        <f t="shared" si="48"/>
        <v>2.8219172670295656</v>
      </c>
      <c r="H237" s="8">
        <v>80</v>
      </c>
      <c r="I237" s="8">
        <f t="shared" si="49"/>
        <v>3.527396583786957</v>
      </c>
      <c r="J237" s="8">
        <f t="shared" si="50"/>
        <v>100.00169315036024</v>
      </c>
      <c r="K237" s="8">
        <f t="shared" si="51"/>
        <v>5.6438345340591312</v>
      </c>
      <c r="L237" s="8">
        <f t="shared" si="52"/>
        <v>160.00270904057638</v>
      </c>
      <c r="M237" s="11" t="str">
        <f t="shared" si="53"/>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37" s="12">
        <v>10000000173</v>
      </c>
      <c r="O237" s="12">
        <v>30000000173</v>
      </c>
      <c r="P237" s="12">
        <v>50000000173</v>
      </c>
      <c r="Q237" s="12">
        <v>70000000173</v>
      </c>
      <c r="R237" s="12">
        <v>90000000173</v>
      </c>
      <c r="S237" s="12">
        <v>11000000173</v>
      </c>
      <c r="T237" s="12">
        <v>13000000173</v>
      </c>
      <c r="U237" s="10"/>
      <c r="V237" s="11" t="s">
        <v>461</v>
      </c>
      <c r="W237" s="8">
        <f t="shared" si="54"/>
        <v>0.70547931675739139</v>
      </c>
      <c r="X237" s="8">
        <f t="shared" si="55"/>
        <v>20.000338630072047</v>
      </c>
      <c r="Y237" s="8">
        <f t="shared" si="56"/>
        <v>11.287669068118262</v>
      </c>
      <c r="Z237" s="8">
        <f t="shared" si="57"/>
        <v>320</v>
      </c>
      <c r="AA237" s="16">
        <v>15000000173</v>
      </c>
      <c r="AB237" s="8">
        <f t="shared" si="46"/>
        <v>2.1164379502721742</v>
      </c>
      <c r="AC237" s="8">
        <f t="shared" si="59"/>
        <v>60</v>
      </c>
      <c r="AD237" s="16">
        <v>15000000173</v>
      </c>
      <c r="AE237" s="13" t="s">
        <v>1614</v>
      </c>
      <c r="AF237" s="11" t="str">
        <f t="shared" si="58"/>
        <v>Irish Pub Seasoning Ingredients:
sea salt, demerara sugar, dehydrated vegetables (onion, red bell peppers, garlic) spices, citric acid, natural hickory smoke, silicon dioxide</v>
      </c>
    </row>
    <row r="238" spans="1:32" ht="90" x14ac:dyDescent="0.3">
      <c r="A238" s="9" t="s">
        <v>608</v>
      </c>
      <c r="B238" s="10" t="s">
        <v>609</v>
      </c>
      <c r="C238" s="10" t="s">
        <v>609</v>
      </c>
      <c r="D238" s="11" t="s">
        <v>2050</v>
      </c>
      <c r="E238" s="8">
        <f t="shared" si="47"/>
        <v>0.80001354520288193</v>
      </c>
      <c r="F238" s="8">
        <v>22.680000000000003</v>
      </c>
      <c r="G238" s="8">
        <f t="shared" si="48"/>
        <v>1.6000270904057639</v>
      </c>
      <c r="H238" s="8">
        <v>45.360000000000007</v>
      </c>
      <c r="I238" s="8">
        <f t="shared" si="49"/>
        <v>2.000033863007205</v>
      </c>
      <c r="J238" s="8">
        <f t="shared" si="50"/>
        <v>56.700960016254264</v>
      </c>
      <c r="K238" s="8">
        <f t="shared" si="51"/>
        <v>3.2000541808115277</v>
      </c>
      <c r="L238" s="8">
        <f t="shared" si="52"/>
        <v>90.721536026006817</v>
      </c>
      <c r="M238" s="11" t="str">
        <f t="shared" si="53"/>
        <v>Irish Stew Seasoning Ingredients:
marjoram, thyme, spices
• Packed in a facility and/or equipment that produces products containing peanuts, tree nuts, soybean, milk, dairy, eggs, fish, shellfish, wheat, sesame •
 - NET WT. 0.80 oz (22.68 grams)</v>
      </c>
      <c r="N238" s="12">
        <v>10000000393</v>
      </c>
      <c r="O238" s="12">
        <v>30000000393</v>
      </c>
      <c r="P238" s="12">
        <v>50000000393</v>
      </c>
      <c r="Q238" s="12">
        <v>70000000393</v>
      </c>
      <c r="R238" s="12">
        <v>90000000393</v>
      </c>
      <c r="S238" s="12">
        <v>11000000393</v>
      </c>
      <c r="T238" s="12">
        <v>13000000393</v>
      </c>
      <c r="U238" s="10"/>
      <c r="V238" s="11"/>
      <c r="W238" s="8">
        <f t="shared" si="54"/>
        <v>0.40000677260144096</v>
      </c>
      <c r="X238" s="8">
        <f t="shared" si="55"/>
        <v>11.340192003250852</v>
      </c>
      <c r="Y238" s="8">
        <f t="shared" si="56"/>
        <v>6.4001083616230554</v>
      </c>
      <c r="Z238" s="8">
        <f t="shared" si="57"/>
        <v>181.44000000000003</v>
      </c>
      <c r="AA238" s="16">
        <v>15000000393</v>
      </c>
      <c r="AB238" s="8">
        <f t="shared" si="46"/>
        <v>1.2000203178043229</v>
      </c>
      <c r="AC238" s="8">
        <f t="shared" si="59"/>
        <v>34.020000000000003</v>
      </c>
      <c r="AD238" s="16">
        <v>15000000393</v>
      </c>
      <c r="AE238" s="13"/>
      <c r="AF238" s="11" t="str">
        <f t="shared" si="58"/>
        <v>Irish Stew Seasoning Ingredients:
marjoram, thyme, spices</v>
      </c>
    </row>
    <row r="239" spans="1:32" ht="120" x14ac:dyDescent="0.3">
      <c r="A239" s="9" t="s">
        <v>610</v>
      </c>
      <c r="B239" s="10" t="s">
        <v>611</v>
      </c>
      <c r="C239" s="10" t="s">
        <v>612</v>
      </c>
      <c r="D239" s="11" t="s">
        <v>2051</v>
      </c>
      <c r="E239" s="8">
        <f t="shared" si="47"/>
        <v>1.1000186246539627</v>
      </c>
      <c r="F239" s="8">
        <v>31.185000000000006</v>
      </c>
      <c r="G239" s="8">
        <f t="shared" si="48"/>
        <v>2.2000372493079254</v>
      </c>
      <c r="H239" s="8">
        <v>62.370000000000012</v>
      </c>
      <c r="I239" s="8">
        <f t="shared" si="49"/>
        <v>2.7500465616349068</v>
      </c>
      <c r="J239" s="8">
        <f t="shared" si="50"/>
        <v>77.963820022349609</v>
      </c>
      <c r="K239" s="8">
        <f t="shared" si="51"/>
        <v>4.4000744986158509</v>
      </c>
      <c r="L239" s="8">
        <f t="shared" si="52"/>
        <v>124.74211203575938</v>
      </c>
      <c r="M239" s="11" t="str">
        <f t="shared" si="53"/>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39" s="12">
        <v>10000000175</v>
      </c>
      <c r="O239" s="12">
        <v>30000000175</v>
      </c>
      <c r="P239" s="12">
        <v>50000000175</v>
      </c>
      <c r="Q239" s="12">
        <v>70000000175</v>
      </c>
      <c r="R239" s="12">
        <v>90000000175</v>
      </c>
      <c r="S239" s="12">
        <v>11000000175</v>
      </c>
      <c r="T239" s="12">
        <v>13000000175</v>
      </c>
      <c r="U239" s="10" t="s">
        <v>38</v>
      </c>
      <c r="V239" s="11"/>
      <c r="W239" s="8">
        <f t="shared" si="54"/>
        <v>0.55000931232698136</v>
      </c>
      <c r="X239" s="8">
        <f t="shared" si="55"/>
        <v>15.592764004469922</v>
      </c>
      <c r="Y239" s="8">
        <f t="shared" si="56"/>
        <v>8.8001489972317017</v>
      </c>
      <c r="Z239" s="8">
        <f t="shared" si="57"/>
        <v>249.48000000000005</v>
      </c>
      <c r="AA239" s="16">
        <v>15000000175</v>
      </c>
      <c r="AB239" s="8">
        <f t="shared" si="46"/>
        <v>1.6500279369809441</v>
      </c>
      <c r="AC239" s="8">
        <f t="shared" si="59"/>
        <v>46.777500000000011</v>
      </c>
      <c r="AD239" s="16">
        <v>15000000175</v>
      </c>
      <c r="AE239" s="13"/>
      <c r="AF239" s="11" t="str">
        <f t="shared" si="58"/>
        <v>Italian Classic Bread Dip Ingredients:
garlic, tomato (tomato, &lt; 2% silicon dioxide (anti-caking agent)), paprika, chipotle, basil, brown mustard, oregano, bay leaves, marjoram, thyme, and rosemary</v>
      </c>
    </row>
    <row r="240" spans="1:32" ht="90" x14ac:dyDescent="0.3">
      <c r="A240" s="9" t="s">
        <v>613</v>
      </c>
      <c r="B240" s="10" t="s">
        <v>614</v>
      </c>
      <c r="C240" s="10" t="s">
        <v>615</v>
      </c>
      <c r="D240" s="11" t="s">
        <v>2052</v>
      </c>
      <c r="E240" s="8">
        <f t="shared" si="47"/>
        <v>1.1000186246539627</v>
      </c>
      <c r="F240" s="8">
        <v>31.185000000000006</v>
      </c>
      <c r="G240" s="8">
        <f t="shared" si="48"/>
        <v>2.2000372493079254</v>
      </c>
      <c r="H240" s="8">
        <v>62.370000000000012</v>
      </c>
      <c r="I240" s="8">
        <f t="shared" si="49"/>
        <v>2.7500465616349068</v>
      </c>
      <c r="J240" s="8">
        <f t="shared" si="50"/>
        <v>77.963820022349609</v>
      </c>
      <c r="K240" s="8">
        <f t="shared" si="51"/>
        <v>4.4000744986158509</v>
      </c>
      <c r="L240" s="8">
        <f t="shared" si="52"/>
        <v>124.74211203575938</v>
      </c>
      <c r="M240" s="11" t="str">
        <f t="shared" si="53"/>
        <v>Italian Cuisine Bread Dip Ingredients:
oregano, rosemary, thyme, basil, marjoram, sage
• Packed in a facility and/or equipment that produces products containing peanuts, tree nuts, soybean, milk, dairy, eggs, fish, shellfish, wheat, sesame •
 - NET WT. 1.10 oz (31.185 grams)</v>
      </c>
      <c r="N240" s="12">
        <v>10000000403</v>
      </c>
      <c r="O240" s="12">
        <v>30000000403</v>
      </c>
      <c r="P240" s="12">
        <v>50000000403</v>
      </c>
      <c r="Q240" s="12">
        <v>70000000403</v>
      </c>
      <c r="R240" s="12">
        <v>90000000403</v>
      </c>
      <c r="S240" s="12">
        <v>11000000403</v>
      </c>
      <c r="T240" s="12">
        <v>13000000403</v>
      </c>
      <c r="U240" s="10" t="s">
        <v>38</v>
      </c>
      <c r="V240" s="11" t="s">
        <v>461</v>
      </c>
      <c r="W240" s="8">
        <f t="shared" si="54"/>
        <v>0.55000931232698136</v>
      </c>
      <c r="X240" s="8">
        <f t="shared" si="55"/>
        <v>15.592764004469922</v>
      </c>
      <c r="Y240" s="8">
        <f t="shared" si="56"/>
        <v>8.8001489972317017</v>
      </c>
      <c r="Z240" s="8">
        <f t="shared" si="57"/>
        <v>249.48000000000005</v>
      </c>
      <c r="AA240" s="16">
        <v>15000000403</v>
      </c>
      <c r="AB240" s="8">
        <f t="shared" si="46"/>
        <v>1.6500279369809441</v>
      </c>
      <c r="AC240" s="8">
        <f t="shared" si="59"/>
        <v>46.777500000000011</v>
      </c>
      <c r="AD240" s="16">
        <v>15000000403</v>
      </c>
      <c r="AE240" s="13" t="s">
        <v>1601</v>
      </c>
      <c r="AF240" s="11" t="str">
        <f t="shared" si="58"/>
        <v>Italian Cuisine Bread Dip Ingredients:
oregano, rosemary, thyme, basil, marjoram, sage</v>
      </c>
    </row>
    <row r="241" spans="1:32" ht="105" x14ac:dyDescent="0.3">
      <c r="A241" s="14" t="s">
        <v>616</v>
      </c>
      <c r="B241" s="10" t="s">
        <v>617</v>
      </c>
      <c r="C241" s="10" t="s">
        <v>618</v>
      </c>
      <c r="D241" s="11" t="s">
        <v>2053</v>
      </c>
      <c r="E241" s="8">
        <f t="shared" si="47"/>
        <v>2.100035556157565</v>
      </c>
      <c r="F241" s="8">
        <v>59.535000000000004</v>
      </c>
      <c r="G241" s="8">
        <f t="shared" si="48"/>
        <v>4.20007111231513</v>
      </c>
      <c r="H241" s="8">
        <v>119.07000000000001</v>
      </c>
      <c r="I241" s="8">
        <f t="shared" si="49"/>
        <v>5.2500888903939122</v>
      </c>
      <c r="J241" s="8">
        <f t="shared" si="50"/>
        <v>148.84002004266742</v>
      </c>
      <c r="K241" s="8">
        <f t="shared" si="51"/>
        <v>8.4001422246302599</v>
      </c>
      <c r="L241" s="8">
        <f t="shared" si="52"/>
        <v>238.14403206826788</v>
      </c>
      <c r="M241" s="11" t="str">
        <f t="shared" si="53"/>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1" s="12">
        <v>10000000452</v>
      </c>
      <c r="O241" s="12">
        <v>30000000452</v>
      </c>
      <c r="P241" s="12">
        <v>50000000452</v>
      </c>
      <c r="Q241" s="12">
        <v>70000000452</v>
      </c>
      <c r="R241" s="12">
        <v>90000000452</v>
      </c>
      <c r="S241" s="12">
        <v>11000000452</v>
      </c>
      <c r="T241" s="12">
        <v>13000000452</v>
      </c>
      <c r="U241" s="11"/>
      <c r="V241" s="11" t="s">
        <v>1314</v>
      </c>
      <c r="W241" s="8">
        <f t="shared" si="54"/>
        <v>1.0500177780787825</v>
      </c>
      <c r="X241" s="8">
        <f t="shared" si="55"/>
        <v>29.768004008533484</v>
      </c>
      <c r="Y241" s="8">
        <f t="shared" si="56"/>
        <v>16.80028444926052</v>
      </c>
      <c r="Z241" s="8">
        <f t="shared" si="57"/>
        <v>476.28000000000003</v>
      </c>
      <c r="AA241" s="16">
        <v>15000000452</v>
      </c>
      <c r="AB241" s="8">
        <f t="shared" si="46"/>
        <v>3.1500533342363477</v>
      </c>
      <c r="AC241" s="8">
        <f t="shared" si="59"/>
        <v>89.302500000000009</v>
      </c>
      <c r="AD241" s="16">
        <v>15000000452</v>
      </c>
      <c r="AE241" s="13" t="s">
        <v>619</v>
      </c>
      <c r="AF241" s="11" t="str">
        <f t="shared" si="58"/>
        <v>Italian Lemon Herb Dressing Mix Ingredients:
salt, sugar, garlic, black pepper, red pepper, msg, artificial flavors, xanthan gum, perservatives</v>
      </c>
    </row>
    <row r="242" spans="1:32" ht="105" x14ac:dyDescent="0.3">
      <c r="A242" s="25" t="s">
        <v>620</v>
      </c>
      <c r="B242" s="10" t="s">
        <v>621</v>
      </c>
      <c r="C242" s="10" t="s">
        <v>622</v>
      </c>
      <c r="D242" s="11" t="s">
        <v>2054</v>
      </c>
      <c r="E242" s="8">
        <f t="shared" si="47"/>
        <v>2.100035556157565</v>
      </c>
      <c r="F242" s="8">
        <v>59.535000000000004</v>
      </c>
      <c r="G242" s="8">
        <f t="shared" si="48"/>
        <v>4.20007111231513</v>
      </c>
      <c r="H242" s="8">
        <v>119.07000000000001</v>
      </c>
      <c r="I242" s="8">
        <f t="shared" si="49"/>
        <v>5.2500888903939122</v>
      </c>
      <c r="J242" s="8">
        <f t="shared" si="50"/>
        <v>148.84002004266742</v>
      </c>
      <c r="K242" s="8">
        <f t="shared" si="51"/>
        <v>8.4001422246302599</v>
      </c>
      <c r="L242" s="8">
        <f t="shared" si="52"/>
        <v>238.14403206826788</v>
      </c>
      <c r="M242" s="11" t="str">
        <f t="shared" si="53"/>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2" s="12">
        <v>10000000176</v>
      </c>
      <c r="O242" s="12">
        <v>30000000176</v>
      </c>
      <c r="P242" s="12">
        <v>50000000176</v>
      </c>
      <c r="Q242" s="12">
        <v>70000000176</v>
      </c>
      <c r="R242" s="12">
        <v>90000000176</v>
      </c>
      <c r="S242" s="12">
        <v>11000000176</v>
      </c>
      <c r="T242" s="12">
        <v>13000000176</v>
      </c>
      <c r="U242" s="10"/>
      <c r="V242" s="11" t="s">
        <v>1314</v>
      </c>
      <c r="W242" s="8">
        <f t="shared" si="54"/>
        <v>1.0500177780787825</v>
      </c>
      <c r="X242" s="8">
        <f t="shared" si="55"/>
        <v>29.768004008533484</v>
      </c>
      <c r="Y242" s="8">
        <f t="shared" si="56"/>
        <v>16.80028444926052</v>
      </c>
      <c r="Z242" s="8">
        <f t="shared" si="57"/>
        <v>476.28000000000003</v>
      </c>
      <c r="AA242" s="16">
        <v>15000000176</v>
      </c>
      <c r="AB242" s="8">
        <f t="shared" si="46"/>
        <v>3.1500533342363477</v>
      </c>
      <c r="AC242" s="8">
        <f t="shared" si="59"/>
        <v>89.302500000000009</v>
      </c>
      <c r="AD242" s="16">
        <v>15000000176</v>
      </c>
      <c r="AE242" s="13"/>
      <c r="AF242" s="11" t="str">
        <f t="shared" si="58"/>
        <v>Italian Salad Dressing Mix Ingredients:
salt, sugar, garlic, black pepper, red pepper, msg, artificial flavors, xanthan gum, perservatives</v>
      </c>
    </row>
    <row r="243" spans="1:32" ht="105" x14ac:dyDescent="0.3">
      <c r="A243" s="9" t="s">
        <v>623</v>
      </c>
      <c r="B243" s="10" t="s">
        <v>624</v>
      </c>
      <c r="C243" s="10" t="s">
        <v>625</v>
      </c>
      <c r="D243" s="11" t="s">
        <v>2055</v>
      </c>
      <c r="E243" s="8">
        <f t="shared" si="47"/>
        <v>1.6578763943798698</v>
      </c>
      <c r="F243" s="8">
        <v>47</v>
      </c>
      <c r="G243" s="8">
        <f t="shared" si="48"/>
        <v>3.3157527887597396</v>
      </c>
      <c r="H243" s="8">
        <v>94</v>
      </c>
      <c r="I243" s="8">
        <f t="shared" si="49"/>
        <v>4.1446909859496746</v>
      </c>
      <c r="J243" s="8">
        <f t="shared" si="50"/>
        <v>117.50198945167328</v>
      </c>
      <c r="K243" s="8">
        <f t="shared" si="51"/>
        <v>6.6315055775194791</v>
      </c>
      <c r="L243" s="8">
        <f t="shared" si="52"/>
        <v>188.00318312267723</v>
      </c>
      <c r="M243" s="11" t="str">
        <f t="shared" si="53"/>
        <v>Jalapeno Sea Salt Ingredients:
sea salt, jalapeno powder, garlic, onion, pepper, Mexican oregano
• Packed in a facility and/or equipment that produces products containing peanuts, tree nuts, soybean, milk, dairy, eggs, fish, shellfish, wheat, sesame •
 - NET WT. 1.66 oz (47 grams)</v>
      </c>
      <c r="N243" s="12">
        <v>10000000177</v>
      </c>
      <c r="O243" s="12">
        <v>30000000177</v>
      </c>
      <c r="P243" s="12">
        <v>50000000177</v>
      </c>
      <c r="Q243" s="12">
        <v>70000000177</v>
      </c>
      <c r="R243" s="12">
        <v>90000000177</v>
      </c>
      <c r="S243" s="12">
        <v>11000000177</v>
      </c>
      <c r="T243" s="12">
        <v>13000000177</v>
      </c>
      <c r="U243" s="10" t="s">
        <v>38</v>
      </c>
      <c r="V243" s="11" t="s">
        <v>140</v>
      </c>
      <c r="W243" s="8">
        <f t="shared" si="54"/>
        <v>0.82893819718993489</v>
      </c>
      <c r="X243" s="8">
        <f t="shared" si="55"/>
        <v>23.500397890334654</v>
      </c>
      <c r="Y243" s="8">
        <f t="shared" si="56"/>
        <v>13.263011155038958</v>
      </c>
      <c r="Z243" s="8">
        <f t="shared" si="57"/>
        <v>376</v>
      </c>
      <c r="AA243" s="16">
        <v>15000000177</v>
      </c>
      <c r="AB243" s="8">
        <f t="shared" si="46"/>
        <v>2.4868145915698046</v>
      </c>
      <c r="AC243" s="8">
        <f t="shared" si="59"/>
        <v>70.5</v>
      </c>
      <c r="AD243" s="16">
        <v>15000000177</v>
      </c>
      <c r="AE243" s="13"/>
      <c r="AF243" s="11" t="str">
        <f t="shared" si="58"/>
        <v>Jalapeno Sea Salt Ingredients:
sea salt, jalapeno powder, garlic, onion, pepper, Mexican oregano</v>
      </c>
    </row>
    <row r="244" spans="1:32" ht="105" x14ac:dyDescent="0.3">
      <c r="A244" s="14" t="s">
        <v>1782</v>
      </c>
      <c r="B244" s="10" t="s">
        <v>1760</v>
      </c>
      <c r="C244" s="10" t="s">
        <v>1760</v>
      </c>
      <c r="D244" s="11" t="s">
        <v>2056</v>
      </c>
      <c r="E244" s="8">
        <f t="shared" si="47"/>
        <v>1.1993148384875654</v>
      </c>
      <c r="F244" s="8">
        <v>34</v>
      </c>
      <c r="G244" s="8">
        <f t="shared" si="48"/>
        <v>2.4691776086508699</v>
      </c>
      <c r="H244" s="8">
        <v>70</v>
      </c>
      <c r="I244" s="8">
        <f t="shared" si="49"/>
        <v>3.0864720108135875</v>
      </c>
      <c r="J244" s="8">
        <f t="shared" si="50"/>
        <v>87.501481506565213</v>
      </c>
      <c r="K244" s="8">
        <f t="shared" si="51"/>
        <v>4.9383552173017398</v>
      </c>
      <c r="L244" s="8">
        <f t="shared" si="52"/>
        <v>140.00237041050434</v>
      </c>
      <c r="M244" s="11" t="str">
        <f t="shared" si="53"/>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4" s="12">
        <v>10000000511</v>
      </c>
      <c r="O244" s="12">
        <v>30000000511</v>
      </c>
      <c r="P244" s="12">
        <v>50000000511</v>
      </c>
      <c r="Q244" s="12">
        <v>70000000511</v>
      </c>
      <c r="R244" s="12">
        <v>90000000511</v>
      </c>
      <c r="S244" s="12">
        <v>11000000511</v>
      </c>
      <c r="T244" s="12">
        <v>13000000511</v>
      </c>
      <c r="U244" s="27"/>
      <c r="W244" s="8">
        <f t="shared" si="54"/>
        <v>0.61729440216271747</v>
      </c>
      <c r="X244" s="8">
        <f t="shared" si="55"/>
        <v>17.500296301313043</v>
      </c>
      <c r="Y244" s="8">
        <f t="shared" si="56"/>
        <v>9.8767104346034795</v>
      </c>
      <c r="Z244" s="8">
        <f t="shared" si="57"/>
        <v>280</v>
      </c>
      <c r="AA244" s="16">
        <v>15000000511</v>
      </c>
      <c r="AB244" s="8">
        <f t="shared" si="46"/>
        <v>1.8342462235692176</v>
      </c>
      <c r="AC244" s="8">
        <f t="shared" si="59"/>
        <v>52</v>
      </c>
      <c r="AD244" s="16">
        <v>15000000511</v>
      </c>
      <c r="AE244" s="13" t="s">
        <v>1773</v>
      </c>
      <c r="AF244" s="11" t="str">
        <f t="shared" si="58"/>
        <v>Jalapeno Seasoning Ingredients: 
salt, onion, jalapeno, garlic, cilantro, tomato powder, spices, not more than 2% silicon dioxide added to prevent caking</v>
      </c>
    </row>
    <row r="245" spans="1:32" ht="90" x14ac:dyDescent="0.3">
      <c r="A245" s="9" t="s">
        <v>1655</v>
      </c>
      <c r="B245" s="10" t="s">
        <v>626</v>
      </c>
      <c r="C245" s="10" t="s">
        <v>626</v>
      </c>
      <c r="D245" s="11" t="s">
        <v>2057</v>
      </c>
      <c r="E245" s="8">
        <f t="shared" si="47"/>
        <v>0.80001354520288193</v>
      </c>
      <c r="F245" s="8">
        <v>22.680000000000003</v>
      </c>
      <c r="G245" s="8">
        <f t="shared" si="48"/>
        <v>1.6000270904057639</v>
      </c>
      <c r="H245" s="8">
        <v>45.360000000000007</v>
      </c>
      <c r="I245" s="8">
        <f t="shared" si="49"/>
        <v>2.000033863007205</v>
      </c>
      <c r="J245" s="8">
        <f t="shared" si="50"/>
        <v>56.700960016254264</v>
      </c>
      <c r="K245" s="8">
        <f t="shared" si="51"/>
        <v>3.2000541808115277</v>
      </c>
      <c r="L245" s="8">
        <f t="shared" si="52"/>
        <v>90.721536026006817</v>
      </c>
      <c r="M245" s="11" t="str">
        <f t="shared" si="53"/>
        <v>Jasmine Tea Ingredients:
pouchong tea, jasmine petals
• Packed in a facility and/or equipment that produces products containing peanuts, tree nuts, soybean, milk, dairy, eggs, fish, shellfish, wheat, sesame •
 - NET WT. 0.80 oz (22.68 grams)</v>
      </c>
      <c r="N245" s="12">
        <v>10000000178</v>
      </c>
      <c r="O245" s="12">
        <v>30000000178</v>
      </c>
      <c r="P245" s="12">
        <v>50000000178</v>
      </c>
      <c r="Q245" s="12">
        <v>70000000178</v>
      </c>
      <c r="R245" s="12">
        <v>90000000178</v>
      </c>
      <c r="S245" s="12">
        <v>11000000178</v>
      </c>
      <c r="T245" s="12">
        <v>13000000178</v>
      </c>
      <c r="U245" s="10" t="s">
        <v>38</v>
      </c>
      <c r="V245" s="11" t="s">
        <v>1315</v>
      </c>
      <c r="W245" s="8">
        <f t="shared" si="54"/>
        <v>0.40000677260144096</v>
      </c>
      <c r="X245" s="8">
        <f t="shared" si="55"/>
        <v>11.340192003250852</v>
      </c>
      <c r="Y245" s="8">
        <f t="shared" si="56"/>
        <v>6.4001083616230554</v>
      </c>
      <c r="Z245" s="8">
        <f t="shared" si="57"/>
        <v>181.44000000000003</v>
      </c>
      <c r="AA245" s="16">
        <v>15000000178</v>
      </c>
      <c r="AB245" s="8">
        <f t="shared" si="46"/>
        <v>1.2000203178043229</v>
      </c>
      <c r="AC245" s="8">
        <f t="shared" si="59"/>
        <v>34.020000000000003</v>
      </c>
      <c r="AD245" s="16">
        <v>15000000178</v>
      </c>
      <c r="AE245" s="13"/>
      <c r="AF245" s="11" t="str">
        <f t="shared" si="58"/>
        <v>Jasmine Tea Ingredients:
pouchong tea, jasmine petals</v>
      </c>
    </row>
    <row r="246" spans="1:32" ht="180" x14ac:dyDescent="0.3">
      <c r="A246" s="9" t="s">
        <v>627</v>
      </c>
      <c r="B246" s="10" t="s">
        <v>628</v>
      </c>
      <c r="C246" s="10" t="s">
        <v>629</v>
      </c>
      <c r="D246" s="11" t="s">
        <v>2342</v>
      </c>
      <c r="E246" s="8">
        <f t="shared" si="47"/>
        <v>1.687528571912329</v>
      </c>
      <c r="F246" s="8">
        <v>47.840625000000003</v>
      </c>
      <c r="G246" s="8">
        <f t="shared" si="48"/>
        <v>3.3750571438246579</v>
      </c>
      <c r="H246" s="8">
        <v>95.681250000000006</v>
      </c>
      <c r="I246" s="8">
        <f t="shared" si="49"/>
        <v>4.2188214297808226</v>
      </c>
      <c r="J246" s="8">
        <f t="shared" si="50"/>
        <v>119.60358753428633</v>
      </c>
      <c r="K246" s="8">
        <f t="shared" si="51"/>
        <v>6.7501142876493159</v>
      </c>
      <c r="L246" s="8">
        <f t="shared" si="52"/>
        <v>191.36574005485812</v>
      </c>
      <c r="M246" s="11" t="str">
        <f t="shared" si="53"/>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46" s="12">
        <v>10000000179</v>
      </c>
      <c r="O246" s="12">
        <v>30000000179</v>
      </c>
      <c r="P246" s="12">
        <v>50000000179</v>
      </c>
      <c r="Q246" s="12">
        <v>70000000179</v>
      </c>
      <c r="R246" s="12">
        <v>90000000179</v>
      </c>
      <c r="S246" s="12">
        <v>11000000179</v>
      </c>
      <c r="T246" s="12">
        <v>13000000179</v>
      </c>
      <c r="U246" s="10"/>
      <c r="V246" s="11"/>
      <c r="W246" s="8">
        <f t="shared" si="54"/>
        <v>0.84376428595616448</v>
      </c>
      <c r="X246" s="8">
        <f t="shared" si="55"/>
        <v>23.920717506857265</v>
      </c>
      <c r="Y246" s="8">
        <f t="shared" si="56"/>
        <v>13.500228575298632</v>
      </c>
      <c r="Z246" s="8">
        <f t="shared" si="57"/>
        <v>382.72500000000002</v>
      </c>
      <c r="AA246" s="16">
        <v>15000000179</v>
      </c>
      <c r="AB246" s="8">
        <f t="shared" si="46"/>
        <v>2.5312928578684932</v>
      </c>
      <c r="AC246" s="8">
        <f t="shared" si="59"/>
        <v>71.760937500000011</v>
      </c>
      <c r="AD246" s="16">
        <v>15000000179</v>
      </c>
      <c r="AE246" s="13"/>
      <c r="AF246" s="11" t="str">
        <f t="shared" si="58"/>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v>
      </c>
    </row>
    <row r="247" spans="1:32" ht="30" x14ac:dyDescent="0.3">
      <c r="A247" s="9" t="s">
        <v>630</v>
      </c>
      <c r="B247" s="10" t="s">
        <v>631</v>
      </c>
      <c r="C247" s="10" t="s">
        <v>631</v>
      </c>
      <c r="D247" s="11" t="s">
        <v>32</v>
      </c>
      <c r="E247" s="8">
        <f t="shared" si="47"/>
        <v>0.80001354520288193</v>
      </c>
      <c r="F247" s="8">
        <v>22.680000000000003</v>
      </c>
      <c r="G247" s="8">
        <f t="shared" si="48"/>
        <v>1.6000270904057639</v>
      </c>
      <c r="H247" s="8">
        <v>45.360000000000007</v>
      </c>
      <c r="I247" s="8">
        <f t="shared" si="49"/>
        <v>2.000033863007205</v>
      </c>
      <c r="J247" s="8">
        <f t="shared" si="50"/>
        <v>56.700960016254264</v>
      </c>
      <c r="K247" s="8">
        <f t="shared" si="51"/>
        <v>3.2000541808115277</v>
      </c>
      <c r="L247" s="8">
        <f t="shared" si="52"/>
        <v>90.721536026006817</v>
      </c>
      <c r="M247" s="11" t="str">
        <f t="shared" si="53"/>
        <v>NULL
 - NET WT. 0.80 oz (22.68 grams)</v>
      </c>
      <c r="N247" s="12">
        <v>10000000180</v>
      </c>
      <c r="O247" s="12">
        <v>30000000180</v>
      </c>
      <c r="P247" s="12">
        <v>50000000180</v>
      </c>
      <c r="Q247" s="12">
        <v>70000000180</v>
      </c>
      <c r="R247" s="12">
        <v>90000000180</v>
      </c>
      <c r="S247" s="12">
        <v>11000000180</v>
      </c>
      <c r="T247" s="12">
        <v>13000000180</v>
      </c>
      <c r="U247" s="10"/>
      <c r="V247" s="11"/>
      <c r="W247" s="8">
        <f t="shared" si="54"/>
        <v>0.40000677260144096</v>
      </c>
      <c r="X247" s="8">
        <f t="shared" si="55"/>
        <v>11.340192003250852</v>
      </c>
      <c r="Y247" s="8">
        <f t="shared" si="56"/>
        <v>6.4001083616230554</v>
      </c>
      <c r="Z247" s="8">
        <f t="shared" si="57"/>
        <v>181.44000000000003</v>
      </c>
      <c r="AA247" s="16">
        <v>15000000180</v>
      </c>
      <c r="AB247" s="8">
        <f t="shared" si="46"/>
        <v>1.2000203178043229</v>
      </c>
      <c r="AC247" s="8">
        <f t="shared" si="59"/>
        <v>34.020000000000003</v>
      </c>
      <c r="AD247" s="16">
        <v>15000000180</v>
      </c>
      <c r="AE247" s="13"/>
      <c r="AF247" s="11" t="str">
        <f t="shared" si="58"/>
        <v>NULL</v>
      </c>
    </row>
    <row r="248" spans="1:32" ht="120" x14ac:dyDescent="0.3">
      <c r="A248" s="9" t="s">
        <v>632</v>
      </c>
      <c r="B248" s="10" t="s">
        <v>633</v>
      </c>
      <c r="C248" s="10" t="s">
        <v>634</v>
      </c>
      <c r="D248" s="11" t="s">
        <v>2058</v>
      </c>
      <c r="E248" s="8">
        <f t="shared" si="47"/>
        <v>2.0000338630072045</v>
      </c>
      <c r="F248" s="8">
        <v>56.7</v>
      </c>
      <c r="G248" s="8">
        <f t="shared" si="48"/>
        <v>4.0000677260144091</v>
      </c>
      <c r="H248" s="8">
        <v>113.4</v>
      </c>
      <c r="I248" s="8">
        <f t="shared" si="49"/>
        <v>5.0000846575180109</v>
      </c>
      <c r="J248" s="8">
        <f t="shared" si="50"/>
        <v>141.75240004063562</v>
      </c>
      <c r="K248" s="8">
        <f t="shared" si="51"/>
        <v>8.0001354520288182</v>
      </c>
      <c r="L248" s="8">
        <f t="shared" si="52"/>
        <v>226.803840065017</v>
      </c>
      <c r="M248" s="11" t="str">
        <f t="shared" si="53"/>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48" s="12">
        <v>10000000181</v>
      </c>
      <c r="O248" s="12">
        <v>30000000181</v>
      </c>
      <c r="P248" s="12">
        <v>50000000181</v>
      </c>
      <c r="Q248" s="12">
        <v>70000000181</v>
      </c>
      <c r="R248" s="12">
        <v>90000000181</v>
      </c>
      <c r="S248" s="12">
        <v>11000000181</v>
      </c>
      <c r="T248" s="12">
        <v>13000000181</v>
      </c>
      <c r="U248" s="10" t="s">
        <v>38</v>
      </c>
      <c r="V248" s="11" t="s">
        <v>82</v>
      </c>
      <c r="W248" s="8">
        <f t="shared" si="54"/>
        <v>1.0000169315036023</v>
      </c>
      <c r="X248" s="8">
        <f t="shared" si="55"/>
        <v>28.350480008127125</v>
      </c>
      <c r="Y248" s="8">
        <f t="shared" si="56"/>
        <v>16.000270904057636</v>
      </c>
      <c r="Z248" s="8">
        <f t="shared" si="57"/>
        <v>453.6</v>
      </c>
      <c r="AA248" s="16">
        <v>15000000181</v>
      </c>
      <c r="AB248" s="8">
        <f t="shared" si="46"/>
        <v>3.0000507945108068</v>
      </c>
      <c r="AC248" s="8">
        <f t="shared" si="59"/>
        <v>85.050000000000011</v>
      </c>
      <c r="AD248" s="16">
        <v>15000000181</v>
      </c>
      <c r="AE248" s="13"/>
      <c r="AF248" s="11" t="str">
        <f t="shared" si="58"/>
        <v>Kettle Corn Popcorn Seasoning Ingredients:
sugar, salt, natural butter flavor, less than 2% tricalcium phosphate (anticaking)
• ALLERGY ALERT: contains milk •</v>
      </c>
    </row>
    <row r="249" spans="1:32" ht="90" x14ac:dyDescent="0.3">
      <c r="A249" s="9" t="s">
        <v>635</v>
      </c>
      <c r="B249" s="10" t="s">
        <v>636</v>
      </c>
      <c r="C249" s="10" t="s">
        <v>636</v>
      </c>
      <c r="D249" s="11" t="s">
        <v>2059</v>
      </c>
      <c r="E249" s="8">
        <f t="shared" si="47"/>
        <v>2.5000423287590054</v>
      </c>
      <c r="F249" s="8">
        <v>70.875</v>
      </c>
      <c r="G249" s="8">
        <f t="shared" si="48"/>
        <v>5.0000846575180109</v>
      </c>
      <c r="H249" s="8">
        <v>141.75</v>
      </c>
      <c r="I249" s="8">
        <f t="shared" si="49"/>
        <v>6.2501058218975132</v>
      </c>
      <c r="J249" s="8">
        <f t="shared" si="50"/>
        <v>177.1905000507945</v>
      </c>
      <c r="K249" s="8">
        <f t="shared" si="51"/>
        <v>10.000169315036022</v>
      </c>
      <c r="L249" s="8">
        <f t="shared" si="52"/>
        <v>283.50480008127124</v>
      </c>
      <c r="M249" s="11" t="str">
        <f t="shared" si="53"/>
        <v>Kosher Salt Ingredients:
kosher salt
• Packed in a facility and/or equipment that produces products containing peanuts, tree nuts, soybean, milk, dairy, eggs, fish, shellfish, wheat, sesame •
 - NET WT. 2.50 oz (70.875 grams)</v>
      </c>
      <c r="N249" s="12">
        <v>10000000182</v>
      </c>
      <c r="O249" s="12">
        <v>30000000182</v>
      </c>
      <c r="P249" s="12">
        <v>50000000182</v>
      </c>
      <c r="Q249" s="12">
        <v>70000000182</v>
      </c>
      <c r="R249" s="12">
        <v>90000000182</v>
      </c>
      <c r="S249" s="12">
        <v>11000000182</v>
      </c>
      <c r="T249" s="12">
        <v>13000000182</v>
      </c>
      <c r="U249" s="10"/>
      <c r="V249" s="11"/>
      <c r="W249" s="8">
        <f t="shared" si="54"/>
        <v>1.2500211643795027</v>
      </c>
      <c r="X249" s="8">
        <f t="shared" si="55"/>
        <v>35.438100010158905</v>
      </c>
      <c r="Y249" s="8">
        <f t="shared" si="56"/>
        <v>20.000338630072044</v>
      </c>
      <c r="Z249" s="8">
        <f t="shared" si="57"/>
        <v>567</v>
      </c>
      <c r="AA249" s="16">
        <v>15000000182</v>
      </c>
      <c r="AB249" s="8">
        <f t="shared" si="46"/>
        <v>3.7500634931385082</v>
      </c>
      <c r="AC249" s="8">
        <f t="shared" si="59"/>
        <v>106.3125</v>
      </c>
      <c r="AD249" s="16">
        <v>15000000182</v>
      </c>
      <c r="AE249" s="13"/>
      <c r="AF249" s="11" t="str">
        <f t="shared" si="58"/>
        <v>Kosher Salt Ingredients:
kosher salt</v>
      </c>
    </row>
    <row r="250" spans="1:32" ht="195" x14ac:dyDescent="0.3">
      <c r="A250" s="14" t="s">
        <v>637</v>
      </c>
      <c r="B250" s="10" t="s">
        <v>638</v>
      </c>
      <c r="C250" s="10" t="s">
        <v>639</v>
      </c>
      <c r="D250" s="11" t="s">
        <v>2060</v>
      </c>
      <c r="E250" s="8">
        <f t="shared" si="47"/>
        <v>1.0229450092982175</v>
      </c>
      <c r="F250" s="8">
        <v>29</v>
      </c>
      <c r="G250" s="8">
        <f t="shared" si="48"/>
        <v>2.1164379502721742</v>
      </c>
      <c r="H250" s="8">
        <v>60</v>
      </c>
      <c r="I250" s="8">
        <f t="shared" si="49"/>
        <v>2.645547437840218</v>
      </c>
      <c r="J250" s="8">
        <f t="shared" si="50"/>
        <v>75.001269862770187</v>
      </c>
      <c r="K250" s="8">
        <f t="shared" si="51"/>
        <v>4.2328759005443484</v>
      </c>
      <c r="L250" s="8">
        <f t="shared" si="52"/>
        <v>120.00203178043228</v>
      </c>
      <c r="M250" s="11" t="str">
        <f t="shared" si="53"/>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50" s="12">
        <v>10000000382</v>
      </c>
      <c r="O250" s="12">
        <v>30000000382</v>
      </c>
      <c r="P250" s="12">
        <v>50000000382</v>
      </c>
      <c r="Q250" s="12">
        <v>70000000382</v>
      </c>
      <c r="R250" s="12">
        <v>90000000382</v>
      </c>
      <c r="S250" s="12">
        <v>11000000382</v>
      </c>
      <c r="T250" s="12">
        <v>13000000382</v>
      </c>
      <c r="U250" s="11"/>
      <c r="V250" s="11"/>
      <c r="W250" s="8">
        <f t="shared" si="54"/>
        <v>0.52910948756804355</v>
      </c>
      <c r="X250" s="8">
        <f t="shared" si="55"/>
        <v>15.000253972554034</v>
      </c>
      <c r="Y250" s="8">
        <f t="shared" si="56"/>
        <v>8.4657518010886967</v>
      </c>
      <c r="Z250" s="8">
        <f t="shared" si="57"/>
        <v>240</v>
      </c>
      <c r="AA250" s="16">
        <v>15000000382</v>
      </c>
      <c r="AB250" s="8">
        <f t="shared" si="46"/>
        <v>1.5696914797851957</v>
      </c>
      <c r="AC250" s="8">
        <f t="shared" si="59"/>
        <v>44.5</v>
      </c>
      <c r="AD250" s="16">
        <v>15000000382</v>
      </c>
      <c r="AE250" s="13" t="s">
        <v>640</v>
      </c>
      <c r="AF250" s="11" t="str">
        <f t="shared" si="58"/>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51" spans="1:32" ht="45" x14ac:dyDescent="0.3">
      <c r="A251" s="9" t="s">
        <v>641</v>
      </c>
      <c r="B251" s="10" t="s">
        <v>642</v>
      </c>
      <c r="C251" s="10" t="s">
        <v>643</v>
      </c>
      <c r="D251" s="11" t="s">
        <v>2304</v>
      </c>
      <c r="E251" s="8">
        <f t="shared" si="47"/>
        <v>0.80001354520288193</v>
      </c>
      <c r="F251" s="8">
        <v>22.680000000000003</v>
      </c>
      <c r="G251" s="8">
        <f t="shared" si="48"/>
        <v>1.6000270904057639</v>
      </c>
      <c r="H251" s="8">
        <v>45.360000000000007</v>
      </c>
      <c r="I251" s="8">
        <f t="shared" si="49"/>
        <v>2.000033863007205</v>
      </c>
      <c r="J251" s="8">
        <f t="shared" si="50"/>
        <v>56.700960016254264</v>
      </c>
      <c r="K251" s="8">
        <f t="shared" si="51"/>
        <v>3.2000541808115277</v>
      </c>
      <c r="L251" s="8">
        <f t="shared" si="52"/>
        <v>90.721536026006817</v>
      </c>
      <c r="M251" s="11" t="str">
        <f t="shared" si="53"/>
        <v>NULL
 - NET WT. 0.80 oz (22.68 grams)</v>
      </c>
      <c r="N251" s="12">
        <v>10000000183</v>
      </c>
      <c r="O251" s="12">
        <v>30000000183</v>
      </c>
      <c r="P251" s="12">
        <v>50000000183</v>
      </c>
      <c r="Q251" s="12">
        <v>70000000183</v>
      </c>
      <c r="R251" s="12">
        <v>90000000183</v>
      </c>
      <c r="S251" s="12">
        <v>11000000183</v>
      </c>
      <c r="T251" s="12">
        <v>13000000183</v>
      </c>
      <c r="U251" s="10"/>
      <c r="V251" s="11"/>
      <c r="W251" s="8">
        <f t="shared" si="54"/>
        <v>0.40000677260144096</v>
      </c>
      <c r="X251" s="8">
        <f t="shared" si="55"/>
        <v>11.340192003250852</v>
      </c>
      <c r="Y251" s="8">
        <f t="shared" si="56"/>
        <v>6.4001083616230554</v>
      </c>
      <c r="Z251" s="8">
        <f t="shared" si="57"/>
        <v>181.44000000000003</v>
      </c>
      <c r="AA251" s="16">
        <v>15000000183</v>
      </c>
      <c r="AB251" s="8">
        <f t="shared" si="46"/>
        <v>1.2000203178043229</v>
      </c>
      <c r="AC251" s="8">
        <f t="shared" si="59"/>
        <v>34.020000000000003</v>
      </c>
      <c r="AD251" s="16">
        <v>15000000183</v>
      </c>
      <c r="AE251" s="13"/>
      <c r="AF251" s="11" t="str">
        <f t="shared" si="58"/>
        <v xml:space="preserve">NULL
</v>
      </c>
    </row>
    <row r="252" spans="1:32" ht="90" x14ac:dyDescent="0.3">
      <c r="A252" s="9" t="s">
        <v>644</v>
      </c>
      <c r="B252" s="10" t="s">
        <v>645</v>
      </c>
      <c r="C252" s="10" t="s">
        <v>646</v>
      </c>
      <c r="D252" s="11" t="s">
        <v>2061</v>
      </c>
      <c r="E252" s="8">
        <f t="shared" si="47"/>
        <v>1.400023704105043</v>
      </c>
      <c r="F252" s="8">
        <v>39.69</v>
      </c>
      <c r="G252" s="8">
        <f t="shared" si="48"/>
        <v>2.8000474082100859</v>
      </c>
      <c r="H252" s="8">
        <v>79.38</v>
      </c>
      <c r="I252" s="8">
        <f t="shared" si="49"/>
        <v>3.5000592602626073</v>
      </c>
      <c r="J252" s="8">
        <f t="shared" si="50"/>
        <v>99.226680028444918</v>
      </c>
      <c r="K252" s="8">
        <f t="shared" si="51"/>
        <v>5.6000948164201718</v>
      </c>
      <c r="L252" s="8">
        <f t="shared" si="52"/>
        <v>158.76268804551188</v>
      </c>
      <c r="M252" s="11" t="str">
        <f t="shared" si="53"/>
        <v>Lavender Sea Salt Ingredients:
fine sea salt, lavender buds 
• Packed in a facility and/or equipment that produces products containing peanuts, tree nuts, soybean, milk, dairy, eggs, fish, shellfish, wheat, sesame •
 - NET WT. 1.40 oz (39.69 grams)</v>
      </c>
      <c r="N252" s="12">
        <v>10000000184</v>
      </c>
      <c r="O252" s="12">
        <v>30000000184</v>
      </c>
      <c r="P252" s="12">
        <v>50000000184</v>
      </c>
      <c r="Q252" s="12">
        <v>70000000184</v>
      </c>
      <c r="R252" s="12">
        <v>90000000184</v>
      </c>
      <c r="S252" s="12">
        <v>11000000184</v>
      </c>
      <c r="T252" s="12">
        <v>13000000184</v>
      </c>
      <c r="U252" s="10"/>
      <c r="V252" s="11"/>
      <c r="W252" s="8">
        <f t="shared" si="54"/>
        <v>0.70001185205252148</v>
      </c>
      <c r="X252" s="8">
        <f t="shared" si="55"/>
        <v>19.845336005688985</v>
      </c>
      <c r="Y252" s="8">
        <f t="shared" si="56"/>
        <v>11.200189632840344</v>
      </c>
      <c r="Z252" s="8">
        <f t="shared" si="57"/>
        <v>317.52</v>
      </c>
      <c r="AA252" s="16">
        <v>15000000184</v>
      </c>
      <c r="AB252" s="8">
        <f t="shared" ref="AB252:AB315" si="60">IF(OR(E252 = "NULL", G252 = "NULL"), "NULL", (E252+G252)/2)</f>
        <v>2.1000355561575645</v>
      </c>
      <c r="AC252" s="8">
        <f t="shared" si="59"/>
        <v>59.534999999999997</v>
      </c>
      <c r="AD252" s="16">
        <v>15000000184</v>
      </c>
      <c r="AE252" s="13"/>
      <c r="AF252" s="11" t="str">
        <f t="shared" si="58"/>
        <v xml:space="preserve">Lavender Sea Salt Ingredients:
fine sea salt, lavender buds </v>
      </c>
    </row>
    <row r="253" spans="1:32" ht="90" x14ac:dyDescent="0.3">
      <c r="A253" s="9" t="s">
        <v>647</v>
      </c>
      <c r="B253" s="10" t="s">
        <v>648</v>
      </c>
      <c r="C253" s="10" t="s">
        <v>649</v>
      </c>
      <c r="D253" s="11" t="s">
        <v>2062</v>
      </c>
      <c r="E253" s="8">
        <f t="shared" si="47"/>
        <v>1.8500313232816643</v>
      </c>
      <c r="F253" s="8">
        <v>52.447500000000005</v>
      </c>
      <c r="G253" s="8">
        <f t="shared" si="48"/>
        <v>3.7000626465633286</v>
      </c>
      <c r="H253" s="8">
        <v>104.89500000000001</v>
      </c>
      <c r="I253" s="8">
        <f t="shared" si="49"/>
        <v>4.6250783082041611</v>
      </c>
      <c r="J253" s="8">
        <f t="shared" si="50"/>
        <v>131.12097003758797</v>
      </c>
      <c r="K253" s="8">
        <f t="shared" si="51"/>
        <v>7.4001252931266572</v>
      </c>
      <c r="L253" s="8">
        <f t="shared" si="52"/>
        <v>209.79355206014074</v>
      </c>
      <c r="M253" s="11" t="str">
        <f t="shared" si="53"/>
        <v>Lemon Basil Sea Salt Ingredients:
sea salt, granulated lemon peel, basil
• Packed in a facility and/or equipment that produces products containing peanuts, tree nuts, soybean, milk, dairy, eggs, fish, shellfish, wheat, sesame •
 - NET WT. 1.85 oz (52.4475 grams)</v>
      </c>
      <c r="N253" s="12">
        <v>10000000185</v>
      </c>
      <c r="O253" s="12">
        <v>30000000185</v>
      </c>
      <c r="P253" s="12">
        <v>50000000185</v>
      </c>
      <c r="Q253" s="12">
        <v>70000000185</v>
      </c>
      <c r="R253" s="12">
        <v>90000000185</v>
      </c>
      <c r="S253" s="12">
        <v>11000000185</v>
      </c>
      <c r="T253" s="12">
        <v>13000000185</v>
      </c>
      <c r="U253" s="10"/>
      <c r="V253" s="11"/>
      <c r="W253" s="8">
        <f t="shared" si="54"/>
        <v>0.92501566164083215</v>
      </c>
      <c r="X253" s="8">
        <f t="shared" si="55"/>
        <v>26.224194007517593</v>
      </c>
      <c r="Y253" s="8">
        <f t="shared" si="56"/>
        <v>14.800250586253314</v>
      </c>
      <c r="Z253" s="8">
        <f t="shared" si="57"/>
        <v>419.58000000000004</v>
      </c>
      <c r="AA253" s="16">
        <v>15000000185</v>
      </c>
      <c r="AB253" s="8">
        <f t="shared" si="60"/>
        <v>2.7750469849224966</v>
      </c>
      <c r="AC253" s="8">
        <f t="shared" si="59"/>
        <v>78.671250000000015</v>
      </c>
      <c r="AD253" s="16">
        <v>15000000185</v>
      </c>
      <c r="AE253" s="13"/>
      <c r="AF253" s="11" t="str">
        <f t="shared" si="58"/>
        <v>Lemon Basil Sea Salt Ingredients:
sea salt, granulated lemon peel, basil</v>
      </c>
    </row>
    <row r="254" spans="1:32" ht="90" x14ac:dyDescent="0.3">
      <c r="A254" s="9" t="s">
        <v>1362</v>
      </c>
      <c r="B254" s="10" t="s">
        <v>650</v>
      </c>
      <c r="C254" s="10" t="s">
        <v>650</v>
      </c>
      <c r="D254" s="11" t="s">
        <v>2063</v>
      </c>
      <c r="E254" s="8">
        <f t="shared" si="47"/>
        <v>1.2345888043254349</v>
      </c>
      <c r="F254" s="8">
        <v>35</v>
      </c>
      <c r="G254" s="8">
        <f t="shared" si="48"/>
        <v>2.5044515744887392</v>
      </c>
      <c r="H254" s="8">
        <v>71</v>
      </c>
      <c r="I254" s="8">
        <f t="shared" si="49"/>
        <v>3.1305644681109239</v>
      </c>
      <c r="J254" s="8">
        <f t="shared" si="50"/>
        <v>88.751502670944703</v>
      </c>
      <c r="K254" s="8">
        <f t="shared" si="51"/>
        <v>5.0089031489774785</v>
      </c>
      <c r="L254" s="8">
        <f t="shared" si="52"/>
        <v>142.00240427351153</v>
      </c>
      <c r="M254" s="11" t="str">
        <f t="shared" si="53"/>
        <v>Lemon Citrus Pepper Ingredients:
lemon, black coarse pepper, salt
• Packed in a facility and/or equipment that produces products containing peanuts, tree nuts, soybean, milk, dairy, eggs, fish, shellfish, wheat, sesame •
 - NET WT. 1.23 oz (35 grams)</v>
      </c>
      <c r="N254" s="12">
        <v>10000000186</v>
      </c>
      <c r="O254" s="12">
        <v>30000000186</v>
      </c>
      <c r="P254" s="12">
        <v>50000000186</v>
      </c>
      <c r="Q254" s="12">
        <v>70000000186</v>
      </c>
      <c r="R254" s="12">
        <v>90000000186</v>
      </c>
      <c r="S254" s="12">
        <v>11000000186</v>
      </c>
      <c r="T254" s="12">
        <v>13000000186</v>
      </c>
      <c r="U254" s="10" t="s">
        <v>38</v>
      </c>
      <c r="V254" s="11" t="s">
        <v>197</v>
      </c>
      <c r="W254" s="8">
        <f t="shared" si="54"/>
        <v>0.62611289362218481</v>
      </c>
      <c r="X254" s="8">
        <f t="shared" si="55"/>
        <v>17.750300534188941</v>
      </c>
      <c r="Y254" s="8">
        <f t="shared" si="56"/>
        <v>10.017806297954957</v>
      </c>
      <c r="Z254" s="8">
        <f t="shared" si="57"/>
        <v>284</v>
      </c>
      <c r="AA254" s="16">
        <v>15000000186</v>
      </c>
      <c r="AB254" s="8">
        <f t="shared" si="60"/>
        <v>1.869520189407087</v>
      </c>
      <c r="AC254" s="8">
        <f t="shared" si="59"/>
        <v>53</v>
      </c>
      <c r="AD254" s="16">
        <v>15000000186</v>
      </c>
      <c r="AE254" s="13" t="s">
        <v>1629</v>
      </c>
      <c r="AF254" s="11" t="str">
        <f t="shared" si="58"/>
        <v>Lemon Citrus Pepper Ingredients:
lemon, black coarse pepper, salt</v>
      </c>
    </row>
    <row r="255" spans="1:32" ht="90" x14ac:dyDescent="0.3">
      <c r="A255" s="9" t="s">
        <v>651</v>
      </c>
      <c r="B255" s="10" t="s">
        <v>652</v>
      </c>
      <c r="C255" s="10" t="s">
        <v>653</v>
      </c>
      <c r="D255" s="11" t="s">
        <v>2064</v>
      </c>
      <c r="E255" s="8">
        <f t="shared" si="47"/>
        <v>2.9000491013604468</v>
      </c>
      <c r="F255" s="8">
        <v>82.215000000000003</v>
      </c>
      <c r="G255" s="8">
        <f t="shared" si="48"/>
        <v>5.8000982027208936</v>
      </c>
      <c r="H255" s="8">
        <v>164.43</v>
      </c>
      <c r="I255" s="8">
        <f t="shared" si="49"/>
        <v>7.2501227534011168</v>
      </c>
      <c r="J255" s="8">
        <f t="shared" si="50"/>
        <v>205.54098005892166</v>
      </c>
      <c r="K255" s="8">
        <f t="shared" si="51"/>
        <v>11.600196405441787</v>
      </c>
      <c r="L255" s="8">
        <f t="shared" si="52"/>
        <v>328.86556809427469</v>
      </c>
      <c r="M255" s="11" t="str">
        <f t="shared" si="53"/>
        <v>Lemon Dill Sea Salt Ingredients:
sea salt, lemon peel, dill
• Packed in a facility and/or equipment that produces products containing peanuts, tree nuts, soybean, milk, dairy, eggs, fish, shellfish, wheat, sesame •
 - NET WT. 2.90 oz (82.215 grams)</v>
      </c>
      <c r="N255" s="12">
        <v>10000000187</v>
      </c>
      <c r="O255" s="12">
        <v>30000000187</v>
      </c>
      <c r="P255" s="12">
        <v>50000000187</v>
      </c>
      <c r="Q255" s="12">
        <v>70000000187</v>
      </c>
      <c r="R255" s="12">
        <v>90000000187</v>
      </c>
      <c r="S255" s="12">
        <v>11000000187</v>
      </c>
      <c r="T255" s="12">
        <v>13000000187</v>
      </c>
      <c r="U255" s="10" t="s">
        <v>38</v>
      </c>
      <c r="V255" s="11" t="s">
        <v>654</v>
      </c>
      <c r="W255" s="8">
        <f t="shared" si="54"/>
        <v>1.4500245506802234</v>
      </c>
      <c r="X255" s="8">
        <f t="shared" si="55"/>
        <v>41.108196011784337</v>
      </c>
      <c r="Y255" s="8">
        <f t="shared" si="56"/>
        <v>23.200392810883574</v>
      </c>
      <c r="Z255" s="8">
        <f t="shared" si="57"/>
        <v>657.72</v>
      </c>
      <c r="AA255" s="16">
        <v>15000000187</v>
      </c>
      <c r="AB255" s="8">
        <f t="shared" si="60"/>
        <v>4.3500736520406704</v>
      </c>
      <c r="AC255" s="8">
        <f t="shared" si="59"/>
        <v>123.32250000000001</v>
      </c>
      <c r="AD255" s="16">
        <v>15000000187</v>
      </c>
      <c r="AE255" s="13"/>
      <c r="AF255" s="11" t="str">
        <f t="shared" si="58"/>
        <v>Lemon Dill Sea Salt Ingredients:
sea salt, lemon peel, dill</v>
      </c>
    </row>
    <row r="256" spans="1:32" ht="90" x14ac:dyDescent="0.3">
      <c r="A256" s="9" t="s">
        <v>1325</v>
      </c>
      <c r="B256" s="10" t="s">
        <v>1326</v>
      </c>
      <c r="C256" s="10" t="s">
        <v>1327</v>
      </c>
      <c r="D256" s="11" t="s">
        <v>2065</v>
      </c>
      <c r="E256" s="8">
        <f t="shared" si="47"/>
        <v>2.9000491013604468</v>
      </c>
      <c r="F256" s="8">
        <v>82.215000000000003</v>
      </c>
      <c r="G256" s="8">
        <f t="shared" si="48"/>
        <v>5.8000982027208936</v>
      </c>
      <c r="H256" s="8">
        <v>164.43</v>
      </c>
      <c r="I256" s="8">
        <f t="shared" si="49"/>
        <v>7.2501227534011168</v>
      </c>
      <c r="J256" s="8">
        <f t="shared" si="50"/>
        <v>205.54098005892166</v>
      </c>
      <c r="K256" s="8">
        <f t="shared" si="51"/>
        <v>11.600196405441787</v>
      </c>
      <c r="L256" s="8">
        <f t="shared" si="52"/>
        <v>328.86556809427469</v>
      </c>
      <c r="M256" s="11" t="str">
        <f t="shared" si="53"/>
        <v>Lemon Flake Sea Salt Ingredients:
lemon flake salt
• Packed in a facility and/or equipment that produces products containing peanuts, tree nuts, soybean, milk, dairy, eggs, fish, shellfish, wheat, sesame •
 - NET WT. 2.90 oz (82.215 grams)</v>
      </c>
      <c r="N256" s="12">
        <v>10000000486</v>
      </c>
      <c r="O256" s="12">
        <v>30000000486</v>
      </c>
      <c r="P256" s="12">
        <v>50000000486</v>
      </c>
      <c r="Q256" s="12">
        <v>70000000486</v>
      </c>
      <c r="R256" s="12">
        <v>90000000486</v>
      </c>
      <c r="S256" s="12">
        <v>11000000486</v>
      </c>
      <c r="T256" s="12">
        <v>13000000486</v>
      </c>
      <c r="U256" s="10" t="s">
        <v>38</v>
      </c>
      <c r="V256" s="11"/>
      <c r="W256" s="8">
        <f t="shared" si="54"/>
        <v>1.4500245506802234</v>
      </c>
      <c r="X256" s="8">
        <f t="shared" si="55"/>
        <v>41.108196011784337</v>
      </c>
      <c r="Y256" s="8">
        <f t="shared" si="56"/>
        <v>23.200392810883574</v>
      </c>
      <c r="Z256" s="8">
        <f t="shared" si="57"/>
        <v>657.72</v>
      </c>
      <c r="AA256" s="16">
        <v>15000000486</v>
      </c>
      <c r="AB256" s="8">
        <f t="shared" si="60"/>
        <v>4.3500736520406704</v>
      </c>
      <c r="AC256" s="8">
        <f t="shared" si="59"/>
        <v>123.32250000000001</v>
      </c>
      <c r="AD256" s="16">
        <v>15000000486</v>
      </c>
      <c r="AE256" s="13"/>
      <c r="AF256" s="11" t="str">
        <f t="shared" si="58"/>
        <v>Lemon Flake Sea Salt Ingredients:
lemon flake salt</v>
      </c>
    </row>
    <row r="257" spans="1:32" ht="120" x14ac:dyDescent="0.3">
      <c r="A257" s="9" t="s">
        <v>1676</v>
      </c>
      <c r="B257" s="10" t="s">
        <v>655</v>
      </c>
      <c r="C257" s="10" t="s">
        <v>656</v>
      </c>
      <c r="D257" s="11" t="s">
        <v>2066</v>
      </c>
      <c r="E257" s="8">
        <f t="shared" si="47"/>
        <v>1.6500279369809436</v>
      </c>
      <c r="F257" s="8">
        <v>46.777499999999996</v>
      </c>
      <c r="G257" s="8">
        <f t="shared" si="48"/>
        <v>3.3000558739618873</v>
      </c>
      <c r="H257" s="8">
        <v>93.554999999999993</v>
      </c>
      <c r="I257" s="8">
        <f t="shared" si="49"/>
        <v>4.1250698424523593</v>
      </c>
      <c r="J257" s="8">
        <f t="shared" si="50"/>
        <v>116.9457300335244</v>
      </c>
      <c r="K257" s="8">
        <f t="shared" si="51"/>
        <v>6.6001117479237745</v>
      </c>
      <c r="L257" s="8">
        <f t="shared" si="52"/>
        <v>187.11316805363901</v>
      </c>
      <c r="M257" s="11" t="str">
        <f t="shared" si="53"/>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57" s="12">
        <v>10000000188</v>
      </c>
      <c r="O257" s="12">
        <v>30000000188</v>
      </c>
      <c r="P257" s="12">
        <v>50000000188</v>
      </c>
      <c r="Q257" s="12">
        <v>70000000188</v>
      </c>
      <c r="R257" s="12">
        <v>90000000188</v>
      </c>
      <c r="S257" s="12">
        <v>11000000188</v>
      </c>
      <c r="T257" s="12">
        <v>13000000188</v>
      </c>
      <c r="U257" s="10" t="s">
        <v>38</v>
      </c>
      <c r="V257" s="11" t="s">
        <v>461</v>
      </c>
      <c r="W257" s="8">
        <f t="shared" si="54"/>
        <v>0.82501396849047182</v>
      </c>
      <c r="X257" s="8">
        <f t="shared" si="55"/>
        <v>23.389146006704877</v>
      </c>
      <c r="Y257" s="8">
        <f t="shared" si="56"/>
        <v>13.200223495847549</v>
      </c>
      <c r="Z257" s="8">
        <f t="shared" si="57"/>
        <v>374.21999999999997</v>
      </c>
      <c r="AA257" s="16">
        <v>15000000188</v>
      </c>
      <c r="AB257" s="8">
        <f t="shared" si="60"/>
        <v>2.4750419054714152</v>
      </c>
      <c r="AC257" s="8">
        <f t="shared" si="59"/>
        <v>70.166249999999991</v>
      </c>
      <c r="AD257" s="16">
        <v>15000000188</v>
      </c>
      <c r="AE257" s="13"/>
      <c r="AF257" s="11" t="str">
        <f t="shared" si="58"/>
        <v>Lemon Pepper &amp; Herbs Ingredients:
salt, black pepper, citric acid, dehydrated garlic, sugar, lemon peel, dehydrated onion, spice, natural flavor, fd&amp;c yellow #5 lake, calcium silicate added to prevent caking</v>
      </c>
    </row>
    <row r="258" spans="1:32" ht="90" x14ac:dyDescent="0.3">
      <c r="A258" s="9" t="s">
        <v>657</v>
      </c>
      <c r="B258" s="10" t="s">
        <v>658</v>
      </c>
      <c r="C258" s="10" t="s">
        <v>659</v>
      </c>
      <c r="D258" s="11" t="s">
        <v>2067</v>
      </c>
      <c r="E258" s="8">
        <f t="shared" ref="E258:E321" si="61">IF(F258 = "NULL", "NULL", F258/28.34952)</f>
        <v>2.1869858819479133</v>
      </c>
      <c r="F258" s="8">
        <v>62</v>
      </c>
      <c r="G258" s="8">
        <f t="shared" ref="G258:G321" si="62">IF(H258 = "NULL", "NULL", H258/28.34952)</f>
        <v>4.5856155589230436</v>
      </c>
      <c r="H258" s="8">
        <v>130</v>
      </c>
      <c r="I258" s="8">
        <f t="shared" ref="I258:I321" si="63">IF(G258 = "NULL", "NULL", G258*1.25)</f>
        <v>5.732019448653805</v>
      </c>
      <c r="J258" s="8">
        <f t="shared" ref="J258:J321" si="64">IF(G258 = "NULL", "NULL", I258*28.35)</f>
        <v>162.50275136933539</v>
      </c>
      <c r="K258" s="8">
        <f t="shared" ref="K258:K321" si="65">IF(G258 = "NULL", "NULL", G258*2)</f>
        <v>9.1712311178460872</v>
      </c>
      <c r="L258" s="8">
        <f t="shared" ref="L258:L321" si="66">IF(G258 = "NULL", "NULL", K258*28.35)</f>
        <v>260.00440219093656</v>
      </c>
      <c r="M258" s="11" t="str">
        <f t="shared" ref="M258:M321" si="67">CONCATENATE(D258, CHAR(10), " - NET WT. ", TEXT(E258, "0.00"), " oz (", F258, " grams)")</f>
        <v>Lemon Rosemary Sea Salt Ingredients:
sea salt, lemon zest, rosemary, garlic
• Packed in a facility and/or equipment that produces products containing peanuts, tree nuts, soybean, milk, dairy, eggs, fish, shellfish, wheat, sesame •
 - NET WT. 2.19 oz (62 grams)</v>
      </c>
      <c r="N258" s="12">
        <v>10000000189</v>
      </c>
      <c r="O258" s="12">
        <v>30000000189</v>
      </c>
      <c r="P258" s="12">
        <v>50000000189</v>
      </c>
      <c r="Q258" s="12">
        <v>70000000189</v>
      </c>
      <c r="R258" s="12">
        <v>90000000189</v>
      </c>
      <c r="S258" s="12">
        <v>11000000189</v>
      </c>
      <c r="T258" s="12">
        <v>13000000189</v>
      </c>
      <c r="U258" s="10" t="s">
        <v>38</v>
      </c>
      <c r="V258" s="11" t="s">
        <v>185</v>
      </c>
      <c r="W258" s="8">
        <f t="shared" ref="W258:W321" si="68">IF(G258 = "NULL", "NULL", G258/4)</f>
        <v>1.1464038897307609</v>
      </c>
      <c r="X258" s="8">
        <f t="shared" ref="X258:X321" si="69">IF(W258 = "NULL", "NULL", W258*28.35)</f>
        <v>32.50055027386707</v>
      </c>
      <c r="Y258" s="8">
        <f t="shared" ref="Y258:Y321" si="70">IF(G258 = "NULL", "NULL", G258*4)</f>
        <v>18.342462235692174</v>
      </c>
      <c r="Z258" s="8">
        <f t="shared" ref="Z258:Z321" si="71">IF(G258 = "NULL", "NULL", H258*4)</f>
        <v>520</v>
      </c>
      <c r="AA258" s="16">
        <v>15000000189</v>
      </c>
      <c r="AB258" s="8">
        <f t="shared" si="60"/>
        <v>3.3863007204354787</v>
      </c>
      <c r="AC258" s="8">
        <f t="shared" si="59"/>
        <v>96</v>
      </c>
      <c r="AD258" s="16">
        <v>15000000189</v>
      </c>
      <c r="AE258" s="13"/>
      <c r="AF258" s="11" t="str">
        <f t="shared" ref="AF258:AF321" si="72">SUBSTITUTE(D258,CHAR(10)&amp;"• Packed in a facility and/or equipment that produces products containing peanuts, tree nuts, soybean, milk, dairy, eggs, fish, shellfish, wheat, sesame •","")</f>
        <v>Lemon Rosemary Sea Salt Ingredients:
sea salt, lemon zest, rosemary, garlic</v>
      </c>
    </row>
    <row r="259" spans="1:32" ht="90" x14ac:dyDescent="0.3">
      <c r="A259" s="9" t="s">
        <v>660</v>
      </c>
      <c r="B259" s="10" t="s">
        <v>661</v>
      </c>
      <c r="C259" s="10" t="s">
        <v>662</v>
      </c>
      <c r="D259" s="11" t="s">
        <v>2068</v>
      </c>
      <c r="E259" s="8">
        <f t="shared" si="61"/>
        <v>1.9500330164320243</v>
      </c>
      <c r="F259" s="8">
        <v>55.282499999999999</v>
      </c>
      <c r="G259" s="8">
        <f t="shared" si="62"/>
        <v>3.9000660328640486</v>
      </c>
      <c r="H259" s="8">
        <v>110.565</v>
      </c>
      <c r="I259" s="8">
        <f t="shared" si="63"/>
        <v>4.8750825410800607</v>
      </c>
      <c r="J259" s="8">
        <f t="shared" si="64"/>
        <v>138.20859003961974</v>
      </c>
      <c r="K259" s="8">
        <f t="shared" si="65"/>
        <v>7.8001320657280973</v>
      </c>
      <c r="L259" s="8">
        <f t="shared" si="66"/>
        <v>221.13374406339156</v>
      </c>
      <c r="M259" s="11" t="str">
        <f t="shared" si="67"/>
        <v>Lemon Sea Salt Ingredients:
sea salt, lemon juice
• Packed in a facility and/or equipment that produces products containing peanuts, tree nuts, soybean, milk, dairy, eggs, fish, shellfish, wheat, sesame •
 - NET WT. 1.95 oz (55.2825 grams)</v>
      </c>
      <c r="N259" s="12">
        <v>10000000191</v>
      </c>
      <c r="O259" s="12">
        <v>30000000191</v>
      </c>
      <c r="P259" s="12">
        <v>50000000191</v>
      </c>
      <c r="Q259" s="12">
        <v>70000000191</v>
      </c>
      <c r="R259" s="12">
        <v>90000000191</v>
      </c>
      <c r="S259" s="12">
        <v>11000000191</v>
      </c>
      <c r="T259" s="12">
        <v>13000000191</v>
      </c>
      <c r="U259" s="10"/>
      <c r="V259" s="11"/>
      <c r="W259" s="8">
        <f t="shared" si="68"/>
        <v>0.97501650821601216</v>
      </c>
      <c r="X259" s="8">
        <f t="shared" si="69"/>
        <v>27.641718007923945</v>
      </c>
      <c r="Y259" s="8">
        <f t="shared" si="70"/>
        <v>15.600264131456195</v>
      </c>
      <c r="Z259" s="8">
        <f t="shared" si="71"/>
        <v>442.26</v>
      </c>
      <c r="AA259" s="16">
        <v>15000000191</v>
      </c>
      <c r="AB259" s="8">
        <f t="shared" si="60"/>
        <v>2.9250495246480366</v>
      </c>
      <c r="AC259" s="8">
        <f t="shared" si="59"/>
        <v>82.923749999999998</v>
      </c>
      <c r="AD259" s="16">
        <v>15000000191</v>
      </c>
      <c r="AE259" s="13"/>
      <c r="AF259" s="11" t="str">
        <f t="shared" si="72"/>
        <v>Lemon Sea Salt Ingredients:
sea salt, lemon juice</v>
      </c>
    </row>
    <row r="260" spans="1:32" ht="165" x14ac:dyDescent="0.3">
      <c r="A260" s="9" t="s">
        <v>663</v>
      </c>
      <c r="B260" s="10" t="s">
        <v>664</v>
      </c>
      <c r="C260" s="10" t="s">
        <v>665</v>
      </c>
      <c r="D260" s="11" t="s">
        <v>2343</v>
      </c>
      <c r="E260" s="8">
        <f t="shared" si="61"/>
        <v>1.687528571912329</v>
      </c>
      <c r="F260" s="8">
        <v>47.840625000000003</v>
      </c>
      <c r="G260" s="8">
        <f t="shared" si="62"/>
        <v>3.3750571438246579</v>
      </c>
      <c r="H260" s="8">
        <v>95.681250000000006</v>
      </c>
      <c r="I260" s="8">
        <f t="shared" si="63"/>
        <v>4.2188214297808226</v>
      </c>
      <c r="J260" s="8">
        <f t="shared" si="64"/>
        <v>119.60358753428633</v>
      </c>
      <c r="K260" s="8">
        <f t="shared" si="65"/>
        <v>6.7501142876493159</v>
      </c>
      <c r="L260" s="8">
        <f t="shared" si="66"/>
        <v>191.36574005485812</v>
      </c>
      <c r="M260" s="11" t="str">
        <f t="shared" si="67"/>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0" s="12">
        <v>10000000190</v>
      </c>
      <c r="O260" s="12">
        <v>30000000190</v>
      </c>
      <c r="P260" s="12">
        <v>50000000190</v>
      </c>
      <c r="Q260" s="12">
        <v>70000000190</v>
      </c>
      <c r="R260" s="12">
        <v>90000000190</v>
      </c>
      <c r="S260" s="12">
        <v>11000000190</v>
      </c>
      <c r="T260" s="12">
        <v>13000000190</v>
      </c>
      <c r="U260" s="10"/>
      <c r="V260" s="11"/>
      <c r="W260" s="8">
        <f t="shared" si="68"/>
        <v>0.84376428595616448</v>
      </c>
      <c r="X260" s="8">
        <f t="shared" si="69"/>
        <v>23.920717506857265</v>
      </c>
      <c r="Y260" s="8">
        <f t="shared" si="70"/>
        <v>13.500228575298632</v>
      </c>
      <c r="Z260" s="8">
        <f t="shared" si="71"/>
        <v>382.72500000000002</v>
      </c>
      <c r="AA260" s="16">
        <v>15000000190</v>
      </c>
      <c r="AB260" s="8">
        <f t="shared" si="60"/>
        <v>2.5312928578684932</v>
      </c>
      <c r="AC260" s="8">
        <f t="shared" si="59"/>
        <v>71.760937500000011</v>
      </c>
      <c r="AD260" s="16">
        <v>15000000190</v>
      </c>
      <c r="AE260" s="13"/>
      <c r="AF260" s="11" t="str">
        <f t="shared" si="72"/>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v>
      </c>
    </row>
    <row r="261" spans="1:32" ht="90" x14ac:dyDescent="0.3">
      <c r="A261" s="9" t="s">
        <v>1372</v>
      </c>
      <c r="B261" s="10" t="s">
        <v>1353</v>
      </c>
      <c r="C261" s="10" t="s">
        <v>1353</v>
      </c>
      <c r="D261" s="11" t="s">
        <v>2069</v>
      </c>
      <c r="E261" s="8">
        <f t="shared" si="61"/>
        <v>1.4109586335147828</v>
      </c>
      <c r="F261" s="8">
        <v>40</v>
      </c>
      <c r="G261" s="8">
        <f t="shared" si="62"/>
        <v>3.3157527887597396</v>
      </c>
      <c r="H261" s="8">
        <v>94</v>
      </c>
      <c r="I261" s="8">
        <f t="shared" si="63"/>
        <v>4.1446909859496746</v>
      </c>
      <c r="J261" s="8">
        <f t="shared" si="64"/>
        <v>117.50198945167328</v>
      </c>
      <c r="K261" s="8">
        <f t="shared" si="65"/>
        <v>6.6315055775194791</v>
      </c>
      <c r="L261" s="8">
        <f t="shared" si="66"/>
        <v>188.00318312267723</v>
      </c>
      <c r="M261" s="11" t="str">
        <f t="shared" si="67"/>
        <v>Lemon Sugar Ingredients:
cane sugar, lemon powder
• Packed in a facility and/or equipment that produces products containing peanuts, tree nuts, soybean, milk, dairy, eggs, fish, shellfish, wheat, sesame •
 - NET WT. 1.41 oz (40 grams)</v>
      </c>
      <c r="N261" s="12">
        <v>10000000504</v>
      </c>
      <c r="O261" s="12">
        <v>30000000504</v>
      </c>
      <c r="P261" s="12">
        <v>50000000504</v>
      </c>
      <c r="Q261" s="12">
        <v>70000000504</v>
      </c>
      <c r="R261" s="12">
        <v>90000000504</v>
      </c>
      <c r="S261" s="12">
        <v>11000000504</v>
      </c>
      <c r="T261" s="12">
        <v>13000000504</v>
      </c>
      <c r="U261" s="10" t="s">
        <v>38</v>
      </c>
      <c r="V261" s="11" t="s">
        <v>1321</v>
      </c>
      <c r="W261" s="8">
        <f t="shared" si="68"/>
        <v>0.82893819718993489</v>
      </c>
      <c r="X261" s="8">
        <f t="shared" si="69"/>
        <v>23.500397890334654</v>
      </c>
      <c r="Y261" s="8">
        <f t="shared" si="70"/>
        <v>13.263011155038958</v>
      </c>
      <c r="Z261" s="8">
        <f t="shared" si="71"/>
        <v>376</v>
      </c>
      <c r="AA261" s="16">
        <v>15000000504</v>
      </c>
      <c r="AB261" s="8">
        <f t="shared" si="60"/>
        <v>2.3633557111372614</v>
      </c>
      <c r="AC261" s="8">
        <f t="shared" si="59"/>
        <v>67</v>
      </c>
      <c r="AD261" s="16">
        <v>15000000504</v>
      </c>
      <c r="AE261" s="13"/>
      <c r="AF261" s="11" t="str">
        <f t="shared" si="72"/>
        <v>Lemon Sugar Ingredients:
cane sugar, lemon powder</v>
      </c>
    </row>
    <row r="262" spans="1:32" ht="90" x14ac:dyDescent="0.3">
      <c r="A262" s="9" t="s">
        <v>666</v>
      </c>
      <c r="B262" s="10" t="s">
        <v>667</v>
      </c>
      <c r="C262" s="10" t="s">
        <v>668</v>
      </c>
      <c r="D262" s="11" t="s">
        <v>2070</v>
      </c>
      <c r="E262" s="8">
        <f t="shared" si="61"/>
        <v>0.80001354520288193</v>
      </c>
      <c r="F262" s="8">
        <v>22.680000000000003</v>
      </c>
      <c r="G262" s="8">
        <f t="shared" si="62"/>
        <v>1.6000270904057639</v>
      </c>
      <c r="H262" s="8">
        <v>45.360000000000007</v>
      </c>
      <c r="I262" s="8">
        <f t="shared" si="63"/>
        <v>2.000033863007205</v>
      </c>
      <c r="J262" s="8">
        <f t="shared" si="64"/>
        <v>56.700960016254264</v>
      </c>
      <c r="K262" s="8">
        <f t="shared" si="65"/>
        <v>3.2000541808115277</v>
      </c>
      <c r="L262" s="8">
        <f t="shared" si="66"/>
        <v>90.721536026006817</v>
      </c>
      <c r="M262" s="11" t="str">
        <f t="shared" si="67"/>
        <v>Licorice Mint Tea Ingredients:
licorice, spearmint, peppermint
• Packed in a facility and/or equipment that produces products containing peanuts, tree nuts, soybean, milk, dairy, eggs, fish, shellfish, wheat, sesame •
 - NET WT. 0.80 oz (22.68 grams)</v>
      </c>
      <c r="N262" s="12">
        <v>10000000192</v>
      </c>
      <c r="O262" s="12">
        <v>30000000192</v>
      </c>
      <c r="P262" s="12">
        <v>50000000192</v>
      </c>
      <c r="Q262" s="12">
        <v>70000000192</v>
      </c>
      <c r="R262" s="12">
        <v>90000000192</v>
      </c>
      <c r="S262" s="12">
        <v>11000000192</v>
      </c>
      <c r="T262" s="12">
        <v>13000000192</v>
      </c>
      <c r="U262" s="10" t="s">
        <v>38</v>
      </c>
      <c r="V262" s="11"/>
      <c r="W262" s="8">
        <f t="shared" si="68"/>
        <v>0.40000677260144096</v>
      </c>
      <c r="X262" s="8">
        <f t="shared" si="69"/>
        <v>11.340192003250852</v>
      </c>
      <c r="Y262" s="8">
        <f t="shared" si="70"/>
        <v>6.4001083616230554</v>
      </c>
      <c r="Z262" s="8">
        <f t="shared" si="71"/>
        <v>181.44000000000003</v>
      </c>
      <c r="AA262" s="16">
        <v>15000000192</v>
      </c>
      <c r="AB262" s="8">
        <f t="shared" si="60"/>
        <v>1.2000203178043229</v>
      </c>
      <c r="AC262" s="8">
        <f t="shared" si="59"/>
        <v>34.020000000000003</v>
      </c>
      <c r="AD262" s="16">
        <v>15000000192</v>
      </c>
      <c r="AE262" s="13"/>
      <c r="AF262" s="11" t="str">
        <f t="shared" si="72"/>
        <v>Licorice Mint Tea Ingredients:
licorice, spearmint, peppermint</v>
      </c>
    </row>
    <row r="263" spans="1:32" ht="105" x14ac:dyDescent="0.3">
      <c r="A263" s="9" t="s">
        <v>669</v>
      </c>
      <c r="B263" s="10" t="s">
        <v>670</v>
      </c>
      <c r="C263" s="10" t="s">
        <v>671</v>
      </c>
      <c r="D263" s="11" t="s">
        <v>2071</v>
      </c>
      <c r="E263" s="8">
        <f t="shared" si="61"/>
        <v>0.80001354520288193</v>
      </c>
      <c r="F263" s="8">
        <v>22.680000000000003</v>
      </c>
      <c r="G263" s="8">
        <f t="shared" si="62"/>
        <v>1.6000270904057639</v>
      </c>
      <c r="H263" s="8">
        <v>45.360000000000007</v>
      </c>
      <c r="I263" s="8">
        <f t="shared" si="63"/>
        <v>2.000033863007205</v>
      </c>
      <c r="J263" s="8">
        <f t="shared" si="64"/>
        <v>56.700960016254264</v>
      </c>
      <c r="K263" s="8">
        <f t="shared" si="65"/>
        <v>3.2000541808115277</v>
      </c>
      <c r="L263" s="8">
        <f t="shared" si="66"/>
        <v>90.721536026006817</v>
      </c>
      <c r="M263" s="11" t="str">
        <f t="shared" si="67"/>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63" s="12">
        <v>10000000193</v>
      </c>
      <c r="O263" s="12">
        <v>30000000193</v>
      </c>
      <c r="P263" s="12">
        <v>50000000193</v>
      </c>
      <c r="Q263" s="12">
        <v>70000000193</v>
      </c>
      <c r="R263" s="12">
        <v>90000000193</v>
      </c>
      <c r="S263" s="12">
        <v>11000000193</v>
      </c>
      <c r="T263" s="12">
        <v>13000000193</v>
      </c>
      <c r="U263" s="10"/>
      <c r="V263" s="11"/>
      <c r="W263" s="8">
        <f t="shared" si="68"/>
        <v>0.40000677260144096</v>
      </c>
      <c r="X263" s="8">
        <f t="shared" si="69"/>
        <v>11.340192003250852</v>
      </c>
      <c r="Y263" s="8">
        <f t="shared" si="70"/>
        <v>6.4001083616230554</v>
      </c>
      <c r="Z263" s="8">
        <f t="shared" si="71"/>
        <v>181.44000000000003</v>
      </c>
      <c r="AA263" s="16">
        <v>15000000193</v>
      </c>
      <c r="AB263" s="8">
        <f t="shared" si="60"/>
        <v>1.2000203178043229</v>
      </c>
      <c r="AC263" s="8">
        <f t="shared" si="59"/>
        <v>34.020000000000003</v>
      </c>
      <c r="AD263" s="16">
        <v>15000000193</v>
      </c>
      <c r="AE263" s="13"/>
      <c r="AF263" s="11" t="str">
        <f t="shared" si="72"/>
        <v>Licorice Spice Tea Ingredients:
cinnamon chips, licorice root, orange peel, rooibos, cardamom, anise, cloves</v>
      </c>
    </row>
    <row r="264" spans="1:32" ht="90" x14ac:dyDescent="0.3">
      <c r="A264" s="9" t="s">
        <v>672</v>
      </c>
      <c r="B264" s="10" t="s">
        <v>673</v>
      </c>
      <c r="C264" s="10" t="s">
        <v>674</v>
      </c>
      <c r="D264" s="11" t="s">
        <v>2072</v>
      </c>
      <c r="E264" s="8">
        <f t="shared" si="61"/>
        <v>1.9500330164320243</v>
      </c>
      <c r="F264" s="8">
        <v>55.282499999999999</v>
      </c>
      <c r="G264" s="8">
        <f t="shared" si="62"/>
        <v>3.9000660328640486</v>
      </c>
      <c r="H264" s="8">
        <v>110.565</v>
      </c>
      <c r="I264" s="8">
        <f t="shared" si="63"/>
        <v>4.8750825410800607</v>
      </c>
      <c r="J264" s="8">
        <f t="shared" si="64"/>
        <v>138.20859003961974</v>
      </c>
      <c r="K264" s="8">
        <f t="shared" si="65"/>
        <v>7.8001320657280973</v>
      </c>
      <c r="L264" s="8">
        <f t="shared" si="66"/>
        <v>221.13374406339156</v>
      </c>
      <c r="M264" s="11" t="str">
        <f t="shared" si="67"/>
        <v>Lime Sea Salt Ingredients:
sea salt &amp; lime powder
• Packed in a facility and/or equipment that produces products containing peanuts, tree nuts, soybean, milk, dairy, eggs, fish, shellfish, wheat, sesame •
 - NET WT. 1.95 oz (55.2825 grams)</v>
      </c>
      <c r="N264" s="12">
        <v>10000000194</v>
      </c>
      <c r="O264" s="12">
        <v>30000000194</v>
      </c>
      <c r="P264" s="12">
        <v>50000000194</v>
      </c>
      <c r="Q264" s="12">
        <v>70000000194</v>
      </c>
      <c r="R264" s="12">
        <v>90000000194</v>
      </c>
      <c r="S264" s="12">
        <v>11000000194</v>
      </c>
      <c r="T264" s="12">
        <v>13000000194</v>
      </c>
      <c r="U264" s="10" t="s">
        <v>38</v>
      </c>
      <c r="V264" s="11" t="s">
        <v>1321</v>
      </c>
      <c r="W264" s="8">
        <f t="shared" si="68"/>
        <v>0.97501650821601216</v>
      </c>
      <c r="X264" s="8">
        <f t="shared" si="69"/>
        <v>27.641718007923945</v>
      </c>
      <c r="Y264" s="8">
        <f t="shared" si="70"/>
        <v>15.600264131456195</v>
      </c>
      <c r="Z264" s="8">
        <f t="shared" si="71"/>
        <v>442.26</v>
      </c>
      <c r="AA264" s="16">
        <v>15000000194</v>
      </c>
      <c r="AB264" s="8">
        <f t="shared" si="60"/>
        <v>2.9250495246480366</v>
      </c>
      <c r="AC264" s="8">
        <f t="shared" si="59"/>
        <v>82.923749999999998</v>
      </c>
      <c r="AD264" s="16">
        <v>15000000194</v>
      </c>
      <c r="AE264" s="13"/>
      <c r="AF264" s="11" t="str">
        <f t="shared" si="72"/>
        <v>Lime Sea Salt Ingredients:
sea salt &amp; lime powder</v>
      </c>
    </row>
    <row r="265" spans="1:32" ht="180" x14ac:dyDescent="0.3">
      <c r="A265" s="9" t="s">
        <v>675</v>
      </c>
      <c r="B265" s="10" t="s">
        <v>676</v>
      </c>
      <c r="C265" s="10" t="s">
        <v>677</v>
      </c>
      <c r="D265" s="11" t="s">
        <v>2344</v>
      </c>
      <c r="E265" s="8">
        <f t="shared" si="61"/>
        <v>1.687528571912329</v>
      </c>
      <c r="F265" s="8">
        <v>47.840625000000003</v>
      </c>
      <c r="G265" s="8">
        <f t="shared" si="62"/>
        <v>3.3750571438246579</v>
      </c>
      <c r="H265" s="8">
        <v>95.681250000000006</v>
      </c>
      <c r="I265" s="8">
        <f t="shared" si="63"/>
        <v>4.2188214297808226</v>
      </c>
      <c r="J265" s="8">
        <f t="shared" si="64"/>
        <v>119.60358753428633</v>
      </c>
      <c r="K265" s="8">
        <f t="shared" si="65"/>
        <v>6.7501142876493159</v>
      </c>
      <c r="L265" s="8">
        <f t="shared" si="66"/>
        <v>191.36574005485812</v>
      </c>
      <c r="M265" s="11" t="str">
        <f t="shared" si="67"/>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5" s="12">
        <v>10000000195</v>
      </c>
      <c r="O265" s="12">
        <v>30000000195</v>
      </c>
      <c r="P265" s="12">
        <v>50000000195</v>
      </c>
      <c r="Q265" s="12">
        <v>70000000195</v>
      </c>
      <c r="R265" s="12">
        <v>90000000195</v>
      </c>
      <c r="S265" s="12">
        <v>11000000195</v>
      </c>
      <c r="T265" s="12">
        <v>13000000195</v>
      </c>
      <c r="U265" s="10"/>
      <c r="V265" s="11"/>
      <c r="W265" s="8">
        <f t="shared" si="68"/>
        <v>0.84376428595616448</v>
      </c>
      <c r="X265" s="8">
        <f t="shared" si="69"/>
        <v>23.920717506857265</v>
      </c>
      <c r="Y265" s="8">
        <f t="shared" si="70"/>
        <v>13.500228575298632</v>
      </c>
      <c r="Z265" s="8">
        <f t="shared" si="71"/>
        <v>382.72500000000002</v>
      </c>
      <c r="AA265" s="16">
        <v>15000000195</v>
      </c>
      <c r="AB265" s="8">
        <f t="shared" si="60"/>
        <v>2.5312928578684932</v>
      </c>
      <c r="AC265" s="8">
        <f t="shared" si="59"/>
        <v>71.760937500000011</v>
      </c>
      <c r="AD265" s="16">
        <v>15000000195</v>
      </c>
      <c r="AE265" s="13"/>
      <c r="AF265" s="11" t="str">
        <f t="shared" si="72"/>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v>
      </c>
    </row>
    <row r="266" spans="1:32" ht="90" x14ac:dyDescent="0.3">
      <c r="A266" s="25" t="s">
        <v>678</v>
      </c>
      <c r="B266" s="10" t="s">
        <v>679</v>
      </c>
      <c r="C266" s="10" t="s">
        <v>680</v>
      </c>
      <c r="D266" s="11" t="s">
        <v>2073</v>
      </c>
      <c r="E266" s="8">
        <f t="shared" si="61"/>
        <v>2.0500347095823845</v>
      </c>
      <c r="F266" s="8">
        <v>58.1175</v>
      </c>
      <c r="G266" s="8">
        <f t="shared" si="62"/>
        <v>4.1000694191647691</v>
      </c>
      <c r="H266" s="8">
        <v>116.235</v>
      </c>
      <c r="I266" s="8">
        <f t="shared" si="63"/>
        <v>5.1250867739559611</v>
      </c>
      <c r="J266" s="8">
        <f t="shared" si="64"/>
        <v>145.29621004165151</v>
      </c>
      <c r="K266" s="8">
        <f t="shared" si="65"/>
        <v>8.2001388383295382</v>
      </c>
      <c r="L266" s="8">
        <f t="shared" si="66"/>
        <v>232.47393606664241</v>
      </c>
      <c r="M266" s="11" t="str">
        <f t="shared" si="67"/>
        <v>Lively Lemon Pepper Ingredients:
salt, citric acid, garlic, onion, pepper, turmeric
• Packed in a facility and/or equipment that produces products containing peanuts, tree nuts, soybean, milk, dairy, eggs, fish, shellfish, wheat, sesame •
 - NET WT. 2.05 oz (58.1175 grams)</v>
      </c>
      <c r="N266" s="12">
        <v>10000000196</v>
      </c>
      <c r="O266" s="12">
        <v>30000000196</v>
      </c>
      <c r="P266" s="12">
        <v>50000000196</v>
      </c>
      <c r="Q266" s="12">
        <v>70000000196</v>
      </c>
      <c r="R266" s="12">
        <v>90000000196</v>
      </c>
      <c r="S266" s="12">
        <v>11000000196</v>
      </c>
      <c r="T266" s="12">
        <v>13000000196</v>
      </c>
      <c r="U266" s="10"/>
      <c r="V266" s="11"/>
      <c r="W266" s="8">
        <f t="shared" si="68"/>
        <v>1.0250173547911923</v>
      </c>
      <c r="X266" s="8">
        <f t="shared" si="69"/>
        <v>29.059242008330301</v>
      </c>
      <c r="Y266" s="8">
        <f t="shared" si="70"/>
        <v>16.400277676659076</v>
      </c>
      <c r="Z266" s="8">
        <f t="shared" si="71"/>
        <v>464.94</v>
      </c>
      <c r="AA266" s="16">
        <v>15000000196</v>
      </c>
      <c r="AB266" s="8">
        <f t="shared" si="60"/>
        <v>3.075052064373577</v>
      </c>
      <c r="AC266" s="8">
        <f t="shared" si="59"/>
        <v>87.176249999999996</v>
      </c>
      <c r="AD266" s="16">
        <v>15000000196</v>
      </c>
      <c r="AE266" s="13"/>
      <c r="AF266" s="11" t="str">
        <f t="shared" si="72"/>
        <v>Lively Lemon Pepper Ingredients:
salt, citric acid, garlic, onion, pepper, turmeric</v>
      </c>
    </row>
    <row r="267" spans="1:32" ht="195" x14ac:dyDescent="0.3">
      <c r="A267" s="25" t="s">
        <v>681</v>
      </c>
      <c r="B267" s="10" t="s">
        <v>682</v>
      </c>
      <c r="C267" s="10" t="s">
        <v>683</v>
      </c>
      <c r="D267" s="11" t="s">
        <v>2074</v>
      </c>
      <c r="E267" s="8">
        <f t="shared" si="61"/>
        <v>1.0229450092982175</v>
      </c>
      <c r="F267" s="8">
        <v>29</v>
      </c>
      <c r="G267" s="8">
        <f t="shared" si="62"/>
        <v>2.1164379502721742</v>
      </c>
      <c r="H267" s="8">
        <v>60</v>
      </c>
      <c r="I267" s="8">
        <f t="shared" si="63"/>
        <v>2.645547437840218</v>
      </c>
      <c r="J267" s="8">
        <f t="shared" si="64"/>
        <v>75.001269862770187</v>
      </c>
      <c r="K267" s="8">
        <f t="shared" si="65"/>
        <v>4.2328759005443484</v>
      </c>
      <c r="L267" s="8">
        <f t="shared" si="66"/>
        <v>120.00203178043228</v>
      </c>
      <c r="M267" s="11" t="str">
        <f t="shared" si="67"/>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7" s="12">
        <v>10000000198</v>
      </c>
      <c r="O267" s="12">
        <v>30000000198</v>
      </c>
      <c r="P267" s="12">
        <v>50000000198</v>
      </c>
      <c r="Q267" s="12">
        <v>70000000198</v>
      </c>
      <c r="R267" s="12">
        <v>90000000198</v>
      </c>
      <c r="S267" s="12">
        <v>11000000198</v>
      </c>
      <c r="T267" s="12">
        <v>13000000198</v>
      </c>
      <c r="U267" s="10"/>
      <c r="V267" s="11" t="s">
        <v>654</v>
      </c>
      <c r="W267" s="8">
        <f t="shared" si="68"/>
        <v>0.52910948756804355</v>
      </c>
      <c r="X267" s="8">
        <f t="shared" si="69"/>
        <v>15.000253972554034</v>
      </c>
      <c r="Y267" s="8">
        <f t="shared" si="70"/>
        <v>8.4657518010886967</v>
      </c>
      <c r="Z267" s="8">
        <f t="shared" si="71"/>
        <v>240</v>
      </c>
      <c r="AA267" s="16">
        <v>15000000198</v>
      </c>
      <c r="AB267" s="8">
        <f t="shared" si="60"/>
        <v>1.5696914797851957</v>
      </c>
      <c r="AC267" s="8">
        <f t="shared" si="59"/>
        <v>44.5</v>
      </c>
      <c r="AD267" s="16">
        <v>15000000198</v>
      </c>
      <c r="AE267" s="13" t="s">
        <v>85</v>
      </c>
      <c r="AF267" s="11" t="str">
        <f t="shared" si="72"/>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68" spans="1:32" ht="105" x14ac:dyDescent="0.3">
      <c r="A268" s="9" t="s">
        <v>684</v>
      </c>
      <c r="B268" s="10" t="s">
        <v>685</v>
      </c>
      <c r="C268" s="10" t="s">
        <v>686</v>
      </c>
      <c r="D268" s="11" t="s">
        <v>2075</v>
      </c>
      <c r="E268" s="8">
        <f t="shared" si="61"/>
        <v>1.2500211643795027</v>
      </c>
      <c r="F268" s="8">
        <v>35.4375</v>
      </c>
      <c r="G268" s="8">
        <f t="shared" si="62"/>
        <v>2.5000423287590054</v>
      </c>
      <c r="H268" s="8">
        <v>70.875</v>
      </c>
      <c r="I268" s="8">
        <f t="shared" si="63"/>
        <v>3.1250529109487566</v>
      </c>
      <c r="J268" s="8">
        <f t="shared" si="64"/>
        <v>88.595250025397249</v>
      </c>
      <c r="K268" s="8">
        <f t="shared" si="65"/>
        <v>5.0000846575180109</v>
      </c>
      <c r="L268" s="8">
        <f t="shared" si="66"/>
        <v>141.75240004063562</v>
      </c>
      <c r="M268" s="11" t="str">
        <f t="shared" si="67"/>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68" s="12">
        <v>10000000197</v>
      </c>
      <c r="O268" s="12">
        <v>30000000197</v>
      </c>
      <c r="P268" s="12">
        <v>50000000197</v>
      </c>
      <c r="Q268" s="12">
        <v>70000000197</v>
      </c>
      <c r="R268" s="12">
        <v>90000000197</v>
      </c>
      <c r="S268" s="12">
        <v>11000000197</v>
      </c>
      <c r="T268" s="12">
        <v>13000000197</v>
      </c>
      <c r="U268" s="10"/>
      <c r="V268" s="11"/>
      <c r="W268" s="8">
        <f t="shared" si="68"/>
        <v>0.62501058218975136</v>
      </c>
      <c r="X268" s="8">
        <f t="shared" si="69"/>
        <v>17.719050005079453</v>
      </c>
      <c r="Y268" s="8">
        <f t="shared" si="70"/>
        <v>10.000169315036022</v>
      </c>
      <c r="Z268" s="8">
        <f t="shared" si="71"/>
        <v>283.5</v>
      </c>
      <c r="AA268" s="16">
        <v>15000000197</v>
      </c>
      <c r="AB268" s="8">
        <f t="shared" si="60"/>
        <v>1.8750317465692541</v>
      </c>
      <c r="AC268" s="8">
        <f t="shared" si="59"/>
        <v>53.15625</v>
      </c>
      <c r="AD268" s="16">
        <v>15000000197</v>
      </c>
      <c r="AE268" s="13"/>
      <c r="AF268" s="11" t="str">
        <f t="shared" si="72"/>
        <v>Louisiana Cajun Style Blend Ingredients:
paprika, salt, onion, garlic, cayenne pepper, black pepper, celery, thyme</v>
      </c>
    </row>
    <row r="269" spans="1:32" ht="135" x14ac:dyDescent="0.3">
      <c r="A269" s="9" t="s">
        <v>687</v>
      </c>
      <c r="B269" s="10" t="s">
        <v>688</v>
      </c>
      <c r="C269" s="10" t="s">
        <v>689</v>
      </c>
      <c r="D269" s="11" t="s">
        <v>2345</v>
      </c>
      <c r="E269" s="8">
        <f t="shared" si="61"/>
        <v>2.0000338630072045</v>
      </c>
      <c r="F269" s="8">
        <v>56.7</v>
      </c>
      <c r="G269" s="8">
        <f t="shared" si="62"/>
        <v>4.0000677260144091</v>
      </c>
      <c r="H269" s="8">
        <v>113.4</v>
      </c>
      <c r="I269" s="8">
        <f t="shared" si="63"/>
        <v>5.0000846575180109</v>
      </c>
      <c r="J269" s="8">
        <f t="shared" si="64"/>
        <v>141.75240004063562</v>
      </c>
      <c r="K269" s="8">
        <f t="shared" si="65"/>
        <v>8.0001354520288182</v>
      </c>
      <c r="L269" s="8">
        <f t="shared" si="66"/>
        <v>226.803840065017</v>
      </c>
      <c r="M269" s="11" t="str">
        <f t="shared" si="67"/>
        <v>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
 - NET WT. 2.00 oz (56.7 grams)</v>
      </c>
      <c r="N269" s="12">
        <v>10000000199</v>
      </c>
      <c r="O269" s="12">
        <v>30000000199</v>
      </c>
      <c r="P269" s="12">
        <v>50000000199</v>
      </c>
      <c r="Q269" s="12">
        <v>70000000199</v>
      </c>
      <c r="R269" s="12">
        <v>90000000199</v>
      </c>
      <c r="S269" s="12">
        <v>11000000199</v>
      </c>
      <c r="T269" s="12">
        <v>13000000199</v>
      </c>
      <c r="U269" s="10" t="s">
        <v>38</v>
      </c>
      <c r="V269" s="11" t="s">
        <v>148</v>
      </c>
      <c r="W269" s="8">
        <f t="shared" si="68"/>
        <v>1.0000169315036023</v>
      </c>
      <c r="X269" s="8">
        <f t="shared" si="69"/>
        <v>28.350480008127125</v>
      </c>
      <c r="Y269" s="8">
        <f t="shared" si="70"/>
        <v>16.000270904057636</v>
      </c>
      <c r="Z269" s="8">
        <f t="shared" si="71"/>
        <v>453.6</v>
      </c>
      <c r="AA269" s="16">
        <v>15000000199</v>
      </c>
      <c r="AB269" s="8">
        <f t="shared" si="60"/>
        <v>3.0000507945108068</v>
      </c>
      <c r="AC269" s="8">
        <f t="shared" si="59"/>
        <v>85.050000000000011</v>
      </c>
      <c r="AD269" s="16">
        <v>15000000199</v>
      </c>
      <c r="AE269" s="13"/>
      <c r="AF269" s="11" t="str">
        <f t="shared" si="72"/>
        <v>Make Mine Margarita Infusion Ingredients:
cane sugar, crystallized ginger, vanilla bean, lemon peel, orange peel
• DIRECTIONS: In 16oz jar, combine ingredients and one pint (2 cups) tequila. Steep for 2 – 4 days (swirl daily). •</v>
      </c>
    </row>
    <row r="270" spans="1:32" ht="31.2" x14ac:dyDescent="0.3">
      <c r="A270" s="9" t="s">
        <v>690</v>
      </c>
      <c r="B270" s="10" t="s">
        <v>691</v>
      </c>
      <c r="C270" s="10" t="s">
        <v>692</v>
      </c>
      <c r="D270" s="11" t="s">
        <v>32</v>
      </c>
      <c r="E270" s="8">
        <f t="shared" si="61"/>
        <v>2.9000491013604468</v>
      </c>
      <c r="F270" s="8">
        <v>82.215000000000003</v>
      </c>
      <c r="G270" s="8">
        <f t="shared" si="62"/>
        <v>5.8000982027208936</v>
      </c>
      <c r="H270" s="8">
        <v>164.43</v>
      </c>
      <c r="I270" s="8">
        <f t="shared" si="63"/>
        <v>7.2501227534011168</v>
      </c>
      <c r="J270" s="8">
        <f t="shared" si="64"/>
        <v>205.54098005892166</v>
      </c>
      <c r="K270" s="8">
        <f t="shared" si="65"/>
        <v>11.600196405441787</v>
      </c>
      <c r="L270" s="8">
        <f t="shared" si="66"/>
        <v>328.86556809427469</v>
      </c>
      <c r="M270" s="11" t="str">
        <f t="shared" si="67"/>
        <v>NULL
 - NET WT. 2.90 oz (82.215 grams)</v>
      </c>
      <c r="N270" s="12">
        <v>10000000200</v>
      </c>
      <c r="O270" s="12">
        <v>30000000200</v>
      </c>
      <c r="P270" s="12">
        <v>50000000200</v>
      </c>
      <c r="Q270" s="12">
        <v>70000000200</v>
      </c>
      <c r="R270" s="12">
        <v>90000000200</v>
      </c>
      <c r="S270" s="12">
        <v>11000000200</v>
      </c>
      <c r="T270" s="12">
        <v>13000000200</v>
      </c>
      <c r="U270" s="10"/>
      <c r="V270" s="11"/>
      <c r="W270" s="8">
        <f t="shared" si="68"/>
        <v>1.4500245506802234</v>
      </c>
      <c r="X270" s="8">
        <f t="shared" si="69"/>
        <v>41.108196011784337</v>
      </c>
      <c r="Y270" s="8">
        <f t="shared" si="70"/>
        <v>23.200392810883574</v>
      </c>
      <c r="Z270" s="8">
        <f t="shared" si="71"/>
        <v>657.72</v>
      </c>
      <c r="AA270" s="16">
        <v>15000000200</v>
      </c>
      <c r="AB270" s="8">
        <f t="shared" si="60"/>
        <v>4.3500736520406704</v>
      </c>
      <c r="AC270" s="8">
        <f t="shared" si="59"/>
        <v>123.32250000000001</v>
      </c>
      <c r="AD270" s="16">
        <v>15000000200</v>
      </c>
      <c r="AE270" s="13"/>
      <c r="AF270" s="11" t="str">
        <f t="shared" si="72"/>
        <v>NULL</v>
      </c>
    </row>
    <row r="271" spans="1:32" ht="90" x14ac:dyDescent="0.3">
      <c r="A271" s="9" t="s">
        <v>1668</v>
      </c>
      <c r="B271" s="10" t="s">
        <v>693</v>
      </c>
      <c r="C271" s="10" t="s">
        <v>693</v>
      </c>
      <c r="D271" s="11" t="s">
        <v>2076</v>
      </c>
      <c r="E271" s="8">
        <f t="shared" si="61"/>
        <v>0.80001354520288193</v>
      </c>
      <c r="F271" s="8">
        <v>22.680000000000003</v>
      </c>
      <c r="G271" s="8">
        <f t="shared" si="62"/>
        <v>1.6000270904057639</v>
      </c>
      <c r="H271" s="8">
        <v>45.360000000000007</v>
      </c>
      <c r="I271" s="8">
        <f t="shared" si="63"/>
        <v>2.000033863007205</v>
      </c>
      <c r="J271" s="8">
        <f t="shared" si="64"/>
        <v>56.700960016254264</v>
      </c>
      <c r="K271" s="8">
        <f t="shared" si="65"/>
        <v>3.2000541808115277</v>
      </c>
      <c r="L271" s="8">
        <f t="shared" si="66"/>
        <v>90.721536026006817</v>
      </c>
      <c r="M271" s="11" t="str">
        <f t="shared" si="67"/>
        <v>Mango Tea Ingredients:
black tea, marigold petals, artificial flavoring
• Packed in a facility and/or equipment that produces products containing peanuts, tree nuts, soybean, milk, dairy, eggs, fish, shellfish, wheat, sesame •
 - NET WT. 0.80 oz (22.68 grams)</v>
      </c>
      <c r="N271" s="12">
        <v>10000000201</v>
      </c>
      <c r="O271" s="12">
        <v>30000000201</v>
      </c>
      <c r="P271" s="12">
        <v>50000000201</v>
      </c>
      <c r="Q271" s="12">
        <v>70000000201</v>
      </c>
      <c r="R271" s="12">
        <v>90000000201</v>
      </c>
      <c r="S271" s="12">
        <v>11000000201</v>
      </c>
      <c r="T271" s="12">
        <v>13000000201</v>
      </c>
      <c r="U271" s="10" t="s">
        <v>38</v>
      </c>
      <c r="V271" s="11" t="s">
        <v>1315</v>
      </c>
      <c r="W271" s="8">
        <f t="shared" si="68"/>
        <v>0.40000677260144096</v>
      </c>
      <c r="X271" s="8">
        <f t="shared" si="69"/>
        <v>11.340192003250852</v>
      </c>
      <c r="Y271" s="8">
        <f t="shared" si="70"/>
        <v>6.4001083616230554</v>
      </c>
      <c r="Z271" s="8">
        <f t="shared" si="71"/>
        <v>181.44000000000003</v>
      </c>
      <c r="AA271" s="16">
        <v>15000000201</v>
      </c>
      <c r="AB271" s="8">
        <f t="shared" si="60"/>
        <v>1.2000203178043229</v>
      </c>
      <c r="AC271" s="8">
        <f t="shared" si="59"/>
        <v>34.020000000000003</v>
      </c>
      <c r="AD271" s="16">
        <v>15000000201</v>
      </c>
      <c r="AE271" s="13"/>
      <c r="AF271" s="11" t="str">
        <f t="shared" si="72"/>
        <v>Mango Tea Ingredients:
black tea, marigold petals, artificial flavoring</v>
      </c>
    </row>
    <row r="272" spans="1:32" ht="120" x14ac:dyDescent="0.3">
      <c r="A272" s="9" t="s">
        <v>694</v>
      </c>
      <c r="B272" s="10" t="s">
        <v>695</v>
      </c>
      <c r="C272" s="10" t="s">
        <v>696</v>
      </c>
      <c r="D272" s="11" t="s">
        <v>2077</v>
      </c>
      <c r="E272" s="8">
        <f t="shared" si="61"/>
        <v>1.8000304767064841</v>
      </c>
      <c r="F272" s="8">
        <v>51.03</v>
      </c>
      <c r="G272" s="8">
        <f t="shared" si="62"/>
        <v>3.6000609534129682</v>
      </c>
      <c r="H272" s="8">
        <v>102.06</v>
      </c>
      <c r="I272" s="8">
        <f t="shared" si="63"/>
        <v>4.50007619176621</v>
      </c>
      <c r="J272" s="8">
        <f t="shared" si="64"/>
        <v>127.57716003657205</v>
      </c>
      <c r="K272" s="8">
        <f t="shared" si="65"/>
        <v>7.2001219068259363</v>
      </c>
      <c r="L272" s="8">
        <f t="shared" si="66"/>
        <v>204.1234560585153</v>
      </c>
      <c r="M272" s="11" t="str">
        <f t="shared" si="67"/>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72" s="12">
        <v>10000000202</v>
      </c>
      <c r="O272" s="12">
        <v>30000000202</v>
      </c>
      <c r="P272" s="12">
        <v>50000000202</v>
      </c>
      <c r="Q272" s="12">
        <v>70000000202</v>
      </c>
      <c r="R272" s="12">
        <v>90000000202</v>
      </c>
      <c r="S272" s="12">
        <v>11000000202</v>
      </c>
      <c r="T272" s="12">
        <v>13000000202</v>
      </c>
      <c r="U272" s="10"/>
      <c r="V272" s="11"/>
      <c r="W272" s="8">
        <f t="shared" si="68"/>
        <v>0.90001523835324204</v>
      </c>
      <c r="X272" s="8">
        <f t="shared" si="69"/>
        <v>25.515432007314413</v>
      </c>
      <c r="Y272" s="8">
        <f t="shared" si="70"/>
        <v>14.400243813651873</v>
      </c>
      <c r="Z272" s="8">
        <f t="shared" si="71"/>
        <v>408.24</v>
      </c>
      <c r="AA272" s="16">
        <v>15000000202</v>
      </c>
      <c r="AB272" s="8">
        <f t="shared" si="60"/>
        <v>2.7000457150597263</v>
      </c>
      <c r="AC272" s="8">
        <f t="shared" si="59"/>
        <v>76.545000000000002</v>
      </c>
      <c r="AD272" s="16">
        <v>15000000202</v>
      </c>
      <c r="AE272" s="13"/>
      <c r="AF272" s="11" t="str">
        <f t="shared" si="72"/>
        <v>Maple Butter Popcorn Seasoning Ingredients:
natural maple and butter flavor, brown sugar, sugar, whey, salt, &lt;2% silicon dioxide to prevent caking
• ALLERGY ALERT: contains dairy •</v>
      </c>
    </row>
    <row r="273" spans="1:32" ht="90" x14ac:dyDescent="0.3">
      <c r="A273" s="9" t="s">
        <v>697</v>
      </c>
      <c r="B273" s="10" t="s">
        <v>698</v>
      </c>
      <c r="C273" s="10" t="s">
        <v>699</v>
      </c>
      <c r="D273" s="11" t="s">
        <v>2078</v>
      </c>
      <c r="E273" s="8">
        <f t="shared" si="61"/>
        <v>2.100035556157565</v>
      </c>
      <c r="F273" s="8">
        <v>59.535000000000004</v>
      </c>
      <c r="G273" s="8">
        <f t="shared" si="62"/>
        <v>4.20007111231513</v>
      </c>
      <c r="H273" s="8">
        <v>119.07000000000001</v>
      </c>
      <c r="I273" s="8">
        <f t="shared" si="63"/>
        <v>5.2500888903939122</v>
      </c>
      <c r="J273" s="8">
        <f t="shared" si="64"/>
        <v>148.84002004266742</v>
      </c>
      <c r="K273" s="8">
        <f t="shared" si="65"/>
        <v>8.4001422246302599</v>
      </c>
      <c r="L273" s="8">
        <f t="shared" si="66"/>
        <v>238.14403206826788</v>
      </c>
      <c r="M273" s="11" t="str">
        <f t="shared" si="67"/>
        <v>Maple Cinnamon Sugar Ingredients:
cinnamon, pure maple syrup sugar granules
• Packed in a facility and/or equipment that produces products containing peanuts, tree nuts, soybean, milk, dairy, eggs, fish, shellfish, wheat, sesame •
 - NET WT. 2.10 oz (59.535 grams)</v>
      </c>
      <c r="N273" s="12">
        <v>10000000203</v>
      </c>
      <c r="O273" s="12">
        <v>30000000203</v>
      </c>
      <c r="P273" s="12">
        <v>50000000203</v>
      </c>
      <c r="Q273" s="12">
        <v>70000000203</v>
      </c>
      <c r="R273" s="12">
        <v>90000000203</v>
      </c>
      <c r="S273" s="12">
        <v>11000000203</v>
      </c>
      <c r="T273" s="12">
        <v>13000000203</v>
      </c>
      <c r="U273" s="10"/>
      <c r="V273" s="11"/>
      <c r="W273" s="8">
        <f t="shared" si="68"/>
        <v>1.0500177780787825</v>
      </c>
      <c r="X273" s="8">
        <f t="shared" si="69"/>
        <v>29.768004008533484</v>
      </c>
      <c r="Y273" s="8">
        <f t="shared" si="70"/>
        <v>16.80028444926052</v>
      </c>
      <c r="Z273" s="8">
        <f t="shared" si="71"/>
        <v>476.28000000000003</v>
      </c>
      <c r="AA273" s="16">
        <v>15000000203</v>
      </c>
      <c r="AB273" s="8">
        <f t="shared" si="60"/>
        <v>3.1500533342363477</v>
      </c>
      <c r="AC273" s="8">
        <f t="shared" ref="AC273:AC336" si="73">IF(OR(F273 = "NULL", H273 = "NULL"), "NULL", (F273+H273)/2)</f>
        <v>89.302500000000009</v>
      </c>
      <c r="AD273" s="16">
        <v>15000000203</v>
      </c>
      <c r="AE273" s="13"/>
      <c r="AF273" s="11" t="str">
        <f t="shared" si="72"/>
        <v>Maple Cinnamon Sugar Ingredients:
cinnamon, pure maple syrup sugar granules</v>
      </c>
    </row>
    <row r="274" spans="1:32" ht="195" x14ac:dyDescent="0.3">
      <c r="A274" s="14" t="s">
        <v>700</v>
      </c>
      <c r="B274" s="10" t="s">
        <v>701</v>
      </c>
      <c r="C274" s="10" t="s">
        <v>702</v>
      </c>
      <c r="D274" s="11" t="s">
        <v>2346</v>
      </c>
      <c r="E274" s="8">
        <f t="shared" si="61"/>
        <v>1.687528571912329</v>
      </c>
      <c r="F274" s="8">
        <v>47.840625000000003</v>
      </c>
      <c r="G274" s="8">
        <f t="shared" si="62"/>
        <v>3.3750571438246579</v>
      </c>
      <c r="H274" s="8">
        <v>95.681250000000006</v>
      </c>
      <c r="I274" s="8">
        <f t="shared" si="63"/>
        <v>4.2188214297808226</v>
      </c>
      <c r="J274" s="8">
        <f t="shared" si="64"/>
        <v>119.60358753428633</v>
      </c>
      <c r="K274" s="8">
        <f t="shared" si="65"/>
        <v>6.7501142876493159</v>
      </c>
      <c r="L274" s="8">
        <f t="shared" si="66"/>
        <v>191.36574005485812</v>
      </c>
      <c r="M274" s="11" t="str">
        <f t="shared" si="67"/>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74" s="12">
        <v>10000000462</v>
      </c>
      <c r="O274" s="12">
        <v>30000000462</v>
      </c>
      <c r="P274" s="12">
        <v>50000000462</v>
      </c>
      <c r="Q274" s="12">
        <v>70000000462</v>
      </c>
      <c r="R274" s="12">
        <v>90000000462</v>
      </c>
      <c r="S274" s="12">
        <v>11000000462</v>
      </c>
      <c r="T274" s="12">
        <v>13000000462</v>
      </c>
      <c r="U274" s="11"/>
      <c r="V274" s="11"/>
      <c r="W274" s="8">
        <f t="shared" si="68"/>
        <v>0.84376428595616448</v>
      </c>
      <c r="X274" s="8">
        <f t="shared" si="69"/>
        <v>23.920717506857265</v>
      </c>
      <c r="Y274" s="8">
        <f t="shared" si="70"/>
        <v>13.500228575298632</v>
      </c>
      <c r="Z274" s="8">
        <f t="shared" si="71"/>
        <v>382.72500000000002</v>
      </c>
      <c r="AA274" s="16">
        <v>15000000462</v>
      </c>
      <c r="AB274" s="8">
        <f t="shared" si="60"/>
        <v>2.5312928578684932</v>
      </c>
      <c r="AC274" s="8">
        <f t="shared" si="73"/>
        <v>71.760937500000011</v>
      </c>
      <c r="AD274" s="16">
        <v>15000000462</v>
      </c>
      <c r="AE274" s="13" t="s">
        <v>703</v>
      </c>
      <c r="AF274" s="11" t="str">
        <f t="shared" si="72"/>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75" spans="1:32" ht="31.2" x14ac:dyDescent="0.3">
      <c r="A275" s="9" t="s">
        <v>704</v>
      </c>
      <c r="B275" s="10" t="s">
        <v>705</v>
      </c>
      <c r="C275" s="10" t="s">
        <v>706</v>
      </c>
      <c r="D275" s="11" t="s">
        <v>32</v>
      </c>
      <c r="E275" s="8">
        <f t="shared" si="61"/>
        <v>2.9000491013604468</v>
      </c>
      <c r="F275" s="8">
        <v>82.215000000000003</v>
      </c>
      <c r="G275" s="8">
        <f t="shared" si="62"/>
        <v>5.8000982027208936</v>
      </c>
      <c r="H275" s="8">
        <v>164.43</v>
      </c>
      <c r="I275" s="8">
        <f t="shared" si="63"/>
        <v>7.2501227534011168</v>
      </c>
      <c r="J275" s="8">
        <f t="shared" si="64"/>
        <v>205.54098005892166</v>
      </c>
      <c r="K275" s="8">
        <f t="shared" si="65"/>
        <v>11.600196405441787</v>
      </c>
      <c r="L275" s="8">
        <f t="shared" si="66"/>
        <v>328.86556809427469</v>
      </c>
      <c r="M275" s="11" t="str">
        <f t="shared" si="67"/>
        <v>NULL
 - NET WT. 2.90 oz (82.215 grams)</v>
      </c>
      <c r="N275" s="12">
        <v>10000000204</v>
      </c>
      <c r="O275" s="12">
        <v>30000000204</v>
      </c>
      <c r="P275" s="12">
        <v>50000000204</v>
      </c>
      <c r="Q275" s="12">
        <v>70000000204</v>
      </c>
      <c r="R275" s="12">
        <v>90000000204</v>
      </c>
      <c r="S275" s="12">
        <v>11000000204</v>
      </c>
      <c r="T275" s="12">
        <v>13000000204</v>
      </c>
      <c r="U275" s="10"/>
      <c r="V275" s="11" t="s">
        <v>1321</v>
      </c>
      <c r="W275" s="8">
        <f t="shared" si="68"/>
        <v>1.4500245506802234</v>
      </c>
      <c r="X275" s="8">
        <f t="shared" si="69"/>
        <v>41.108196011784337</v>
      </c>
      <c r="Y275" s="8">
        <f t="shared" si="70"/>
        <v>23.200392810883574</v>
      </c>
      <c r="Z275" s="8">
        <f t="shared" si="71"/>
        <v>657.72</v>
      </c>
      <c r="AA275" s="16">
        <v>15000000204</v>
      </c>
      <c r="AB275" s="8">
        <f t="shared" si="60"/>
        <v>4.3500736520406704</v>
      </c>
      <c r="AC275" s="8">
        <f t="shared" si="73"/>
        <v>123.32250000000001</v>
      </c>
      <c r="AD275" s="16">
        <v>15000000204</v>
      </c>
      <c r="AE275" s="13"/>
      <c r="AF275" s="11" t="str">
        <f t="shared" si="72"/>
        <v>NULL</v>
      </c>
    </row>
    <row r="276" spans="1:32" ht="105" x14ac:dyDescent="0.3">
      <c r="A276" s="9" t="s">
        <v>707</v>
      </c>
      <c r="B276" s="10" t="s">
        <v>708</v>
      </c>
      <c r="C276" s="10" t="s">
        <v>709</v>
      </c>
      <c r="D276" s="11" t="s">
        <v>2079</v>
      </c>
      <c r="E276" s="8">
        <f t="shared" si="61"/>
        <v>1.7000287835561239</v>
      </c>
      <c r="F276" s="8">
        <v>48.195</v>
      </c>
      <c r="G276" s="8">
        <f t="shared" si="62"/>
        <v>3.4000575671122477</v>
      </c>
      <c r="H276" s="8">
        <v>96.39</v>
      </c>
      <c r="I276" s="8">
        <f t="shared" si="63"/>
        <v>4.2500719588903095</v>
      </c>
      <c r="J276" s="8">
        <f t="shared" si="64"/>
        <v>120.48954003454028</v>
      </c>
      <c r="K276" s="8">
        <f t="shared" si="65"/>
        <v>6.8001151342244954</v>
      </c>
      <c r="L276" s="8">
        <f t="shared" si="66"/>
        <v>192.78326405526445</v>
      </c>
      <c r="M276" s="11" t="str">
        <f t="shared" si="67"/>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76" s="12">
        <v>10000000206</v>
      </c>
      <c r="O276" s="12">
        <v>30000000206</v>
      </c>
      <c r="P276" s="12">
        <v>50000000206</v>
      </c>
      <c r="Q276" s="12">
        <v>70000000206</v>
      </c>
      <c r="R276" s="12">
        <v>90000000206</v>
      </c>
      <c r="S276" s="12">
        <v>11000000206</v>
      </c>
      <c r="T276" s="12">
        <v>13000000206</v>
      </c>
      <c r="U276" s="10" t="s">
        <v>38</v>
      </c>
      <c r="V276" s="11" t="s">
        <v>197</v>
      </c>
      <c r="W276" s="8">
        <f t="shared" si="68"/>
        <v>0.85001439177806193</v>
      </c>
      <c r="X276" s="8">
        <f t="shared" si="69"/>
        <v>24.097908006908057</v>
      </c>
      <c r="Y276" s="8">
        <f t="shared" si="70"/>
        <v>13.600230268448991</v>
      </c>
      <c r="Z276" s="8">
        <f t="shared" si="71"/>
        <v>385.56</v>
      </c>
      <c r="AA276" s="16">
        <v>15000000206</v>
      </c>
      <c r="AB276" s="8">
        <f t="shared" si="60"/>
        <v>2.5500431753341859</v>
      </c>
      <c r="AC276" s="8">
        <f t="shared" si="73"/>
        <v>72.292500000000004</v>
      </c>
      <c r="AD276" s="16">
        <v>15000000206</v>
      </c>
      <c r="AE276" s="13"/>
      <c r="AF276" s="11" t="str">
        <f t="shared" si="72"/>
        <v>Mediterranean Bread Dip Ingredients:
salt, pepper, starch, garlic, monosodium, oregano, sugar, onion and parsley</v>
      </c>
    </row>
    <row r="277" spans="1:32" ht="120" x14ac:dyDescent="0.3">
      <c r="A277" s="25" t="s">
        <v>710</v>
      </c>
      <c r="B277" s="10" t="s">
        <v>711</v>
      </c>
      <c r="C277" s="10" t="s">
        <v>712</v>
      </c>
      <c r="D277" s="11" t="s">
        <v>2080</v>
      </c>
      <c r="E277" s="8">
        <f t="shared" si="61"/>
        <v>1.8000304767064841</v>
      </c>
      <c r="F277" s="8">
        <v>51.03</v>
      </c>
      <c r="G277" s="8">
        <f t="shared" si="62"/>
        <v>3.6000609534129682</v>
      </c>
      <c r="H277" s="8">
        <v>102.06</v>
      </c>
      <c r="I277" s="8">
        <f t="shared" si="63"/>
        <v>4.50007619176621</v>
      </c>
      <c r="J277" s="8">
        <f t="shared" si="64"/>
        <v>127.57716003657205</v>
      </c>
      <c r="K277" s="8">
        <f t="shared" si="65"/>
        <v>7.2001219068259363</v>
      </c>
      <c r="L277" s="8">
        <f t="shared" si="66"/>
        <v>204.1234560585153</v>
      </c>
      <c r="M277" s="11" t="str">
        <f t="shared" si="67"/>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7" s="12">
        <v>10000000205</v>
      </c>
      <c r="O277" s="12">
        <v>30000000205</v>
      </c>
      <c r="P277" s="12">
        <v>50000000205</v>
      </c>
      <c r="Q277" s="12">
        <v>70000000205</v>
      </c>
      <c r="R277" s="12">
        <v>90000000205</v>
      </c>
      <c r="S277" s="12">
        <v>11000000205</v>
      </c>
      <c r="T277" s="12">
        <v>13000000205</v>
      </c>
      <c r="U277" s="10" t="s">
        <v>38</v>
      </c>
      <c r="V277" s="11" t="s">
        <v>461</v>
      </c>
      <c r="W277" s="8">
        <f t="shared" si="68"/>
        <v>0.90001523835324204</v>
      </c>
      <c r="X277" s="8">
        <f t="shared" si="69"/>
        <v>25.515432007314413</v>
      </c>
      <c r="Y277" s="8">
        <f t="shared" si="70"/>
        <v>14.400243813651873</v>
      </c>
      <c r="Z277" s="8">
        <f t="shared" si="71"/>
        <v>408.24</v>
      </c>
      <c r="AA277" s="16">
        <v>15000000205</v>
      </c>
      <c r="AB277" s="8">
        <f t="shared" si="60"/>
        <v>2.7000457150597263</v>
      </c>
      <c r="AC277" s="8">
        <f t="shared" si="73"/>
        <v>76.545000000000002</v>
      </c>
      <c r="AD277" s="16">
        <v>15000000205</v>
      </c>
      <c r="AE277" s="13"/>
      <c r="AF277" s="11" t="str">
        <f t="shared" si="72"/>
        <v>Mediterranean Garden Bread Dip Ingredients:
spices, onion &amp; garlic powders, salt, tomato powder, lime juice powder (corn syrup solids, lime juice solids, natural flavor), sugar, citric acid, and silicon dioxide (to prevent caking)</v>
      </c>
    </row>
    <row r="278" spans="1:32" ht="120" x14ac:dyDescent="0.3">
      <c r="A278" s="14" t="s">
        <v>713</v>
      </c>
      <c r="B278" s="10" t="s">
        <v>714</v>
      </c>
      <c r="C278" s="10" t="s">
        <v>714</v>
      </c>
      <c r="D278" s="11" t="s">
        <v>2081</v>
      </c>
      <c r="E278" s="8">
        <f t="shared" si="61"/>
        <v>1.8000304767064841</v>
      </c>
      <c r="F278" s="8">
        <v>51.03</v>
      </c>
      <c r="G278" s="8">
        <f t="shared" si="62"/>
        <v>3.6000609534129682</v>
      </c>
      <c r="H278" s="8">
        <v>102.06</v>
      </c>
      <c r="I278" s="8">
        <f t="shared" si="63"/>
        <v>4.50007619176621</v>
      </c>
      <c r="J278" s="8">
        <f t="shared" si="64"/>
        <v>127.57716003657205</v>
      </c>
      <c r="K278" s="8">
        <f t="shared" si="65"/>
        <v>7.2001219068259363</v>
      </c>
      <c r="L278" s="8">
        <f t="shared" si="66"/>
        <v>204.1234560585153</v>
      </c>
      <c r="M278" s="11" t="str">
        <f t="shared" si="67"/>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8" s="12">
        <v>10000000442</v>
      </c>
      <c r="O278" s="12">
        <v>30000000442</v>
      </c>
      <c r="P278" s="12">
        <v>50000000442</v>
      </c>
      <c r="Q278" s="12">
        <v>70000000442</v>
      </c>
      <c r="R278" s="12">
        <v>90000000442</v>
      </c>
      <c r="S278" s="12">
        <v>11000000442</v>
      </c>
      <c r="T278" s="12">
        <v>13000000442</v>
      </c>
      <c r="U278" s="11" t="s">
        <v>38</v>
      </c>
      <c r="V278" s="11" t="s">
        <v>461</v>
      </c>
      <c r="W278" s="8">
        <f t="shared" si="68"/>
        <v>0.90001523835324204</v>
      </c>
      <c r="X278" s="8">
        <f t="shared" si="69"/>
        <v>25.515432007314413</v>
      </c>
      <c r="Y278" s="8">
        <f t="shared" si="70"/>
        <v>14.400243813651873</v>
      </c>
      <c r="Z278" s="8">
        <f t="shared" si="71"/>
        <v>408.24</v>
      </c>
      <c r="AA278" s="16">
        <v>15000000442</v>
      </c>
      <c r="AB278" s="8">
        <f t="shared" si="60"/>
        <v>2.7000457150597263</v>
      </c>
      <c r="AC278" s="8">
        <f t="shared" si="73"/>
        <v>76.545000000000002</v>
      </c>
      <c r="AD278" s="16">
        <v>15000000442</v>
      </c>
      <c r="AE278" s="13" t="s">
        <v>715</v>
      </c>
      <c r="AF278" s="11" t="str">
        <f t="shared" si="72"/>
        <v>Mediterranean Garden Seasoning Ingredients:
spices, onion &amp; garlic powders, salt, tomato powder, lime juice powder (corn syrup solids, lime juice solids, natural flavor), sugar, citric acid, and silicon dioxide (to prevent caking)</v>
      </c>
    </row>
    <row r="279" spans="1:32" ht="90" x14ac:dyDescent="0.3">
      <c r="A279" s="9" t="s">
        <v>716</v>
      </c>
      <c r="B279" s="10" t="s">
        <v>717</v>
      </c>
      <c r="C279" s="10" t="s">
        <v>718</v>
      </c>
      <c r="D279" s="11" t="s">
        <v>2082</v>
      </c>
      <c r="E279" s="8">
        <f t="shared" si="61"/>
        <v>2.9000491013604468</v>
      </c>
      <c r="F279" s="8">
        <v>82.215000000000003</v>
      </c>
      <c r="G279" s="8">
        <f t="shared" si="62"/>
        <v>5.8000982027208936</v>
      </c>
      <c r="H279" s="8">
        <v>164.43</v>
      </c>
      <c r="I279" s="8">
        <f t="shared" si="63"/>
        <v>7.2501227534011168</v>
      </c>
      <c r="J279" s="8">
        <f t="shared" si="64"/>
        <v>205.54098005892166</v>
      </c>
      <c r="K279" s="8">
        <f t="shared" si="65"/>
        <v>11.600196405441787</v>
      </c>
      <c r="L279" s="8">
        <f t="shared" si="66"/>
        <v>328.86556809427469</v>
      </c>
      <c r="M279" s="11" t="str">
        <f t="shared" si="67"/>
        <v>Mediterranean Sea Salt Ingredients:
sea salt
• Packed in a facility and/or equipment that produces products containing peanuts, tree nuts, soybean, milk, dairy, eggs, fish, shellfish, wheat, sesame •
 - NET WT. 2.90 oz (82.215 grams)</v>
      </c>
      <c r="N279" s="12">
        <v>10000000207</v>
      </c>
      <c r="O279" s="12">
        <v>30000000207</v>
      </c>
      <c r="P279" s="12">
        <v>50000000207</v>
      </c>
      <c r="Q279" s="12">
        <v>70000000207</v>
      </c>
      <c r="R279" s="12">
        <v>90000000207</v>
      </c>
      <c r="S279" s="12">
        <v>11000000207</v>
      </c>
      <c r="T279" s="12">
        <v>13000000207</v>
      </c>
      <c r="U279" s="10"/>
      <c r="V279" s="11"/>
      <c r="W279" s="8">
        <f t="shared" si="68"/>
        <v>1.4500245506802234</v>
      </c>
      <c r="X279" s="8">
        <f t="shared" si="69"/>
        <v>41.108196011784337</v>
      </c>
      <c r="Y279" s="8">
        <f t="shared" si="70"/>
        <v>23.200392810883574</v>
      </c>
      <c r="Z279" s="8">
        <f t="shared" si="71"/>
        <v>657.72</v>
      </c>
      <c r="AA279" s="16">
        <v>15000000207</v>
      </c>
      <c r="AB279" s="8">
        <f t="shared" si="60"/>
        <v>4.3500736520406704</v>
      </c>
      <c r="AC279" s="8">
        <f t="shared" si="73"/>
        <v>123.32250000000001</v>
      </c>
      <c r="AD279" s="16">
        <v>15000000207</v>
      </c>
      <c r="AE279" s="13"/>
      <c r="AF279" s="11" t="str">
        <f t="shared" si="72"/>
        <v>Mediterranean Sea Salt Ingredients:
sea salt</v>
      </c>
    </row>
    <row r="280" spans="1:32" ht="105" x14ac:dyDescent="0.3">
      <c r="A280" s="9" t="s">
        <v>719</v>
      </c>
      <c r="B280" s="10" t="s">
        <v>720</v>
      </c>
      <c r="C280" s="10" t="s">
        <v>721</v>
      </c>
      <c r="D280" s="11" t="s">
        <v>2083</v>
      </c>
      <c r="E280" s="8">
        <f t="shared" si="61"/>
        <v>1.2345888043254349</v>
      </c>
      <c r="F280" s="8">
        <v>35</v>
      </c>
      <c r="G280" s="8">
        <f t="shared" si="62"/>
        <v>2.7160953695159566</v>
      </c>
      <c r="H280" s="8">
        <v>77</v>
      </c>
      <c r="I280" s="8">
        <f t="shared" si="63"/>
        <v>3.3951192118949458</v>
      </c>
      <c r="J280" s="8">
        <f t="shared" si="64"/>
        <v>96.251629657221713</v>
      </c>
      <c r="K280" s="8">
        <f t="shared" si="65"/>
        <v>5.4321907390319133</v>
      </c>
      <c r="L280" s="8">
        <f t="shared" si="66"/>
        <v>154.00260745155475</v>
      </c>
      <c r="M280" s="11" t="str">
        <f t="shared" si="67"/>
        <v>Memphis Grill Seasoning Ingredients:
paprika, salt, sugar, dehydrated onion, dehydrated garlic, spices
• Packed in a facility and/or equipment that produces products containing peanuts, tree nuts, soybean, milk, dairy, eggs, fish, shellfish, wheat, sesame •
 - NET WT. 1.23 oz (35 grams)</v>
      </c>
      <c r="N280" s="12">
        <v>10000000208</v>
      </c>
      <c r="O280" s="12">
        <v>30000000208</v>
      </c>
      <c r="P280" s="12">
        <v>50000000208</v>
      </c>
      <c r="Q280" s="12">
        <v>70000000208</v>
      </c>
      <c r="R280" s="12">
        <v>90000000208</v>
      </c>
      <c r="S280" s="12">
        <v>11000000208</v>
      </c>
      <c r="T280" s="12">
        <v>13000000208</v>
      </c>
      <c r="U280" s="10" t="s">
        <v>38</v>
      </c>
      <c r="V280" s="11" t="s">
        <v>1316</v>
      </c>
      <c r="W280" s="8">
        <f t="shared" si="68"/>
        <v>0.67902384237898916</v>
      </c>
      <c r="X280" s="8">
        <f t="shared" si="69"/>
        <v>19.250325931444344</v>
      </c>
      <c r="Y280" s="8">
        <f t="shared" si="70"/>
        <v>10.864381478063827</v>
      </c>
      <c r="Z280" s="8">
        <f t="shared" si="71"/>
        <v>308</v>
      </c>
      <c r="AA280" s="16">
        <v>15000000208</v>
      </c>
      <c r="AB280" s="8">
        <f t="shared" si="60"/>
        <v>1.9753420869206959</v>
      </c>
      <c r="AC280" s="8">
        <f t="shared" si="73"/>
        <v>56</v>
      </c>
      <c r="AD280" s="16">
        <v>15000000208</v>
      </c>
      <c r="AE280" s="13" t="s">
        <v>1619</v>
      </c>
      <c r="AF280" s="11" t="str">
        <f t="shared" si="72"/>
        <v>Memphis Grill Seasoning Ingredients:
paprika, salt, sugar, dehydrated onion, dehydrated garlic, spices</v>
      </c>
    </row>
    <row r="281" spans="1:32" ht="90" x14ac:dyDescent="0.3">
      <c r="A281" s="9" t="s">
        <v>722</v>
      </c>
      <c r="B281" s="10" t="s">
        <v>723</v>
      </c>
      <c r="C281" s="10" t="s">
        <v>724</v>
      </c>
      <c r="D281" s="11" t="s">
        <v>2084</v>
      </c>
      <c r="E281" s="8">
        <f t="shared" si="61"/>
        <v>2.300038942458285</v>
      </c>
      <c r="F281" s="8">
        <v>65.204999999999998</v>
      </c>
      <c r="G281" s="8">
        <f t="shared" si="62"/>
        <v>4.60007788491657</v>
      </c>
      <c r="H281" s="8">
        <v>130.41</v>
      </c>
      <c r="I281" s="8">
        <f t="shared" si="63"/>
        <v>5.7500973561457123</v>
      </c>
      <c r="J281" s="8">
        <f t="shared" si="64"/>
        <v>163.01526004673096</v>
      </c>
      <c r="K281" s="8">
        <f t="shared" si="65"/>
        <v>9.20015576983314</v>
      </c>
      <c r="L281" s="8">
        <f t="shared" si="66"/>
        <v>260.82441607476954</v>
      </c>
      <c r="M281" s="11" t="str">
        <f t="shared" si="67"/>
        <v>Mesquite Smoked Sea Salt Ingredients:
sea salt smoked over mesquite wood
• Packed in a facility and/or equipment that produces products containing peanuts, tree nuts, soybean, milk, dairy, eggs, fish, shellfish, wheat, sesame •
 - NET WT. 2.30 oz (65.205 grams)</v>
      </c>
      <c r="N281" s="12">
        <v>10000000209</v>
      </c>
      <c r="O281" s="12">
        <v>30000000209</v>
      </c>
      <c r="P281" s="12">
        <v>50000000209</v>
      </c>
      <c r="Q281" s="12">
        <v>70000000209</v>
      </c>
      <c r="R281" s="12">
        <v>90000000209</v>
      </c>
      <c r="S281" s="12">
        <v>11000000209</v>
      </c>
      <c r="T281" s="12">
        <v>13000000209</v>
      </c>
      <c r="U281" s="10"/>
      <c r="V281" s="11"/>
      <c r="W281" s="8">
        <f t="shared" si="68"/>
        <v>1.1500194712291425</v>
      </c>
      <c r="X281" s="8">
        <f t="shared" si="69"/>
        <v>32.603052009346193</v>
      </c>
      <c r="Y281" s="8">
        <f t="shared" si="70"/>
        <v>18.40031153966628</v>
      </c>
      <c r="Z281" s="8">
        <f t="shared" si="71"/>
        <v>521.64</v>
      </c>
      <c r="AA281" s="16">
        <v>15000000209</v>
      </c>
      <c r="AB281" s="8">
        <f t="shared" si="60"/>
        <v>3.4500584136874277</v>
      </c>
      <c r="AC281" s="8">
        <f t="shared" si="73"/>
        <v>97.807500000000005</v>
      </c>
      <c r="AD281" s="16">
        <v>15000000209</v>
      </c>
      <c r="AE281" s="13"/>
      <c r="AF281" s="11" t="str">
        <f t="shared" si="72"/>
        <v>Mesquite Smoked Sea Salt Ingredients:
sea salt smoked over mesquite wood</v>
      </c>
    </row>
    <row r="282" spans="1:32" ht="120" x14ac:dyDescent="0.3">
      <c r="A282" s="25" t="s">
        <v>725</v>
      </c>
      <c r="B282" s="10" t="s">
        <v>726</v>
      </c>
      <c r="C282" s="10" t="s">
        <v>727</v>
      </c>
      <c r="D282" s="11" t="s">
        <v>2085</v>
      </c>
      <c r="E282" s="8">
        <f t="shared" si="61"/>
        <v>1.5000253972554036</v>
      </c>
      <c r="F282" s="8">
        <v>42.525000000000006</v>
      </c>
      <c r="G282" s="8">
        <f t="shared" si="62"/>
        <v>3.0000507945108073</v>
      </c>
      <c r="H282" s="8">
        <v>85.050000000000011</v>
      </c>
      <c r="I282" s="8">
        <f t="shared" si="63"/>
        <v>3.7500634931385091</v>
      </c>
      <c r="J282" s="8">
        <f t="shared" si="64"/>
        <v>106.31430003047674</v>
      </c>
      <c r="K282" s="8">
        <f t="shared" si="65"/>
        <v>6.0001015890216145</v>
      </c>
      <c r="L282" s="8">
        <f t="shared" si="66"/>
        <v>170.10288004876278</v>
      </c>
      <c r="M282" s="11" t="str">
        <f t="shared" si="67"/>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82" s="12">
        <v>10000000210</v>
      </c>
      <c r="O282" s="12">
        <v>30000000210</v>
      </c>
      <c r="P282" s="12">
        <v>50000000210</v>
      </c>
      <c r="Q282" s="12">
        <v>70000000210</v>
      </c>
      <c r="R282" s="12">
        <v>90000000210</v>
      </c>
      <c r="S282" s="12">
        <v>11000000210</v>
      </c>
      <c r="T282" s="12">
        <v>13000000210</v>
      </c>
      <c r="U282" s="10"/>
      <c r="V282" s="11"/>
      <c r="W282" s="8">
        <f t="shared" si="68"/>
        <v>0.75001269862770181</v>
      </c>
      <c r="X282" s="8">
        <f t="shared" si="69"/>
        <v>21.262860006095348</v>
      </c>
      <c r="Y282" s="8">
        <f t="shared" si="70"/>
        <v>12.000203178043229</v>
      </c>
      <c r="Z282" s="8">
        <f t="shared" si="71"/>
        <v>340.20000000000005</v>
      </c>
      <c r="AA282" s="16">
        <v>15000000210</v>
      </c>
      <c r="AB282" s="8">
        <f t="shared" si="60"/>
        <v>2.2500380958831054</v>
      </c>
      <c r="AC282" s="8">
        <f t="shared" si="73"/>
        <v>63.787500000000009</v>
      </c>
      <c r="AD282" s="16">
        <v>15000000210</v>
      </c>
      <c r="AE282" s="13"/>
      <c r="AF282" s="11" t="str">
        <f t="shared" si="72"/>
        <v xml:space="preserve">Mesquite Wood Grill Seasoning Ingredients:
sugar, garlic, onion, chardex hickory, paprika, salt, cumin, cayenne, black pepper
</v>
      </c>
    </row>
    <row r="283" spans="1:32" ht="105" x14ac:dyDescent="0.3">
      <c r="A283" s="9" t="s">
        <v>1139</v>
      </c>
      <c r="B283" s="10" t="s">
        <v>729</v>
      </c>
      <c r="C283" s="10" t="s">
        <v>730</v>
      </c>
      <c r="D283" s="11" t="s">
        <v>2086</v>
      </c>
      <c r="E283" s="8">
        <f t="shared" si="61"/>
        <v>2.100035556157565</v>
      </c>
      <c r="F283" s="8">
        <v>59.535000000000004</v>
      </c>
      <c r="G283" s="8">
        <f t="shared" si="62"/>
        <v>4.20007111231513</v>
      </c>
      <c r="H283" s="8">
        <v>119.07000000000001</v>
      </c>
      <c r="I283" s="8">
        <f t="shared" si="63"/>
        <v>5.2500888903939122</v>
      </c>
      <c r="J283" s="8">
        <f t="shared" si="64"/>
        <v>148.84002004266742</v>
      </c>
      <c r="K283" s="8">
        <f t="shared" si="65"/>
        <v>8.4001422246302599</v>
      </c>
      <c r="L283" s="8">
        <f t="shared" si="66"/>
        <v>238.14403206826788</v>
      </c>
      <c r="M283" s="11" t="str">
        <f t="shared" si="67"/>
        <v>Mighty Meatloaf Ingredients:
onion, spices, dried tomatoes, dried peppers, salt, dextrose, monosodium glutamate, garlic
• Packed in a facility and/or equipment that produces products containing peanuts, tree nuts, soybean, milk, dairy, eggs, fish, shellfish, wheat, sesame •
 - NET WT. 2.10 oz (59.535 grams)</v>
      </c>
      <c r="N283" s="12">
        <v>10000000211</v>
      </c>
      <c r="O283" s="12">
        <v>30000000211</v>
      </c>
      <c r="P283" s="12">
        <v>50000000211</v>
      </c>
      <c r="Q283" s="12">
        <v>70000000211</v>
      </c>
      <c r="R283" s="12">
        <v>90000000211</v>
      </c>
      <c r="S283" s="12">
        <v>11000000211</v>
      </c>
      <c r="T283" s="12">
        <v>13000000211</v>
      </c>
      <c r="U283" s="10"/>
      <c r="V283" s="11"/>
      <c r="W283" s="8">
        <f t="shared" si="68"/>
        <v>1.0500177780787825</v>
      </c>
      <c r="X283" s="8">
        <f t="shared" si="69"/>
        <v>29.768004008533484</v>
      </c>
      <c r="Y283" s="8">
        <f t="shared" si="70"/>
        <v>16.80028444926052</v>
      </c>
      <c r="Z283" s="8">
        <f t="shared" si="71"/>
        <v>476.28000000000003</v>
      </c>
      <c r="AA283" s="16">
        <v>15000000211</v>
      </c>
      <c r="AB283" s="8">
        <f t="shared" si="60"/>
        <v>3.1500533342363477</v>
      </c>
      <c r="AC283" s="8">
        <f t="shared" si="73"/>
        <v>89.302500000000009</v>
      </c>
      <c r="AD283" s="16">
        <v>15000000211</v>
      </c>
      <c r="AE283" s="13"/>
      <c r="AF283" s="11" t="str">
        <f t="shared" si="72"/>
        <v>Mighty Meatloaf Ingredients:
onion, spices, dried tomatoes, dried peppers, salt, dextrose, monosodium glutamate, garlic</v>
      </c>
    </row>
    <row r="284" spans="1:32" ht="90" x14ac:dyDescent="0.3">
      <c r="A284" s="9" t="s">
        <v>731</v>
      </c>
      <c r="B284" s="10" t="s">
        <v>732</v>
      </c>
      <c r="C284" s="10" t="s">
        <v>732</v>
      </c>
      <c r="D284" s="11" t="s">
        <v>2087</v>
      </c>
      <c r="E284" s="8">
        <f t="shared" si="61"/>
        <v>1.6000270904057639</v>
      </c>
      <c r="F284" s="8">
        <v>45.360000000000007</v>
      </c>
      <c r="G284" s="8">
        <f t="shared" si="62"/>
        <v>3.2000541808115277</v>
      </c>
      <c r="H284" s="8">
        <v>90.720000000000013</v>
      </c>
      <c r="I284" s="8">
        <f t="shared" si="63"/>
        <v>4.00006772601441</v>
      </c>
      <c r="J284" s="8">
        <f t="shared" si="64"/>
        <v>113.40192003250853</v>
      </c>
      <c r="K284" s="8">
        <f t="shared" si="65"/>
        <v>6.4001083616230554</v>
      </c>
      <c r="L284" s="8">
        <f t="shared" si="66"/>
        <v>181.44307205201363</v>
      </c>
      <c r="M284" s="11" t="str">
        <f t="shared" si="67"/>
        <v>Minced Garlic Ingredients:
garlic
• Packed in a facility and/or equipment that produces products containing peanuts, tree nuts, soybean, milk, dairy, eggs, fish, shellfish, wheat, sesame •
 - NET WT. 1.60 oz (45.36 grams)</v>
      </c>
      <c r="N284" s="12">
        <v>10000000479</v>
      </c>
      <c r="O284" s="12">
        <v>30000000479</v>
      </c>
      <c r="P284" s="12">
        <v>50000000479</v>
      </c>
      <c r="Q284" s="12">
        <v>70000000479</v>
      </c>
      <c r="R284" s="12">
        <v>90000000479</v>
      </c>
      <c r="S284" s="12">
        <v>11000000479</v>
      </c>
      <c r="T284" s="12">
        <v>13000000479</v>
      </c>
      <c r="U284" s="10"/>
      <c r="V284" s="11"/>
      <c r="W284" s="8">
        <f t="shared" si="68"/>
        <v>0.80001354520288193</v>
      </c>
      <c r="X284" s="8">
        <f t="shared" si="69"/>
        <v>22.680384006501704</v>
      </c>
      <c r="Y284" s="8">
        <f t="shared" si="70"/>
        <v>12.800216723246111</v>
      </c>
      <c r="Z284" s="8">
        <f t="shared" si="71"/>
        <v>362.88000000000005</v>
      </c>
      <c r="AA284" s="16">
        <v>15000000479</v>
      </c>
      <c r="AB284" s="8">
        <f t="shared" si="60"/>
        <v>2.4000406356086459</v>
      </c>
      <c r="AC284" s="8">
        <f t="shared" si="73"/>
        <v>68.040000000000006</v>
      </c>
      <c r="AD284" s="16">
        <v>15000000479</v>
      </c>
      <c r="AE284" s="13"/>
      <c r="AF284" s="11" t="str">
        <f t="shared" si="72"/>
        <v>Minced Garlic Ingredients:
garlic</v>
      </c>
    </row>
    <row r="285" spans="1:32" ht="90" x14ac:dyDescent="0.3">
      <c r="A285" s="9" t="s">
        <v>733</v>
      </c>
      <c r="B285" s="10" t="s">
        <v>734</v>
      </c>
      <c r="C285" s="10" t="s">
        <v>734</v>
      </c>
      <c r="D285" s="11" t="s">
        <v>2088</v>
      </c>
      <c r="E285" s="8">
        <f t="shared" si="61"/>
        <v>1.6000270904057639</v>
      </c>
      <c r="F285" s="8">
        <v>45.360000000000007</v>
      </c>
      <c r="G285" s="8">
        <f t="shared" si="62"/>
        <v>3.2000541808115277</v>
      </c>
      <c r="H285" s="8">
        <v>90.720000000000013</v>
      </c>
      <c r="I285" s="8">
        <f t="shared" si="63"/>
        <v>4.00006772601441</v>
      </c>
      <c r="J285" s="8">
        <f t="shared" si="64"/>
        <v>113.40192003250853</v>
      </c>
      <c r="K285" s="8">
        <f t="shared" si="65"/>
        <v>6.4001083616230554</v>
      </c>
      <c r="L285" s="8">
        <f t="shared" si="66"/>
        <v>181.44307205201363</v>
      </c>
      <c r="M285" s="11" t="str">
        <f t="shared" si="67"/>
        <v>Minced Onion Ingredients:
onion
• Packed in a facility and/or equipment that produces products containing peanuts, tree nuts, soybean, milk, dairy, eggs, fish, shellfish, wheat, sesame •
 - NET WT. 1.60 oz (45.36 grams)</v>
      </c>
      <c r="N285" s="12">
        <v>10000000480</v>
      </c>
      <c r="O285" s="12">
        <v>30000000480</v>
      </c>
      <c r="P285" s="12">
        <v>50000000480</v>
      </c>
      <c r="Q285" s="12">
        <v>70000000480</v>
      </c>
      <c r="R285" s="12">
        <v>90000000480</v>
      </c>
      <c r="S285" s="12">
        <v>11000000480</v>
      </c>
      <c r="T285" s="12">
        <v>13000000480</v>
      </c>
      <c r="U285" s="10"/>
      <c r="V285" s="11"/>
      <c r="W285" s="8">
        <f t="shared" si="68"/>
        <v>0.80001354520288193</v>
      </c>
      <c r="X285" s="8">
        <f t="shared" si="69"/>
        <v>22.680384006501704</v>
      </c>
      <c r="Y285" s="8">
        <f t="shared" si="70"/>
        <v>12.800216723246111</v>
      </c>
      <c r="Z285" s="8">
        <f t="shared" si="71"/>
        <v>362.88000000000005</v>
      </c>
      <c r="AA285" s="16">
        <v>15000000480</v>
      </c>
      <c r="AB285" s="8">
        <f t="shared" si="60"/>
        <v>2.4000406356086459</v>
      </c>
      <c r="AC285" s="8">
        <f t="shared" si="73"/>
        <v>68.040000000000006</v>
      </c>
      <c r="AD285" s="16">
        <v>15000000480</v>
      </c>
      <c r="AE285" s="13"/>
      <c r="AF285" s="11" t="str">
        <f t="shared" si="72"/>
        <v>Minced Onion Ingredients:
onion</v>
      </c>
    </row>
    <row r="286" spans="1:32" ht="105" x14ac:dyDescent="0.3">
      <c r="A286" s="14" t="s">
        <v>735</v>
      </c>
      <c r="B286" s="10" t="s">
        <v>736</v>
      </c>
      <c r="C286" s="10" t="s">
        <v>736</v>
      </c>
      <c r="D286" s="11" t="s">
        <v>2089</v>
      </c>
      <c r="E286" s="8">
        <f t="shared" si="61"/>
        <v>0.9171231117846087</v>
      </c>
      <c r="F286" s="8">
        <v>26</v>
      </c>
      <c r="G286" s="8">
        <f t="shared" si="62"/>
        <v>1.9400681210828261</v>
      </c>
      <c r="H286" s="8">
        <v>55</v>
      </c>
      <c r="I286" s="8">
        <f t="shared" si="63"/>
        <v>2.4250851513535325</v>
      </c>
      <c r="J286" s="8">
        <f t="shared" si="64"/>
        <v>68.751164040872652</v>
      </c>
      <c r="K286" s="8">
        <f t="shared" si="65"/>
        <v>3.8801362421656522</v>
      </c>
      <c r="L286" s="8">
        <f t="shared" si="66"/>
        <v>110.00186246539624</v>
      </c>
      <c r="M286" s="11" t="str">
        <f t="shared" si="67"/>
        <v>Miners Taco Ingredients:
paprika, salt, onion, corn meal, garlic, flour, cocoa, citric acid, spices
• Packed in a facility and/or equipment that produces products containing peanuts, tree nuts, soybean, milk, dairy, eggs, fish, shellfish, wheat, sesame •
 - NET WT. 0.92 oz (26 grams)</v>
      </c>
      <c r="N286" s="12">
        <v>10000000422</v>
      </c>
      <c r="O286" s="12">
        <v>30000000422</v>
      </c>
      <c r="P286" s="12">
        <v>50000000422</v>
      </c>
      <c r="Q286" s="12">
        <v>70000000422</v>
      </c>
      <c r="R286" s="12">
        <v>90000000422</v>
      </c>
      <c r="S286" s="12">
        <v>11000000422</v>
      </c>
      <c r="T286" s="12">
        <v>13000000422</v>
      </c>
      <c r="U286" s="11"/>
      <c r="V286" s="11"/>
      <c r="W286" s="8">
        <f t="shared" si="68"/>
        <v>0.48501703027070653</v>
      </c>
      <c r="X286" s="8">
        <f t="shared" si="69"/>
        <v>13.75023280817453</v>
      </c>
      <c r="Y286" s="8">
        <f t="shared" si="70"/>
        <v>7.7602724843313045</v>
      </c>
      <c r="Z286" s="8">
        <f t="shared" si="71"/>
        <v>220</v>
      </c>
      <c r="AA286" s="16">
        <v>15000000422</v>
      </c>
      <c r="AB286" s="8">
        <f t="shared" si="60"/>
        <v>1.4285956164337175</v>
      </c>
      <c r="AC286" s="8">
        <f t="shared" si="73"/>
        <v>40.5</v>
      </c>
      <c r="AD286" s="16">
        <v>15000000422</v>
      </c>
      <c r="AE286" s="13" t="s">
        <v>737</v>
      </c>
      <c r="AF286" s="11" t="str">
        <f t="shared" si="72"/>
        <v>Miners Taco Ingredients:
paprika, salt, onion, corn meal, garlic, flour, cocoa, citric acid, spices</v>
      </c>
    </row>
    <row r="287" spans="1:32" ht="195" x14ac:dyDescent="0.3">
      <c r="A287" s="25" t="s">
        <v>738</v>
      </c>
      <c r="B287" s="10" t="s">
        <v>739</v>
      </c>
      <c r="C287" s="10" t="s">
        <v>740</v>
      </c>
      <c r="D287" s="11" t="s">
        <v>2347</v>
      </c>
      <c r="E287" s="8">
        <f t="shared" si="61"/>
        <v>1.687528571912329</v>
      </c>
      <c r="F287" s="8">
        <v>47.840625000000003</v>
      </c>
      <c r="G287" s="8">
        <f t="shared" si="62"/>
        <v>3.3750571438246579</v>
      </c>
      <c r="H287" s="8">
        <v>95.681250000000006</v>
      </c>
      <c r="I287" s="8">
        <f t="shared" si="63"/>
        <v>4.2188214297808226</v>
      </c>
      <c r="J287" s="8">
        <f t="shared" si="64"/>
        <v>119.60358753428633</v>
      </c>
      <c r="K287" s="8">
        <f t="shared" si="65"/>
        <v>6.7501142876493159</v>
      </c>
      <c r="L287" s="8">
        <f t="shared" si="66"/>
        <v>191.36574005485812</v>
      </c>
      <c r="M287" s="11" t="str">
        <f t="shared" si="67"/>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87" s="12">
        <v>10000000212</v>
      </c>
      <c r="O287" s="12">
        <v>30000000212</v>
      </c>
      <c r="P287" s="12">
        <v>50000000212</v>
      </c>
      <c r="Q287" s="12">
        <v>70000000212</v>
      </c>
      <c r="R287" s="12">
        <v>90000000212</v>
      </c>
      <c r="S287" s="12">
        <v>11000000212</v>
      </c>
      <c r="T287" s="12">
        <v>13000000212</v>
      </c>
      <c r="U287" s="10"/>
      <c r="V287" s="11"/>
      <c r="W287" s="8">
        <f t="shared" si="68"/>
        <v>0.84376428595616448</v>
      </c>
      <c r="X287" s="8">
        <f t="shared" si="69"/>
        <v>23.920717506857265</v>
      </c>
      <c r="Y287" s="8">
        <f t="shared" si="70"/>
        <v>13.500228575298632</v>
      </c>
      <c r="Z287" s="8">
        <f t="shared" si="71"/>
        <v>382.72500000000002</v>
      </c>
      <c r="AA287" s="16">
        <v>15000000212</v>
      </c>
      <c r="AB287" s="8">
        <f t="shared" si="60"/>
        <v>2.5312928578684932</v>
      </c>
      <c r="AC287" s="8">
        <f t="shared" si="73"/>
        <v>71.760937500000011</v>
      </c>
      <c r="AD287" s="16">
        <v>15000000212</v>
      </c>
      <c r="AE287" s="13"/>
      <c r="AF287" s="11" t="str">
        <f t="shared" si="72"/>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88" spans="1:32" ht="105" x14ac:dyDescent="0.3">
      <c r="A288" s="9" t="s">
        <v>741</v>
      </c>
      <c r="B288" s="10" t="s">
        <v>742</v>
      </c>
      <c r="C288" s="10" t="s">
        <v>742</v>
      </c>
      <c r="D288" s="11" t="s">
        <v>2090</v>
      </c>
      <c r="E288" s="8">
        <f t="shared" si="61"/>
        <v>2.0000338630072045</v>
      </c>
      <c r="F288" s="8">
        <v>56.7</v>
      </c>
      <c r="G288" s="8">
        <f t="shared" si="62"/>
        <v>4.0000677260144091</v>
      </c>
      <c r="H288" s="8">
        <v>113.4</v>
      </c>
      <c r="I288" s="8">
        <f t="shared" si="63"/>
        <v>5.0000846575180109</v>
      </c>
      <c r="J288" s="8">
        <f t="shared" si="64"/>
        <v>141.75240004063562</v>
      </c>
      <c r="K288" s="8">
        <f t="shared" si="65"/>
        <v>8.0001354520288182</v>
      </c>
      <c r="L288" s="8">
        <f t="shared" si="66"/>
        <v>226.803840065017</v>
      </c>
      <c r="M288" s="11" t="str">
        <f t="shared" si="67"/>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288" s="12">
        <v>10000000412</v>
      </c>
      <c r="O288" s="12">
        <v>30000000412</v>
      </c>
      <c r="P288" s="12">
        <v>50000000412</v>
      </c>
      <c r="Q288" s="12">
        <v>70000000412</v>
      </c>
      <c r="R288" s="12">
        <v>90000000412</v>
      </c>
      <c r="S288" s="12">
        <v>11000000412</v>
      </c>
      <c r="T288" s="12">
        <v>13000000412</v>
      </c>
      <c r="U288" s="10"/>
      <c r="V288" s="11"/>
      <c r="W288" s="8">
        <f t="shared" si="68"/>
        <v>1.0000169315036023</v>
      </c>
      <c r="X288" s="8">
        <f t="shared" si="69"/>
        <v>28.350480008127125</v>
      </c>
      <c r="Y288" s="8">
        <f t="shared" si="70"/>
        <v>16.000270904057636</v>
      </c>
      <c r="Z288" s="8">
        <f t="shared" si="71"/>
        <v>453.6</v>
      </c>
      <c r="AA288" s="16">
        <v>15000000412</v>
      </c>
      <c r="AB288" s="8">
        <f t="shared" si="60"/>
        <v>3.0000507945108068</v>
      </c>
      <c r="AC288" s="8">
        <f t="shared" si="73"/>
        <v>85.050000000000011</v>
      </c>
      <c r="AD288" s="16">
        <v>15000000412</v>
      </c>
      <c r="AE288" s="13"/>
      <c r="AF288" s="11" t="str">
        <f t="shared" si="72"/>
        <v>Montreal Chicken Seasoning Ingredients:
granulated garlic, curry, crushed red pepper, oregano, sea salt flakes, sugar, spices, mustard seed, dehydrated garlic</v>
      </c>
    </row>
    <row r="289" spans="1:32" ht="120" x14ac:dyDescent="0.3">
      <c r="A289" s="25" t="s">
        <v>743</v>
      </c>
      <c r="B289" s="10" t="s">
        <v>744</v>
      </c>
      <c r="C289" s="10" t="s">
        <v>745</v>
      </c>
      <c r="D289" s="11" t="s">
        <v>2091</v>
      </c>
      <c r="E289" s="8">
        <f t="shared" si="61"/>
        <v>1.7000287835561239</v>
      </c>
      <c r="F289" s="8">
        <v>48.195</v>
      </c>
      <c r="G289" s="8">
        <f t="shared" si="62"/>
        <v>3.4000575671122477</v>
      </c>
      <c r="H289" s="8">
        <v>96.39</v>
      </c>
      <c r="I289" s="8">
        <f t="shared" si="63"/>
        <v>4.2500719588903095</v>
      </c>
      <c r="J289" s="8">
        <f t="shared" si="64"/>
        <v>120.48954003454028</v>
      </c>
      <c r="K289" s="8">
        <f t="shared" si="65"/>
        <v>6.8001151342244954</v>
      </c>
      <c r="L289" s="8">
        <f t="shared" si="66"/>
        <v>192.78326405526445</v>
      </c>
      <c r="M289" s="11" t="str">
        <f t="shared" si="67"/>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89" s="12">
        <v>10000000214</v>
      </c>
      <c r="O289" s="12">
        <v>30000000214</v>
      </c>
      <c r="P289" s="12">
        <v>50000000214</v>
      </c>
      <c r="Q289" s="12">
        <v>70000000214</v>
      </c>
      <c r="R289" s="12">
        <v>90000000214</v>
      </c>
      <c r="S289" s="12">
        <v>11000000214</v>
      </c>
      <c r="T289" s="12">
        <v>13000000214</v>
      </c>
      <c r="U289" s="10" t="s">
        <v>38</v>
      </c>
      <c r="V289" s="11" t="s">
        <v>461</v>
      </c>
      <c r="W289" s="8">
        <f t="shared" si="68"/>
        <v>0.85001439177806193</v>
      </c>
      <c r="X289" s="8">
        <f t="shared" si="69"/>
        <v>24.097908006908057</v>
      </c>
      <c r="Y289" s="8">
        <f t="shared" si="70"/>
        <v>13.600230268448991</v>
      </c>
      <c r="Z289" s="8">
        <f t="shared" si="71"/>
        <v>385.56</v>
      </c>
      <c r="AA289" s="16">
        <v>15000000214</v>
      </c>
      <c r="AB289" s="8">
        <f t="shared" si="60"/>
        <v>2.5500431753341859</v>
      </c>
      <c r="AC289" s="8">
        <f t="shared" si="73"/>
        <v>72.292500000000004</v>
      </c>
      <c r="AD289" s="16">
        <v>15000000214</v>
      </c>
      <c r="AE289" s="13"/>
      <c r="AF289" s="11" t="str">
        <f t="shared" si="72"/>
        <v>Moroccan Bread Dip Ingredients:
salt, dehydrated garlic &amp; onion, spices (including mustard), paprika, yeast extract (contains salt), sugar, and silicon dioxide (to prevent caking)</v>
      </c>
    </row>
    <row r="290" spans="1:32" ht="90" x14ac:dyDescent="0.3">
      <c r="A290" s="9" t="s">
        <v>1654</v>
      </c>
      <c r="B290" s="10" t="s">
        <v>746</v>
      </c>
      <c r="C290" s="10" t="s">
        <v>747</v>
      </c>
      <c r="D290" s="11" t="s">
        <v>2092</v>
      </c>
      <c r="E290" s="8">
        <f t="shared" si="61"/>
        <v>0.80001354520288193</v>
      </c>
      <c r="F290" s="8">
        <v>22.680000000000003</v>
      </c>
      <c r="G290" s="8">
        <f t="shared" si="62"/>
        <v>1.6000270904057639</v>
      </c>
      <c r="H290" s="8">
        <v>45.360000000000007</v>
      </c>
      <c r="I290" s="8">
        <f t="shared" si="63"/>
        <v>2.000033863007205</v>
      </c>
      <c r="J290" s="8">
        <f t="shared" si="64"/>
        <v>56.700960016254264</v>
      </c>
      <c r="K290" s="8">
        <f t="shared" si="65"/>
        <v>3.2000541808115277</v>
      </c>
      <c r="L290" s="8">
        <f t="shared" si="66"/>
        <v>90.721536026006817</v>
      </c>
      <c r="M290" s="11" t="str">
        <f t="shared" si="67"/>
        <v>Moroccan Mint Tea Ingredients:
gunpowder green tea, spearmint
• Packed in a facility and/or equipment that produces products containing peanuts, tree nuts, soybean, milk, dairy, eggs, fish, shellfish, wheat, sesame •
 - NET WT. 0.80 oz (22.68 grams)</v>
      </c>
      <c r="N290" s="12">
        <v>10000000215</v>
      </c>
      <c r="O290" s="12">
        <v>30000000215</v>
      </c>
      <c r="P290" s="12">
        <v>50000000215</v>
      </c>
      <c r="Q290" s="12">
        <v>70000000215</v>
      </c>
      <c r="R290" s="12">
        <v>90000000215</v>
      </c>
      <c r="S290" s="12">
        <v>11000000215</v>
      </c>
      <c r="T290" s="12">
        <v>13000000215</v>
      </c>
      <c r="U290" s="10" t="s">
        <v>38</v>
      </c>
      <c r="V290" s="11" t="s">
        <v>1315</v>
      </c>
      <c r="W290" s="8">
        <f t="shared" si="68"/>
        <v>0.40000677260144096</v>
      </c>
      <c r="X290" s="8">
        <f t="shared" si="69"/>
        <v>11.340192003250852</v>
      </c>
      <c r="Y290" s="8">
        <f t="shared" si="70"/>
        <v>6.4001083616230554</v>
      </c>
      <c r="Z290" s="8">
        <f t="shared" si="71"/>
        <v>181.44000000000003</v>
      </c>
      <c r="AA290" s="16">
        <v>15000000215</v>
      </c>
      <c r="AB290" s="8">
        <f t="shared" si="60"/>
        <v>1.2000203178043229</v>
      </c>
      <c r="AC290" s="8">
        <f t="shared" si="73"/>
        <v>34.020000000000003</v>
      </c>
      <c r="AD290" s="16">
        <v>15000000215</v>
      </c>
      <c r="AE290" s="13"/>
      <c r="AF290" s="11" t="str">
        <f t="shared" si="72"/>
        <v>Moroccan Mint Tea Ingredients:
gunpowder green tea, spearmint</v>
      </c>
    </row>
    <row r="291" spans="1:32" ht="120" x14ac:dyDescent="0.3">
      <c r="A291" s="14" t="s">
        <v>748</v>
      </c>
      <c r="B291" s="10" t="s">
        <v>749</v>
      </c>
      <c r="C291" s="10" t="s">
        <v>749</v>
      </c>
      <c r="D291" s="11" t="s">
        <v>2093</v>
      </c>
      <c r="E291" s="8">
        <f t="shared" si="61"/>
        <v>1.7000287835561239</v>
      </c>
      <c r="F291" s="8">
        <v>48.195</v>
      </c>
      <c r="G291" s="8">
        <f t="shared" si="62"/>
        <v>3.4000575671122477</v>
      </c>
      <c r="H291" s="8">
        <v>96.39</v>
      </c>
      <c r="I291" s="8">
        <f t="shared" si="63"/>
        <v>4.2500719588903095</v>
      </c>
      <c r="J291" s="8">
        <f t="shared" si="64"/>
        <v>120.48954003454028</v>
      </c>
      <c r="K291" s="8">
        <f t="shared" si="65"/>
        <v>6.8001151342244954</v>
      </c>
      <c r="L291" s="8">
        <f t="shared" si="66"/>
        <v>192.78326405526445</v>
      </c>
      <c r="M291" s="11" t="str">
        <f t="shared" si="67"/>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1" s="12">
        <v>10000000463</v>
      </c>
      <c r="O291" s="12">
        <v>30000000463</v>
      </c>
      <c r="P291" s="12">
        <v>50000000463</v>
      </c>
      <c r="Q291" s="12">
        <v>70000000463</v>
      </c>
      <c r="R291" s="12">
        <v>90000000463</v>
      </c>
      <c r="S291" s="12">
        <v>11000000463</v>
      </c>
      <c r="T291" s="12">
        <v>13000000463</v>
      </c>
      <c r="U291" s="11" t="s">
        <v>38</v>
      </c>
      <c r="V291" s="11" t="s">
        <v>461</v>
      </c>
      <c r="W291" s="8">
        <f t="shared" si="68"/>
        <v>0.85001439177806193</v>
      </c>
      <c r="X291" s="8">
        <f t="shared" si="69"/>
        <v>24.097908006908057</v>
      </c>
      <c r="Y291" s="8">
        <f t="shared" si="70"/>
        <v>13.600230268448991</v>
      </c>
      <c r="Z291" s="8">
        <f t="shared" si="71"/>
        <v>385.56</v>
      </c>
      <c r="AA291" s="16">
        <v>15000000463</v>
      </c>
      <c r="AB291" s="8">
        <f t="shared" si="60"/>
        <v>2.5500431753341859</v>
      </c>
      <c r="AC291" s="8">
        <f t="shared" si="73"/>
        <v>72.292500000000004</v>
      </c>
      <c r="AD291" s="16">
        <v>15000000463</v>
      </c>
      <c r="AE291" s="13" t="s">
        <v>750</v>
      </c>
      <c r="AF291" s="11" t="str">
        <f t="shared" si="72"/>
        <v>Moroccan Seasoning Ingredients:
salt, dehydrated garlic &amp; onion, spices (including mustard), paprika, yeast extract (contains salt), sugar, and silicon dioxide (to prevent caking)</v>
      </c>
    </row>
    <row r="292" spans="1:32" ht="105" x14ac:dyDescent="0.3">
      <c r="A292" s="14" t="s">
        <v>751</v>
      </c>
      <c r="B292" s="10" t="s">
        <v>752</v>
      </c>
      <c r="C292" s="10" t="s">
        <v>753</v>
      </c>
      <c r="D292" s="11" t="s">
        <v>2094</v>
      </c>
      <c r="E292" s="8">
        <f t="shared" si="61"/>
        <v>1.5000253972554036</v>
      </c>
      <c r="F292" s="8">
        <v>42.525000000000006</v>
      </c>
      <c r="G292" s="8">
        <f t="shared" si="62"/>
        <v>3.0000507945108073</v>
      </c>
      <c r="H292" s="8">
        <v>85.050000000000011</v>
      </c>
      <c r="I292" s="8">
        <f t="shared" si="63"/>
        <v>3.7500634931385091</v>
      </c>
      <c r="J292" s="8">
        <f t="shared" si="64"/>
        <v>106.31430003047674</v>
      </c>
      <c r="K292" s="8">
        <f t="shared" si="65"/>
        <v>6.0001015890216145</v>
      </c>
      <c r="L292" s="8">
        <f t="shared" si="66"/>
        <v>170.10288004876278</v>
      </c>
      <c r="M292" s="11" t="str">
        <f t="shared" si="67"/>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2" s="12">
        <v>10000000432</v>
      </c>
      <c r="O292" s="12">
        <v>30000000432</v>
      </c>
      <c r="P292" s="12">
        <v>50000000432</v>
      </c>
      <c r="Q292" s="12">
        <v>70000000432</v>
      </c>
      <c r="R292" s="12">
        <v>90000000432</v>
      </c>
      <c r="S292" s="12">
        <v>11000000432</v>
      </c>
      <c r="T292" s="12">
        <v>13000000432</v>
      </c>
      <c r="U292" s="11"/>
      <c r="V292" s="11"/>
      <c r="W292" s="8">
        <f t="shared" si="68"/>
        <v>0.75001269862770181</v>
      </c>
      <c r="X292" s="8">
        <f t="shared" si="69"/>
        <v>21.262860006095348</v>
      </c>
      <c r="Y292" s="8">
        <f t="shared" si="70"/>
        <v>12.000203178043229</v>
      </c>
      <c r="Z292" s="8">
        <f t="shared" si="71"/>
        <v>340.20000000000005</v>
      </c>
      <c r="AA292" s="16">
        <v>15000000432</v>
      </c>
      <c r="AB292" s="8">
        <f t="shared" si="60"/>
        <v>2.2500380958831054</v>
      </c>
      <c r="AC292" s="8">
        <f t="shared" si="73"/>
        <v>63.787500000000009</v>
      </c>
      <c r="AD292" s="16">
        <v>15000000432</v>
      </c>
      <c r="AE292" s="13" t="s">
        <v>754</v>
      </c>
      <c r="AF292" s="11" t="str">
        <f t="shared" si="72"/>
        <v>Mountain Brook Mesquite Grill Seasoning Ingredients:
sugar, garlic, onion, chardex hickory, paprika, salt, cumin, cayenne, black pepper</v>
      </c>
    </row>
    <row r="293" spans="1:32" ht="165" x14ac:dyDescent="0.3">
      <c r="A293" s="9" t="s">
        <v>755</v>
      </c>
      <c r="B293" s="10" t="s">
        <v>756</v>
      </c>
      <c r="C293" s="10" t="s">
        <v>757</v>
      </c>
      <c r="D293" s="11" t="s">
        <v>2095</v>
      </c>
      <c r="E293" s="8">
        <f t="shared" si="61"/>
        <v>1.8500313232816643</v>
      </c>
      <c r="F293" s="8">
        <v>52.447500000000005</v>
      </c>
      <c r="G293" s="8">
        <f t="shared" si="62"/>
        <v>3.7000626465633286</v>
      </c>
      <c r="H293" s="8">
        <v>104.89500000000001</v>
      </c>
      <c r="I293" s="8">
        <f t="shared" si="63"/>
        <v>4.6250783082041611</v>
      </c>
      <c r="J293" s="8">
        <f t="shared" si="64"/>
        <v>131.12097003758797</v>
      </c>
      <c r="K293" s="8">
        <f t="shared" si="65"/>
        <v>7.4001252931266572</v>
      </c>
      <c r="L293" s="8">
        <f t="shared" si="66"/>
        <v>209.79355206014074</v>
      </c>
      <c r="M293" s="11" t="str">
        <f t="shared" si="67"/>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293" s="12">
        <v>10000000216</v>
      </c>
      <c r="O293" s="12">
        <v>30000000216</v>
      </c>
      <c r="P293" s="12">
        <v>50000000216</v>
      </c>
      <c r="Q293" s="12">
        <v>70000000216</v>
      </c>
      <c r="R293" s="12">
        <v>90000000216</v>
      </c>
      <c r="S293" s="12">
        <v>11000000216</v>
      </c>
      <c r="T293" s="12">
        <v>13000000216</v>
      </c>
      <c r="U293" s="10" t="s">
        <v>38</v>
      </c>
      <c r="V293" s="11" t="s">
        <v>82</v>
      </c>
      <c r="W293" s="8">
        <f t="shared" si="68"/>
        <v>0.92501566164083215</v>
      </c>
      <c r="X293" s="8">
        <f t="shared" si="69"/>
        <v>26.224194007517593</v>
      </c>
      <c r="Y293" s="8">
        <f t="shared" si="70"/>
        <v>14.800250586253314</v>
      </c>
      <c r="Z293" s="8">
        <f t="shared" si="71"/>
        <v>419.58000000000004</v>
      </c>
      <c r="AA293" s="16">
        <v>15000000216</v>
      </c>
      <c r="AB293" s="8">
        <f t="shared" si="60"/>
        <v>2.7750469849224966</v>
      </c>
      <c r="AC293" s="8">
        <f t="shared" si="73"/>
        <v>78.671250000000015</v>
      </c>
      <c r="AD293" s="16">
        <v>15000000216</v>
      </c>
      <c r="AE293" s="13"/>
      <c r="AF293" s="11" t="str">
        <f t="shared" si="72"/>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294" spans="1:32" ht="90" x14ac:dyDescent="0.3">
      <c r="A294" s="9" t="s">
        <v>1264</v>
      </c>
      <c r="B294" s="10" t="s">
        <v>1839</v>
      </c>
      <c r="C294" s="10" t="s">
        <v>1846</v>
      </c>
      <c r="D294" s="11" t="s">
        <v>2096</v>
      </c>
      <c r="E294" s="8">
        <f t="shared" si="61"/>
        <v>1.7500296301313041</v>
      </c>
      <c r="F294" s="8">
        <v>49.612500000000004</v>
      </c>
      <c r="G294" s="8">
        <f t="shared" si="62"/>
        <v>3.5000592602626082</v>
      </c>
      <c r="H294" s="8">
        <v>99.225000000000009</v>
      </c>
      <c r="I294" s="8">
        <f t="shared" si="63"/>
        <v>4.3750740753282606</v>
      </c>
      <c r="J294" s="8">
        <f t="shared" si="64"/>
        <v>124.0333500355562</v>
      </c>
      <c r="K294" s="8">
        <f t="shared" si="65"/>
        <v>7.0001185205252163</v>
      </c>
      <c r="L294" s="8">
        <f t="shared" si="66"/>
        <v>198.45336005688989</v>
      </c>
      <c r="M294" s="11" t="str">
        <f t="shared" si="67"/>
        <v>Movie Theater Popcorn Kernels Ingredients:
mushroom popcorn kernels (NON GMO)
• Packed in a facility and/or equipment that produces products containing peanuts, tree nuts, soybean, milk, dairy, eggs, fish, shellfish, wheat, sesame •
 - NET WT. 1.75 oz (49.6125 grams)</v>
      </c>
      <c r="N294" s="12">
        <v>10000000363</v>
      </c>
      <c r="O294" s="12">
        <v>30000000363</v>
      </c>
      <c r="P294" s="12">
        <v>50000000363</v>
      </c>
      <c r="Q294" s="12">
        <v>70000000363</v>
      </c>
      <c r="R294" s="12">
        <v>90000000363</v>
      </c>
      <c r="S294" s="12">
        <v>11000000363</v>
      </c>
      <c r="T294" s="12">
        <v>13000000363</v>
      </c>
      <c r="U294" s="10"/>
      <c r="V294" s="11"/>
      <c r="W294" s="8">
        <f t="shared" si="68"/>
        <v>0.87501481506565204</v>
      </c>
      <c r="X294" s="8">
        <f t="shared" si="69"/>
        <v>24.806670007111236</v>
      </c>
      <c r="Y294" s="8">
        <f t="shared" si="70"/>
        <v>14.000237041050433</v>
      </c>
      <c r="Z294" s="8">
        <f t="shared" si="71"/>
        <v>396.90000000000003</v>
      </c>
      <c r="AA294" s="16">
        <v>15000000363</v>
      </c>
      <c r="AB294" s="8">
        <f t="shared" si="60"/>
        <v>2.6250444451969561</v>
      </c>
      <c r="AC294" s="8">
        <f t="shared" si="73"/>
        <v>74.418750000000003</v>
      </c>
      <c r="AD294" s="16">
        <v>15000000363</v>
      </c>
      <c r="AE294" s="13" t="s">
        <v>2369</v>
      </c>
      <c r="AF294" s="11" t="str">
        <f t="shared" si="72"/>
        <v>Movie Theater Popcorn Kernels Ingredients:
mushroom popcorn kernels (NON GMO)</v>
      </c>
    </row>
    <row r="295" spans="1:32" ht="105" x14ac:dyDescent="0.3">
      <c r="A295" s="9" t="s">
        <v>758</v>
      </c>
      <c r="B295" s="10" t="s">
        <v>759</v>
      </c>
      <c r="C295" s="10" t="s">
        <v>759</v>
      </c>
      <c r="D295" s="11" t="s">
        <v>2097</v>
      </c>
      <c r="E295" s="8">
        <f t="shared" si="61"/>
        <v>0.80001354520288193</v>
      </c>
      <c r="F295" s="8">
        <v>22.680000000000003</v>
      </c>
      <c r="G295" s="8">
        <f t="shared" si="62"/>
        <v>1.6000270904057639</v>
      </c>
      <c r="H295" s="8">
        <v>45.360000000000007</v>
      </c>
      <c r="I295" s="8">
        <f t="shared" si="63"/>
        <v>2.000033863007205</v>
      </c>
      <c r="J295" s="8">
        <f t="shared" si="64"/>
        <v>56.700960016254264</v>
      </c>
      <c r="K295" s="8">
        <f t="shared" si="65"/>
        <v>3.2000541808115277</v>
      </c>
      <c r="L295" s="8">
        <f t="shared" si="66"/>
        <v>90.721536026006817</v>
      </c>
      <c r="M295" s="11" t="str">
        <f t="shared" si="67"/>
        <v>Mulled Wine Tea Ingredients:
hibiscus, cinnamon, rosehip, clove, elderberry, orange peel, apple, and ginger
• Packed in a facility and/or equipment that produces products containing peanuts, tree nuts, soybean, milk, dairy, eggs, fish, shellfish, wheat, sesame •
 - NET WT. 0.80 oz (22.68 grams)</v>
      </c>
      <c r="N295" s="12">
        <v>10000000438</v>
      </c>
      <c r="O295" s="12">
        <v>30000000438</v>
      </c>
      <c r="P295" s="12">
        <v>50000000438</v>
      </c>
      <c r="Q295" s="12">
        <v>70000000438</v>
      </c>
      <c r="R295" s="12">
        <v>90000000438</v>
      </c>
      <c r="S295" s="12">
        <v>11000000438</v>
      </c>
      <c r="T295" s="12">
        <v>13000000438</v>
      </c>
      <c r="U295" s="10" t="s">
        <v>38</v>
      </c>
      <c r="V295" s="11"/>
      <c r="W295" s="8">
        <f t="shared" si="68"/>
        <v>0.40000677260144096</v>
      </c>
      <c r="X295" s="8">
        <f t="shared" si="69"/>
        <v>11.340192003250852</v>
      </c>
      <c r="Y295" s="8">
        <f t="shared" si="70"/>
        <v>6.4001083616230554</v>
      </c>
      <c r="Z295" s="8">
        <f t="shared" si="71"/>
        <v>181.44000000000003</v>
      </c>
      <c r="AA295" s="16">
        <v>15000000438</v>
      </c>
      <c r="AB295" s="8">
        <f t="shared" si="60"/>
        <v>1.2000203178043229</v>
      </c>
      <c r="AC295" s="8">
        <f t="shared" si="73"/>
        <v>34.020000000000003</v>
      </c>
      <c r="AD295" s="16">
        <v>15000000438</v>
      </c>
      <c r="AE295" s="13"/>
      <c r="AF295" s="11" t="str">
        <f t="shared" si="72"/>
        <v>Mulled Wine Tea Ingredients:
hibiscus, cinnamon, rosehip, clove, elderberry, orange peel, apple, and ginger</v>
      </c>
    </row>
    <row r="296" spans="1:32" ht="105" x14ac:dyDescent="0.3">
      <c r="A296" s="9" t="s">
        <v>760</v>
      </c>
      <c r="B296" s="10" t="s">
        <v>761</v>
      </c>
      <c r="C296" s="10" t="s">
        <v>762</v>
      </c>
      <c r="D296" s="11" t="s">
        <v>2098</v>
      </c>
      <c r="E296" s="8">
        <f t="shared" si="61"/>
        <v>1.8500313232816643</v>
      </c>
      <c r="F296" s="8">
        <v>52.447500000000005</v>
      </c>
      <c r="G296" s="8">
        <f t="shared" si="62"/>
        <v>3.7000626465633286</v>
      </c>
      <c r="H296" s="8">
        <v>104.89500000000001</v>
      </c>
      <c r="I296" s="8">
        <f t="shared" si="63"/>
        <v>4.6250783082041611</v>
      </c>
      <c r="J296" s="8">
        <f t="shared" si="64"/>
        <v>131.12097003758797</v>
      </c>
      <c r="K296" s="8">
        <f t="shared" si="65"/>
        <v>7.4001252931266572</v>
      </c>
      <c r="L296" s="8">
        <f t="shared" si="66"/>
        <v>209.79355206014074</v>
      </c>
      <c r="M296" s="11" t="str">
        <f t="shared" si="67"/>
        <v>Mulling Spices Ingredients:
cinnamon, allspice, cloves, nutmeg, citric acid, asorbic acid, fructose
• Packed in a facility and/or equipment that produces products containing peanuts, tree nuts, soybean, milk, dairy, eggs, fish, shellfish, wheat, sesame •
 - NET WT. 1.85 oz (52.4475 grams)</v>
      </c>
      <c r="N296" s="12">
        <v>10000000217</v>
      </c>
      <c r="O296" s="12">
        <v>30000000217</v>
      </c>
      <c r="P296" s="12">
        <v>50000000217</v>
      </c>
      <c r="Q296" s="12">
        <v>70000000217</v>
      </c>
      <c r="R296" s="12">
        <v>90000000217</v>
      </c>
      <c r="S296" s="12">
        <v>11000000217</v>
      </c>
      <c r="T296" s="12">
        <v>13000000217</v>
      </c>
      <c r="U296" s="10"/>
      <c r="V296" s="11"/>
      <c r="W296" s="8">
        <f t="shared" si="68"/>
        <v>0.92501566164083215</v>
      </c>
      <c r="X296" s="8">
        <f t="shared" si="69"/>
        <v>26.224194007517593</v>
      </c>
      <c r="Y296" s="8">
        <f t="shared" si="70"/>
        <v>14.800250586253314</v>
      </c>
      <c r="Z296" s="8">
        <f t="shared" si="71"/>
        <v>419.58000000000004</v>
      </c>
      <c r="AA296" s="16">
        <v>15000000217</v>
      </c>
      <c r="AB296" s="8">
        <f t="shared" si="60"/>
        <v>2.7750469849224966</v>
      </c>
      <c r="AC296" s="8">
        <f t="shared" si="73"/>
        <v>78.671250000000015</v>
      </c>
      <c r="AD296" s="16">
        <v>15000000217</v>
      </c>
      <c r="AE296" s="13"/>
      <c r="AF296" s="11" t="str">
        <f t="shared" si="72"/>
        <v>Mulling Spices Ingredients:
cinnamon, allspice, cloves, nutmeg, citric acid, asorbic acid, fructose</v>
      </c>
    </row>
    <row r="297" spans="1:32" ht="105" x14ac:dyDescent="0.3">
      <c r="A297" s="9" t="s">
        <v>763</v>
      </c>
      <c r="B297" s="10" t="s">
        <v>764</v>
      </c>
      <c r="C297" s="10" t="s">
        <v>765</v>
      </c>
      <c r="D297" s="11" t="s">
        <v>2099</v>
      </c>
      <c r="E297" s="8">
        <f t="shared" si="61"/>
        <v>1.8500313232816643</v>
      </c>
      <c r="F297" s="8">
        <v>52.447500000000005</v>
      </c>
      <c r="G297" s="8">
        <f t="shared" si="62"/>
        <v>3.7000626465633286</v>
      </c>
      <c r="H297" s="8">
        <v>104.89500000000001</v>
      </c>
      <c r="I297" s="8">
        <f t="shared" si="63"/>
        <v>4.6250783082041611</v>
      </c>
      <c r="J297" s="8">
        <f t="shared" si="64"/>
        <v>131.12097003758797</v>
      </c>
      <c r="K297" s="8">
        <f t="shared" si="65"/>
        <v>7.4001252931266572</v>
      </c>
      <c r="L297" s="8">
        <f t="shared" si="66"/>
        <v>209.79355206014074</v>
      </c>
      <c r="M297" s="11" t="str">
        <f t="shared" si="67"/>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297" s="12">
        <v>10000000218</v>
      </c>
      <c r="O297" s="12">
        <v>30000000218</v>
      </c>
      <c r="P297" s="12">
        <v>50000000218</v>
      </c>
      <c r="Q297" s="12">
        <v>70000000218</v>
      </c>
      <c r="R297" s="12">
        <v>90000000218</v>
      </c>
      <c r="S297" s="12">
        <v>11000000218</v>
      </c>
      <c r="T297" s="12">
        <v>13000000218</v>
      </c>
      <c r="U297" s="10" t="s">
        <v>38</v>
      </c>
      <c r="V297" s="11"/>
      <c r="W297" s="8">
        <f t="shared" si="68"/>
        <v>0.92501566164083215</v>
      </c>
      <c r="X297" s="8">
        <f t="shared" si="69"/>
        <v>26.224194007517593</v>
      </c>
      <c r="Y297" s="8">
        <f t="shared" si="70"/>
        <v>14.800250586253314</v>
      </c>
      <c r="Z297" s="8">
        <f t="shared" si="71"/>
        <v>419.58000000000004</v>
      </c>
      <c r="AA297" s="16">
        <v>15000000218</v>
      </c>
      <c r="AB297" s="8">
        <f t="shared" si="60"/>
        <v>2.7750469849224966</v>
      </c>
      <c r="AC297" s="8">
        <f t="shared" si="73"/>
        <v>78.671250000000015</v>
      </c>
      <c r="AD297" s="16">
        <v>15000000218</v>
      </c>
      <c r="AE297" s="13"/>
      <c r="AF297" s="11" t="str">
        <f t="shared" si="72"/>
        <v>Mulling Spices (Whole) Ingredients:
cinnamon bark pieces, dried orange peel, cloves, all spice, canola oil, orange oil</v>
      </c>
    </row>
    <row r="298" spans="1:32" ht="150" x14ac:dyDescent="0.3">
      <c r="A298" s="9" t="s">
        <v>766</v>
      </c>
      <c r="B298" s="10" t="s">
        <v>767</v>
      </c>
      <c r="C298" s="10" t="s">
        <v>768</v>
      </c>
      <c r="D298" s="11" t="s">
        <v>2100</v>
      </c>
      <c r="E298" s="8">
        <f t="shared" si="61"/>
        <v>1.2000203178043227</v>
      </c>
      <c r="F298" s="8">
        <v>34.020000000000003</v>
      </c>
      <c r="G298" s="8">
        <f t="shared" si="62"/>
        <v>2.4000406356086454</v>
      </c>
      <c r="H298" s="8">
        <v>68.040000000000006</v>
      </c>
      <c r="I298" s="8">
        <f t="shared" si="63"/>
        <v>3.0000507945108068</v>
      </c>
      <c r="J298" s="8">
        <f t="shared" si="64"/>
        <v>85.051440024381378</v>
      </c>
      <c r="K298" s="8">
        <f t="shared" si="65"/>
        <v>4.8000812712172909</v>
      </c>
      <c r="L298" s="8">
        <f t="shared" si="66"/>
        <v>136.08230403901021</v>
      </c>
      <c r="M298" s="11" t="str">
        <f t="shared" si="67"/>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298" s="12">
        <v>10000000219</v>
      </c>
      <c r="O298" s="12">
        <v>30000000219</v>
      </c>
      <c r="P298" s="12">
        <v>50000000219</v>
      </c>
      <c r="Q298" s="12">
        <v>70000000219</v>
      </c>
      <c r="R298" s="12">
        <v>90000000219</v>
      </c>
      <c r="S298" s="12">
        <v>11000000219</v>
      </c>
      <c r="T298" s="12">
        <v>13000000219</v>
      </c>
      <c r="U298" s="10" t="s">
        <v>38</v>
      </c>
      <c r="V298" s="11" t="s">
        <v>82</v>
      </c>
      <c r="W298" s="8">
        <f t="shared" si="68"/>
        <v>0.60001015890216136</v>
      </c>
      <c r="X298" s="8">
        <f t="shared" si="69"/>
        <v>17.010288004876276</v>
      </c>
      <c r="Y298" s="8">
        <f t="shared" si="70"/>
        <v>9.6001625424345818</v>
      </c>
      <c r="Z298" s="8">
        <f t="shared" si="71"/>
        <v>272.16000000000003</v>
      </c>
      <c r="AA298" s="16">
        <v>15000000219</v>
      </c>
      <c r="AB298" s="8">
        <f t="shared" si="60"/>
        <v>1.8000304767064841</v>
      </c>
      <c r="AC298" s="8">
        <f t="shared" si="73"/>
        <v>51.03</v>
      </c>
      <c r="AD298" s="16">
        <v>15000000219</v>
      </c>
      <c r="AE298" s="13"/>
      <c r="AF298" s="11" t="str">
        <f t="shared" si="72"/>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299" spans="1:32" ht="90" x14ac:dyDescent="0.3">
      <c r="A299" s="9" t="s">
        <v>769</v>
      </c>
      <c r="B299" s="10" t="s">
        <v>770</v>
      </c>
      <c r="C299" s="10" t="s">
        <v>771</v>
      </c>
      <c r="D299" s="11" t="s">
        <v>2101</v>
      </c>
      <c r="E299" s="8">
        <f t="shared" si="61"/>
        <v>1.9000321698568443</v>
      </c>
      <c r="F299" s="8">
        <v>53.865000000000002</v>
      </c>
      <c r="G299" s="8">
        <f t="shared" si="62"/>
        <v>3.8000643397136886</v>
      </c>
      <c r="H299" s="8">
        <v>107.73</v>
      </c>
      <c r="I299" s="8">
        <f t="shared" si="63"/>
        <v>4.7500804246421104</v>
      </c>
      <c r="J299" s="8">
        <f t="shared" si="64"/>
        <v>134.66478003860385</v>
      </c>
      <c r="K299" s="8">
        <f t="shared" si="65"/>
        <v>7.6001286794273772</v>
      </c>
      <c r="L299" s="8">
        <f t="shared" si="66"/>
        <v>215.46364806176615</v>
      </c>
      <c r="M299" s="11" t="str">
        <f t="shared" si="67"/>
        <v>Nantucket Seafood Blend Ingredients:
salt, paprika, spices
• Packed in a facility and/or equipment that produces products containing peanuts, tree nuts, soybean, milk, dairy, eggs, fish, shellfish, wheat, sesame •
 - NET WT. 1.90 oz (53.865 grams)</v>
      </c>
      <c r="N299" s="12">
        <v>10000000220</v>
      </c>
      <c r="O299" s="12">
        <v>30000000220</v>
      </c>
      <c r="P299" s="12">
        <v>50000000220</v>
      </c>
      <c r="Q299" s="12">
        <v>70000000220</v>
      </c>
      <c r="R299" s="12">
        <v>90000000220</v>
      </c>
      <c r="S299" s="12">
        <v>11000000220</v>
      </c>
      <c r="T299" s="12">
        <v>13000000220</v>
      </c>
      <c r="U299" s="10"/>
      <c r="V299" s="11"/>
      <c r="W299" s="8">
        <f t="shared" si="68"/>
        <v>0.95001608492842216</v>
      </c>
      <c r="X299" s="8">
        <f t="shared" si="69"/>
        <v>26.932956007720769</v>
      </c>
      <c r="Y299" s="8">
        <f t="shared" si="70"/>
        <v>15.200257358854754</v>
      </c>
      <c r="Z299" s="8">
        <f t="shared" si="71"/>
        <v>430.92</v>
      </c>
      <c r="AA299" s="16">
        <v>15000000220</v>
      </c>
      <c r="AB299" s="8">
        <f t="shared" si="60"/>
        <v>2.8500482547852664</v>
      </c>
      <c r="AC299" s="8">
        <f t="shared" si="73"/>
        <v>80.797499999999999</v>
      </c>
      <c r="AD299" s="16">
        <v>15000000220</v>
      </c>
      <c r="AE299" s="13"/>
      <c r="AF299" s="11" t="str">
        <f t="shared" si="72"/>
        <v>Nantucket Seafood Blend Ingredients:
salt, paprika, spices</v>
      </c>
    </row>
    <row r="300" spans="1:32" ht="165" x14ac:dyDescent="0.3">
      <c r="A300" s="9" t="s">
        <v>772</v>
      </c>
      <c r="B300" s="10" t="s">
        <v>773</v>
      </c>
      <c r="C300" s="10" t="s">
        <v>774</v>
      </c>
      <c r="D300" s="11" t="s">
        <v>2102</v>
      </c>
      <c r="E300" s="8">
        <f t="shared" si="61"/>
        <v>1.9500330164320243</v>
      </c>
      <c r="F300" s="8">
        <v>55.282499999999999</v>
      </c>
      <c r="G300" s="8">
        <f t="shared" si="62"/>
        <v>3.9000660328640486</v>
      </c>
      <c r="H300" s="8">
        <v>110.565</v>
      </c>
      <c r="I300" s="8">
        <f t="shared" si="63"/>
        <v>4.8750825410800607</v>
      </c>
      <c r="J300" s="8">
        <f t="shared" si="64"/>
        <v>138.20859003961974</v>
      </c>
      <c r="K300" s="8">
        <f t="shared" si="65"/>
        <v>7.8001320657280973</v>
      </c>
      <c r="L300" s="8">
        <f t="shared" si="66"/>
        <v>221.13374406339156</v>
      </c>
      <c r="M300" s="11" t="str">
        <f t="shared" si="67"/>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00" s="12">
        <v>10000000221</v>
      </c>
      <c r="O300" s="12">
        <v>30000000221</v>
      </c>
      <c r="P300" s="12">
        <v>50000000221</v>
      </c>
      <c r="Q300" s="12">
        <v>70000000221</v>
      </c>
      <c r="R300" s="12">
        <v>90000000221</v>
      </c>
      <c r="S300" s="12">
        <v>11000000221</v>
      </c>
      <c r="T300" s="12">
        <v>13000000221</v>
      </c>
      <c r="U300" s="10"/>
      <c r="V300" s="11"/>
      <c r="W300" s="8">
        <f t="shared" si="68"/>
        <v>0.97501650821601216</v>
      </c>
      <c r="X300" s="8">
        <f t="shared" si="69"/>
        <v>27.641718007923945</v>
      </c>
      <c r="Y300" s="8">
        <f t="shared" si="70"/>
        <v>15.600264131456195</v>
      </c>
      <c r="Z300" s="8">
        <f t="shared" si="71"/>
        <v>442.26</v>
      </c>
      <c r="AA300" s="16">
        <v>15000000221</v>
      </c>
      <c r="AB300" s="8">
        <f t="shared" si="60"/>
        <v>2.9250495246480366</v>
      </c>
      <c r="AC300" s="8">
        <f t="shared" si="73"/>
        <v>82.923749999999998</v>
      </c>
      <c r="AD300" s="16">
        <v>15000000221</v>
      </c>
      <c r="AE300" s="13"/>
      <c r="AF300" s="11" t="str">
        <f t="shared" si="7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v>
      </c>
    </row>
    <row r="301" spans="1:32" ht="210" x14ac:dyDescent="0.3">
      <c r="A301" s="14" t="s">
        <v>775</v>
      </c>
      <c r="B301" s="10" t="s">
        <v>776</v>
      </c>
      <c r="C301" s="10" t="s">
        <v>777</v>
      </c>
      <c r="D301" s="11" t="s">
        <v>2103</v>
      </c>
      <c r="E301" s="8">
        <f t="shared" si="61"/>
        <v>1.0229450092982175</v>
      </c>
      <c r="F301" s="8">
        <v>29</v>
      </c>
      <c r="G301" s="8">
        <f t="shared" si="62"/>
        <v>2.1164379502721742</v>
      </c>
      <c r="H301" s="8">
        <v>60</v>
      </c>
      <c r="I301" s="8">
        <f t="shared" si="63"/>
        <v>2.645547437840218</v>
      </c>
      <c r="J301" s="8">
        <f t="shared" si="64"/>
        <v>75.001269862770187</v>
      </c>
      <c r="K301" s="8">
        <f t="shared" si="65"/>
        <v>4.2328759005443484</v>
      </c>
      <c r="L301" s="8">
        <f t="shared" si="66"/>
        <v>120.00203178043228</v>
      </c>
      <c r="M301" s="11" t="str">
        <f t="shared" si="67"/>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1" s="12">
        <v>10000000443</v>
      </c>
      <c r="O301" s="12">
        <v>30000000443</v>
      </c>
      <c r="P301" s="12">
        <v>50000000443</v>
      </c>
      <c r="Q301" s="12">
        <v>70000000443</v>
      </c>
      <c r="R301" s="12">
        <v>90000000443</v>
      </c>
      <c r="S301" s="12">
        <v>11000000443</v>
      </c>
      <c r="T301" s="12">
        <v>13000000443</v>
      </c>
      <c r="U301" s="11"/>
      <c r="V301" s="11"/>
      <c r="W301" s="8">
        <f t="shared" si="68"/>
        <v>0.52910948756804355</v>
      </c>
      <c r="X301" s="8">
        <f t="shared" si="69"/>
        <v>15.000253972554034</v>
      </c>
      <c r="Y301" s="8">
        <f t="shared" si="70"/>
        <v>8.4657518010886967</v>
      </c>
      <c r="Z301" s="8">
        <f t="shared" si="71"/>
        <v>240</v>
      </c>
      <c r="AA301" s="16">
        <v>15000000443</v>
      </c>
      <c r="AB301" s="8">
        <f t="shared" si="60"/>
        <v>1.5696914797851957</v>
      </c>
      <c r="AC301" s="8">
        <f t="shared" si="73"/>
        <v>44.5</v>
      </c>
      <c r="AD301" s="16">
        <v>15000000443</v>
      </c>
      <c r="AE301" s="13" t="s">
        <v>778</v>
      </c>
      <c r="AF301" s="11" t="str">
        <f t="shared" si="72"/>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2" spans="1:32" ht="90" x14ac:dyDescent="0.3">
      <c r="A302" s="9" t="s">
        <v>779</v>
      </c>
      <c r="B302" s="10" t="s">
        <v>780</v>
      </c>
      <c r="C302" s="10" t="s">
        <v>781</v>
      </c>
      <c r="D302" s="11" t="s">
        <v>2104</v>
      </c>
      <c r="E302" s="8">
        <f t="shared" si="61"/>
        <v>1.2345888043254349</v>
      </c>
      <c r="F302" s="8">
        <v>35</v>
      </c>
      <c r="G302" s="8">
        <f t="shared" si="62"/>
        <v>2.6102734720023482</v>
      </c>
      <c r="H302" s="8">
        <v>74</v>
      </c>
      <c r="I302" s="8">
        <f t="shared" si="63"/>
        <v>3.2628418400029351</v>
      </c>
      <c r="J302" s="8">
        <f t="shared" si="64"/>
        <v>92.501566164083215</v>
      </c>
      <c r="K302" s="8">
        <f t="shared" si="65"/>
        <v>5.2205469440046963</v>
      </c>
      <c r="L302" s="8">
        <f t="shared" si="66"/>
        <v>148.00250586253316</v>
      </c>
      <c r="M302" s="11" t="str">
        <f t="shared" si="67"/>
        <v>NY Style Everything Bagel Ingredients:
sesame seeds, garlic, onion, poppy seeds, salt
• Packed in a facility and/or equipment that produces products containing peanuts, tree nuts, soybean, milk, dairy, eggs, fish, shellfish, wheat, sesame •
 - NET WT. 1.23 oz (35 grams)</v>
      </c>
      <c r="N302" s="12">
        <v>10000000222</v>
      </c>
      <c r="O302" s="12">
        <v>30000000222</v>
      </c>
      <c r="P302" s="12">
        <v>50000000222</v>
      </c>
      <c r="Q302" s="12">
        <v>70000000222</v>
      </c>
      <c r="R302" s="12">
        <v>90000000222</v>
      </c>
      <c r="S302" s="12">
        <v>11000000222</v>
      </c>
      <c r="T302" s="12">
        <v>13000000222</v>
      </c>
      <c r="U302" s="10" t="s">
        <v>38</v>
      </c>
      <c r="V302" s="11" t="s">
        <v>197</v>
      </c>
      <c r="W302" s="8">
        <f t="shared" si="68"/>
        <v>0.65256836800058704</v>
      </c>
      <c r="X302" s="8">
        <f t="shared" si="69"/>
        <v>18.500313232816644</v>
      </c>
      <c r="Y302" s="8">
        <f t="shared" si="70"/>
        <v>10.441093888009393</v>
      </c>
      <c r="Z302" s="8">
        <f t="shared" si="71"/>
        <v>296</v>
      </c>
      <c r="AA302" s="16">
        <v>15000000222</v>
      </c>
      <c r="AB302" s="8">
        <f t="shared" si="60"/>
        <v>1.9224311381638914</v>
      </c>
      <c r="AC302" s="8">
        <f t="shared" si="73"/>
        <v>54.5</v>
      </c>
      <c r="AD302" s="16">
        <v>15000000222</v>
      </c>
      <c r="AE302" s="13" t="s">
        <v>1641</v>
      </c>
      <c r="AF302" s="11" t="str">
        <f t="shared" si="72"/>
        <v>NY Style Everything Bagel Ingredients:
sesame seeds, garlic, onion, poppy seeds, salt</v>
      </c>
    </row>
    <row r="303" spans="1:32" ht="105" x14ac:dyDescent="0.3">
      <c r="A303" s="9" t="s">
        <v>782</v>
      </c>
      <c r="B303" s="10" t="s">
        <v>783</v>
      </c>
      <c r="C303" s="10" t="s">
        <v>784</v>
      </c>
      <c r="D303" s="11" t="s">
        <v>2105</v>
      </c>
      <c r="E303" s="8">
        <f t="shared" si="61"/>
        <v>2.7500465616349064</v>
      </c>
      <c r="F303" s="8">
        <v>77.962500000000006</v>
      </c>
      <c r="G303" s="8">
        <f t="shared" si="62"/>
        <v>5.5000931232698127</v>
      </c>
      <c r="H303" s="8">
        <v>155.92500000000001</v>
      </c>
      <c r="I303" s="8">
        <f t="shared" si="63"/>
        <v>6.8751164040872661</v>
      </c>
      <c r="J303" s="8">
        <f t="shared" si="64"/>
        <v>194.90955005587401</v>
      </c>
      <c r="K303" s="8">
        <f t="shared" si="65"/>
        <v>11.000186246539625</v>
      </c>
      <c r="L303" s="8">
        <f t="shared" si="66"/>
        <v>311.85528008939838</v>
      </c>
      <c r="M303" s="11" t="str">
        <f t="shared" si="67"/>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03" s="12">
        <v>10000000223</v>
      </c>
      <c r="O303" s="12">
        <v>30000000223</v>
      </c>
      <c r="P303" s="12">
        <v>50000000223</v>
      </c>
      <c r="Q303" s="12">
        <v>70000000223</v>
      </c>
      <c r="R303" s="12">
        <v>90000000223</v>
      </c>
      <c r="S303" s="12">
        <v>11000000223</v>
      </c>
      <c r="T303" s="12">
        <v>13000000223</v>
      </c>
      <c r="U303" s="10"/>
      <c r="V303" s="11"/>
      <c r="W303" s="8">
        <f t="shared" si="68"/>
        <v>1.3750232808174532</v>
      </c>
      <c r="X303" s="8">
        <f t="shared" si="69"/>
        <v>38.981910011174797</v>
      </c>
      <c r="Y303" s="8">
        <f t="shared" si="70"/>
        <v>22.000372493079251</v>
      </c>
      <c r="Z303" s="8">
        <f t="shared" si="71"/>
        <v>623.70000000000005</v>
      </c>
      <c r="AA303" s="16">
        <v>15000000223</v>
      </c>
      <c r="AB303" s="8">
        <f t="shared" si="60"/>
        <v>4.1250698424523593</v>
      </c>
      <c r="AC303" s="8">
        <f t="shared" si="73"/>
        <v>116.94375000000001</v>
      </c>
      <c r="AD303" s="16">
        <v>15000000223</v>
      </c>
      <c r="AE303" s="13"/>
      <c r="AF303" s="11" t="str">
        <f t="shared" si="72"/>
        <v>OBX Seafood Seasoning Ingredients:
salt, spices, mustard, paprika, extractives of spice, &lt;2% tricalcium phosphate (anti cake)</v>
      </c>
    </row>
    <row r="304" spans="1:32" ht="105" x14ac:dyDescent="0.3">
      <c r="A304" s="14" t="s">
        <v>785</v>
      </c>
      <c r="B304" s="10" t="s">
        <v>786</v>
      </c>
      <c r="C304" s="10" t="s">
        <v>787</v>
      </c>
      <c r="D304" s="11" t="s">
        <v>2106</v>
      </c>
      <c r="E304" s="8">
        <f t="shared" si="61"/>
        <v>1.5873284627041306</v>
      </c>
      <c r="F304" s="8">
        <v>45</v>
      </c>
      <c r="G304" s="8">
        <f t="shared" si="62"/>
        <v>4.2328759005443484</v>
      </c>
      <c r="H304" s="8">
        <v>120</v>
      </c>
      <c r="I304" s="8">
        <f t="shared" si="63"/>
        <v>5.2910948756804359</v>
      </c>
      <c r="J304" s="8">
        <f t="shared" si="64"/>
        <v>150.00253972554037</v>
      </c>
      <c r="K304" s="8">
        <f t="shared" si="65"/>
        <v>8.4657518010886967</v>
      </c>
      <c r="L304" s="8">
        <f t="shared" si="66"/>
        <v>240.00406356086455</v>
      </c>
      <c r="M304" s="11" t="str">
        <f t="shared" si="67"/>
        <v>OBX Sunshine Sea Salt Ingredients:
sea salt, orange, lemon, black pepper, smoked hickory salt, lime, ginger
• Packed in a facility and/or equipment that produces products containing peanuts, tree nuts, soybean, milk, dairy, eggs, fish, shellfish, wheat, sesame •
 - NET WT. 1.59 oz (45 grams)</v>
      </c>
      <c r="N304" s="12">
        <v>10000000401</v>
      </c>
      <c r="O304" s="12">
        <v>30000000401</v>
      </c>
      <c r="P304" s="12">
        <v>50000000401</v>
      </c>
      <c r="Q304" s="12">
        <v>70000000401</v>
      </c>
      <c r="R304" s="12">
        <v>90000000401</v>
      </c>
      <c r="S304" s="12">
        <v>11000000401</v>
      </c>
      <c r="T304" s="12">
        <v>13000000401</v>
      </c>
      <c r="U304" s="11"/>
      <c r="V304" s="11"/>
      <c r="W304" s="8">
        <f t="shared" si="68"/>
        <v>1.0582189751360871</v>
      </c>
      <c r="X304" s="8">
        <f t="shared" si="69"/>
        <v>30.000507945108069</v>
      </c>
      <c r="Y304" s="8">
        <f t="shared" si="70"/>
        <v>16.931503602177393</v>
      </c>
      <c r="Z304" s="8">
        <f t="shared" si="71"/>
        <v>480</v>
      </c>
      <c r="AA304" s="16">
        <v>15000000401</v>
      </c>
      <c r="AB304" s="8">
        <f t="shared" si="60"/>
        <v>2.9101021816242394</v>
      </c>
      <c r="AC304" s="8">
        <f t="shared" si="73"/>
        <v>82.5</v>
      </c>
      <c r="AD304" s="16">
        <v>15000000401</v>
      </c>
      <c r="AE304" s="13" t="s">
        <v>788</v>
      </c>
      <c r="AF304" s="11" t="str">
        <f t="shared" si="72"/>
        <v>OBX Sunshine Sea Salt Ingredients:
sea salt, orange, lemon, black pepper, smoked hickory salt, lime, ginger</v>
      </c>
    </row>
    <row r="305" spans="1:32" ht="210" x14ac:dyDescent="0.3">
      <c r="A305" s="14" t="s">
        <v>789</v>
      </c>
      <c r="B305" s="10" t="s">
        <v>790</v>
      </c>
      <c r="C305" s="10" t="s">
        <v>2374</v>
      </c>
      <c r="D305" s="11" t="s">
        <v>2107</v>
      </c>
      <c r="E305" s="8">
        <f t="shared" si="61"/>
        <v>1.0229450092982175</v>
      </c>
      <c r="F305" s="8">
        <v>29</v>
      </c>
      <c r="G305" s="8">
        <f t="shared" si="62"/>
        <v>2.1164379502721742</v>
      </c>
      <c r="H305" s="8">
        <v>60</v>
      </c>
      <c r="I305" s="8">
        <f t="shared" si="63"/>
        <v>2.645547437840218</v>
      </c>
      <c r="J305" s="8">
        <f t="shared" si="64"/>
        <v>75.001269862770187</v>
      </c>
      <c r="K305" s="8">
        <f t="shared" si="65"/>
        <v>4.2328759005443484</v>
      </c>
      <c r="L305" s="8">
        <f t="shared" si="66"/>
        <v>120.00203178043228</v>
      </c>
      <c r="M305" s="11" t="str">
        <f t="shared" si="67"/>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5" s="12">
        <v>10000000434</v>
      </c>
      <c r="O305" s="12">
        <v>30000000434</v>
      </c>
      <c r="P305" s="12">
        <v>50000000434</v>
      </c>
      <c r="Q305" s="12">
        <v>70000000434</v>
      </c>
      <c r="R305" s="12">
        <v>90000000434</v>
      </c>
      <c r="S305" s="12">
        <v>11000000434</v>
      </c>
      <c r="T305" s="12">
        <v>13000000434</v>
      </c>
      <c r="U305" s="11"/>
      <c r="V305" s="11"/>
      <c r="W305" s="8">
        <f t="shared" si="68"/>
        <v>0.52910948756804355</v>
      </c>
      <c r="X305" s="8">
        <f t="shared" si="69"/>
        <v>15.000253972554034</v>
      </c>
      <c r="Y305" s="8">
        <f t="shared" si="70"/>
        <v>8.4657518010886967</v>
      </c>
      <c r="Z305" s="8">
        <f t="shared" si="71"/>
        <v>240</v>
      </c>
      <c r="AA305" s="16">
        <v>15000000434</v>
      </c>
      <c r="AB305" s="8">
        <f t="shared" si="60"/>
        <v>1.5696914797851957</v>
      </c>
      <c r="AC305" s="8">
        <f t="shared" si="73"/>
        <v>44.5</v>
      </c>
      <c r="AD305" s="16">
        <v>15000000434</v>
      </c>
      <c r="AE305" s="13" t="s">
        <v>791</v>
      </c>
      <c r="AF305" s="11" t="str">
        <f t="shared" si="72"/>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6" spans="1:32" ht="90" x14ac:dyDescent="0.3">
      <c r="A306" s="9" t="s">
        <v>792</v>
      </c>
      <c r="B306" s="10" t="s">
        <v>793</v>
      </c>
      <c r="C306" s="10" t="s">
        <v>794</v>
      </c>
      <c r="D306" s="11" t="s">
        <v>2108</v>
      </c>
      <c r="E306" s="8">
        <f t="shared" si="61"/>
        <v>1.5000253972554036</v>
      </c>
      <c r="F306" s="8">
        <v>42.525000000000006</v>
      </c>
      <c r="G306" s="8">
        <f t="shared" si="62"/>
        <v>3.0000507945108073</v>
      </c>
      <c r="H306" s="8">
        <v>85.050000000000011</v>
      </c>
      <c r="I306" s="8">
        <f t="shared" si="63"/>
        <v>3.7500634931385091</v>
      </c>
      <c r="J306" s="8">
        <f t="shared" si="64"/>
        <v>106.31430003047674</v>
      </c>
      <c r="K306" s="8">
        <f t="shared" si="65"/>
        <v>6.0001015890216145</v>
      </c>
      <c r="L306" s="8">
        <f t="shared" si="66"/>
        <v>170.10288004876278</v>
      </c>
      <c r="M306" s="11" t="str">
        <f t="shared" si="67"/>
        <v>Off The Hook Seafood Ingredients:
salt, paprika, celery, peppers, spices, msg
• Packed in a facility and/or equipment that produces products containing peanuts, tree nuts, soybean, milk, dairy, eggs, fish, shellfish, wheat, sesame •
 - NET WT. 1.50 oz (42.525 grams)</v>
      </c>
      <c r="N306" s="12">
        <v>10000000224</v>
      </c>
      <c r="O306" s="12">
        <v>30000000224</v>
      </c>
      <c r="P306" s="12">
        <v>50000000224</v>
      </c>
      <c r="Q306" s="12">
        <v>70000000224</v>
      </c>
      <c r="R306" s="12">
        <v>90000000224</v>
      </c>
      <c r="S306" s="12">
        <v>11000000224</v>
      </c>
      <c r="T306" s="12">
        <v>13000000224</v>
      </c>
      <c r="U306" s="10"/>
      <c r="V306" s="11"/>
      <c r="W306" s="8">
        <f t="shared" si="68"/>
        <v>0.75001269862770181</v>
      </c>
      <c r="X306" s="8">
        <f t="shared" si="69"/>
        <v>21.262860006095348</v>
      </c>
      <c r="Y306" s="8">
        <f t="shared" si="70"/>
        <v>12.000203178043229</v>
      </c>
      <c r="Z306" s="8">
        <f t="shared" si="71"/>
        <v>340.20000000000005</v>
      </c>
      <c r="AA306" s="16">
        <v>15000000224</v>
      </c>
      <c r="AB306" s="8">
        <f t="shared" si="60"/>
        <v>2.2500380958831054</v>
      </c>
      <c r="AC306" s="8">
        <f t="shared" si="73"/>
        <v>63.787500000000009</v>
      </c>
      <c r="AD306" s="16">
        <v>15000000224</v>
      </c>
      <c r="AE306" s="13"/>
      <c r="AF306" s="11" t="str">
        <f t="shared" si="72"/>
        <v>Off The Hook Seafood Ingredients:
salt, paprika, celery, peppers, spices, msg</v>
      </c>
    </row>
    <row r="307" spans="1:32" ht="120" x14ac:dyDescent="0.3">
      <c r="A307" s="9" t="s">
        <v>795</v>
      </c>
      <c r="B307" s="10" t="s">
        <v>796</v>
      </c>
      <c r="C307" s="10" t="s">
        <v>797</v>
      </c>
      <c r="D307" s="11" t="s">
        <v>2109</v>
      </c>
      <c r="E307" s="8">
        <f t="shared" si="61"/>
        <v>1.1000186246539627</v>
      </c>
      <c r="F307" s="8">
        <v>31.185000000000006</v>
      </c>
      <c r="G307" s="8">
        <f t="shared" si="62"/>
        <v>2.2000372493079254</v>
      </c>
      <c r="H307" s="8">
        <v>62.370000000000012</v>
      </c>
      <c r="I307" s="8">
        <f t="shared" si="63"/>
        <v>2.7500465616349068</v>
      </c>
      <c r="J307" s="8">
        <f t="shared" si="64"/>
        <v>77.963820022349609</v>
      </c>
      <c r="K307" s="8">
        <f t="shared" si="65"/>
        <v>4.4000744986158509</v>
      </c>
      <c r="L307" s="8">
        <f t="shared" si="66"/>
        <v>124.74211203575938</v>
      </c>
      <c r="M307" s="11" t="str">
        <f t="shared" si="67"/>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07" s="12">
        <v>10000000225</v>
      </c>
      <c r="O307" s="12">
        <v>30000000225</v>
      </c>
      <c r="P307" s="12">
        <v>50000000225</v>
      </c>
      <c r="Q307" s="12">
        <v>70000000225</v>
      </c>
      <c r="R307" s="12">
        <v>90000000225</v>
      </c>
      <c r="S307" s="12">
        <v>11000000225</v>
      </c>
      <c r="T307" s="12">
        <v>13000000225</v>
      </c>
      <c r="U307" s="10"/>
      <c r="V307" s="11"/>
      <c r="W307" s="8">
        <f t="shared" si="68"/>
        <v>0.55000931232698136</v>
      </c>
      <c r="X307" s="8">
        <f t="shared" si="69"/>
        <v>15.592764004469922</v>
      </c>
      <c r="Y307" s="8">
        <f t="shared" si="70"/>
        <v>8.8001489972317017</v>
      </c>
      <c r="Z307" s="8">
        <f t="shared" si="71"/>
        <v>249.48000000000005</v>
      </c>
      <c r="AA307" s="16">
        <v>15000000225</v>
      </c>
      <c r="AB307" s="8">
        <f t="shared" si="60"/>
        <v>1.6500279369809441</v>
      </c>
      <c r="AC307" s="8">
        <f t="shared" si="73"/>
        <v>46.777500000000011</v>
      </c>
      <c r="AD307" s="16">
        <v>15000000225</v>
      </c>
      <c r="AE307" s="13"/>
      <c r="AF307" s="11" t="str">
        <f t="shared" si="72"/>
        <v>Olive &amp; Herb Bread Dip Ingredients:
tomato, garlic, balsamic powder, basil, maltodextrin, balsamic vinegar, modified food starch, natural flavor, caramel color, molasses, oregano</v>
      </c>
    </row>
    <row r="308" spans="1:32" ht="90" x14ac:dyDescent="0.3">
      <c r="A308" s="9" t="s">
        <v>798</v>
      </c>
      <c r="B308" s="10" t="s">
        <v>799</v>
      </c>
      <c r="C308" s="10" t="s">
        <v>799</v>
      </c>
      <c r="D308" s="11" t="s">
        <v>2110</v>
      </c>
      <c r="E308" s="8">
        <f t="shared" si="61"/>
        <v>1.3000220109546829</v>
      </c>
      <c r="F308" s="8">
        <v>36.855000000000004</v>
      </c>
      <c r="G308" s="8">
        <f t="shared" si="62"/>
        <v>2.6000440219093659</v>
      </c>
      <c r="H308" s="8">
        <v>73.710000000000008</v>
      </c>
      <c r="I308" s="8">
        <f t="shared" si="63"/>
        <v>3.2500550273867073</v>
      </c>
      <c r="J308" s="8">
        <f t="shared" si="64"/>
        <v>92.139060026413162</v>
      </c>
      <c r="K308" s="8">
        <f t="shared" si="65"/>
        <v>5.2000880438187318</v>
      </c>
      <c r="L308" s="8">
        <f t="shared" si="66"/>
        <v>147.42249604226106</v>
      </c>
      <c r="M308" s="11" t="str">
        <f t="shared" si="67"/>
        <v>Olive Leaf Powder Ingredients:
ground leaves from olive tree
• Packed in a facility and/or equipment that produces products containing peanuts, tree nuts, soybean, milk, dairy, eggs, fish, shellfish, wheat, sesame •
 - NET WT. 1.30 oz (36.855 grams)</v>
      </c>
      <c r="N308" s="12">
        <v>10000000226</v>
      </c>
      <c r="O308" s="12">
        <v>30000000226</v>
      </c>
      <c r="P308" s="12">
        <v>50000000226</v>
      </c>
      <c r="Q308" s="12">
        <v>70000000226</v>
      </c>
      <c r="R308" s="12">
        <v>90000000226</v>
      </c>
      <c r="S308" s="12">
        <v>11000000226</v>
      </c>
      <c r="T308" s="12">
        <v>13000000226</v>
      </c>
      <c r="U308" s="10"/>
      <c r="V308" s="11"/>
      <c r="W308" s="8">
        <f t="shared" si="68"/>
        <v>0.65001100547734147</v>
      </c>
      <c r="X308" s="8">
        <f t="shared" si="69"/>
        <v>18.427812005282632</v>
      </c>
      <c r="Y308" s="8">
        <f t="shared" si="70"/>
        <v>10.400176087637464</v>
      </c>
      <c r="Z308" s="8">
        <f t="shared" si="71"/>
        <v>294.84000000000003</v>
      </c>
      <c r="AA308" s="16">
        <v>15000000226</v>
      </c>
      <c r="AB308" s="8">
        <f t="shared" si="60"/>
        <v>1.9500330164320245</v>
      </c>
      <c r="AC308" s="8">
        <f t="shared" si="73"/>
        <v>55.282500000000006</v>
      </c>
      <c r="AD308" s="16">
        <v>15000000226</v>
      </c>
      <c r="AE308" s="13"/>
      <c r="AF308" s="11" t="str">
        <f t="shared" si="72"/>
        <v>Olive Leaf Powder Ingredients:
ground leaves from olive tree</v>
      </c>
    </row>
    <row r="309" spans="1:32" ht="105" x14ac:dyDescent="0.3">
      <c r="A309" s="9" t="s">
        <v>800</v>
      </c>
      <c r="B309" s="10" t="s">
        <v>801</v>
      </c>
      <c r="C309" s="10" t="s">
        <v>802</v>
      </c>
      <c r="D309" s="11" t="s">
        <v>2111</v>
      </c>
      <c r="E309" s="8">
        <f t="shared" si="61"/>
        <v>1.1000186246539627</v>
      </c>
      <c r="F309" s="8">
        <v>31.185000000000006</v>
      </c>
      <c r="G309" s="8">
        <f t="shared" si="62"/>
        <v>2.2000372493079254</v>
      </c>
      <c r="H309" s="8">
        <v>62.370000000000012</v>
      </c>
      <c r="I309" s="8">
        <f t="shared" si="63"/>
        <v>2.7500465616349068</v>
      </c>
      <c r="J309" s="8">
        <f t="shared" si="64"/>
        <v>77.963820022349609</v>
      </c>
      <c r="K309" s="8">
        <f t="shared" si="65"/>
        <v>4.4000744986158509</v>
      </c>
      <c r="L309" s="8">
        <f t="shared" si="66"/>
        <v>124.74211203575938</v>
      </c>
      <c r="M309" s="11" t="str">
        <f t="shared" si="67"/>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09" s="12">
        <v>10000000383</v>
      </c>
      <c r="O309" s="12">
        <v>30000000383</v>
      </c>
      <c r="P309" s="12">
        <v>50000000383</v>
      </c>
      <c r="Q309" s="12">
        <v>70000000383</v>
      </c>
      <c r="R309" s="12">
        <v>90000000383</v>
      </c>
      <c r="S309" s="12">
        <v>11000000383</v>
      </c>
      <c r="T309" s="12">
        <v>13000000383</v>
      </c>
      <c r="U309" s="10" t="s">
        <v>38</v>
      </c>
      <c r="V309" s="11" t="s">
        <v>1316</v>
      </c>
      <c r="W309" s="8">
        <f t="shared" si="68"/>
        <v>0.55000931232698136</v>
      </c>
      <c r="X309" s="8">
        <f t="shared" si="69"/>
        <v>15.592764004469922</v>
      </c>
      <c r="Y309" s="8">
        <f t="shared" si="70"/>
        <v>8.8001489972317017</v>
      </c>
      <c r="Z309" s="8">
        <f t="shared" si="71"/>
        <v>249.48000000000005</v>
      </c>
      <c r="AA309" s="16">
        <v>15000000383</v>
      </c>
      <c r="AB309" s="8">
        <f t="shared" si="60"/>
        <v>1.6500279369809441</v>
      </c>
      <c r="AC309" s="8">
        <f t="shared" si="73"/>
        <v>46.777500000000011</v>
      </c>
      <c r="AD309" s="16">
        <v>15000000383</v>
      </c>
      <c r="AE309" s="13"/>
      <c r="AF309" s="11" t="str">
        <f t="shared" si="72"/>
        <v>On The Sweet Side Grill Seasoning Ingredients:
salt, dextrose, brown sugar, spices, spice extractives, tricalcium phosphate (anti-caking)</v>
      </c>
    </row>
    <row r="310" spans="1:32" ht="105" x14ac:dyDescent="0.3">
      <c r="A310" s="9" t="s">
        <v>1373</v>
      </c>
      <c r="B310" s="10" t="s">
        <v>1798</v>
      </c>
      <c r="C310" s="10" t="s">
        <v>1798</v>
      </c>
      <c r="D310" s="11" t="s">
        <v>2112</v>
      </c>
      <c r="E310" s="8">
        <f t="shared" si="61"/>
        <v>2.1164379502721742</v>
      </c>
      <c r="F310" s="8">
        <v>60</v>
      </c>
      <c r="G310" s="8">
        <f t="shared" si="62"/>
        <v>4.409245729733696</v>
      </c>
      <c r="H310" s="8">
        <v>125</v>
      </c>
      <c r="I310" s="8">
        <f t="shared" si="63"/>
        <v>5.5115571621671204</v>
      </c>
      <c r="J310" s="8">
        <f t="shared" si="64"/>
        <v>156.25264554743788</v>
      </c>
      <c r="K310" s="8">
        <f t="shared" si="65"/>
        <v>8.818491459467392</v>
      </c>
      <c r="L310" s="8">
        <f t="shared" si="66"/>
        <v>250.00423287590058</v>
      </c>
      <c r="M310" s="11" t="str">
        <f t="shared" si="67"/>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10" s="12">
        <v>10000000503</v>
      </c>
      <c r="O310" s="12">
        <v>30000000503</v>
      </c>
      <c r="P310" s="12">
        <v>50000000503</v>
      </c>
      <c r="Q310" s="12">
        <v>70000000503</v>
      </c>
      <c r="R310" s="12">
        <v>90000000503</v>
      </c>
      <c r="S310" s="12">
        <v>11000000503</v>
      </c>
      <c r="T310" s="12">
        <v>13000000503</v>
      </c>
      <c r="U310" s="10" t="s">
        <v>38</v>
      </c>
      <c r="V310" s="11" t="s">
        <v>1646</v>
      </c>
      <c r="W310" s="8">
        <f t="shared" si="68"/>
        <v>1.102311432433424</v>
      </c>
      <c r="X310" s="8">
        <f t="shared" si="69"/>
        <v>31.250529109487573</v>
      </c>
      <c r="Y310" s="8">
        <f t="shared" si="70"/>
        <v>17.636982918934784</v>
      </c>
      <c r="Z310" s="8">
        <f t="shared" si="71"/>
        <v>500</v>
      </c>
      <c r="AA310" s="16">
        <v>15000000503</v>
      </c>
      <c r="AB310" s="8">
        <f t="shared" si="60"/>
        <v>3.2628418400029351</v>
      </c>
      <c r="AC310" s="8">
        <f t="shared" si="73"/>
        <v>92.5</v>
      </c>
      <c r="AD310" s="16">
        <v>15000000503</v>
      </c>
      <c r="AE310" s="13"/>
      <c r="AF310" s="11" t="str">
        <f t="shared" si="72"/>
        <v>Onion Himalayan Sea Salt Ingredients:
Himalayan salt, organic dehydrated onion, organic rice concentrate (flow agent)</v>
      </c>
    </row>
    <row r="311" spans="1:32" ht="90" x14ac:dyDescent="0.3">
      <c r="A311" s="9" t="s">
        <v>803</v>
      </c>
      <c r="B311" s="10" t="s">
        <v>804</v>
      </c>
      <c r="C311" s="10" t="s">
        <v>804</v>
      </c>
      <c r="D311" s="11" t="s">
        <v>2113</v>
      </c>
      <c r="E311" s="8">
        <f t="shared" si="61"/>
        <v>2.4000406356086454</v>
      </c>
      <c r="F311" s="8">
        <v>68.040000000000006</v>
      </c>
      <c r="G311" s="8">
        <f t="shared" si="62"/>
        <v>4.8000812712172909</v>
      </c>
      <c r="H311" s="8">
        <v>136.08000000000001</v>
      </c>
      <c r="I311" s="8">
        <f t="shared" si="63"/>
        <v>6.0001015890216136</v>
      </c>
      <c r="J311" s="8">
        <f t="shared" si="64"/>
        <v>170.10288004876276</v>
      </c>
      <c r="K311" s="8">
        <f t="shared" si="65"/>
        <v>9.6001625424345818</v>
      </c>
      <c r="L311" s="8">
        <f t="shared" si="66"/>
        <v>272.16460807802042</v>
      </c>
      <c r="M311" s="11" t="str">
        <f t="shared" si="67"/>
        <v>Onion Salt Ingredients:
onions, salt
• Packed in a facility and/or equipment that produces products containing peanuts, tree nuts, soybean, milk, dairy, eggs, fish, shellfish, wheat, sesame •
 - NET WT. 2.40 oz (68.04 grams)</v>
      </c>
      <c r="N311" s="12">
        <v>10000000227</v>
      </c>
      <c r="O311" s="12">
        <v>30000000227</v>
      </c>
      <c r="P311" s="12">
        <v>50000000227</v>
      </c>
      <c r="Q311" s="12">
        <v>70000000227</v>
      </c>
      <c r="R311" s="12">
        <v>90000000227</v>
      </c>
      <c r="S311" s="12">
        <v>11000000227</v>
      </c>
      <c r="T311" s="12">
        <v>13000000227</v>
      </c>
      <c r="U311" s="10"/>
      <c r="V311" s="11"/>
      <c r="W311" s="8">
        <f t="shared" si="68"/>
        <v>1.2000203178043227</v>
      </c>
      <c r="X311" s="8">
        <f t="shared" si="69"/>
        <v>34.020576009752553</v>
      </c>
      <c r="Y311" s="8">
        <f t="shared" si="70"/>
        <v>19.200325084869164</v>
      </c>
      <c r="Z311" s="8">
        <f t="shared" si="71"/>
        <v>544.32000000000005</v>
      </c>
      <c r="AA311" s="16">
        <v>15000000227</v>
      </c>
      <c r="AB311" s="8">
        <f t="shared" si="60"/>
        <v>3.6000609534129682</v>
      </c>
      <c r="AC311" s="8">
        <f t="shared" si="73"/>
        <v>102.06</v>
      </c>
      <c r="AD311" s="16">
        <v>15000000227</v>
      </c>
      <c r="AE311" s="13"/>
      <c r="AF311" s="11" t="str">
        <f t="shared" si="72"/>
        <v>Onion Salt Ingredients:
onions, salt</v>
      </c>
    </row>
    <row r="312" spans="1:32" ht="90" x14ac:dyDescent="0.3">
      <c r="A312" s="9" t="s">
        <v>805</v>
      </c>
      <c r="B312" s="10" t="s">
        <v>806</v>
      </c>
      <c r="C312" s="10" t="s">
        <v>806</v>
      </c>
      <c r="D312" s="11" t="s">
        <v>2114</v>
      </c>
      <c r="E312" s="8">
        <f t="shared" si="61"/>
        <v>0.80001354520288193</v>
      </c>
      <c r="F312" s="8">
        <v>22.680000000000003</v>
      </c>
      <c r="G312" s="8">
        <f t="shared" si="62"/>
        <v>1.6000270904057639</v>
      </c>
      <c r="H312" s="8">
        <v>45.360000000000007</v>
      </c>
      <c r="I312" s="8">
        <f t="shared" si="63"/>
        <v>2.000033863007205</v>
      </c>
      <c r="J312" s="8">
        <f t="shared" si="64"/>
        <v>56.700960016254264</v>
      </c>
      <c r="K312" s="8">
        <f t="shared" si="65"/>
        <v>3.2000541808115277</v>
      </c>
      <c r="L312" s="8">
        <f t="shared" si="66"/>
        <v>90.721536026006817</v>
      </c>
      <c r="M312" s="11" t="str">
        <f t="shared" si="67"/>
        <v>Oolong Tea Ingredients:
oolong tea
• Packed in a facility and/or equipment that produces products containing peanuts, tree nuts, soybean, milk, dairy, eggs, fish, shellfish, wheat, sesame •
 - NET WT. 0.80 oz (22.68 grams)</v>
      </c>
      <c r="N312" s="12">
        <v>10000000228</v>
      </c>
      <c r="O312" s="12">
        <v>30000000228</v>
      </c>
      <c r="P312" s="12">
        <v>50000000228</v>
      </c>
      <c r="Q312" s="12">
        <v>70000000228</v>
      </c>
      <c r="R312" s="12">
        <v>90000000228</v>
      </c>
      <c r="S312" s="12">
        <v>11000000228</v>
      </c>
      <c r="T312" s="12">
        <v>13000000228</v>
      </c>
      <c r="U312" s="10"/>
      <c r="V312" s="11"/>
      <c r="W312" s="8">
        <f t="shared" si="68"/>
        <v>0.40000677260144096</v>
      </c>
      <c r="X312" s="8">
        <f t="shared" si="69"/>
        <v>11.340192003250852</v>
      </c>
      <c r="Y312" s="8">
        <f t="shared" si="70"/>
        <v>6.4001083616230554</v>
      </c>
      <c r="Z312" s="8">
        <f t="shared" si="71"/>
        <v>181.44000000000003</v>
      </c>
      <c r="AA312" s="16">
        <v>15000000228</v>
      </c>
      <c r="AB312" s="8">
        <f t="shared" si="60"/>
        <v>1.2000203178043229</v>
      </c>
      <c r="AC312" s="8">
        <f t="shared" si="73"/>
        <v>34.020000000000003</v>
      </c>
      <c r="AD312" s="16">
        <v>15000000228</v>
      </c>
      <c r="AE312" s="13"/>
      <c r="AF312" s="11" t="str">
        <f t="shared" si="72"/>
        <v>Oolong Tea Ingredients:
oolong tea</v>
      </c>
    </row>
    <row r="313" spans="1:32" ht="210" x14ac:dyDescent="0.3">
      <c r="A313" s="9" t="s">
        <v>807</v>
      </c>
      <c r="B313" s="10" t="s">
        <v>808</v>
      </c>
      <c r="C313" s="10" t="s">
        <v>809</v>
      </c>
      <c r="D313" s="11" t="s">
        <v>2348</v>
      </c>
      <c r="E313" s="8">
        <f t="shared" si="61"/>
        <v>1.6900286142410879</v>
      </c>
      <c r="F313" s="8">
        <v>47.911500000000004</v>
      </c>
      <c r="G313" s="8">
        <f t="shared" si="62"/>
        <v>3.3800572284821757</v>
      </c>
      <c r="H313" s="8">
        <v>95.823000000000008</v>
      </c>
      <c r="I313" s="8">
        <f t="shared" si="63"/>
        <v>4.2250715356027193</v>
      </c>
      <c r="J313" s="8">
        <f t="shared" si="64"/>
        <v>119.7807780343371</v>
      </c>
      <c r="K313" s="8">
        <f t="shared" si="65"/>
        <v>6.7601144569643514</v>
      </c>
      <c r="L313" s="8">
        <f t="shared" si="66"/>
        <v>191.64924485493938</v>
      </c>
      <c r="M313" s="11" t="str">
        <f t="shared" si="67"/>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313" s="12">
        <v>10000000229</v>
      </c>
      <c r="O313" s="12">
        <v>30000000229</v>
      </c>
      <c r="P313" s="12">
        <v>50000000229</v>
      </c>
      <c r="Q313" s="12">
        <v>70000000229</v>
      </c>
      <c r="R313" s="12">
        <v>90000000229</v>
      </c>
      <c r="S313" s="12">
        <v>11000000229</v>
      </c>
      <c r="T313" s="12">
        <v>13000000229</v>
      </c>
      <c r="U313" s="10" t="s">
        <v>38</v>
      </c>
      <c r="V313" s="11" t="s">
        <v>258</v>
      </c>
      <c r="W313" s="8">
        <f t="shared" si="68"/>
        <v>0.84501430712054393</v>
      </c>
      <c r="X313" s="8">
        <f t="shared" si="69"/>
        <v>23.956155606867423</v>
      </c>
      <c r="Y313" s="8">
        <f t="shared" si="70"/>
        <v>13.520228913928703</v>
      </c>
      <c r="Z313" s="8">
        <f t="shared" si="71"/>
        <v>383.29200000000003</v>
      </c>
      <c r="AA313" s="16">
        <v>15000000229</v>
      </c>
      <c r="AB313" s="8">
        <f t="shared" si="60"/>
        <v>2.5350429213616317</v>
      </c>
      <c r="AC313" s="8">
        <f t="shared" si="73"/>
        <v>71.867250000000013</v>
      </c>
      <c r="AD313" s="16">
        <v>15000000229</v>
      </c>
      <c r="AE313" s="13"/>
      <c r="AF313" s="11" t="str">
        <f t="shared" si="72"/>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v>
      </c>
    </row>
    <row r="314" spans="1:32" ht="120" x14ac:dyDescent="0.3">
      <c r="A314" s="9" t="s">
        <v>810</v>
      </c>
      <c r="B314" s="10" t="s">
        <v>811</v>
      </c>
      <c r="C314" s="10" t="s">
        <v>812</v>
      </c>
      <c r="D314" s="11" t="s">
        <v>2115</v>
      </c>
      <c r="E314" s="8">
        <f t="shared" si="61"/>
        <v>1.9000321698568443</v>
      </c>
      <c r="F314" s="8">
        <v>53.865000000000002</v>
      </c>
      <c r="G314" s="8">
        <f t="shared" si="62"/>
        <v>3.8000643397136886</v>
      </c>
      <c r="H314" s="8">
        <v>107.73</v>
      </c>
      <c r="I314" s="8">
        <f t="shared" si="63"/>
        <v>4.7500804246421104</v>
      </c>
      <c r="J314" s="8">
        <f t="shared" si="64"/>
        <v>134.66478003860385</v>
      </c>
      <c r="K314" s="8">
        <f t="shared" si="65"/>
        <v>7.6001286794273772</v>
      </c>
      <c r="L314" s="8">
        <f t="shared" si="66"/>
        <v>215.46364806176615</v>
      </c>
      <c r="M314" s="11" t="str">
        <f t="shared" si="67"/>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14" s="12">
        <v>10000000230</v>
      </c>
      <c r="O314" s="12">
        <v>30000000230</v>
      </c>
      <c r="P314" s="12">
        <v>50000000230</v>
      </c>
      <c r="Q314" s="12">
        <v>70000000230</v>
      </c>
      <c r="R314" s="12">
        <v>90000000230</v>
      </c>
      <c r="S314" s="12">
        <v>11000000230</v>
      </c>
      <c r="T314" s="12">
        <v>13000000230</v>
      </c>
      <c r="U314" s="10"/>
      <c r="V314" s="11"/>
      <c r="W314" s="8">
        <f t="shared" si="68"/>
        <v>0.95001608492842216</v>
      </c>
      <c r="X314" s="8">
        <f t="shared" si="69"/>
        <v>26.932956007720769</v>
      </c>
      <c r="Y314" s="8">
        <f t="shared" si="70"/>
        <v>15.200257358854754</v>
      </c>
      <c r="Z314" s="8">
        <f t="shared" si="71"/>
        <v>430.92</v>
      </c>
      <c r="AA314" s="16">
        <v>15000000230</v>
      </c>
      <c r="AB314" s="8">
        <f t="shared" si="60"/>
        <v>2.8500482547852664</v>
      </c>
      <c r="AC314" s="8">
        <f t="shared" si="73"/>
        <v>80.797499999999999</v>
      </c>
      <c r="AD314" s="16">
        <v>15000000230</v>
      </c>
      <c r="AE314" s="13"/>
      <c r="AF314" s="11" t="str">
        <f t="shared" si="72"/>
        <v>Orange Ginger Sea Salt Ingredients:
salt, onion, sugar, garlic, ginger powder, orange peel, tartaric acid, grapefruit juice powder (citric acid, grapefruit oil, grapefruit juice) silion dioxide</v>
      </c>
    </row>
    <row r="315" spans="1:32" ht="90" x14ac:dyDescent="0.3">
      <c r="A315" s="9" t="s">
        <v>1666</v>
      </c>
      <c r="B315" s="10" t="s">
        <v>813</v>
      </c>
      <c r="C315" s="10" t="s">
        <v>813</v>
      </c>
      <c r="D315" s="11" t="s">
        <v>2116</v>
      </c>
      <c r="E315" s="8">
        <f t="shared" si="61"/>
        <v>0.80001354520288193</v>
      </c>
      <c r="F315" s="8">
        <v>22.680000000000003</v>
      </c>
      <c r="G315" s="8">
        <f t="shared" si="62"/>
        <v>1.6000270904057639</v>
      </c>
      <c r="H315" s="8">
        <v>45.360000000000007</v>
      </c>
      <c r="I315" s="8">
        <f t="shared" si="63"/>
        <v>2.000033863007205</v>
      </c>
      <c r="J315" s="8">
        <f t="shared" si="64"/>
        <v>56.700960016254264</v>
      </c>
      <c r="K315" s="8">
        <f t="shared" si="65"/>
        <v>3.2000541808115277</v>
      </c>
      <c r="L315" s="8">
        <f t="shared" si="66"/>
        <v>90.721536026006817</v>
      </c>
      <c r="M315" s="11" t="str">
        <f t="shared" si="67"/>
        <v>Orange Spice Tea Ingredients:
black op tea, orange peel, orange oil, clove bud oil
• Packed in a facility and/or equipment that produces products containing peanuts, tree nuts, soybean, milk, dairy, eggs, fish, shellfish, wheat, sesame •
 - NET WT. 0.80 oz (22.68 grams)</v>
      </c>
      <c r="N315" s="12">
        <v>10000000231</v>
      </c>
      <c r="O315" s="12">
        <v>30000000231</v>
      </c>
      <c r="P315" s="12">
        <v>50000000231</v>
      </c>
      <c r="Q315" s="12">
        <v>70000000231</v>
      </c>
      <c r="R315" s="12">
        <v>90000000231</v>
      </c>
      <c r="S315" s="12">
        <v>11000000231</v>
      </c>
      <c r="T315" s="12">
        <v>13000000231</v>
      </c>
      <c r="U315" s="10" t="s">
        <v>38</v>
      </c>
      <c r="V315" s="11" t="s">
        <v>1315</v>
      </c>
      <c r="W315" s="8">
        <f t="shared" si="68"/>
        <v>0.40000677260144096</v>
      </c>
      <c r="X315" s="8">
        <f t="shared" si="69"/>
        <v>11.340192003250852</v>
      </c>
      <c r="Y315" s="8">
        <f t="shared" si="70"/>
        <v>6.4001083616230554</v>
      </c>
      <c r="Z315" s="8">
        <f t="shared" si="71"/>
        <v>181.44000000000003</v>
      </c>
      <c r="AA315" s="16">
        <v>15000000231</v>
      </c>
      <c r="AB315" s="8">
        <f t="shared" si="60"/>
        <v>1.2000203178043229</v>
      </c>
      <c r="AC315" s="8">
        <f t="shared" si="73"/>
        <v>34.020000000000003</v>
      </c>
      <c r="AD315" s="16">
        <v>15000000231</v>
      </c>
      <c r="AE315" s="13"/>
      <c r="AF315" s="11" t="str">
        <f t="shared" si="72"/>
        <v>Orange Spice Tea Ingredients:
black op tea, orange peel, orange oil, clove bud oil</v>
      </c>
    </row>
    <row r="316" spans="1:32" ht="105" x14ac:dyDescent="0.3">
      <c r="A316" s="25" t="s">
        <v>814</v>
      </c>
      <c r="B316" s="10" t="s">
        <v>815</v>
      </c>
      <c r="C316" s="10" t="s">
        <v>816</v>
      </c>
      <c r="D316" s="11" t="s">
        <v>2117</v>
      </c>
      <c r="E316" s="8">
        <f t="shared" si="61"/>
        <v>1.8500313232816643</v>
      </c>
      <c r="F316" s="8">
        <v>52.447500000000005</v>
      </c>
      <c r="G316" s="8">
        <f t="shared" si="62"/>
        <v>3.7000626465633286</v>
      </c>
      <c r="H316" s="8">
        <v>104.89500000000001</v>
      </c>
      <c r="I316" s="8">
        <f t="shared" si="63"/>
        <v>4.6250783082041611</v>
      </c>
      <c r="J316" s="8">
        <f t="shared" si="64"/>
        <v>131.12097003758797</v>
      </c>
      <c r="K316" s="8">
        <f t="shared" si="65"/>
        <v>7.4001252931266572</v>
      </c>
      <c r="L316" s="8">
        <f t="shared" si="66"/>
        <v>209.79355206014074</v>
      </c>
      <c r="M316" s="11" t="str">
        <f t="shared" si="67"/>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6" s="12">
        <v>10000000232</v>
      </c>
      <c r="O316" s="12">
        <v>30000000232</v>
      </c>
      <c r="P316" s="12">
        <v>50000000232</v>
      </c>
      <c r="Q316" s="12">
        <v>70000000232</v>
      </c>
      <c r="R316" s="12">
        <v>90000000232</v>
      </c>
      <c r="S316" s="12">
        <v>11000000232</v>
      </c>
      <c r="T316" s="12">
        <v>13000000232</v>
      </c>
      <c r="U316" s="10"/>
      <c r="V316" s="11"/>
      <c r="W316" s="8">
        <f t="shared" si="68"/>
        <v>0.92501566164083215</v>
      </c>
      <c r="X316" s="8">
        <f t="shared" si="69"/>
        <v>26.224194007517593</v>
      </c>
      <c r="Y316" s="8">
        <f t="shared" si="70"/>
        <v>14.800250586253314</v>
      </c>
      <c r="Z316" s="8">
        <f t="shared" si="71"/>
        <v>419.58000000000004</v>
      </c>
      <c r="AA316" s="16">
        <v>15000000232</v>
      </c>
      <c r="AB316" s="8">
        <f t="shared" ref="AB316:AB379" si="74">IF(OR(E316 = "NULL", G316 = "NULL"), "NULL", (E316+G316)/2)</f>
        <v>2.7750469849224966</v>
      </c>
      <c r="AC316" s="8">
        <f t="shared" si="73"/>
        <v>78.671250000000015</v>
      </c>
      <c r="AD316" s="16">
        <v>15000000232</v>
      </c>
      <c r="AE316" s="13"/>
      <c r="AF316" s="11" t="str">
        <f t="shared" si="72"/>
        <v>Oregon Trail Bold Steak Grilling Ingredients:
salt, spices, dehydrated garlic, oleoresin paprika, natural flavor, &lt;2% soybean oil as a processing acid</v>
      </c>
    </row>
    <row r="317" spans="1:32" ht="90" x14ac:dyDescent="0.3">
      <c r="A317" s="9" t="s">
        <v>1684</v>
      </c>
      <c r="B317" s="10" t="s">
        <v>817</v>
      </c>
      <c r="C317" s="10" t="s">
        <v>818</v>
      </c>
      <c r="D317" s="11" t="s">
        <v>2118</v>
      </c>
      <c r="E317" s="8">
        <f t="shared" si="61"/>
        <v>1.8000304767064841</v>
      </c>
      <c r="F317" s="8">
        <v>51.03</v>
      </c>
      <c r="G317" s="8">
        <f t="shared" si="62"/>
        <v>3.6000609534129682</v>
      </c>
      <c r="H317" s="8">
        <v>102.06</v>
      </c>
      <c r="I317" s="8">
        <f t="shared" si="63"/>
        <v>4.50007619176621</v>
      </c>
      <c r="J317" s="8">
        <f t="shared" si="64"/>
        <v>127.57716003657205</v>
      </c>
      <c r="K317" s="8">
        <f t="shared" si="65"/>
        <v>7.2001219068259363</v>
      </c>
      <c r="L317" s="8">
        <f t="shared" si="66"/>
        <v>204.1234560585153</v>
      </c>
      <c r="M317" s="11" t="str">
        <f t="shared" si="67"/>
        <v>Oven Baked Pizza Seasoning Ingredients:
oregano, garlic, crush red pepper, basil and marjoram
• Packed in a facility and/or equipment that produces products containing peanuts, tree nuts, soybean, milk, dairy, eggs, fish, shellfish, wheat, sesame •
 - NET WT. 1.80 oz (51.03 grams)</v>
      </c>
      <c r="N317" s="12">
        <v>10000000415</v>
      </c>
      <c r="O317" s="12">
        <v>30000000415</v>
      </c>
      <c r="P317" s="12">
        <v>50000000415</v>
      </c>
      <c r="Q317" s="12">
        <v>70000000415</v>
      </c>
      <c r="R317" s="12">
        <v>90000000415</v>
      </c>
      <c r="S317" s="12">
        <v>11000000415</v>
      </c>
      <c r="T317" s="12">
        <v>13000000415</v>
      </c>
      <c r="U317" s="10" t="s">
        <v>38</v>
      </c>
      <c r="V317" s="11" t="s">
        <v>819</v>
      </c>
      <c r="W317" s="8">
        <f t="shared" si="68"/>
        <v>0.90001523835324204</v>
      </c>
      <c r="X317" s="8">
        <f t="shared" si="69"/>
        <v>25.515432007314413</v>
      </c>
      <c r="Y317" s="8">
        <f t="shared" si="70"/>
        <v>14.400243813651873</v>
      </c>
      <c r="Z317" s="8">
        <f t="shared" si="71"/>
        <v>408.24</v>
      </c>
      <c r="AA317" s="16">
        <v>15000000415</v>
      </c>
      <c r="AB317" s="8">
        <f t="shared" si="74"/>
        <v>2.7000457150597263</v>
      </c>
      <c r="AC317" s="8">
        <f t="shared" si="73"/>
        <v>76.545000000000002</v>
      </c>
      <c r="AD317" s="16">
        <v>15000000415</v>
      </c>
      <c r="AE317" s="13"/>
      <c r="AF317" s="11" t="str">
        <f t="shared" si="72"/>
        <v>Oven Baked Pizza Seasoning Ingredients:
oregano, garlic, crush red pepper, basil and marjoram</v>
      </c>
    </row>
    <row r="318" spans="1:32" ht="90" x14ac:dyDescent="0.3">
      <c r="A318" s="9" t="s">
        <v>851</v>
      </c>
      <c r="B318" s="10" t="s">
        <v>1799</v>
      </c>
      <c r="C318" s="10" t="s">
        <v>1799</v>
      </c>
      <c r="D318" s="11" t="s">
        <v>2119</v>
      </c>
      <c r="E318" s="8">
        <f t="shared" si="61"/>
        <v>0.3527396583786957</v>
      </c>
      <c r="F318" s="8">
        <v>10</v>
      </c>
      <c r="G318" s="8">
        <f t="shared" si="62"/>
        <v>0.77602724843313053</v>
      </c>
      <c r="H318" s="8">
        <v>22</v>
      </c>
      <c r="I318" s="8">
        <f t="shared" si="63"/>
        <v>0.97003406054141317</v>
      </c>
      <c r="J318" s="8">
        <f t="shared" si="64"/>
        <v>27.500465616349064</v>
      </c>
      <c r="K318" s="8">
        <f t="shared" si="65"/>
        <v>1.5520544968662611</v>
      </c>
      <c r="L318" s="8">
        <f t="shared" si="66"/>
        <v>44.000744986158502</v>
      </c>
      <c r="M318" s="11" t="str">
        <f t="shared" si="67"/>
        <v>PA Dutch Chicken Seasoning Ingredients:
thyme, sage, marjoram, rosemary, pepper, nutmeg
• Packed in a facility and/or equipment that produces products containing peanuts, tree nuts, soybean, milk, dairy, eggs, fish, shellfish, wheat, sesame •
 - NET WT. 0.35 oz (10 grams)</v>
      </c>
      <c r="N318" s="12">
        <v>10000000233</v>
      </c>
      <c r="O318" s="12">
        <v>30000000233</v>
      </c>
      <c r="P318" s="12">
        <v>50000000233</v>
      </c>
      <c r="Q318" s="12">
        <v>70000000233</v>
      </c>
      <c r="R318" s="12">
        <v>90000000233</v>
      </c>
      <c r="S318" s="12">
        <v>11000000233</v>
      </c>
      <c r="T318" s="12">
        <v>13000000233</v>
      </c>
      <c r="U318" s="10"/>
      <c r="V318" s="11" t="s">
        <v>197</v>
      </c>
      <c r="W318" s="8">
        <f t="shared" si="68"/>
        <v>0.19400681210828263</v>
      </c>
      <c r="X318" s="8">
        <f t="shared" si="69"/>
        <v>5.5000931232698127</v>
      </c>
      <c r="Y318" s="8">
        <f t="shared" si="70"/>
        <v>3.1041089937325221</v>
      </c>
      <c r="Z318" s="8">
        <f t="shared" si="71"/>
        <v>88</v>
      </c>
      <c r="AA318" s="16">
        <v>15000000233</v>
      </c>
      <c r="AB318" s="8">
        <f t="shared" si="74"/>
        <v>0.56438345340591312</v>
      </c>
      <c r="AC318" s="8">
        <f t="shared" si="73"/>
        <v>16</v>
      </c>
      <c r="AD318" s="16">
        <v>15000000233</v>
      </c>
      <c r="AE318" s="13" t="s">
        <v>1605</v>
      </c>
      <c r="AF318" s="11" t="str">
        <f t="shared" si="72"/>
        <v>PA Dutch Chicken Seasoning Ingredients:
thyme, sage, marjoram, rosemary, pepper, nutmeg</v>
      </c>
    </row>
    <row r="319" spans="1:32" ht="105" x14ac:dyDescent="0.3">
      <c r="A319" s="9" t="s">
        <v>820</v>
      </c>
      <c r="B319" s="10" t="s">
        <v>821</v>
      </c>
      <c r="C319" s="10" t="s">
        <v>822</v>
      </c>
      <c r="D319" s="11" t="s">
        <v>2120</v>
      </c>
      <c r="E319" s="8">
        <f t="shared" si="61"/>
        <v>1.0000169315036023</v>
      </c>
      <c r="F319" s="8">
        <v>28.35</v>
      </c>
      <c r="G319" s="8">
        <f t="shared" si="62"/>
        <v>2.0000338630072045</v>
      </c>
      <c r="H319" s="8">
        <v>56.7</v>
      </c>
      <c r="I319" s="8">
        <f t="shared" si="63"/>
        <v>2.5000423287590054</v>
      </c>
      <c r="J319" s="8">
        <f t="shared" si="64"/>
        <v>70.87620002031781</v>
      </c>
      <c r="K319" s="8">
        <f t="shared" si="65"/>
        <v>4.0000677260144091</v>
      </c>
      <c r="L319" s="8">
        <f t="shared" si="66"/>
        <v>113.4019200325085</v>
      </c>
      <c r="M319" s="11" t="str">
        <f t="shared" si="67"/>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19" s="12">
        <v>10000000234</v>
      </c>
      <c r="O319" s="12">
        <v>30000000234</v>
      </c>
      <c r="P319" s="12">
        <v>50000000234</v>
      </c>
      <c r="Q319" s="12">
        <v>70000000234</v>
      </c>
      <c r="R319" s="12">
        <v>90000000234</v>
      </c>
      <c r="S319" s="12">
        <v>11000000234</v>
      </c>
      <c r="T319" s="12">
        <v>13000000234</v>
      </c>
      <c r="U319" s="10"/>
      <c r="V319" s="11"/>
      <c r="W319" s="8">
        <f t="shared" si="68"/>
        <v>0.50000846575180113</v>
      </c>
      <c r="X319" s="8">
        <f t="shared" si="69"/>
        <v>14.175240004063562</v>
      </c>
      <c r="Y319" s="8">
        <f t="shared" si="70"/>
        <v>8.0001354520288182</v>
      </c>
      <c r="Z319" s="8">
        <f t="shared" si="71"/>
        <v>226.8</v>
      </c>
      <c r="AA319" s="16">
        <v>15000000234</v>
      </c>
      <c r="AB319" s="8">
        <f t="shared" si="74"/>
        <v>1.5000253972554034</v>
      </c>
      <c r="AC319" s="8">
        <f t="shared" si="73"/>
        <v>42.525000000000006</v>
      </c>
      <c r="AD319" s="16">
        <v>15000000234</v>
      </c>
      <c r="AE319" s="13"/>
      <c r="AF319" s="11" t="str">
        <f t="shared" si="72"/>
        <v>Pacific Northwest Ingredients:
garlic, minced onion, domestic paprika, black pepper, dill, celery seed, parsley, sea salt, lemon peel</v>
      </c>
    </row>
    <row r="320" spans="1:32" ht="90" x14ac:dyDescent="0.3">
      <c r="A320" s="9" t="s">
        <v>823</v>
      </c>
      <c r="B320" s="10" t="s">
        <v>824</v>
      </c>
      <c r="C320" s="10" t="s">
        <v>825</v>
      </c>
      <c r="D320" s="11" t="s">
        <v>2121</v>
      </c>
      <c r="E320" s="8">
        <f t="shared" si="61"/>
        <v>0.80001354520288193</v>
      </c>
      <c r="F320" s="8">
        <v>22.680000000000003</v>
      </c>
      <c r="G320" s="8">
        <f t="shared" si="62"/>
        <v>1.6000270904057639</v>
      </c>
      <c r="H320" s="8">
        <v>45.360000000000007</v>
      </c>
      <c r="I320" s="8">
        <f t="shared" si="63"/>
        <v>2.000033863007205</v>
      </c>
      <c r="J320" s="8">
        <f t="shared" si="64"/>
        <v>56.700960016254264</v>
      </c>
      <c r="K320" s="8">
        <f t="shared" si="65"/>
        <v>3.2000541808115277</v>
      </c>
      <c r="L320" s="8">
        <f t="shared" si="66"/>
        <v>90.721536026006817</v>
      </c>
      <c r="M320" s="11" t="str">
        <f t="shared" si="67"/>
        <v>Panfired Green Tea Ingredients:
panfired green tea
• Packed in a facility and/or equipment that produces products containing peanuts, tree nuts, soybean, milk, dairy, eggs, fish, shellfish, wheat, sesame •
 - NET WT. 0.80 oz (22.68 grams)</v>
      </c>
      <c r="N320" s="12">
        <v>10000000235</v>
      </c>
      <c r="O320" s="12">
        <v>30000000235</v>
      </c>
      <c r="P320" s="12">
        <v>50000000235</v>
      </c>
      <c r="Q320" s="12">
        <v>70000000235</v>
      </c>
      <c r="R320" s="12">
        <v>90000000235</v>
      </c>
      <c r="S320" s="12">
        <v>11000000235</v>
      </c>
      <c r="T320" s="12">
        <v>13000000235</v>
      </c>
      <c r="U320" s="10"/>
      <c r="V320" s="11"/>
      <c r="W320" s="8">
        <f t="shared" si="68"/>
        <v>0.40000677260144096</v>
      </c>
      <c r="X320" s="8">
        <f t="shared" si="69"/>
        <v>11.340192003250852</v>
      </c>
      <c r="Y320" s="8">
        <f t="shared" si="70"/>
        <v>6.4001083616230554</v>
      </c>
      <c r="Z320" s="8">
        <f t="shared" si="71"/>
        <v>181.44000000000003</v>
      </c>
      <c r="AA320" s="16">
        <v>15000000235</v>
      </c>
      <c r="AB320" s="8">
        <f t="shared" si="74"/>
        <v>1.2000203178043229</v>
      </c>
      <c r="AC320" s="8">
        <f t="shared" si="73"/>
        <v>34.020000000000003</v>
      </c>
      <c r="AD320" s="16">
        <v>15000000235</v>
      </c>
      <c r="AE320" s="13"/>
      <c r="AF320" s="11" t="str">
        <f t="shared" si="72"/>
        <v>Panfired Green Tea Ingredients:
panfired green tea</v>
      </c>
    </row>
    <row r="321" spans="1:32" ht="90" x14ac:dyDescent="0.3">
      <c r="A321" s="9" t="s">
        <v>826</v>
      </c>
      <c r="B321" s="10" t="s">
        <v>827</v>
      </c>
      <c r="C321" s="10" t="s">
        <v>827</v>
      </c>
      <c r="D321" s="11" t="s">
        <v>2122</v>
      </c>
      <c r="E321" s="8">
        <f t="shared" si="61"/>
        <v>2.0000338630072045</v>
      </c>
      <c r="F321" s="8">
        <v>56.7</v>
      </c>
      <c r="G321" s="8">
        <f t="shared" si="62"/>
        <v>4.0000677260144091</v>
      </c>
      <c r="H321" s="8">
        <v>113.4</v>
      </c>
      <c r="I321" s="8">
        <f t="shared" si="63"/>
        <v>5.0000846575180109</v>
      </c>
      <c r="J321" s="8">
        <f t="shared" si="64"/>
        <v>141.75240004063562</v>
      </c>
      <c r="K321" s="8">
        <f t="shared" si="65"/>
        <v>8.0001354520288182</v>
      </c>
      <c r="L321" s="8">
        <f t="shared" si="66"/>
        <v>226.803840065017</v>
      </c>
      <c r="M321" s="11" t="str">
        <f t="shared" si="67"/>
        <v>Paprika Ingredients: 
paprika
• Packed in a facility and/or equipment that produces products containing peanuts, tree nuts, soybean, milk, dairy, eggs, fish, shellfish, wheat, sesame •
 - NET WT. 2.00 oz (56.7 grams)</v>
      </c>
      <c r="N321" s="12">
        <v>10000000424</v>
      </c>
      <c r="O321" s="12">
        <v>30000000424</v>
      </c>
      <c r="P321" s="12">
        <v>50000000424</v>
      </c>
      <c r="Q321" s="12">
        <v>70000000424</v>
      </c>
      <c r="R321" s="12">
        <v>90000000424</v>
      </c>
      <c r="S321" s="12">
        <v>11000000424</v>
      </c>
      <c r="T321" s="12">
        <v>13000000424</v>
      </c>
      <c r="U321" s="10"/>
      <c r="V321" s="11"/>
      <c r="W321" s="8">
        <f t="shared" si="68"/>
        <v>1.0000169315036023</v>
      </c>
      <c r="X321" s="8">
        <f t="shared" si="69"/>
        <v>28.350480008127125</v>
      </c>
      <c r="Y321" s="8">
        <f t="shared" si="70"/>
        <v>16.000270904057636</v>
      </c>
      <c r="Z321" s="8">
        <f t="shared" si="71"/>
        <v>453.6</v>
      </c>
      <c r="AA321" s="16">
        <v>15000000424</v>
      </c>
      <c r="AB321" s="8">
        <f t="shared" si="74"/>
        <v>3.0000507945108068</v>
      </c>
      <c r="AC321" s="8">
        <f t="shared" si="73"/>
        <v>85.050000000000011</v>
      </c>
      <c r="AD321" s="16">
        <v>15000000424</v>
      </c>
      <c r="AE321" s="13"/>
      <c r="AF321" s="11" t="str">
        <f t="shared" si="72"/>
        <v>Paprika Ingredients: 
paprika</v>
      </c>
    </row>
    <row r="322" spans="1:32" ht="135" x14ac:dyDescent="0.3">
      <c r="A322" s="14" t="s">
        <v>1784</v>
      </c>
      <c r="B322" s="10" t="s">
        <v>1792</v>
      </c>
      <c r="C322" s="10" t="s">
        <v>1792</v>
      </c>
      <c r="D322" s="11" t="s">
        <v>2123</v>
      </c>
      <c r="E322" s="8">
        <f t="shared" ref="E322:E385" si="75">IF(F322 = "NULL", "NULL", F322/28.34952)</f>
        <v>1.0582189751360871</v>
      </c>
      <c r="F322" s="8">
        <v>30</v>
      </c>
      <c r="G322" s="8">
        <f t="shared" ref="G322:G385" si="76">IF(H322 = "NULL", "NULL", H322/28.34952)</f>
        <v>2.2928077794615218</v>
      </c>
      <c r="H322" s="8">
        <v>65</v>
      </c>
      <c r="I322" s="8">
        <f t="shared" ref="I322:I385" si="77">IF(G322 = "NULL", "NULL", G322*1.25)</f>
        <v>2.8660097243269025</v>
      </c>
      <c r="J322" s="8">
        <f t="shared" ref="J322:J385" si="78">IF(G322 = "NULL", "NULL", I322*28.35)</f>
        <v>81.251375684667693</v>
      </c>
      <c r="K322" s="8">
        <f t="shared" ref="K322:K385" si="79">IF(G322 = "NULL", "NULL", G322*2)</f>
        <v>4.5856155589230436</v>
      </c>
      <c r="L322" s="8">
        <f t="shared" ref="L322:L385" si="80">IF(G322 = "NULL", "NULL", K322*28.35)</f>
        <v>130.00220109546828</v>
      </c>
      <c r="M322" s="11" t="str">
        <f t="shared" ref="M322:M385" si="81">CONCATENATE(D322, CHAR(10), " - NET WT. ", TEXT(E322, "0.00"), " oz (", F322,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2" s="12">
        <v>10000000512</v>
      </c>
      <c r="O322" s="12">
        <v>30000000512</v>
      </c>
      <c r="P322" s="12">
        <v>50000000512</v>
      </c>
      <c r="Q322" s="12">
        <v>70000000512</v>
      </c>
      <c r="R322" s="12">
        <v>90000000512</v>
      </c>
      <c r="S322" s="12">
        <v>11000000512</v>
      </c>
      <c r="T322" s="12">
        <v>13000000512</v>
      </c>
      <c r="U322" s="27"/>
      <c r="W322" s="8">
        <f t="shared" ref="W322:W385" si="82">IF(G322 = "NULL", "NULL", G322/4)</f>
        <v>0.57320194486538045</v>
      </c>
      <c r="X322" s="8">
        <f t="shared" ref="X322:X385" si="83">IF(W322 = "NULL", "NULL", W322*28.35)</f>
        <v>16.250275136933535</v>
      </c>
      <c r="Y322" s="8">
        <f t="shared" ref="Y322:Y385" si="84">IF(G322 = "NULL", "NULL", G322*4)</f>
        <v>9.1712311178460872</v>
      </c>
      <c r="Z322" s="8">
        <f t="shared" ref="Z322:Z385" si="85">IF(G322 = "NULL", "NULL", H322*4)</f>
        <v>260</v>
      </c>
      <c r="AA322" s="16">
        <v>15000000512</v>
      </c>
      <c r="AB322" s="8">
        <f t="shared" si="74"/>
        <v>1.6755133772988045</v>
      </c>
      <c r="AC322" s="8">
        <f t="shared" si="73"/>
        <v>47.5</v>
      </c>
      <c r="AD322" s="16">
        <v>15000000512</v>
      </c>
      <c r="AE322" s="13" t="s">
        <v>1774</v>
      </c>
      <c r="AF322" s="11" t="str">
        <f t="shared" ref="AF322:AF385" si="86">SUBSTITUTE(D322,CHAR(10)&amp;"•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23" spans="1:32" ht="135" x14ac:dyDescent="0.3">
      <c r="A323" s="25" t="s">
        <v>828</v>
      </c>
      <c r="B323" s="10" t="s">
        <v>829</v>
      </c>
      <c r="C323" s="10" t="s">
        <v>830</v>
      </c>
      <c r="D323" s="11" t="s">
        <v>2124</v>
      </c>
      <c r="E323" s="8">
        <f t="shared" si="75"/>
        <v>1.1000186246539627</v>
      </c>
      <c r="F323" s="8">
        <v>31.185000000000006</v>
      </c>
      <c r="G323" s="8">
        <f t="shared" si="76"/>
        <v>2.2000372493079254</v>
      </c>
      <c r="H323" s="8">
        <v>62.370000000000012</v>
      </c>
      <c r="I323" s="8">
        <f t="shared" si="77"/>
        <v>2.7500465616349068</v>
      </c>
      <c r="J323" s="8">
        <f t="shared" si="78"/>
        <v>77.963820022349609</v>
      </c>
      <c r="K323" s="8">
        <f t="shared" si="79"/>
        <v>4.4000744986158509</v>
      </c>
      <c r="L323" s="8">
        <f t="shared" si="80"/>
        <v>124.74211203575938</v>
      </c>
      <c r="M323" s="11" t="str">
        <f t="shared" si="81"/>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3" s="12">
        <v>10000000236</v>
      </c>
      <c r="O323" s="12">
        <v>30000000236</v>
      </c>
      <c r="P323" s="12">
        <v>50000000236</v>
      </c>
      <c r="Q323" s="12">
        <v>70000000236</v>
      </c>
      <c r="R323" s="12">
        <v>90000000236</v>
      </c>
      <c r="S323" s="12">
        <v>11000000236</v>
      </c>
      <c r="T323" s="12">
        <v>13000000236</v>
      </c>
      <c r="U323" s="10" t="s">
        <v>38</v>
      </c>
      <c r="V323" s="11"/>
      <c r="W323" s="8">
        <f t="shared" si="82"/>
        <v>0.55000931232698136</v>
      </c>
      <c r="X323" s="8">
        <f t="shared" si="83"/>
        <v>15.592764004469922</v>
      </c>
      <c r="Y323" s="8">
        <f t="shared" si="84"/>
        <v>8.8001489972317017</v>
      </c>
      <c r="Z323" s="8">
        <f t="shared" si="85"/>
        <v>249.48000000000005</v>
      </c>
      <c r="AA323" s="16">
        <v>15000000236</v>
      </c>
      <c r="AB323" s="8">
        <f t="shared" si="74"/>
        <v>1.6500279369809441</v>
      </c>
      <c r="AC323" s="8">
        <f t="shared" si="73"/>
        <v>46.777500000000011</v>
      </c>
      <c r="AD323" s="16">
        <v>15000000236</v>
      </c>
      <c r="AE323" s="13"/>
      <c r="AF323" s="11" t="str">
        <f t="shared" si="86"/>
        <v>Parmesan &amp; Herb Bread Dip Ingredients:
parmesan cheese ([part-skim milk, cheese culture, salt enzymes], whey, buttermilk solids, sodium phosphate, salt), salt, oregano, basil, garlic, crushed red pepper
• ALLERGY ALERT: contains milk •</v>
      </c>
    </row>
    <row r="324" spans="1:32" ht="135" x14ac:dyDescent="0.3">
      <c r="A324" s="14" t="s">
        <v>831</v>
      </c>
      <c r="B324" s="10" t="s">
        <v>832</v>
      </c>
      <c r="C324" s="10" t="s">
        <v>833</v>
      </c>
      <c r="D324" s="11" t="s">
        <v>2125</v>
      </c>
      <c r="E324" s="8">
        <f t="shared" si="75"/>
        <v>1.1000186246539627</v>
      </c>
      <c r="F324" s="8">
        <v>31.185000000000006</v>
      </c>
      <c r="G324" s="8">
        <f t="shared" si="76"/>
        <v>2.2000372493079254</v>
      </c>
      <c r="H324" s="8">
        <v>62.370000000000012</v>
      </c>
      <c r="I324" s="8">
        <f t="shared" si="77"/>
        <v>2.7500465616349068</v>
      </c>
      <c r="J324" s="8">
        <f t="shared" si="78"/>
        <v>77.963820022349609</v>
      </c>
      <c r="K324" s="8">
        <f t="shared" si="79"/>
        <v>4.4000744986158509</v>
      </c>
      <c r="L324" s="8">
        <f t="shared" si="80"/>
        <v>124.74211203575938</v>
      </c>
      <c r="M324" s="11" t="str">
        <f t="shared" si="81"/>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4" s="12">
        <v>10000000396</v>
      </c>
      <c r="O324" s="12">
        <v>30000000396</v>
      </c>
      <c r="P324" s="12">
        <v>50000000396</v>
      </c>
      <c r="Q324" s="12">
        <v>70000000396</v>
      </c>
      <c r="R324" s="12">
        <v>90000000396</v>
      </c>
      <c r="S324" s="12">
        <v>11000000396</v>
      </c>
      <c r="T324" s="12">
        <v>13000000396</v>
      </c>
      <c r="U324" s="11"/>
      <c r="V324" s="11"/>
      <c r="W324" s="8">
        <f t="shared" si="82"/>
        <v>0.55000931232698136</v>
      </c>
      <c r="X324" s="8">
        <f t="shared" si="83"/>
        <v>15.592764004469922</v>
      </c>
      <c r="Y324" s="8">
        <f t="shared" si="84"/>
        <v>8.8001489972317017</v>
      </c>
      <c r="Z324" s="8">
        <f t="shared" si="85"/>
        <v>249.48000000000005</v>
      </c>
      <c r="AA324" s="16">
        <v>15000000396</v>
      </c>
      <c r="AB324" s="8">
        <f t="shared" si="74"/>
        <v>1.6500279369809441</v>
      </c>
      <c r="AC324" s="8">
        <f t="shared" si="73"/>
        <v>46.777500000000011</v>
      </c>
      <c r="AD324" s="16">
        <v>15000000396</v>
      </c>
      <c r="AE324" s="13" t="s">
        <v>834</v>
      </c>
      <c r="AF324" s="11" t="str">
        <f t="shared" si="86"/>
        <v>Parmesan &amp; Herb Bread Dip &amp; Seasoning Ingredients:
parmesan cheese ([part-skim milk, cheese culture, salt enzymes], whey, buttermilk solids, sodium phosphate, salt), salt, oregano, basil, garlic, crushed red pepper
• ALLERGY ALERT: contains milk •</v>
      </c>
    </row>
    <row r="325" spans="1:32" ht="135" x14ac:dyDescent="0.3">
      <c r="A325" s="14" t="s">
        <v>835</v>
      </c>
      <c r="B325" s="10" t="s">
        <v>836</v>
      </c>
      <c r="C325" s="10" t="s">
        <v>836</v>
      </c>
      <c r="D325" s="11" t="s">
        <v>2126</v>
      </c>
      <c r="E325" s="8">
        <f t="shared" si="75"/>
        <v>1.1000186246539627</v>
      </c>
      <c r="F325" s="8">
        <v>31.185000000000006</v>
      </c>
      <c r="G325" s="8">
        <f t="shared" si="76"/>
        <v>2.2000372493079254</v>
      </c>
      <c r="H325" s="8">
        <v>62.370000000000012</v>
      </c>
      <c r="I325" s="8">
        <f t="shared" si="77"/>
        <v>2.7500465616349068</v>
      </c>
      <c r="J325" s="8">
        <f t="shared" si="78"/>
        <v>77.963820022349609</v>
      </c>
      <c r="K325" s="8">
        <f t="shared" si="79"/>
        <v>4.4000744986158509</v>
      </c>
      <c r="L325" s="8">
        <f t="shared" si="80"/>
        <v>124.74211203575938</v>
      </c>
      <c r="M325" s="11" t="str">
        <f t="shared" si="81"/>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5" s="12">
        <v>10000000444</v>
      </c>
      <c r="O325" s="12">
        <v>30000000444</v>
      </c>
      <c r="P325" s="12">
        <v>50000000444</v>
      </c>
      <c r="Q325" s="12">
        <v>70000000444</v>
      </c>
      <c r="R325" s="12">
        <v>90000000444</v>
      </c>
      <c r="S325" s="12">
        <v>11000000444</v>
      </c>
      <c r="T325" s="12">
        <v>13000000444</v>
      </c>
      <c r="U325" s="11" t="s">
        <v>38</v>
      </c>
      <c r="V325" s="11"/>
      <c r="W325" s="8">
        <f t="shared" si="82"/>
        <v>0.55000931232698136</v>
      </c>
      <c r="X325" s="8">
        <f t="shared" si="83"/>
        <v>15.592764004469922</v>
      </c>
      <c r="Y325" s="8">
        <f t="shared" si="84"/>
        <v>8.8001489972317017</v>
      </c>
      <c r="Z325" s="8">
        <f t="shared" si="85"/>
        <v>249.48000000000005</v>
      </c>
      <c r="AA325" s="16">
        <v>15000000444</v>
      </c>
      <c r="AB325" s="8">
        <f t="shared" si="74"/>
        <v>1.6500279369809441</v>
      </c>
      <c r="AC325" s="8">
        <f t="shared" si="73"/>
        <v>46.777500000000011</v>
      </c>
      <c r="AD325" s="16">
        <v>15000000444</v>
      </c>
      <c r="AE325" s="13" t="s">
        <v>837</v>
      </c>
      <c r="AF325" s="11" t="str">
        <f t="shared" si="86"/>
        <v>Parmesan &amp; Herb Seasoning Ingredients:
parmesan cheese ([part-skim milk, cheese culture, salt enzymes], whey, buttermilk solids, sodium phosphate, salt), salt, oregano, basil, garlic, crushed red pepper
• ALLERGY ALERT: contains milk •</v>
      </c>
    </row>
    <row r="326" spans="1:32" ht="135" x14ac:dyDescent="0.3">
      <c r="A326" s="9" t="s">
        <v>838</v>
      </c>
      <c r="B326" s="10" t="s">
        <v>839</v>
      </c>
      <c r="C326" s="10" t="s">
        <v>840</v>
      </c>
      <c r="D326" s="11" t="s">
        <v>2127</v>
      </c>
      <c r="E326" s="8">
        <f t="shared" si="75"/>
        <v>1.1000186246539627</v>
      </c>
      <c r="F326" s="8">
        <v>31.185000000000006</v>
      </c>
      <c r="G326" s="8">
        <f t="shared" si="76"/>
        <v>2.2000372493079254</v>
      </c>
      <c r="H326" s="8">
        <v>62.370000000000012</v>
      </c>
      <c r="I326" s="8">
        <f t="shared" si="77"/>
        <v>2.7500465616349068</v>
      </c>
      <c r="J326" s="8">
        <f t="shared" si="78"/>
        <v>77.963820022349609</v>
      </c>
      <c r="K326" s="8">
        <f t="shared" si="79"/>
        <v>4.4000744986158509</v>
      </c>
      <c r="L326" s="8">
        <f t="shared" si="80"/>
        <v>124.74211203575938</v>
      </c>
      <c r="M326" s="11" t="str">
        <f t="shared" si="81"/>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26" s="12">
        <v>10000000238</v>
      </c>
      <c r="O326" s="12">
        <v>30000000238</v>
      </c>
      <c r="P326" s="12">
        <v>50000000238</v>
      </c>
      <c r="Q326" s="12">
        <v>70000000238</v>
      </c>
      <c r="R326" s="12">
        <v>90000000238</v>
      </c>
      <c r="S326" s="12">
        <v>11000000238</v>
      </c>
      <c r="T326" s="12">
        <v>13000000238</v>
      </c>
      <c r="U326" s="10" t="s">
        <v>38</v>
      </c>
      <c r="V326" s="11" t="s">
        <v>1309</v>
      </c>
      <c r="W326" s="8">
        <f t="shared" si="82"/>
        <v>0.55000931232698136</v>
      </c>
      <c r="X326" s="8">
        <f t="shared" si="83"/>
        <v>15.592764004469922</v>
      </c>
      <c r="Y326" s="8">
        <f t="shared" si="84"/>
        <v>8.8001489972317017</v>
      </c>
      <c r="Z326" s="8">
        <f t="shared" si="85"/>
        <v>249.48000000000005</v>
      </c>
      <c r="AA326" s="16">
        <v>15000000238</v>
      </c>
      <c r="AB326" s="8">
        <f t="shared" si="74"/>
        <v>1.6500279369809441</v>
      </c>
      <c r="AC326" s="8">
        <f t="shared" si="73"/>
        <v>46.777500000000011</v>
      </c>
      <c r="AD326" s="16">
        <v>15000000238</v>
      </c>
      <c r="AE326" s="13"/>
      <c r="AF326" s="11" t="str">
        <f t="shared" si="86"/>
        <v>Parmesan Cheese Powder Ingredients:
dehydrated parmesan cheese (part-skim milk, cheese culture, salt, enzymes), whey, buttermilk solids, sodium phosphate, and salt
• ALLERGY ALERT: contains milk •</v>
      </c>
    </row>
    <row r="327" spans="1:32" ht="135" x14ac:dyDescent="0.3">
      <c r="A327" s="25" t="s">
        <v>841</v>
      </c>
      <c r="B327" s="10" t="s">
        <v>842</v>
      </c>
      <c r="C327" s="10" t="s">
        <v>843</v>
      </c>
      <c r="D327" s="11" t="s">
        <v>2128</v>
      </c>
      <c r="E327" s="8">
        <f t="shared" si="75"/>
        <v>1.0582189751360871</v>
      </c>
      <c r="F327" s="8">
        <v>30</v>
      </c>
      <c r="G327" s="8">
        <f t="shared" si="76"/>
        <v>2.2928077794615218</v>
      </c>
      <c r="H327" s="8">
        <v>65</v>
      </c>
      <c r="I327" s="8">
        <f t="shared" si="77"/>
        <v>2.8660097243269025</v>
      </c>
      <c r="J327" s="8">
        <f t="shared" si="78"/>
        <v>81.251375684667693</v>
      </c>
      <c r="K327" s="8">
        <f t="shared" si="79"/>
        <v>4.5856155589230436</v>
      </c>
      <c r="L327" s="8">
        <f t="shared" si="80"/>
        <v>130.00220109546828</v>
      </c>
      <c r="M327" s="11" t="str">
        <f t="shared" si="81"/>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7" s="12">
        <v>10000000237</v>
      </c>
      <c r="O327" s="12">
        <v>30000000237</v>
      </c>
      <c r="P327" s="12">
        <v>50000000237</v>
      </c>
      <c r="Q327" s="12">
        <v>70000000237</v>
      </c>
      <c r="R327" s="12">
        <v>90000000237</v>
      </c>
      <c r="S327" s="12">
        <v>11000000237</v>
      </c>
      <c r="T327" s="12">
        <v>13000000237</v>
      </c>
      <c r="U327" s="10" t="s">
        <v>38</v>
      </c>
      <c r="V327" s="11" t="s">
        <v>844</v>
      </c>
      <c r="W327" s="8">
        <f t="shared" si="82"/>
        <v>0.57320194486538045</v>
      </c>
      <c r="X327" s="8">
        <f t="shared" si="83"/>
        <v>16.250275136933535</v>
      </c>
      <c r="Y327" s="8">
        <f t="shared" si="84"/>
        <v>9.1712311178460872</v>
      </c>
      <c r="Z327" s="8">
        <f t="shared" si="85"/>
        <v>260</v>
      </c>
      <c r="AA327" s="16">
        <v>15000000237</v>
      </c>
      <c r="AB327" s="8">
        <f t="shared" si="74"/>
        <v>1.6755133772988045</v>
      </c>
      <c r="AC327" s="8">
        <f t="shared" si="73"/>
        <v>47.5</v>
      </c>
      <c r="AD327" s="16">
        <v>15000000237</v>
      </c>
      <c r="AE327" s="13"/>
      <c r="AF327" s="11" t="str">
        <f t="shared" si="86"/>
        <v>Parmesan Garlic Popcorn Seasoning Ingredients: 
parmesan cheese ([part-skim milk, cheese culture, salt enzymes], whey, buttermilk solids, sodium phosphate, salt), milk powder, salt, garlic and onion
• ALLERGY ALERT: contains milk •</v>
      </c>
    </row>
    <row r="328" spans="1:32" ht="90" x14ac:dyDescent="0.3">
      <c r="A328" s="9" t="s">
        <v>845</v>
      </c>
      <c r="B328" s="10" t="s">
        <v>846</v>
      </c>
      <c r="C328" s="10" t="s">
        <v>846</v>
      </c>
      <c r="D328" s="11" t="s">
        <v>2129</v>
      </c>
      <c r="E328" s="8">
        <f t="shared" si="75"/>
        <v>0.25000423287590057</v>
      </c>
      <c r="F328" s="8">
        <v>7.0875000000000004</v>
      </c>
      <c r="G328" s="8">
        <f t="shared" si="76"/>
        <v>0.50000846575180113</v>
      </c>
      <c r="H328" s="8">
        <v>14.175000000000001</v>
      </c>
      <c r="I328" s="8">
        <f t="shared" si="77"/>
        <v>0.62501058218975136</v>
      </c>
      <c r="J328" s="8">
        <f t="shared" si="78"/>
        <v>17.719050005079453</v>
      </c>
      <c r="K328" s="8">
        <f t="shared" si="79"/>
        <v>1.0000169315036023</v>
      </c>
      <c r="L328" s="8">
        <f t="shared" si="80"/>
        <v>28.350480008127125</v>
      </c>
      <c r="M328" s="11" t="str">
        <f t="shared" si="81"/>
        <v>Parsley Ingredients:
parsley
• Packed in a facility and/or equipment that produces products containing peanuts, tree nuts, soybean, milk, dairy, eggs, fish, shellfish, wheat, sesame •
 - NET WT. 0.25 oz (7.0875 grams)</v>
      </c>
      <c r="N328" s="12">
        <v>10000000476</v>
      </c>
      <c r="O328" s="12">
        <v>30000000476</v>
      </c>
      <c r="P328" s="12">
        <v>50000000476</v>
      </c>
      <c r="Q328" s="12">
        <v>70000000476</v>
      </c>
      <c r="R328" s="12">
        <v>90000000476</v>
      </c>
      <c r="S328" s="12">
        <v>11000000476</v>
      </c>
      <c r="T328" s="12">
        <v>13000000476</v>
      </c>
      <c r="U328" s="10"/>
      <c r="V328" s="11"/>
      <c r="W328" s="8">
        <f t="shared" si="82"/>
        <v>0.12500211643795028</v>
      </c>
      <c r="X328" s="8">
        <f t="shared" si="83"/>
        <v>3.5438100010158906</v>
      </c>
      <c r="Y328" s="8">
        <f t="shared" si="84"/>
        <v>2.0000338630072045</v>
      </c>
      <c r="Z328" s="8">
        <f t="shared" si="85"/>
        <v>56.7</v>
      </c>
      <c r="AA328" s="16">
        <v>15000000476</v>
      </c>
      <c r="AB328" s="8">
        <f t="shared" si="74"/>
        <v>0.37500634931385085</v>
      </c>
      <c r="AC328" s="8">
        <f t="shared" si="73"/>
        <v>10.631250000000001</v>
      </c>
      <c r="AD328" s="16">
        <v>15000000476</v>
      </c>
      <c r="AE328" s="13"/>
      <c r="AF328" s="11" t="str">
        <f t="shared" si="86"/>
        <v>Parsley Ingredients:
parsley</v>
      </c>
    </row>
    <row r="329" spans="1:32" ht="105" x14ac:dyDescent="0.3">
      <c r="A329" s="9" t="s">
        <v>1657</v>
      </c>
      <c r="B329" s="10" t="s">
        <v>847</v>
      </c>
      <c r="C329" s="10" t="s">
        <v>847</v>
      </c>
      <c r="D329" s="11" t="s">
        <v>2130</v>
      </c>
      <c r="E329" s="8">
        <f t="shared" si="75"/>
        <v>0.80001354520288193</v>
      </c>
      <c r="F329" s="8">
        <v>22.680000000000003</v>
      </c>
      <c r="G329" s="8">
        <f t="shared" si="76"/>
        <v>1.6000270904057639</v>
      </c>
      <c r="H329" s="8">
        <v>45.360000000000007</v>
      </c>
      <c r="I329" s="8">
        <f t="shared" si="77"/>
        <v>2.000033863007205</v>
      </c>
      <c r="J329" s="8">
        <f t="shared" si="78"/>
        <v>56.700960016254264</v>
      </c>
      <c r="K329" s="8">
        <f t="shared" si="79"/>
        <v>3.2000541808115277</v>
      </c>
      <c r="L329" s="8">
        <f t="shared" si="80"/>
        <v>90.721536026006817</v>
      </c>
      <c r="M329" s="11" t="str">
        <f t="shared" si="81"/>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29" s="12">
        <v>10000000239</v>
      </c>
      <c r="O329" s="12">
        <v>30000000239</v>
      </c>
      <c r="P329" s="12">
        <v>50000000239</v>
      </c>
      <c r="Q329" s="12">
        <v>70000000239</v>
      </c>
      <c r="R329" s="12">
        <v>90000000239</v>
      </c>
      <c r="S329" s="12">
        <v>11000000239</v>
      </c>
      <c r="T329" s="12">
        <v>13000000239</v>
      </c>
      <c r="U329" s="10" t="s">
        <v>38</v>
      </c>
      <c r="V329" s="11" t="s">
        <v>1315</v>
      </c>
      <c r="W329" s="8">
        <f t="shared" si="82"/>
        <v>0.40000677260144096</v>
      </c>
      <c r="X329" s="8">
        <f t="shared" si="83"/>
        <v>11.340192003250852</v>
      </c>
      <c r="Y329" s="8">
        <f t="shared" si="84"/>
        <v>6.4001083616230554</v>
      </c>
      <c r="Z329" s="8">
        <f t="shared" si="85"/>
        <v>181.44000000000003</v>
      </c>
      <c r="AA329" s="16">
        <v>15000000239</v>
      </c>
      <c r="AB329" s="8">
        <f t="shared" si="74"/>
        <v>1.2000203178043229</v>
      </c>
      <c r="AC329" s="8">
        <f t="shared" si="73"/>
        <v>34.020000000000003</v>
      </c>
      <c r="AD329" s="16">
        <v>15000000239</v>
      </c>
      <c r="AE329" s="13"/>
      <c r="AF329" s="11" t="str">
        <f t="shared" si="86"/>
        <v>Peach Passion Tea Ingredients:
black tea, orange blossom, safflower, elderberry, flower pollen, artificial flavoring</v>
      </c>
    </row>
    <row r="330" spans="1:32" ht="31.2" x14ac:dyDescent="0.3">
      <c r="A330" s="9" t="s">
        <v>848</v>
      </c>
      <c r="B330" s="10" t="s">
        <v>849</v>
      </c>
      <c r="C330" s="10" t="s">
        <v>850</v>
      </c>
      <c r="D330" s="11" t="s">
        <v>32</v>
      </c>
      <c r="E330" s="8">
        <f t="shared" si="75"/>
        <v>2.9000491013604468</v>
      </c>
      <c r="F330" s="8">
        <v>82.215000000000003</v>
      </c>
      <c r="G330" s="8">
        <f t="shared" si="76"/>
        <v>5.8000982027208936</v>
      </c>
      <c r="H330" s="8">
        <v>164.43</v>
      </c>
      <c r="I330" s="8">
        <f t="shared" si="77"/>
        <v>7.2501227534011168</v>
      </c>
      <c r="J330" s="8">
        <f t="shared" si="78"/>
        <v>205.54098005892166</v>
      </c>
      <c r="K330" s="8">
        <f t="shared" si="79"/>
        <v>11.600196405441787</v>
      </c>
      <c r="L330" s="8">
        <f t="shared" si="80"/>
        <v>328.86556809427469</v>
      </c>
      <c r="M330" s="11" t="str">
        <f t="shared" si="81"/>
        <v>NULL
 - NET WT. 2.90 oz (82.215 grams)</v>
      </c>
      <c r="N330" s="12">
        <v>10000000240</v>
      </c>
      <c r="O330" s="12">
        <v>30000000240</v>
      </c>
      <c r="P330" s="12">
        <v>50000000240</v>
      </c>
      <c r="Q330" s="12">
        <v>70000000240</v>
      </c>
      <c r="R330" s="12">
        <v>90000000240</v>
      </c>
      <c r="S330" s="12">
        <v>11000000240</v>
      </c>
      <c r="T330" s="12">
        <v>13000000240</v>
      </c>
      <c r="U330" s="10"/>
      <c r="V330" s="11"/>
      <c r="W330" s="8">
        <f t="shared" si="82"/>
        <v>1.4500245506802234</v>
      </c>
      <c r="X330" s="8">
        <f t="shared" si="83"/>
        <v>41.108196011784337</v>
      </c>
      <c r="Y330" s="8">
        <f t="shared" si="84"/>
        <v>23.200392810883574</v>
      </c>
      <c r="Z330" s="8">
        <f t="shared" si="85"/>
        <v>657.72</v>
      </c>
      <c r="AA330" s="16">
        <v>15000000240</v>
      </c>
      <c r="AB330" s="8">
        <f t="shared" si="74"/>
        <v>4.3500736520406704</v>
      </c>
      <c r="AC330" s="8">
        <f t="shared" si="73"/>
        <v>123.32250000000001</v>
      </c>
      <c r="AD330" s="16">
        <v>15000000240</v>
      </c>
      <c r="AE330" s="13"/>
      <c r="AF330" s="11" t="str">
        <f t="shared" si="86"/>
        <v>NULL</v>
      </c>
    </row>
    <row r="331" spans="1:32" ht="90" x14ac:dyDescent="0.3">
      <c r="A331" s="25" t="s">
        <v>1220</v>
      </c>
      <c r="B331" s="10" t="s">
        <v>1348</v>
      </c>
      <c r="C331" s="10" t="s">
        <v>1348</v>
      </c>
      <c r="D331" s="11" t="s">
        <v>2131</v>
      </c>
      <c r="E331" s="8">
        <f t="shared" si="75"/>
        <v>0.8113012142710001</v>
      </c>
      <c r="F331" s="8">
        <v>23</v>
      </c>
      <c r="G331" s="8">
        <f t="shared" si="76"/>
        <v>2.1164379502721742</v>
      </c>
      <c r="H331" s="8">
        <v>60</v>
      </c>
      <c r="I331" s="8">
        <f t="shared" si="77"/>
        <v>2.645547437840218</v>
      </c>
      <c r="J331" s="8">
        <f t="shared" si="78"/>
        <v>75.001269862770187</v>
      </c>
      <c r="K331" s="8">
        <f t="shared" si="79"/>
        <v>4.2328759005443484</v>
      </c>
      <c r="L331" s="8">
        <f t="shared" si="80"/>
        <v>120.00203178043228</v>
      </c>
      <c r="M331" s="11" t="str">
        <f t="shared" si="81"/>
        <v>Pennsylvania Pork Rub Ingredients:
chili powder, dehydrated garlic, spices, sea salt
• Packed in a facility and/or equipment that produces products containing peanuts, tree nuts, soybean, milk, dairy, eggs, fish, shellfish, wheat, sesame •
 - NET WT. 0.81 oz (23 grams)</v>
      </c>
      <c r="N331" s="12">
        <v>10000000414</v>
      </c>
      <c r="O331" s="12">
        <v>30000000414</v>
      </c>
      <c r="P331" s="12">
        <v>50000000414</v>
      </c>
      <c r="Q331" s="12">
        <v>70000000414</v>
      </c>
      <c r="R331" s="12">
        <v>90000000414</v>
      </c>
      <c r="S331" s="12">
        <v>11000000414</v>
      </c>
      <c r="T331" s="12">
        <v>13000000414</v>
      </c>
      <c r="U331" s="10" t="s">
        <v>38</v>
      </c>
      <c r="V331" s="11"/>
      <c r="W331" s="8">
        <f t="shared" si="82"/>
        <v>0.52910948756804355</v>
      </c>
      <c r="X331" s="8">
        <f t="shared" si="83"/>
        <v>15.000253972554034</v>
      </c>
      <c r="Y331" s="8">
        <f t="shared" si="84"/>
        <v>8.4657518010886967</v>
      </c>
      <c r="Z331" s="8">
        <f t="shared" si="85"/>
        <v>240</v>
      </c>
      <c r="AA331" s="16">
        <v>15000000414</v>
      </c>
      <c r="AB331" s="8">
        <f t="shared" si="74"/>
        <v>1.4638695822715873</v>
      </c>
      <c r="AC331" s="8">
        <f t="shared" si="73"/>
        <v>41.5</v>
      </c>
      <c r="AD331" s="16">
        <v>15000000414</v>
      </c>
      <c r="AE331" s="13" t="s">
        <v>1647</v>
      </c>
      <c r="AF331" s="11" t="str">
        <f t="shared" si="86"/>
        <v>Pennsylvania Pork Rub Ingredients:
chili powder, dehydrated garlic, spices, sea salt</v>
      </c>
    </row>
    <row r="332" spans="1:32" ht="105" x14ac:dyDescent="0.3">
      <c r="A332" s="9" t="s">
        <v>1374</v>
      </c>
      <c r="B332" s="10" t="s">
        <v>1394</v>
      </c>
      <c r="C332" s="10" t="s">
        <v>1394</v>
      </c>
      <c r="D332" s="11" t="s">
        <v>2132</v>
      </c>
      <c r="E332" s="8">
        <f t="shared" si="75"/>
        <v>1.1287669068118262</v>
      </c>
      <c r="F332" s="8">
        <v>32</v>
      </c>
      <c r="G332" s="8">
        <f t="shared" si="76"/>
        <v>2.3986296769751307</v>
      </c>
      <c r="H332" s="8">
        <v>68</v>
      </c>
      <c r="I332" s="8">
        <f t="shared" si="77"/>
        <v>2.9982870962189132</v>
      </c>
      <c r="J332" s="8">
        <f t="shared" si="78"/>
        <v>85.001439177806191</v>
      </c>
      <c r="K332" s="8">
        <f t="shared" si="79"/>
        <v>4.7972593539502615</v>
      </c>
      <c r="L332" s="8">
        <f t="shared" si="80"/>
        <v>136.00230268448993</v>
      </c>
      <c r="M332" s="11" t="str">
        <f t="shared" si="81"/>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32" s="12">
        <v>10000000498</v>
      </c>
      <c r="O332" s="12">
        <v>30000000498</v>
      </c>
      <c r="P332" s="12">
        <v>50000000498</v>
      </c>
      <c r="Q332" s="12">
        <v>70000000498</v>
      </c>
      <c r="R332" s="12">
        <v>90000000498</v>
      </c>
      <c r="S332" s="12">
        <v>11000000498</v>
      </c>
      <c r="T332" s="12">
        <v>13000000498</v>
      </c>
      <c r="U332" s="10" t="s">
        <v>38</v>
      </c>
      <c r="V332" s="11" t="s">
        <v>1316</v>
      </c>
      <c r="W332" s="8">
        <f t="shared" si="82"/>
        <v>0.59965741924378269</v>
      </c>
      <c r="X332" s="8">
        <f t="shared" si="83"/>
        <v>17.000287835561242</v>
      </c>
      <c r="Y332" s="8">
        <f t="shared" si="84"/>
        <v>9.594518707900523</v>
      </c>
      <c r="Z332" s="8">
        <f t="shared" si="85"/>
        <v>272</v>
      </c>
      <c r="AA332" s="16">
        <v>15000000498</v>
      </c>
      <c r="AB332" s="8">
        <f t="shared" si="74"/>
        <v>1.7636982918934785</v>
      </c>
      <c r="AC332" s="8">
        <f t="shared" si="73"/>
        <v>50</v>
      </c>
      <c r="AD332" s="16">
        <v>15000000498</v>
      </c>
      <c r="AE332" s="13"/>
      <c r="AF332" s="11" t="str">
        <f t="shared" si="86"/>
        <v>Pepper Sensation Ingredients:
dehydrated garlic, dehydrated red and green bell peppers, salt, black pepper, dehydrated onion, spices, hickory oil</v>
      </c>
    </row>
    <row r="333" spans="1:32" ht="90" x14ac:dyDescent="0.3">
      <c r="A333" s="9" t="s">
        <v>36</v>
      </c>
      <c r="B333" s="10" t="s">
        <v>1393</v>
      </c>
      <c r="C333" s="10" t="s">
        <v>1393</v>
      </c>
      <c r="D333" s="11" t="s">
        <v>2133</v>
      </c>
      <c r="E333" s="8">
        <f t="shared" si="75"/>
        <v>1.1640408726496958</v>
      </c>
      <c r="F333" s="8">
        <v>33</v>
      </c>
      <c r="G333" s="8">
        <f t="shared" si="76"/>
        <v>2.363355711137261</v>
      </c>
      <c r="H333" s="8">
        <v>67</v>
      </c>
      <c r="I333" s="8">
        <f t="shared" si="77"/>
        <v>2.9541946389215763</v>
      </c>
      <c r="J333" s="8">
        <f t="shared" si="78"/>
        <v>83.751418013426687</v>
      </c>
      <c r="K333" s="8">
        <f t="shared" si="79"/>
        <v>4.7267114222745219</v>
      </c>
      <c r="L333" s="8">
        <f t="shared" si="80"/>
        <v>134.00226882148272</v>
      </c>
      <c r="M333" s="11" t="str">
        <f t="shared" si="81"/>
        <v>Peppercorn Medley Ingredients:
black, white, green, pink, Jamaican allspice peppercorns
• Packed in a facility and/or equipment that produces products containing peanuts, tree nuts, soybean, milk, dairy, eggs, fish, shellfish, wheat, sesame •
 - NET WT. 1.16 oz (33 grams)</v>
      </c>
      <c r="N333" s="12">
        <v>10000000003</v>
      </c>
      <c r="O333" s="12">
        <v>30000000003</v>
      </c>
      <c r="P333" s="12">
        <v>50000000003</v>
      </c>
      <c r="Q333" s="12">
        <v>70000000003</v>
      </c>
      <c r="R333" s="12">
        <v>90000000003</v>
      </c>
      <c r="S333" s="12">
        <v>11000000003</v>
      </c>
      <c r="T333" s="12">
        <v>13000000003</v>
      </c>
      <c r="U333" s="10" t="s">
        <v>38</v>
      </c>
      <c r="V333" s="11" t="s">
        <v>1316</v>
      </c>
      <c r="W333" s="8">
        <f t="shared" si="82"/>
        <v>0.59083892778431524</v>
      </c>
      <c r="X333" s="8">
        <f t="shared" si="83"/>
        <v>16.750283602685339</v>
      </c>
      <c r="Y333" s="8">
        <f t="shared" si="84"/>
        <v>9.4534228445490438</v>
      </c>
      <c r="Z333" s="8">
        <f t="shared" si="85"/>
        <v>268</v>
      </c>
      <c r="AA333" s="16">
        <v>15000000003</v>
      </c>
      <c r="AB333" s="8">
        <f t="shared" si="74"/>
        <v>1.7636982918934785</v>
      </c>
      <c r="AC333" s="8">
        <f t="shared" si="73"/>
        <v>50</v>
      </c>
      <c r="AD333" s="16">
        <v>15000000003</v>
      </c>
      <c r="AE333" s="13"/>
      <c r="AF333" s="11" t="str">
        <f t="shared" si="86"/>
        <v>Peppercorn Medley Ingredients:
black, white, green, pink, Jamaican allspice peppercorns</v>
      </c>
    </row>
    <row r="334" spans="1:32" ht="90" x14ac:dyDescent="0.3">
      <c r="A334" s="9" t="s">
        <v>852</v>
      </c>
      <c r="B334" s="10" t="s">
        <v>853</v>
      </c>
      <c r="C334" s="10" t="s">
        <v>853</v>
      </c>
      <c r="D334" s="11" t="s">
        <v>2134</v>
      </c>
      <c r="E334" s="8">
        <f t="shared" si="75"/>
        <v>0.80001354520288193</v>
      </c>
      <c r="F334" s="8">
        <v>22.680000000000003</v>
      </c>
      <c r="G334" s="8">
        <f t="shared" si="76"/>
        <v>1.6000270904057639</v>
      </c>
      <c r="H334" s="8">
        <v>45.360000000000007</v>
      </c>
      <c r="I334" s="8">
        <f t="shared" si="77"/>
        <v>2.000033863007205</v>
      </c>
      <c r="J334" s="8">
        <f t="shared" si="78"/>
        <v>56.700960016254264</v>
      </c>
      <c r="K334" s="8">
        <f t="shared" si="79"/>
        <v>3.2000541808115277</v>
      </c>
      <c r="L334" s="8">
        <f t="shared" si="80"/>
        <v>90.721536026006817</v>
      </c>
      <c r="M334" s="11" t="str">
        <f t="shared" si="81"/>
        <v>Peppermint Tea Ingredients:
peppermint leaves
• Packed in a facility and/or equipment that produces products containing peanuts, tree nuts, soybean, milk, dairy, eggs, fish, shellfish, wheat, sesame •
 - NET WT. 0.80 oz (22.68 grams)</v>
      </c>
      <c r="N334" s="12">
        <v>10000000369</v>
      </c>
      <c r="O334" s="12">
        <v>30000000369</v>
      </c>
      <c r="P334" s="12">
        <v>50000000369</v>
      </c>
      <c r="Q334" s="12">
        <v>70000000369</v>
      </c>
      <c r="R334" s="12">
        <v>90000000369</v>
      </c>
      <c r="S334" s="12">
        <v>11000000369</v>
      </c>
      <c r="T334" s="12">
        <v>13000000369</v>
      </c>
      <c r="U334" s="10"/>
      <c r="V334" s="11"/>
      <c r="W334" s="8">
        <f t="shared" si="82"/>
        <v>0.40000677260144096</v>
      </c>
      <c r="X334" s="8">
        <f t="shared" si="83"/>
        <v>11.340192003250852</v>
      </c>
      <c r="Y334" s="8">
        <f t="shared" si="84"/>
        <v>6.4001083616230554</v>
      </c>
      <c r="Z334" s="8">
        <f t="shared" si="85"/>
        <v>181.44000000000003</v>
      </c>
      <c r="AA334" s="16">
        <v>15000000369</v>
      </c>
      <c r="AB334" s="8">
        <f t="shared" si="74"/>
        <v>1.2000203178043229</v>
      </c>
      <c r="AC334" s="8">
        <f t="shared" si="73"/>
        <v>34.020000000000003</v>
      </c>
      <c r="AD334" s="16">
        <v>15000000369</v>
      </c>
      <c r="AE334" s="13"/>
      <c r="AF334" s="11" t="str">
        <f t="shared" si="86"/>
        <v>Peppermint Tea Ingredients:
peppermint leaves</v>
      </c>
    </row>
    <row r="335" spans="1:32" ht="105" x14ac:dyDescent="0.3">
      <c r="A335" s="25" t="s">
        <v>1363</v>
      </c>
      <c r="B335" s="10" t="s">
        <v>854</v>
      </c>
      <c r="C335" s="10" t="s">
        <v>855</v>
      </c>
      <c r="D335" s="11" t="s">
        <v>2135</v>
      </c>
      <c r="E335" s="8">
        <f t="shared" si="75"/>
        <v>1.0934929409739567</v>
      </c>
      <c r="F335" s="8">
        <v>31</v>
      </c>
      <c r="G335" s="8">
        <f t="shared" si="76"/>
        <v>2.1869858819479133</v>
      </c>
      <c r="H335" s="8">
        <v>62</v>
      </c>
      <c r="I335" s="8">
        <f t="shared" si="77"/>
        <v>2.7337323524348918</v>
      </c>
      <c r="J335" s="8">
        <f t="shared" si="78"/>
        <v>77.50131219152918</v>
      </c>
      <c r="K335" s="8">
        <f t="shared" si="79"/>
        <v>4.3739717638958266</v>
      </c>
      <c r="L335" s="8">
        <f t="shared" si="80"/>
        <v>124.0020995064467</v>
      </c>
      <c r="M335" s="11" t="str">
        <f t="shared" si="81"/>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35" s="12">
        <v>10000000416</v>
      </c>
      <c r="O335" s="12">
        <v>30000000416</v>
      </c>
      <c r="P335" s="12">
        <v>50000000416</v>
      </c>
      <c r="Q335" s="12">
        <v>70000000416</v>
      </c>
      <c r="R335" s="12">
        <v>90000000416</v>
      </c>
      <c r="S335" s="12">
        <v>11000000416</v>
      </c>
      <c r="T335" s="12">
        <v>13000000416</v>
      </c>
      <c r="U335" s="10" t="s">
        <v>38</v>
      </c>
      <c r="V335" s="11" t="s">
        <v>1316</v>
      </c>
      <c r="W335" s="8">
        <f t="shared" si="82"/>
        <v>0.54674647048697833</v>
      </c>
      <c r="X335" s="8">
        <f t="shared" si="83"/>
        <v>15.500262438305837</v>
      </c>
      <c r="Y335" s="8">
        <f t="shared" si="84"/>
        <v>8.7479435277916533</v>
      </c>
      <c r="Z335" s="8">
        <f t="shared" si="85"/>
        <v>248</v>
      </c>
      <c r="AA335" s="16">
        <v>15000000416</v>
      </c>
      <c r="AB335" s="8">
        <f t="shared" si="74"/>
        <v>1.6402394114609349</v>
      </c>
      <c r="AC335" s="8">
        <f t="shared" si="73"/>
        <v>46.5</v>
      </c>
      <c r="AD335" s="16">
        <v>15000000416</v>
      </c>
      <c r="AE335" s="13" t="s">
        <v>1634</v>
      </c>
      <c r="AF335" s="11" t="str">
        <f t="shared" si="86"/>
        <v>Pepperoni Kick Pizza Seasoning Ingredients:
paprika, garlic, onion, spices, &lt;1% calcium stearate (anti caking)</v>
      </c>
    </row>
    <row r="336" spans="1:32" ht="90" x14ac:dyDescent="0.3">
      <c r="A336" s="9" t="s">
        <v>856</v>
      </c>
      <c r="B336" s="10" t="s">
        <v>857</v>
      </c>
      <c r="C336" s="10" t="s">
        <v>858</v>
      </c>
      <c r="D336" s="11" t="s">
        <v>2136</v>
      </c>
      <c r="E336" s="8">
        <f t="shared" si="75"/>
        <v>0.50000846575180113</v>
      </c>
      <c r="F336" s="8">
        <v>14.175000000000001</v>
      </c>
      <c r="G336" s="8">
        <f t="shared" si="76"/>
        <v>1.0000169315036023</v>
      </c>
      <c r="H336" s="8">
        <v>28.35</v>
      </c>
      <c r="I336" s="8">
        <f t="shared" si="77"/>
        <v>1.2500211643795027</v>
      </c>
      <c r="J336" s="8">
        <f t="shared" si="78"/>
        <v>35.438100010158905</v>
      </c>
      <c r="K336" s="8">
        <f t="shared" si="79"/>
        <v>2.0000338630072045</v>
      </c>
      <c r="L336" s="8">
        <f t="shared" si="80"/>
        <v>56.70096001625425</v>
      </c>
      <c r="M336" s="11" t="str">
        <f t="shared" si="81"/>
        <v>Perfect Blend Italian Bread Dip Ingredients:
oregano, marjoram, thyme, basil, rosemary, red peppers, sage
• Packed in a facility and/or equipment that produces products containing peanuts, tree nuts, soybean, milk, dairy, eggs, fish, shellfish, wheat, sesame •
 - NET WT. 0.50 oz (14.175 grams)</v>
      </c>
      <c r="N336" s="12">
        <v>10000000241</v>
      </c>
      <c r="O336" s="12">
        <v>30000000241</v>
      </c>
      <c r="P336" s="12">
        <v>50000000241</v>
      </c>
      <c r="Q336" s="12">
        <v>70000000241</v>
      </c>
      <c r="R336" s="12">
        <v>90000000241</v>
      </c>
      <c r="S336" s="12">
        <v>11000000241</v>
      </c>
      <c r="T336" s="12">
        <v>13000000241</v>
      </c>
      <c r="U336" s="10"/>
      <c r="V336" s="11"/>
      <c r="W336" s="8">
        <f t="shared" si="82"/>
        <v>0.25000423287590057</v>
      </c>
      <c r="X336" s="8">
        <f t="shared" si="83"/>
        <v>7.0876200020317812</v>
      </c>
      <c r="Y336" s="8">
        <f t="shared" si="84"/>
        <v>4.0000677260144091</v>
      </c>
      <c r="Z336" s="8">
        <f t="shared" si="85"/>
        <v>113.4</v>
      </c>
      <c r="AA336" s="16">
        <v>15000000241</v>
      </c>
      <c r="AB336" s="8">
        <f t="shared" si="74"/>
        <v>0.7500126986277017</v>
      </c>
      <c r="AC336" s="8">
        <f t="shared" si="73"/>
        <v>21.262500000000003</v>
      </c>
      <c r="AD336" s="16">
        <v>15000000241</v>
      </c>
      <c r="AE336" s="13"/>
      <c r="AF336" s="11" t="str">
        <f t="shared" si="86"/>
        <v>Perfect Blend Italian Bread Dip Ingredients:
oregano, marjoram, thyme, basil, rosemary, red peppers, sage</v>
      </c>
    </row>
    <row r="337" spans="1:32" ht="90" x14ac:dyDescent="0.3">
      <c r="A337" s="9" t="s">
        <v>1367</v>
      </c>
      <c r="B337" s="10" t="s">
        <v>1375</v>
      </c>
      <c r="C337" s="10" t="s">
        <v>1375</v>
      </c>
      <c r="D337" s="11" t="s">
        <v>2137</v>
      </c>
      <c r="E337" s="8">
        <f t="shared" si="75"/>
        <v>1.1287669068118262</v>
      </c>
      <c r="F337" s="8">
        <v>32</v>
      </c>
      <c r="G337" s="8">
        <f t="shared" si="76"/>
        <v>2.539725540326609</v>
      </c>
      <c r="H337" s="8">
        <v>72</v>
      </c>
      <c r="I337" s="8">
        <f t="shared" si="77"/>
        <v>3.1746569254082613</v>
      </c>
      <c r="J337" s="8">
        <f t="shared" si="78"/>
        <v>90.001523835324207</v>
      </c>
      <c r="K337" s="8">
        <f t="shared" si="79"/>
        <v>5.079451080653218</v>
      </c>
      <c r="L337" s="8">
        <f t="shared" si="80"/>
        <v>144.00243813651875</v>
      </c>
      <c r="M337" s="11" t="str">
        <f t="shared" si="81"/>
        <v>Perfect Prime Rib Seasoning Ingredients:
black pepper, spices, dehydrated onion, dehydrated garlic, salt
• Packed in a facility and/or equipment that produces products containing peanuts, tree nuts, soybean, milk, dairy, eggs, fish, shellfish, wheat, sesame •
 - NET WT. 1.13 oz (32 grams)</v>
      </c>
      <c r="N337" s="12">
        <v>10000000495</v>
      </c>
      <c r="O337" s="12">
        <v>30000000495</v>
      </c>
      <c r="P337" s="12">
        <v>50000000495</v>
      </c>
      <c r="Q337" s="12">
        <v>70000000495</v>
      </c>
      <c r="R337" s="12">
        <v>90000000495</v>
      </c>
      <c r="S337" s="12">
        <v>11000000495</v>
      </c>
      <c r="T337" s="12">
        <v>13000000495</v>
      </c>
      <c r="U337" s="10" t="s">
        <v>38</v>
      </c>
      <c r="V337" s="11" t="s">
        <v>1316</v>
      </c>
      <c r="W337" s="8">
        <f t="shared" si="82"/>
        <v>0.63493138508165226</v>
      </c>
      <c r="X337" s="8">
        <f t="shared" si="83"/>
        <v>18.000304767064844</v>
      </c>
      <c r="Y337" s="8">
        <f t="shared" si="84"/>
        <v>10.158902161306436</v>
      </c>
      <c r="Z337" s="8">
        <f t="shared" si="85"/>
        <v>288</v>
      </c>
      <c r="AA337" s="16">
        <v>15000000495</v>
      </c>
      <c r="AB337" s="8">
        <f t="shared" si="74"/>
        <v>1.8342462235692176</v>
      </c>
      <c r="AC337" s="8">
        <f t="shared" ref="AC337:AC400" si="87">IF(OR(F337 = "NULL", H337 = "NULL"), "NULL", (F337+H337)/2)</f>
        <v>52</v>
      </c>
      <c r="AD337" s="16">
        <v>15000000495</v>
      </c>
      <c r="AE337" s="13" t="s">
        <v>1625</v>
      </c>
      <c r="AF337" s="11" t="str">
        <f t="shared" si="86"/>
        <v>Perfect Prime Rib Seasoning Ingredients:
black pepper, spices, dehydrated onion, dehydrated garlic, salt</v>
      </c>
    </row>
    <row r="338" spans="1:32" ht="31.2" x14ac:dyDescent="0.3">
      <c r="A338" s="9" t="s">
        <v>859</v>
      </c>
      <c r="B338" s="10" t="s">
        <v>860</v>
      </c>
      <c r="C338" s="10" t="s">
        <v>861</v>
      </c>
      <c r="D338" s="11" t="s">
        <v>32</v>
      </c>
      <c r="E338" s="8">
        <f t="shared" si="75"/>
        <v>2.9000491013604468</v>
      </c>
      <c r="F338" s="8">
        <v>82.215000000000003</v>
      </c>
      <c r="G338" s="8">
        <f t="shared" si="76"/>
        <v>5.8000982027208936</v>
      </c>
      <c r="H338" s="8">
        <v>164.43</v>
      </c>
      <c r="I338" s="8">
        <f t="shared" si="77"/>
        <v>7.2501227534011168</v>
      </c>
      <c r="J338" s="8">
        <f t="shared" si="78"/>
        <v>205.54098005892166</v>
      </c>
      <c r="K338" s="8">
        <f t="shared" si="79"/>
        <v>11.600196405441787</v>
      </c>
      <c r="L338" s="8">
        <f t="shared" si="80"/>
        <v>328.86556809427469</v>
      </c>
      <c r="M338" s="11" t="str">
        <f t="shared" si="81"/>
        <v>NULL
 - NET WT. 2.90 oz (82.215 grams)</v>
      </c>
      <c r="N338" s="12">
        <v>10000000242</v>
      </c>
      <c r="O338" s="12">
        <v>30000000242</v>
      </c>
      <c r="P338" s="12">
        <v>50000000242</v>
      </c>
      <c r="Q338" s="12">
        <v>70000000242</v>
      </c>
      <c r="R338" s="12">
        <v>90000000242</v>
      </c>
      <c r="S338" s="12">
        <v>11000000242</v>
      </c>
      <c r="T338" s="12">
        <v>13000000242</v>
      </c>
      <c r="U338" s="10"/>
      <c r="V338" s="11"/>
      <c r="W338" s="8">
        <f t="shared" si="82"/>
        <v>1.4500245506802234</v>
      </c>
      <c r="X338" s="8">
        <f t="shared" si="83"/>
        <v>41.108196011784337</v>
      </c>
      <c r="Y338" s="8">
        <f t="shared" si="84"/>
        <v>23.200392810883574</v>
      </c>
      <c r="Z338" s="8">
        <f t="shared" si="85"/>
        <v>657.72</v>
      </c>
      <c r="AA338" s="16">
        <v>15000000242</v>
      </c>
      <c r="AB338" s="8">
        <f t="shared" si="74"/>
        <v>4.3500736520406704</v>
      </c>
      <c r="AC338" s="8">
        <f t="shared" si="87"/>
        <v>123.32250000000001</v>
      </c>
      <c r="AD338" s="16">
        <v>15000000242</v>
      </c>
      <c r="AE338" s="13"/>
      <c r="AF338" s="11" t="str">
        <f t="shared" si="86"/>
        <v>NULL</v>
      </c>
    </row>
    <row r="339" spans="1:32" ht="135" x14ac:dyDescent="0.3">
      <c r="A339" s="25" t="s">
        <v>862</v>
      </c>
      <c r="B339" s="10" t="s">
        <v>863</v>
      </c>
      <c r="C339" s="10" t="s">
        <v>864</v>
      </c>
      <c r="D339" s="11" t="s">
        <v>2138</v>
      </c>
      <c r="E339" s="8">
        <f t="shared" si="75"/>
        <v>0.74075328259526096</v>
      </c>
      <c r="F339" s="8">
        <v>21</v>
      </c>
      <c r="G339" s="8">
        <f t="shared" si="76"/>
        <v>1.5873284627041306</v>
      </c>
      <c r="H339" s="8">
        <v>45</v>
      </c>
      <c r="I339" s="8">
        <f t="shared" si="77"/>
        <v>1.9841605783801632</v>
      </c>
      <c r="J339" s="8">
        <f t="shared" si="78"/>
        <v>56.250952397077633</v>
      </c>
      <c r="K339" s="8">
        <f t="shared" si="79"/>
        <v>3.1746569254082613</v>
      </c>
      <c r="L339" s="8">
        <f t="shared" si="80"/>
        <v>90.001523835324207</v>
      </c>
      <c r="M339" s="11" t="str">
        <f t="shared" si="81"/>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39" s="12">
        <v>10000000243</v>
      </c>
      <c r="O339" s="12">
        <v>30000000243</v>
      </c>
      <c r="P339" s="12">
        <v>50000000243</v>
      </c>
      <c r="Q339" s="12">
        <v>70000000243</v>
      </c>
      <c r="R339" s="12">
        <v>90000000243</v>
      </c>
      <c r="S339" s="12">
        <v>11000000243</v>
      </c>
      <c r="T339" s="12">
        <v>13000000243</v>
      </c>
      <c r="U339" s="10" t="s">
        <v>38</v>
      </c>
      <c r="V339" s="11" t="s">
        <v>461</v>
      </c>
      <c r="W339" s="8">
        <f t="shared" si="82"/>
        <v>0.39683211567603266</v>
      </c>
      <c r="X339" s="8">
        <f t="shared" si="83"/>
        <v>11.250190479415526</v>
      </c>
      <c r="Y339" s="8">
        <f t="shared" si="84"/>
        <v>6.3493138508165226</v>
      </c>
      <c r="Z339" s="8">
        <f t="shared" si="85"/>
        <v>180</v>
      </c>
      <c r="AA339" s="16">
        <v>15000000243</v>
      </c>
      <c r="AB339" s="8">
        <f t="shared" si="74"/>
        <v>1.1640408726496958</v>
      </c>
      <c r="AC339" s="8">
        <f t="shared" si="87"/>
        <v>33</v>
      </c>
      <c r="AD339" s="16">
        <v>15000000243</v>
      </c>
      <c r="AE339" s="13" t="s">
        <v>1598</v>
      </c>
      <c r="AF339" s="11" t="str">
        <f t="shared" si="86"/>
        <v>Pesto &amp; Cheese Bread Dip Ingredients:
parmesan cheese (part-skim milk, parsley, cheese cultures, salt, enzymes), spices, dehydrated garlic, parsley, silicon dioxide added to prevent caking
• ALLERGY ALERT: contains milk •</v>
      </c>
    </row>
    <row r="340" spans="1:32" ht="135" x14ac:dyDescent="0.3">
      <c r="A340" s="14" t="s">
        <v>865</v>
      </c>
      <c r="B340" s="10" t="s">
        <v>1800</v>
      </c>
      <c r="C340" s="10" t="s">
        <v>1800</v>
      </c>
      <c r="D340" s="11" t="s">
        <v>2139</v>
      </c>
      <c r="E340" s="8">
        <f t="shared" si="75"/>
        <v>0.74075328259526096</v>
      </c>
      <c r="F340" s="8">
        <v>21</v>
      </c>
      <c r="G340" s="8">
        <f t="shared" si="76"/>
        <v>1.5873284627041306</v>
      </c>
      <c r="H340" s="8">
        <v>45</v>
      </c>
      <c r="I340" s="8">
        <f t="shared" si="77"/>
        <v>1.9841605783801632</v>
      </c>
      <c r="J340" s="8">
        <f t="shared" si="78"/>
        <v>56.250952397077633</v>
      </c>
      <c r="K340" s="8">
        <f t="shared" si="79"/>
        <v>3.1746569254082613</v>
      </c>
      <c r="L340" s="8">
        <f t="shared" si="80"/>
        <v>90.001523835324207</v>
      </c>
      <c r="M340" s="11" t="str">
        <f t="shared" si="81"/>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0" s="12">
        <v>10000000445</v>
      </c>
      <c r="O340" s="12">
        <v>30000000445</v>
      </c>
      <c r="P340" s="12">
        <v>50000000445</v>
      </c>
      <c r="Q340" s="12">
        <v>70000000445</v>
      </c>
      <c r="R340" s="12">
        <v>90000000445</v>
      </c>
      <c r="S340" s="12">
        <v>11000000445</v>
      </c>
      <c r="T340" s="12">
        <v>13000000445</v>
      </c>
      <c r="U340" s="11" t="s">
        <v>38</v>
      </c>
      <c r="V340" s="11" t="s">
        <v>461</v>
      </c>
      <c r="W340" s="8">
        <f t="shared" si="82"/>
        <v>0.39683211567603266</v>
      </c>
      <c r="X340" s="8">
        <f t="shared" si="83"/>
        <v>11.250190479415526</v>
      </c>
      <c r="Y340" s="8">
        <f t="shared" si="84"/>
        <v>6.3493138508165226</v>
      </c>
      <c r="Z340" s="8">
        <f t="shared" si="85"/>
        <v>180</v>
      </c>
      <c r="AA340" s="16">
        <v>15000000445</v>
      </c>
      <c r="AB340" s="8">
        <f t="shared" si="74"/>
        <v>1.1640408726496958</v>
      </c>
      <c r="AC340" s="8">
        <f t="shared" si="87"/>
        <v>33</v>
      </c>
      <c r="AD340" s="16">
        <v>15000000445</v>
      </c>
      <c r="AE340" s="13" t="s">
        <v>866</v>
      </c>
      <c r="AF340" s="11" t="str">
        <f t="shared" si="86"/>
        <v>Pesto &amp; Parmesan Seasoning Ingredients:
parmesan cheese (part-skim milk, parsley, cheese cultures, salt, enzymes), spices, dehydrated garlic, parsley, silicon dioxide added to prevent caking
• ALLERGY ALERT: contains milk •</v>
      </c>
    </row>
    <row r="341" spans="1:32" ht="135" x14ac:dyDescent="0.3">
      <c r="A341" s="14" t="s">
        <v>1824</v>
      </c>
      <c r="B341" s="10" t="s">
        <v>1800</v>
      </c>
      <c r="C341" s="10" t="s">
        <v>1800</v>
      </c>
      <c r="D341" s="11" t="s">
        <v>2139</v>
      </c>
      <c r="E341" s="8">
        <f t="shared" si="75"/>
        <v>0.74075328259526096</v>
      </c>
      <c r="F341" s="8">
        <v>21</v>
      </c>
      <c r="G341" s="8">
        <f t="shared" si="76"/>
        <v>1.5873284627041306</v>
      </c>
      <c r="H341" s="8">
        <v>45</v>
      </c>
      <c r="I341" s="8">
        <f t="shared" si="77"/>
        <v>1.9841605783801632</v>
      </c>
      <c r="J341" s="8">
        <f t="shared" si="78"/>
        <v>56.250952397077633</v>
      </c>
      <c r="K341" s="8">
        <f t="shared" si="79"/>
        <v>3.1746569254082613</v>
      </c>
      <c r="L341" s="8">
        <f t="shared" si="80"/>
        <v>90.001523835324207</v>
      </c>
      <c r="M341" s="11" t="str">
        <f t="shared" si="81"/>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1" s="12">
        <v>10000000523</v>
      </c>
      <c r="O341" s="12">
        <v>30000000523</v>
      </c>
      <c r="P341" s="12">
        <v>50000000523</v>
      </c>
      <c r="Q341" s="12">
        <v>70000000523</v>
      </c>
      <c r="R341" s="12">
        <v>90000000523</v>
      </c>
      <c r="S341" s="12">
        <v>11000000523</v>
      </c>
      <c r="T341" s="12">
        <v>13000000523</v>
      </c>
      <c r="U341" s="27"/>
      <c r="W341" s="8">
        <f t="shared" si="82"/>
        <v>0.39683211567603266</v>
      </c>
      <c r="X341" s="8">
        <f t="shared" si="83"/>
        <v>11.250190479415526</v>
      </c>
      <c r="Y341" s="8">
        <f t="shared" si="84"/>
        <v>6.3493138508165226</v>
      </c>
      <c r="Z341" s="8">
        <f t="shared" si="85"/>
        <v>180</v>
      </c>
      <c r="AA341" s="16">
        <v>15000000523</v>
      </c>
      <c r="AB341" s="8">
        <f t="shared" si="74"/>
        <v>1.1640408726496958</v>
      </c>
      <c r="AC341" s="8">
        <f t="shared" si="87"/>
        <v>33</v>
      </c>
      <c r="AD341" s="16">
        <v>15000000523</v>
      </c>
      <c r="AE341" s="13" t="s">
        <v>1823</v>
      </c>
      <c r="AF341" s="11" t="str">
        <f t="shared" si="86"/>
        <v>Pesto &amp; Parmesan Seasoning Ingredients:
parmesan cheese (part-skim milk, parsley, cheese cultures, salt, enzymes), spices, dehydrated garlic, parsley, silicon dioxide added to prevent caking
• ALLERGY ALERT: contains milk •</v>
      </c>
    </row>
    <row r="342" spans="1:32" ht="105" x14ac:dyDescent="0.3">
      <c r="A342" s="9" t="s">
        <v>1683</v>
      </c>
      <c r="B342" s="10" t="s">
        <v>867</v>
      </c>
      <c r="C342" s="10" t="s">
        <v>868</v>
      </c>
      <c r="D342" s="11" t="s">
        <v>2140</v>
      </c>
      <c r="E342" s="8">
        <f t="shared" si="75"/>
        <v>1.1000186246539627</v>
      </c>
      <c r="F342" s="8">
        <v>31.185000000000006</v>
      </c>
      <c r="G342" s="8">
        <f t="shared" si="76"/>
        <v>2.2000372493079254</v>
      </c>
      <c r="H342" s="8">
        <v>62.370000000000012</v>
      </c>
      <c r="I342" s="8">
        <f t="shared" si="77"/>
        <v>2.7500465616349068</v>
      </c>
      <c r="J342" s="8">
        <f t="shared" si="78"/>
        <v>77.963820022349609</v>
      </c>
      <c r="K342" s="8">
        <f t="shared" si="79"/>
        <v>4.4000744986158509</v>
      </c>
      <c r="L342" s="8">
        <f t="shared" si="80"/>
        <v>124.74211203575938</v>
      </c>
      <c r="M342" s="11" t="str">
        <f t="shared" si="81"/>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42" s="12">
        <v>10000000244</v>
      </c>
      <c r="O342" s="12">
        <v>30000000244</v>
      </c>
      <c r="P342" s="12">
        <v>50000000244</v>
      </c>
      <c r="Q342" s="12">
        <v>70000000244</v>
      </c>
      <c r="R342" s="12">
        <v>90000000244</v>
      </c>
      <c r="S342" s="12">
        <v>11000000244</v>
      </c>
      <c r="T342" s="12">
        <v>13000000244</v>
      </c>
      <c r="U342" s="10" t="s">
        <v>38</v>
      </c>
      <c r="V342" s="11" t="s">
        <v>869</v>
      </c>
      <c r="W342" s="8">
        <f t="shared" si="82"/>
        <v>0.55000931232698136</v>
      </c>
      <c r="X342" s="8">
        <f t="shared" si="83"/>
        <v>15.592764004469922</v>
      </c>
      <c r="Y342" s="8">
        <f t="shared" si="84"/>
        <v>8.8001489972317017</v>
      </c>
      <c r="Z342" s="8">
        <f t="shared" si="85"/>
        <v>249.48000000000005</v>
      </c>
      <c r="AA342" s="16">
        <v>15000000244</v>
      </c>
      <c r="AB342" s="8">
        <f t="shared" si="74"/>
        <v>1.6500279369809441</v>
      </c>
      <c r="AC342" s="8">
        <f t="shared" si="87"/>
        <v>46.777500000000011</v>
      </c>
      <c r="AD342" s="16">
        <v>15000000244</v>
      </c>
      <c r="AE342" s="13"/>
      <c r="AF342" s="11" t="str">
        <f t="shared" si="86"/>
        <v>Philly Favorite Pizza Seasoning Ingredients:
onion, marjoram, red &amp; green bell pepper, oregano, thyme, parsley, fennel, garlic, celery &amp; chives</v>
      </c>
    </row>
    <row r="343" spans="1:32" ht="180" x14ac:dyDescent="0.3">
      <c r="A343" s="9" t="s">
        <v>870</v>
      </c>
      <c r="B343" s="10" t="s">
        <v>871</v>
      </c>
      <c r="C343" s="10" t="s">
        <v>872</v>
      </c>
      <c r="D343" s="11" t="s">
        <v>2349</v>
      </c>
      <c r="E343" s="8">
        <f t="shared" si="75"/>
        <v>1.687528571912329</v>
      </c>
      <c r="F343" s="8">
        <v>47.840625000000003</v>
      </c>
      <c r="G343" s="8">
        <f t="shared" si="76"/>
        <v>3.3750571438246579</v>
      </c>
      <c r="H343" s="8">
        <v>95.681250000000006</v>
      </c>
      <c r="I343" s="8">
        <f t="shared" si="77"/>
        <v>4.2188214297808226</v>
      </c>
      <c r="J343" s="8">
        <f t="shared" si="78"/>
        <v>119.60358753428633</v>
      </c>
      <c r="K343" s="8">
        <f t="shared" si="79"/>
        <v>6.7501142876493159</v>
      </c>
      <c r="L343" s="8">
        <f t="shared" si="80"/>
        <v>191.36574005485812</v>
      </c>
      <c r="M343" s="11" t="str">
        <f t="shared" si="81"/>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43" s="12">
        <v>10000000245</v>
      </c>
      <c r="O343" s="12">
        <v>30000000245</v>
      </c>
      <c r="P343" s="12">
        <v>50000000245</v>
      </c>
      <c r="Q343" s="12">
        <v>70000000245</v>
      </c>
      <c r="R343" s="12">
        <v>90000000245</v>
      </c>
      <c r="S343" s="12">
        <v>11000000245</v>
      </c>
      <c r="T343" s="12">
        <v>13000000245</v>
      </c>
      <c r="U343" s="10"/>
      <c r="V343" s="11"/>
      <c r="W343" s="8">
        <f t="shared" si="82"/>
        <v>0.84376428595616448</v>
      </c>
      <c r="X343" s="8">
        <f t="shared" si="83"/>
        <v>23.920717506857265</v>
      </c>
      <c r="Y343" s="8">
        <f t="shared" si="84"/>
        <v>13.500228575298632</v>
      </c>
      <c r="Z343" s="8">
        <f t="shared" si="85"/>
        <v>382.72500000000002</v>
      </c>
      <c r="AA343" s="16">
        <v>15000000245</v>
      </c>
      <c r="AB343" s="8">
        <f t="shared" si="74"/>
        <v>2.5312928578684932</v>
      </c>
      <c r="AC343" s="8">
        <f t="shared" si="87"/>
        <v>71.760937500000011</v>
      </c>
      <c r="AD343" s="16">
        <v>15000000245</v>
      </c>
      <c r="AE343" s="13"/>
      <c r="AF343" s="11" t="str">
        <f t="shared" si="86"/>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v>
      </c>
    </row>
    <row r="344" spans="1:32" ht="195" x14ac:dyDescent="0.3">
      <c r="A344" s="9" t="s">
        <v>873</v>
      </c>
      <c r="B344" s="10" t="s">
        <v>874</v>
      </c>
      <c r="C344" s="10" t="s">
        <v>875</v>
      </c>
      <c r="D344" s="11" t="s">
        <v>2350</v>
      </c>
      <c r="E344" s="8">
        <f t="shared" si="75"/>
        <v>1.687528571912329</v>
      </c>
      <c r="F344" s="8">
        <v>47.840625000000003</v>
      </c>
      <c r="G344" s="8">
        <f t="shared" si="76"/>
        <v>3.3750571438246579</v>
      </c>
      <c r="H344" s="8">
        <v>95.681250000000006</v>
      </c>
      <c r="I344" s="8">
        <f t="shared" si="77"/>
        <v>4.2188214297808226</v>
      </c>
      <c r="J344" s="8">
        <f t="shared" si="78"/>
        <v>119.60358753428633</v>
      </c>
      <c r="K344" s="8">
        <f t="shared" si="79"/>
        <v>6.7501142876493159</v>
      </c>
      <c r="L344" s="8">
        <f t="shared" si="80"/>
        <v>191.36574005485812</v>
      </c>
      <c r="M344" s="11" t="str">
        <f t="shared" si="81"/>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44" s="12">
        <v>10000000246</v>
      </c>
      <c r="O344" s="12">
        <v>30000000246</v>
      </c>
      <c r="P344" s="12">
        <v>50000000246</v>
      </c>
      <c r="Q344" s="12">
        <v>70000000246</v>
      </c>
      <c r="R344" s="12">
        <v>90000000246</v>
      </c>
      <c r="S344" s="12">
        <v>11000000246</v>
      </c>
      <c r="T344" s="12">
        <v>13000000246</v>
      </c>
      <c r="U344" s="10"/>
      <c r="V344" s="11"/>
      <c r="W344" s="8">
        <f t="shared" si="82"/>
        <v>0.84376428595616448</v>
      </c>
      <c r="X344" s="8">
        <f t="shared" si="83"/>
        <v>23.920717506857265</v>
      </c>
      <c r="Y344" s="8">
        <f t="shared" si="84"/>
        <v>13.500228575298632</v>
      </c>
      <c r="Z344" s="8">
        <f t="shared" si="85"/>
        <v>382.72500000000002</v>
      </c>
      <c r="AA344" s="16">
        <v>15000000246</v>
      </c>
      <c r="AB344" s="8">
        <f t="shared" si="74"/>
        <v>2.5312928578684932</v>
      </c>
      <c r="AC344" s="8">
        <f t="shared" si="87"/>
        <v>71.760937500000011</v>
      </c>
      <c r="AD344" s="16">
        <v>15000000246</v>
      </c>
      <c r="AE344" s="13"/>
      <c r="AF344" s="11" t="str">
        <f t="shared" si="86"/>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v>
      </c>
    </row>
    <row r="345" spans="1:32" ht="90" x14ac:dyDescent="0.3">
      <c r="A345" s="14" t="s">
        <v>1785</v>
      </c>
      <c r="B345" s="10" t="s">
        <v>1801</v>
      </c>
      <c r="C345" s="10" t="s">
        <v>1802</v>
      </c>
      <c r="D345" s="11" t="s">
        <v>2141</v>
      </c>
      <c r="E345" s="8">
        <f t="shared" si="75"/>
        <v>2.1869858819479133</v>
      </c>
      <c r="F345" s="8">
        <v>62</v>
      </c>
      <c r="G345" s="8">
        <f t="shared" si="76"/>
        <v>4.5150676272473049</v>
      </c>
      <c r="H345" s="8">
        <v>128</v>
      </c>
      <c r="I345" s="8">
        <f t="shared" si="77"/>
        <v>5.6438345340591312</v>
      </c>
      <c r="J345" s="8">
        <f t="shared" si="78"/>
        <v>160.00270904057638</v>
      </c>
      <c r="K345" s="8">
        <f t="shared" si="79"/>
        <v>9.0301352544946099</v>
      </c>
      <c r="L345" s="8">
        <f t="shared" si="80"/>
        <v>256.00433446492218</v>
      </c>
      <c r="M345" s="11" t="str">
        <f t="shared" si="81"/>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45" s="12">
        <v>10000000510</v>
      </c>
      <c r="O345" s="12">
        <v>30000000510</v>
      </c>
      <c r="P345" s="12">
        <v>50000000510</v>
      </c>
      <c r="Q345" s="12">
        <v>70000000510</v>
      </c>
      <c r="R345" s="12">
        <v>90000000510</v>
      </c>
      <c r="S345" s="12">
        <v>11000000510</v>
      </c>
      <c r="T345" s="12">
        <v>13000000510</v>
      </c>
      <c r="U345" s="27"/>
      <c r="W345" s="8">
        <f t="shared" si="82"/>
        <v>1.1287669068118262</v>
      </c>
      <c r="X345" s="8">
        <f t="shared" si="83"/>
        <v>32.000541808115273</v>
      </c>
      <c r="Y345" s="8">
        <f t="shared" si="84"/>
        <v>18.06027050898922</v>
      </c>
      <c r="Z345" s="8">
        <f t="shared" si="85"/>
        <v>512</v>
      </c>
      <c r="AA345" s="16">
        <v>15000000510</v>
      </c>
      <c r="AB345" s="8">
        <f t="shared" si="74"/>
        <v>3.3510267545976093</v>
      </c>
      <c r="AC345" s="8">
        <f t="shared" si="87"/>
        <v>95</v>
      </c>
      <c r="AD345" s="16">
        <v>15000000510</v>
      </c>
      <c r="AE345" s="13" t="s">
        <v>1772</v>
      </c>
      <c r="AF345" s="11" t="str">
        <f t="shared" si="86"/>
        <v>Pink Himalayan &amp; Ghost Chili Sea Salt Ingredients:
coarse pink Himalayan sea salt, ghost chili peppers</v>
      </c>
    </row>
    <row r="346" spans="1:32" ht="90" x14ac:dyDescent="0.3">
      <c r="A346" s="25" t="s">
        <v>876</v>
      </c>
      <c r="B346" s="10" t="s">
        <v>877</v>
      </c>
      <c r="C346" s="10" t="s">
        <v>878</v>
      </c>
      <c r="D346" s="11" t="s">
        <v>2142</v>
      </c>
      <c r="E346" s="8">
        <f t="shared" si="75"/>
        <v>2.1869858819479133</v>
      </c>
      <c r="F346" s="8">
        <v>62</v>
      </c>
      <c r="G346" s="8">
        <f t="shared" si="76"/>
        <v>4.5150676272473049</v>
      </c>
      <c r="H346" s="8">
        <v>128</v>
      </c>
      <c r="I346" s="8">
        <f t="shared" si="77"/>
        <v>5.6438345340591312</v>
      </c>
      <c r="J346" s="8">
        <f t="shared" si="78"/>
        <v>160.00270904057638</v>
      </c>
      <c r="K346" s="8">
        <f t="shared" si="79"/>
        <v>9.0301352544946099</v>
      </c>
      <c r="L346" s="8">
        <f t="shared" si="80"/>
        <v>256.00433446492218</v>
      </c>
      <c r="M346" s="11" t="str">
        <f t="shared" si="81"/>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46" s="12">
        <v>10000000160</v>
      </c>
      <c r="O346" s="12">
        <v>30000000160</v>
      </c>
      <c r="P346" s="12">
        <v>50000000160</v>
      </c>
      <c r="Q346" s="12">
        <v>70000000160</v>
      </c>
      <c r="R346" s="12">
        <v>90000000160</v>
      </c>
      <c r="S346" s="12">
        <v>11000000160</v>
      </c>
      <c r="T346" s="12">
        <v>13000000160</v>
      </c>
      <c r="U346" s="10" t="s">
        <v>38</v>
      </c>
      <c r="V346" s="11" t="s">
        <v>461</v>
      </c>
      <c r="W346" s="8">
        <f t="shared" si="82"/>
        <v>1.1287669068118262</v>
      </c>
      <c r="X346" s="8">
        <f t="shared" si="83"/>
        <v>32.000541808115273</v>
      </c>
      <c r="Y346" s="8">
        <f t="shared" si="84"/>
        <v>18.06027050898922</v>
      </c>
      <c r="Z346" s="8">
        <f t="shared" si="85"/>
        <v>512</v>
      </c>
      <c r="AA346" s="16">
        <v>15000000160</v>
      </c>
      <c r="AB346" s="8">
        <f t="shared" si="74"/>
        <v>3.3510267545976093</v>
      </c>
      <c r="AC346" s="8">
        <f t="shared" si="87"/>
        <v>95</v>
      </c>
      <c r="AD346" s="16">
        <v>15000000160</v>
      </c>
      <c r="AE346" s="13"/>
      <c r="AF346" s="11" t="str">
        <f t="shared" si="86"/>
        <v>Pink Himalayan &amp; Ghost Chili Sea Salt (Coarse) Ingredients:
coarse pink Himalayan sea salt, ghost chili peppers</v>
      </c>
    </row>
    <row r="347" spans="1:32" ht="90" x14ac:dyDescent="0.3">
      <c r="A347" s="9" t="s">
        <v>879</v>
      </c>
      <c r="B347" s="10" t="s">
        <v>880</v>
      </c>
      <c r="C347" s="10" t="s">
        <v>881</v>
      </c>
      <c r="D347" s="11" t="s">
        <v>2143</v>
      </c>
      <c r="E347" s="8">
        <f t="shared" si="75"/>
        <v>2.1869858819479133</v>
      </c>
      <c r="F347" s="8">
        <v>62</v>
      </c>
      <c r="G347" s="8">
        <f t="shared" si="76"/>
        <v>4.5150676272473049</v>
      </c>
      <c r="H347" s="8">
        <v>128</v>
      </c>
      <c r="I347" s="8">
        <f t="shared" si="77"/>
        <v>5.6438345340591312</v>
      </c>
      <c r="J347" s="8">
        <f t="shared" si="78"/>
        <v>160.00270904057638</v>
      </c>
      <c r="K347" s="8">
        <f t="shared" si="79"/>
        <v>9.0301352544946099</v>
      </c>
      <c r="L347" s="8">
        <f t="shared" si="80"/>
        <v>256.00433446492218</v>
      </c>
      <c r="M347" s="11" t="str">
        <f t="shared" si="81"/>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47" s="12">
        <v>10000000418</v>
      </c>
      <c r="O347" s="12">
        <v>30000000418</v>
      </c>
      <c r="P347" s="12">
        <v>50000000418</v>
      </c>
      <c r="Q347" s="12">
        <v>70000000418</v>
      </c>
      <c r="R347" s="12">
        <v>90000000418</v>
      </c>
      <c r="S347" s="12">
        <v>11000000418</v>
      </c>
      <c r="T347" s="12">
        <v>13000000418</v>
      </c>
      <c r="U347" s="10" t="s">
        <v>38</v>
      </c>
      <c r="V347" s="11"/>
      <c r="W347" s="8">
        <f t="shared" si="82"/>
        <v>1.1287669068118262</v>
      </c>
      <c r="X347" s="8">
        <f t="shared" si="83"/>
        <v>32.000541808115273</v>
      </c>
      <c r="Y347" s="8">
        <f t="shared" si="84"/>
        <v>18.06027050898922</v>
      </c>
      <c r="Z347" s="8">
        <f t="shared" si="85"/>
        <v>512</v>
      </c>
      <c r="AA347" s="16">
        <v>15000000418</v>
      </c>
      <c r="AB347" s="8">
        <f t="shared" si="74"/>
        <v>3.3510267545976093</v>
      </c>
      <c r="AC347" s="8">
        <f t="shared" si="87"/>
        <v>95</v>
      </c>
      <c r="AD347" s="16">
        <v>15000000418</v>
      </c>
      <c r="AE347" s="13"/>
      <c r="AF347" s="11" t="str">
        <f t="shared" si="86"/>
        <v>Pink Himalayan &amp; Ghost Chili Sea Salt (Fine) Ingredients:
pink Himalayan salt w/ smoked ghost chili peppers</v>
      </c>
    </row>
    <row r="348" spans="1:32" ht="90" x14ac:dyDescent="0.3">
      <c r="A348" s="9" t="s">
        <v>882</v>
      </c>
      <c r="B348" s="10" t="s">
        <v>883</v>
      </c>
      <c r="C348" s="10" t="s">
        <v>884</v>
      </c>
      <c r="D348" s="11" t="s">
        <v>2144</v>
      </c>
      <c r="E348" s="8">
        <f t="shared" si="75"/>
        <v>3.2000541808115277</v>
      </c>
      <c r="F348" s="8">
        <v>90.720000000000013</v>
      </c>
      <c r="G348" s="8">
        <f t="shared" si="76"/>
        <v>6.4001083616230554</v>
      </c>
      <c r="H348" s="8">
        <v>181.44000000000003</v>
      </c>
      <c r="I348" s="8">
        <f t="shared" si="77"/>
        <v>8.0001354520288199</v>
      </c>
      <c r="J348" s="8">
        <f t="shared" si="78"/>
        <v>226.80384006501706</v>
      </c>
      <c r="K348" s="8">
        <f t="shared" si="79"/>
        <v>12.800216723246111</v>
      </c>
      <c r="L348" s="8">
        <f t="shared" si="80"/>
        <v>362.88614410402727</v>
      </c>
      <c r="M348" s="11" t="str">
        <f t="shared" si="81"/>
        <v>Pink Himalayan Coarse Sea Salt Ingredients:
coarse pink himalayan sea salt
• Packed in a facility and/or equipment that produces products containing peanuts, tree nuts, soybean, milk, dairy, eggs, fish, shellfish, wheat, sesame •
 - NET WT. 3.20 oz (90.72 grams)</v>
      </c>
      <c r="N348" s="12">
        <v>10000000158</v>
      </c>
      <c r="O348" s="12">
        <v>30000000158</v>
      </c>
      <c r="P348" s="12">
        <v>50000000158</v>
      </c>
      <c r="Q348" s="12">
        <v>70000000158</v>
      </c>
      <c r="R348" s="12">
        <v>90000000158</v>
      </c>
      <c r="S348" s="12">
        <v>11000000158</v>
      </c>
      <c r="T348" s="12">
        <v>13000000158</v>
      </c>
      <c r="U348" s="10"/>
      <c r="V348" s="11"/>
      <c r="W348" s="8">
        <f t="shared" si="82"/>
        <v>1.6000270904057639</v>
      </c>
      <c r="X348" s="8">
        <f t="shared" si="83"/>
        <v>45.360768013003408</v>
      </c>
      <c r="Y348" s="8">
        <f t="shared" si="84"/>
        <v>25.600433446492222</v>
      </c>
      <c r="Z348" s="8">
        <f t="shared" si="85"/>
        <v>725.7600000000001</v>
      </c>
      <c r="AA348" s="16">
        <v>15000000158</v>
      </c>
      <c r="AB348" s="8">
        <f t="shared" si="74"/>
        <v>4.8000812712172918</v>
      </c>
      <c r="AC348" s="8">
        <f t="shared" si="87"/>
        <v>136.08000000000001</v>
      </c>
      <c r="AD348" s="16">
        <v>15000000158</v>
      </c>
      <c r="AE348" s="13"/>
      <c r="AF348" s="11" t="str">
        <f t="shared" si="86"/>
        <v>Pink Himalayan Coarse Sea Salt Ingredients:
coarse pink himalayan sea salt</v>
      </c>
    </row>
    <row r="349" spans="1:32" ht="90" x14ac:dyDescent="0.3">
      <c r="A349" s="9" t="s">
        <v>885</v>
      </c>
      <c r="B349" s="10" t="s">
        <v>886</v>
      </c>
      <c r="C349" s="10" t="s">
        <v>887</v>
      </c>
      <c r="D349" s="11" t="s">
        <v>2145</v>
      </c>
      <c r="E349" s="8">
        <f t="shared" si="75"/>
        <v>1.9000321698568443</v>
      </c>
      <c r="F349" s="8">
        <v>53.865000000000002</v>
      </c>
      <c r="G349" s="8">
        <f t="shared" si="76"/>
        <v>3.8000643397136886</v>
      </c>
      <c r="H349" s="8">
        <v>107.73</v>
      </c>
      <c r="I349" s="8">
        <f t="shared" si="77"/>
        <v>4.7500804246421104</v>
      </c>
      <c r="J349" s="8">
        <f t="shared" si="78"/>
        <v>134.66478003860385</v>
      </c>
      <c r="K349" s="8">
        <f t="shared" si="79"/>
        <v>7.6001286794273772</v>
      </c>
      <c r="L349" s="8">
        <f t="shared" si="80"/>
        <v>215.46364806176615</v>
      </c>
      <c r="M349" s="11" t="str">
        <f t="shared" si="81"/>
        <v>Pink Himalayan Fine Sea Salt Ingredients:
pink himalayan salt
• Packed in a facility and/or equipment that produces products containing peanuts, tree nuts, soybean, milk, dairy, eggs, fish, shellfish, wheat, sesame •
 - NET WT. 1.90 oz (53.865 grams)</v>
      </c>
      <c r="N349" s="12">
        <v>10000000159</v>
      </c>
      <c r="O349" s="12">
        <v>30000000159</v>
      </c>
      <c r="P349" s="12">
        <v>50000000159</v>
      </c>
      <c r="Q349" s="12">
        <v>70000000159</v>
      </c>
      <c r="R349" s="12">
        <v>90000000159</v>
      </c>
      <c r="S349" s="12">
        <v>11000000159</v>
      </c>
      <c r="T349" s="12">
        <v>13000000159</v>
      </c>
      <c r="U349" s="10" t="s">
        <v>38</v>
      </c>
      <c r="V349" s="11"/>
      <c r="W349" s="8">
        <f t="shared" si="82"/>
        <v>0.95001608492842216</v>
      </c>
      <c r="X349" s="8">
        <f t="shared" si="83"/>
        <v>26.932956007720769</v>
      </c>
      <c r="Y349" s="8">
        <f t="shared" si="84"/>
        <v>15.200257358854754</v>
      </c>
      <c r="Z349" s="8">
        <f t="shared" si="85"/>
        <v>430.92</v>
      </c>
      <c r="AA349" s="16">
        <v>15000000159</v>
      </c>
      <c r="AB349" s="8">
        <f t="shared" si="74"/>
        <v>2.8500482547852664</v>
      </c>
      <c r="AC349" s="8">
        <f t="shared" si="87"/>
        <v>80.797499999999999</v>
      </c>
      <c r="AD349" s="16">
        <v>15000000159</v>
      </c>
      <c r="AE349" s="13"/>
      <c r="AF349" s="11" t="str">
        <f t="shared" si="86"/>
        <v>Pink Himalayan Fine Sea Salt Ingredients:
pink himalayan salt</v>
      </c>
    </row>
    <row r="350" spans="1:32" ht="105" x14ac:dyDescent="0.3">
      <c r="A350" s="9" t="s">
        <v>888</v>
      </c>
      <c r="B350" s="10" t="s">
        <v>889</v>
      </c>
      <c r="C350" s="10" t="s">
        <v>889</v>
      </c>
      <c r="D350" s="11" t="s">
        <v>2146</v>
      </c>
      <c r="E350" s="8">
        <f t="shared" si="75"/>
        <v>0.60001015890216136</v>
      </c>
      <c r="F350" s="8">
        <v>17.010000000000002</v>
      </c>
      <c r="G350" s="8">
        <f t="shared" si="76"/>
        <v>1.2000203178043227</v>
      </c>
      <c r="H350" s="8">
        <v>34.020000000000003</v>
      </c>
      <c r="I350" s="8">
        <f t="shared" si="77"/>
        <v>1.5000253972554034</v>
      </c>
      <c r="J350" s="8">
        <f t="shared" si="78"/>
        <v>42.525720012190689</v>
      </c>
      <c r="K350" s="8">
        <f t="shared" si="79"/>
        <v>2.4000406356086454</v>
      </c>
      <c r="L350" s="8">
        <f t="shared" si="80"/>
        <v>68.041152019505105</v>
      </c>
      <c r="M350" s="11" t="str">
        <f t="shared" si="81"/>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50" s="12">
        <v>10000000247</v>
      </c>
      <c r="O350" s="12">
        <v>30000000247</v>
      </c>
      <c r="P350" s="12">
        <v>50000000247</v>
      </c>
      <c r="Q350" s="12">
        <v>70000000247</v>
      </c>
      <c r="R350" s="12">
        <v>90000000247</v>
      </c>
      <c r="S350" s="12">
        <v>11000000247</v>
      </c>
      <c r="T350" s="12">
        <v>13000000247</v>
      </c>
      <c r="U350" s="10"/>
      <c r="V350" s="11" t="s">
        <v>1315</v>
      </c>
      <c r="W350" s="8">
        <f t="shared" si="82"/>
        <v>0.30000507945108068</v>
      </c>
      <c r="X350" s="8">
        <f t="shared" si="83"/>
        <v>8.5051440024381382</v>
      </c>
      <c r="Y350" s="8">
        <f t="shared" si="84"/>
        <v>4.8000812712172909</v>
      </c>
      <c r="Z350" s="8">
        <f t="shared" si="85"/>
        <v>136.08000000000001</v>
      </c>
      <c r="AA350" s="16">
        <v>15000000247</v>
      </c>
      <c r="AB350" s="8">
        <f t="shared" si="74"/>
        <v>0.90001523835324204</v>
      </c>
      <c r="AC350" s="8">
        <f t="shared" si="87"/>
        <v>25.515000000000001</v>
      </c>
      <c r="AD350" s="16">
        <v>15000000247</v>
      </c>
      <c r="AE350" s="13"/>
      <c r="AF350" s="11" t="str">
        <f t="shared" si="86"/>
        <v>Pink Peppercorn Ingredients:
pink peppercorns that have a sweet and spicy flavor with hints of citrus</v>
      </c>
    </row>
    <row r="351" spans="1:32" ht="150" x14ac:dyDescent="0.3">
      <c r="A351" s="9" t="s">
        <v>890</v>
      </c>
      <c r="B351" s="10" t="s">
        <v>891</v>
      </c>
      <c r="C351" s="10" t="s">
        <v>892</v>
      </c>
      <c r="D351" s="11" t="s">
        <v>2147</v>
      </c>
      <c r="E351" s="8">
        <f t="shared" si="75"/>
        <v>1.9000321698568443</v>
      </c>
      <c r="F351" s="8">
        <v>53.865000000000002</v>
      </c>
      <c r="G351" s="8">
        <f t="shared" si="76"/>
        <v>3.8000643397136886</v>
      </c>
      <c r="H351" s="8">
        <v>107.73</v>
      </c>
      <c r="I351" s="8">
        <f t="shared" si="77"/>
        <v>4.7500804246421104</v>
      </c>
      <c r="J351" s="8">
        <f t="shared" si="78"/>
        <v>134.66478003860385</v>
      </c>
      <c r="K351" s="8">
        <f t="shared" si="79"/>
        <v>7.6001286794273772</v>
      </c>
      <c r="L351" s="8">
        <f t="shared" si="80"/>
        <v>215.46364806176615</v>
      </c>
      <c r="M351" s="11" t="str">
        <f t="shared" si="81"/>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51" s="12">
        <v>10000000248</v>
      </c>
      <c r="O351" s="12">
        <v>30000000248</v>
      </c>
      <c r="P351" s="12">
        <v>50000000248</v>
      </c>
      <c r="Q351" s="12">
        <v>70000000248</v>
      </c>
      <c r="R351" s="12">
        <v>90000000248</v>
      </c>
      <c r="S351" s="12">
        <v>11000000248</v>
      </c>
      <c r="T351" s="12">
        <v>13000000248</v>
      </c>
      <c r="U351" s="10" t="s">
        <v>38</v>
      </c>
      <c r="V351" s="11" t="s">
        <v>82</v>
      </c>
      <c r="W351" s="8">
        <f t="shared" si="82"/>
        <v>0.95001608492842216</v>
      </c>
      <c r="X351" s="8">
        <f t="shared" si="83"/>
        <v>26.932956007720769</v>
      </c>
      <c r="Y351" s="8">
        <f t="shared" si="84"/>
        <v>15.200257358854754</v>
      </c>
      <c r="Z351" s="8">
        <f t="shared" si="85"/>
        <v>430.92</v>
      </c>
      <c r="AA351" s="16">
        <v>15000000248</v>
      </c>
      <c r="AB351" s="8">
        <f t="shared" si="74"/>
        <v>2.8500482547852664</v>
      </c>
      <c r="AC351" s="8">
        <f t="shared" si="87"/>
        <v>80.797499999999999</v>
      </c>
      <c r="AD351" s="16">
        <v>15000000248</v>
      </c>
      <c r="AE351" s="13"/>
      <c r="AF351" s="11" t="str">
        <f t="shared" si="86"/>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52" spans="1:32" ht="180" x14ac:dyDescent="0.3">
      <c r="A352" s="9" t="s">
        <v>893</v>
      </c>
      <c r="B352" s="10" t="s">
        <v>894</v>
      </c>
      <c r="C352" s="10" t="s">
        <v>895</v>
      </c>
      <c r="D352" s="11" t="s">
        <v>2351</v>
      </c>
      <c r="E352" s="8">
        <f t="shared" si="75"/>
        <v>1.7500296301313041</v>
      </c>
      <c r="F352" s="8">
        <v>49.612500000000004</v>
      </c>
      <c r="G352" s="8">
        <f t="shared" si="76"/>
        <v>3.5000592602626082</v>
      </c>
      <c r="H352" s="8">
        <v>99.225000000000009</v>
      </c>
      <c r="I352" s="8">
        <f t="shared" si="77"/>
        <v>4.3750740753282606</v>
      </c>
      <c r="J352" s="8">
        <f t="shared" si="78"/>
        <v>124.0333500355562</v>
      </c>
      <c r="K352" s="8">
        <f t="shared" si="79"/>
        <v>7.0001185205252163</v>
      </c>
      <c r="L352" s="8">
        <f t="shared" si="80"/>
        <v>198.45336005688989</v>
      </c>
      <c r="M352" s="11" t="str">
        <f t="shared" si="81"/>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352" s="12">
        <v>10000000249</v>
      </c>
      <c r="O352" s="12">
        <v>30000000249</v>
      </c>
      <c r="P352" s="12">
        <v>50000000249</v>
      </c>
      <c r="Q352" s="12">
        <v>70000000249</v>
      </c>
      <c r="R352" s="12">
        <v>90000000249</v>
      </c>
      <c r="S352" s="12">
        <v>11000000249</v>
      </c>
      <c r="T352" s="12">
        <v>13000000249</v>
      </c>
      <c r="U352" s="10" t="s">
        <v>38</v>
      </c>
      <c r="V352" s="11" t="s">
        <v>148</v>
      </c>
      <c r="W352" s="8">
        <f t="shared" si="82"/>
        <v>0.87501481506565204</v>
      </c>
      <c r="X352" s="8">
        <f t="shared" si="83"/>
        <v>24.806670007111236</v>
      </c>
      <c r="Y352" s="8">
        <f t="shared" si="84"/>
        <v>14.000237041050433</v>
      </c>
      <c r="Z352" s="8">
        <f t="shared" si="85"/>
        <v>396.90000000000003</v>
      </c>
      <c r="AA352" s="16">
        <v>15000000249</v>
      </c>
      <c r="AB352" s="8">
        <f t="shared" si="74"/>
        <v>2.6250444451969561</v>
      </c>
      <c r="AC352" s="8">
        <f t="shared" si="87"/>
        <v>74.418750000000003</v>
      </c>
      <c r="AD352" s="16">
        <v>15000000249</v>
      </c>
      <c r="AE352" s="13"/>
      <c r="AF352" s="11" t="str">
        <f t="shared" si="86"/>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v>
      </c>
    </row>
    <row r="353" spans="1:32" ht="105" x14ac:dyDescent="0.3">
      <c r="A353" s="14" t="s">
        <v>1335</v>
      </c>
      <c r="B353" s="10" t="s">
        <v>1330</v>
      </c>
      <c r="C353" s="10" t="s">
        <v>1330</v>
      </c>
      <c r="D353" s="11" t="s">
        <v>2148</v>
      </c>
      <c r="E353" s="8">
        <f t="shared" si="75"/>
        <v>1.8500313232816643</v>
      </c>
      <c r="F353" s="8">
        <v>52.447500000000005</v>
      </c>
      <c r="G353" s="8">
        <f t="shared" si="76"/>
        <v>3.7000626465633286</v>
      </c>
      <c r="H353" s="8">
        <v>104.89500000000001</v>
      </c>
      <c r="I353" s="8">
        <f t="shared" si="77"/>
        <v>4.6250783082041611</v>
      </c>
      <c r="J353" s="8">
        <f t="shared" si="78"/>
        <v>131.12097003758797</v>
      </c>
      <c r="K353" s="8">
        <f t="shared" si="79"/>
        <v>7.4001252931266572</v>
      </c>
      <c r="L353" s="8">
        <f t="shared" si="80"/>
        <v>209.79355206014074</v>
      </c>
      <c r="M353" s="11" t="str">
        <f t="shared" si="81"/>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3" s="12">
        <v>10000000488</v>
      </c>
      <c r="O353" s="12">
        <v>30000000488</v>
      </c>
      <c r="P353" s="12">
        <v>50000000488</v>
      </c>
      <c r="Q353" s="12">
        <v>70000000488</v>
      </c>
      <c r="R353" s="12">
        <v>90000000488</v>
      </c>
      <c r="S353" s="12">
        <v>11000000488</v>
      </c>
      <c r="T353" s="12">
        <v>13000000488</v>
      </c>
      <c r="U353" s="11"/>
      <c r="V353" s="11"/>
      <c r="W353" s="8">
        <f t="shared" si="82"/>
        <v>0.92501566164083215</v>
      </c>
      <c r="X353" s="8">
        <f t="shared" si="83"/>
        <v>26.224194007517593</v>
      </c>
      <c r="Y353" s="8">
        <f t="shared" si="84"/>
        <v>14.800250586253314</v>
      </c>
      <c r="Z353" s="8">
        <f t="shared" si="85"/>
        <v>419.58000000000004</v>
      </c>
      <c r="AA353" s="16">
        <v>15000000488</v>
      </c>
      <c r="AB353" s="8">
        <f t="shared" si="74"/>
        <v>2.7750469849224966</v>
      </c>
      <c r="AC353" s="8">
        <f t="shared" si="87"/>
        <v>78.671250000000015</v>
      </c>
      <c r="AD353" s="16">
        <v>15000000488</v>
      </c>
      <c r="AE353" s="13" t="s">
        <v>1331</v>
      </c>
      <c r="AF353" s="11" t="str">
        <f t="shared" si="86"/>
        <v>Plow Boy Rub Ingredients:
salt, spices, dehydrated garlic, oleoresin paprika, natural flavor, &lt;2% soybean oil as a processing acid</v>
      </c>
    </row>
    <row r="354" spans="1:32" ht="90" x14ac:dyDescent="0.3">
      <c r="A354" s="9" t="s">
        <v>1667</v>
      </c>
      <c r="B354" s="10" t="s">
        <v>896</v>
      </c>
      <c r="C354" s="10" t="s">
        <v>896</v>
      </c>
      <c r="D354" s="11" t="s">
        <v>2149</v>
      </c>
      <c r="E354" s="8">
        <f t="shared" si="75"/>
        <v>0.80001354520288193</v>
      </c>
      <c r="F354" s="8">
        <v>22.680000000000003</v>
      </c>
      <c r="G354" s="8">
        <f t="shared" si="76"/>
        <v>1.6000270904057639</v>
      </c>
      <c r="H354" s="8">
        <v>45.360000000000007</v>
      </c>
      <c r="I354" s="8">
        <f t="shared" si="77"/>
        <v>2.000033863007205</v>
      </c>
      <c r="J354" s="8">
        <f t="shared" si="78"/>
        <v>56.700960016254264</v>
      </c>
      <c r="K354" s="8">
        <f t="shared" si="79"/>
        <v>3.2000541808115277</v>
      </c>
      <c r="L354" s="8">
        <f t="shared" si="80"/>
        <v>90.721536026006817</v>
      </c>
      <c r="M354" s="11" t="str">
        <f t="shared" si="81"/>
        <v>Pomegranate Tea Ingredients:
sencha green tea, pink rose petals, artificial pomegranate flavor
• Packed in a facility and/or equipment that produces products containing peanuts, tree nuts, soybean, milk, dairy, eggs, fish, shellfish, wheat, sesame •
 - NET WT. 0.80 oz (22.68 grams)</v>
      </c>
      <c r="N354" s="12">
        <v>10000000250</v>
      </c>
      <c r="O354" s="12">
        <v>30000000250</v>
      </c>
      <c r="P354" s="12">
        <v>50000000250</v>
      </c>
      <c r="Q354" s="12">
        <v>70000000250</v>
      </c>
      <c r="R354" s="12">
        <v>90000000250</v>
      </c>
      <c r="S354" s="12">
        <v>11000000250</v>
      </c>
      <c r="T354" s="12">
        <v>13000000250</v>
      </c>
      <c r="U354" s="10" t="s">
        <v>38</v>
      </c>
      <c r="V354" s="11" t="s">
        <v>1315</v>
      </c>
      <c r="W354" s="8">
        <f t="shared" si="82"/>
        <v>0.40000677260144096</v>
      </c>
      <c r="X354" s="8">
        <f t="shared" si="83"/>
        <v>11.340192003250852</v>
      </c>
      <c r="Y354" s="8">
        <f t="shared" si="84"/>
        <v>6.4001083616230554</v>
      </c>
      <c r="Z354" s="8">
        <f t="shared" si="85"/>
        <v>181.44000000000003</v>
      </c>
      <c r="AA354" s="16">
        <v>15000000250</v>
      </c>
      <c r="AB354" s="8">
        <f t="shared" si="74"/>
        <v>1.2000203178043229</v>
      </c>
      <c r="AC354" s="8">
        <f t="shared" si="87"/>
        <v>34.020000000000003</v>
      </c>
      <c r="AD354" s="16">
        <v>15000000250</v>
      </c>
      <c r="AE354" s="13"/>
      <c r="AF354" s="11" t="str">
        <f t="shared" si="86"/>
        <v>Pomegranate Tea Ingredients:
sencha green tea, pink rose petals, artificial pomegranate flavor</v>
      </c>
    </row>
    <row r="355" spans="1:32" ht="180" x14ac:dyDescent="0.3">
      <c r="A355" s="9" t="s">
        <v>897</v>
      </c>
      <c r="B355" s="10" t="s">
        <v>898</v>
      </c>
      <c r="C355" s="10" t="s">
        <v>899</v>
      </c>
      <c r="D355" s="11" t="s">
        <v>2352</v>
      </c>
      <c r="E355" s="8">
        <f t="shared" si="75"/>
        <v>1.687528571912329</v>
      </c>
      <c r="F355" s="8">
        <v>47.840625000000003</v>
      </c>
      <c r="G355" s="8">
        <f t="shared" si="76"/>
        <v>3.3750571438246579</v>
      </c>
      <c r="H355" s="8">
        <v>95.681250000000006</v>
      </c>
      <c r="I355" s="8">
        <f t="shared" si="77"/>
        <v>4.2188214297808226</v>
      </c>
      <c r="J355" s="8">
        <f t="shared" si="78"/>
        <v>119.60358753428633</v>
      </c>
      <c r="K355" s="8">
        <f t="shared" si="79"/>
        <v>6.7501142876493159</v>
      </c>
      <c r="L355" s="8">
        <f t="shared" si="80"/>
        <v>191.36574005485812</v>
      </c>
      <c r="M355" s="11" t="str">
        <f t="shared" si="81"/>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55" s="12">
        <v>10000000251</v>
      </c>
      <c r="O355" s="12">
        <v>30000000251</v>
      </c>
      <c r="P355" s="12">
        <v>50000000251</v>
      </c>
      <c r="Q355" s="12">
        <v>70000000251</v>
      </c>
      <c r="R355" s="12">
        <v>90000000251</v>
      </c>
      <c r="S355" s="12">
        <v>11000000251</v>
      </c>
      <c r="T355" s="12">
        <v>13000000251</v>
      </c>
      <c r="U355" s="10"/>
      <c r="V355" s="11"/>
      <c r="W355" s="8">
        <f t="shared" si="82"/>
        <v>0.84376428595616448</v>
      </c>
      <c r="X355" s="8">
        <f t="shared" si="83"/>
        <v>23.920717506857265</v>
      </c>
      <c r="Y355" s="8">
        <f t="shared" si="84"/>
        <v>13.500228575298632</v>
      </c>
      <c r="Z355" s="8">
        <f t="shared" si="85"/>
        <v>382.72500000000002</v>
      </c>
      <c r="AA355" s="16">
        <v>15000000251</v>
      </c>
      <c r="AB355" s="8">
        <f t="shared" si="74"/>
        <v>2.5312928578684932</v>
      </c>
      <c r="AC355" s="8">
        <f t="shared" si="87"/>
        <v>71.760937500000011</v>
      </c>
      <c r="AD355" s="16">
        <v>15000000251</v>
      </c>
      <c r="AE355" s="13"/>
      <c r="AF355" s="11" t="str">
        <f t="shared" si="86"/>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v>
      </c>
    </row>
    <row r="356" spans="1:32" ht="30" x14ac:dyDescent="0.3">
      <c r="A356" s="9" t="s">
        <v>900</v>
      </c>
      <c r="B356" s="10" t="s">
        <v>901</v>
      </c>
      <c r="C356" s="10" t="s">
        <v>901</v>
      </c>
      <c r="D356" s="11" t="s">
        <v>32</v>
      </c>
      <c r="E356" s="8">
        <f t="shared" si="75"/>
        <v>2.0500347095823845</v>
      </c>
      <c r="F356" s="8">
        <v>58.1175</v>
      </c>
      <c r="G356" s="8">
        <f t="shared" si="76"/>
        <v>4.1000694191647691</v>
      </c>
      <c r="H356" s="8">
        <v>116.235</v>
      </c>
      <c r="I356" s="8">
        <f t="shared" si="77"/>
        <v>5.1250867739559611</v>
      </c>
      <c r="J356" s="8">
        <f t="shared" si="78"/>
        <v>145.29621004165151</v>
      </c>
      <c r="K356" s="8">
        <f t="shared" si="79"/>
        <v>8.2001388383295382</v>
      </c>
      <c r="L356" s="8">
        <f t="shared" si="80"/>
        <v>232.47393606664241</v>
      </c>
      <c r="M356" s="11" t="str">
        <f t="shared" si="81"/>
        <v>NULL
 - NET WT. 2.05 oz (58.1175 grams)</v>
      </c>
      <c r="N356" s="12">
        <v>10000000252</v>
      </c>
      <c r="O356" s="12">
        <v>30000000252</v>
      </c>
      <c r="P356" s="12">
        <v>50000000252</v>
      </c>
      <c r="Q356" s="12">
        <v>70000000252</v>
      </c>
      <c r="R356" s="12">
        <v>90000000252</v>
      </c>
      <c r="S356" s="12">
        <v>11000000252</v>
      </c>
      <c r="T356" s="12">
        <v>13000000252</v>
      </c>
      <c r="U356" s="10"/>
      <c r="V356" s="11"/>
      <c r="W356" s="8">
        <f t="shared" si="82"/>
        <v>1.0250173547911923</v>
      </c>
      <c r="X356" s="8">
        <f t="shared" si="83"/>
        <v>29.059242008330301</v>
      </c>
      <c r="Y356" s="8">
        <f t="shared" si="84"/>
        <v>16.400277676659076</v>
      </c>
      <c r="Z356" s="8">
        <f t="shared" si="85"/>
        <v>464.94</v>
      </c>
      <c r="AA356" s="16">
        <v>15000000252</v>
      </c>
      <c r="AB356" s="8">
        <f t="shared" si="74"/>
        <v>3.075052064373577</v>
      </c>
      <c r="AC356" s="8">
        <f t="shared" si="87"/>
        <v>87.176249999999996</v>
      </c>
      <c r="AD356" s="16">
        <v>15000000252</v>
      </c>
      <c r="AE356" s="13"/>
      <c r="AF356" s="11" t="str">
        <f t="shared" si="86"/>
        <v>NULL</v>
      </c>
    </row>
    <row r="357" spans="1:32" ht="240" x14ac:dyDescent="0.3">
      <c r="A357" s="9" t="s">
        <v>902</v>
      </c>
      <c r="B357" s="10" t="s">
        <v>903</v>
      </c>
      <c r="C357" s="10" t="s">
        <v>903</v>
      </c>
      <c r="D357" s="11" t="s">
        <v>2353</v>
      </c>
      <c r="E357" s="8">
        <f t="shared" si="75"/>
        <v>1.3500228575298634</v>
      </c>
      <c r="F357" s="8">
        <v>38.272500000000008</v>
      </c>
      <c r="G357" s="8">
        <f t="shared" si="76"/>
        <v>2.7000457150597268</v>
      </c>
      <c r="H357" s="8">
        <v>76.545000000000016</v>
      </c>
      <c r="I357" s="8">
        <f t="shared" si="77"/>
        <v>3.3750571438246584</v>
      </c>
      <c r="J357" s="8">
        <f t="shared" si="78"/>
        <v>95.682870027429075</v>
      </c>
      <c r="K357" s="8">
        <f t="shared" si="79"/>
        <v>5.4000914301194536</v>
      </c>
      <c r="L357" s="8">
        <f t="shared" si="80"/>
        <v>153.09259204388653</v>
      </c>
      <c r="M357" s="11" t="str">
        <f t="shared" si="81"/>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57" s="12">
        <v>10000000459</v>
      </c>
      <c r="O357" s="12">
        <v>30000000459</v>
      </c>
      <c r="P357" s="12">
        <v>50000000459</v>
      </c>
      <c r="Q357" s="12">
        <v>70000000459</v>
      </c>
      <c r="R357" s="12">
        <v>90000000459</v>
      </c>
      <c r="S357" s="12">
        <v>11000000459</v>
      </c>
      <c r="T357" s="12">
        <v>13000000459</v>
      </c>
      <c r="U357" s="10" t="s">
        <v>38</v>
      </c>
      <c r="V357" s="11"/>
      <c r="W357" s="8">
        <f t="shared" si="82"/>
        <v>0.6750114287649317</v>
      </c>
      <c r="X357" s="8">
        <f t="shared" si="83"/>
        <v>19.136574005485816</v>
      </c>
      <c r="Y357" s="8">
        <f t="shared" si="84"/>
        <v>10.800182860238907</v>
      </c>
      <c r="Z357" s="8">
        <f t="shared" si="85"/>
        <v>306.18000000000006</v>
      </c>
      <c r="AA357" s="16">
        <v>15000000459</v>
      </c>
      <c r="AB357" s="8">
        <f t="shared" si="74"/>
        <v>2.0250342862947952</v>
      </c>
      <c r="AC357" s="8">
        <f t="shared" si="87"/>
        <v>57.408750000000012</v>
      </c>
      <c r="AD357" s="16">
        <v>15000000459</v>
      </c>
      <c r="AE357" s="13"/>
      <c r="AF357" s="11" t="str">
        <f t="shared" si="86"/>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58" spans="1:32" ht="105" x14ac:dyDescent="0.3">
      <c r="A358" s="9" t="s">
        <v>904</v>
      </c>
      <c r="B358" s="10" t="s">
        <v>905</v>
      </c>
      <c r="C358" s="10" t="s">
        <v>906</v>
      </c>
      <c r="D358" s="11" t="s">
        <v>2150</v>
      </c>
      <c r="E358" s="8">
        <f t="shared" si="75"/>
        <v>1.3404107018390437</v>
      </c>
      <c r="F358" s="8">
        <v>38</v>
      </c>
      <c r="G358" s="8">
        <f t="shared" si="76"/>
        <v>2.7513693353538264</v>
      </c>
      <c r="H358" s="8">
        <v>78</v>
      </c>
      <c r="I358" s="8">
        <f t="shared" si="77"/>
        <v>3.4392116691922832</v>
      </c>
      <c r="J358" s="8">
        <f t="shared" si="78"/>
        <v>97.501650821601231</v>
      </c>
      <c r="K358" s="8">
        <f t="shared" si="79"/>
        <v>5.5027386707076529</v>
      </c>
      <c r="L358" s="8">
        <f t="shared" si="80"/>
        <v>156.00264131456197</v>
      </c>
      <c r="M358" s="11" t="str">
        <f t="shared" si="81"/>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58" s="12">
        <v>10000000253</v>
      </c>
      <c r="O358" s="12">
        <v>30000000253</v>
      </c>
      <c r="P358" s="12">
        <v>50000000253</v>
      </c>
      <c r="Q358" s="12">
        <v>70000000253</v>
      </c>
      <c r="R358" s="12">
        <v>90000000253</v>
      </c>
      <c r="S358" s="12">
        <v>11000000253</v>
      </c>
      <c r="T358" s="12">
        <v>13000000253</v>
      </c>
      <c r="U358" s="10" t="s">
        <v>38</v>
      </c>
      <c r="V358" s="11" t="s">
        <v>907</v>
      </c>
      <c r="W358" s="8">
        <f t="shared" si="82"/>
        <v>0.68784233383845661</v>
      </c>
      <c r="X358" s="8">
        <f t="shared" si="83"/>
        <v>19.500330164320246</v>
      </c>
      <c r="Y358" s="8">
        <f t="shared" si="84"/>
        <v>11.005477341415306</v>
      </c>
      <c r="Z358" s="8">
        <f t="shared" si="85"/>
        <v>312</v>
      </c>
      <c r="AA358" s="16">
        <v>15000000253</v>
      </c>
      <c r="AB358" s="8">
        <f t="shared" si="74"/>
        <v>2.045890018596435</v>
      </c>
      <c r="AC358" s="8">
        <f t="shared" si="87"/>
        <v>58</v>
      </c>
      <c r="AD358" s="16">
        <v>15000000253</v>
      </c>
      <c r="AE358" s="13"/>
      <c r="AF358" s="11" t="str">
        <f t="shared" si="86"/>
        <v>Porcini Champignon Sea Salt Ingredients:
salt, mushroom powder, natural flavor, onion, garlic, porcini mushrooms, bolete mushrooms</v>
      </c>
    </row>
    <row r="359" spans="1:32" ht="150" x14ac:dyDescent="0.3">
      <c r="A359" s="9" t="s">
        <v>1366</v>
      </c>
      <c r="B359" s="10" t="s">
        <v>1376</v>
      </c>
      <c r="C359" s="10" t="s">
        <v>1376</v>
      </c>
      <c r="D359" s="11" t="s">
        <v>2151</v>
      </c>
      <c r="E359" s="8">
        <f t="shared" si="75"/>
        <v>1.1993148384875654</v>
      </c>
      <c r="F359" s="8">
        <v>34</v>
      </c>
      <c r="G359" s="8">
        <f t="shared" si="76"/>
        <v>2.6102734720023482</v>
      </c>
      <c r="H359" s="8">
        <v>74</v>
      </c>
      <c r="I359" s="8">
        <f t="shared" si="77"/>
        <v>3.2628418400029351</v>
      </c>
      <c r="J359" s="8">
        <f t="shared" si="78"/>
        <v>92.501566164083215</v>
      </c>
      <c r="K359" s="8">
        <f t="shared" si="79"/>
        <v>5.2205469440046963</v>
      </c>
      <c r="L359" s="8">
        <f t="shared" si="80"/>
        <v>148.00250586253316</v>
      </c>
      <c r="M359" s="11" t="str">
        <f t="shared" si="81"/>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
 - NET WT. 1.20 oz (34 grams)</v>
      </c>
      <c r="N359" s="12">
        <v>10000000502</v>
      </c>
      <c r="O359" s="12">
        <v>30000000502</v>
      </c>
      <c r="P359" s="12">
        <v>50000000502</v>
      </c>
      <c r="Q359" s="12">
        <v>70000000502</v>
      </c>
      <c r="R359" s="12">
        <v>90000000502</v>
      </c>
      <c r="S359" s="12">
        <v>11000000502</v>
      </c>
      <c r="T359" s="12">
        <v>13000000502</v>
      </c>
      <c r="U359" s="10" t="s">
        <v>38</v>
      </c>
      <c r="V359" s="11" t="s">
        <v>1316</v>
      </c>
      <c r="W359" s="8">
        <f t="shared" si="82"/>
        <v>0.65256836800058704</v>
      </c>
      <c r="X359" s="8">
        <f t="shared" si="83"/>
        <v>18.500313232816644</v>
      </c>
      <c r="Y359" s="8">
        <f t="shared" si="84"/>
        <v>10.441093888009393</v>
      </c>
      <c r="Z359" s="8">
        <f t="shared" si="85"/>
        <v>296</v>
      </c>
      <c r="AA359" s="16">
        <v>15000000502</v>
      </c>
      <c r="AB359" s="8">
        <f t="shared" si="74"/>
        <v>1.9047941552449568</v>
      </c>
      <c r="AC359" s="8">
        <f t="shared" si="87"/>
        <v>54</v>
      </c>
      <c r="AD359" s="16">
        <v>15000000502</v>
      </c>
      <c r="AE359" s="13" t="s">
        <v>1644</v>
      </c>
      <c r="AF359" s="11" t="str">
        <f t="shared" si="86"/>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v>
      </c>
    </row>
    <row r="360" spans="1:32" ht="90" x14ac:dyDescent="0.3">
      <c r="A360" s="9" t="s">
        <v>908</v>
      </c>
      <c r="B360" s="10" t="s">
        <v>909</v>
      </c>
      <c r="C360" s="10" t="s">
        <v>909</v>
      </c>
      <c r="D360" s="11" t="s">
        <v>2152</v>
      </c>
      <c r="E360" s="8">
        <f t="shared" si="75"/>
        <v>2.6000440219093659</v>
      </c>
      <c r="F360" s="8">
        <v>73.710000000000008</v>
      </c>
      <c r="G360" s="8">
        <f t="shared" si="76"/>
        <v>5.2000880438187318</v>
      </c>
      <c r="H360" s="8">
        <v>147.42000000000002</v>
      </c>
      <c r="I360" s="8">
        <f t="shared" si="77"/>
        <v>6.5001100547734145</v>
      </c>
      <c r="J360" s="8">
        <f t="shared" si="78"/>
        <v>184.27812005282632</v>
      </c>
      <c r="K360" s="8">
        <f t="shared" si="79"/>
        <v>10.400176087637464</v>
      </c>
      <c r="L360" s="8">
        <f t="shared" si="80"/>
        <v>294.84499208452212</v>
      </c>
      <c r="M360" s="11" t="str">
        <f t="shared" si="81"/>
        <v>Pretzel Salt Ingredients:
pure white uniodized pretzel salt kosher certified
• Packed in a facility and/or equipment that produces products containing peanuts, tree nuts, soybean, milk, dairy, eggs, fish, shellfish, wheat, sesame •
 - NET WT. 2.60 oz (73.71 grams)</v>
      </c>
      <c r="N360" s="12">
        <v>10000000254</v>
      </c>
      <c r="O360" s="12">
        <v>30000000254</v>
      </c>
      <c r="P360" s="12">
        <v>50000000254</v>
      </c>
      <c r="Q360" s="12">
        <v>70000000254</v>
      </c>
      <c r="R360" s="12">
        <v>90000000254</v>
      </c>
      <c r="S360" s="12">
        <v>11000000254</v>
      </c>
      <c r="T360" s="12">
        <v>13000000254</v>
      </c>
      <c r="U360" s="10"/>
      <c r="V360" s="11"/>
      <c r="W360" s="8">
        <f t="shared" si="82"/>
        <v>1.3000220109546829</v>
      </c>
      <c r="X360" s="8">
        <f t="shared" si="83"/>
        <v>36.855624010565265</v>
      </c>
      <c r="Y360" s="8">
        <f t="shared" si="84"/>
        <v>20.800352175274927</v>
      </c>
      <c r="Z360" s="8">
        <f t="shared" si="85"/>
        <v>589.68000000000006</v>
      </c>
      <c r="AA360" s="16">
        <v>15000000254</v>
      </c>
      <c r="AB360" s="8">
        <f t="shared" si="74"/>
        <v>3.9000660328640491</v>
      </c>
      <c r="AC360" s="8">
        <f t="shared" si="87"/>
        <v>110.56500000000001</v>
      </c>
      <c r="AD360" s="16">
        <v>15000000254</v>
      </c>
      <c r="AE360" s="13"/>
      <c r="AF360" s="11" t="str">
        <f t="shared" si="86"/>
        <v>Pretzel Salt Ingredients:
pure white uniodized pretzel salt kosher certified</v>
      </c>
    </row>
    <row r="361" spans="1:32" ht="31.2" x14ac:dyDescent="0.3">
      <c r="A361" s="9" t="s">
        <v>910</v>
      </c>
      <c r="B361" s="10" t="s">
        <v>911</v>
      </c>
      <c r="C361" s="10" t="s">
        <v>912</v>
      </c>
      <c r="D361" s="11" t="s">
        <v>32</v>
      </c>
      <c r="E361" s="8">
        <f t="shared" si="75"/>
        <v>2.9000491013604468</v>
      </c>
      <c r="F361" s="8">
        <v>82.215000000000003</v>
      </c>
      <c r="G361" s="8">
        <f t="shared" si="76"/>
        <v>5.8000982027208936</v>
      </c>
      <c r="H361" s="8">
        <v>164.43</v>
      </c>
      <c r="I361" s="8">
        <f t="shared" si="77"/>
        <v>7.2501227534011168</v>
      </c>
      <c r="J361" s="8">
        <f t="shared" si="78"/>
        <v>205.54098005892166</v>
      </c>
      <c r="K361" s="8">
        <f t="shared" si="79"/>
        <v>11.600196405441787</v>
      </c>
      <c r="L361" s="8">
        <f t="shared" si="80"/>
        <v>328.86556809427469</v>
      </c>
      <c r="M361" s="11" t="str">
        <f t="shared" si="81"/>
        <v>NULL
 - NET WT. 2.90 oz (82.215 grams)</v>
      </c>
      <c r="N361" s="12">
        <v>10000000255</v>
      </c>
      <c r="O361" s="12">
        <v>30000000255</v>
      </c>
      <c r="P361" s="12">
        <v>50000000255</v>
      </c>
      <c r="Q361" s="12">
        <v>70000000255</v>
      </c>
      <c r="R361" s="12">
        <v>90000000255</v>
      </c>
      <c r="S361" s="12">
        <v>11000000255</v>
      </c>
      <c r="T361" s="12">
        <v>13000000255</v>
      </c>
      <c r="U361" s="10"/>
      <c r="V361" s="11"/>
      <c r="W361" s="8">
        <f t="shared" si="82"/>
        <v>1.4500245506802234</v>
      </c>
      <c r="X361" s="8">
        <f t="shared" si="83"/>
        <v>41.108196011784337</v>
      </c>
      <c r="Y361" s="8">
        <f t="shared" si="84"/>
        <v>23.200392810883574</v>
      </c>
      <c r="Z361" s="8">
        <f t="shared" si="85"/>
        <v>657.72</v>
      </c>
      <c r="AA361" s="16">
        <v>15000000255</v>
      </c>
      <c r="AB361" s="8">
        <f t="shared" si="74"/>
        <v>4.3500736520406704</v>
      </c>
      <c r="AC361" s="8">
        <f t="shared" si="87"/>
        <v>123.32250000000001</v>
      </c>
      <c r="AD361" s="16">
        <v>15000000255</v>
      </c>
      <c r="AE361" s="13"/>
      <c r="AF361" s="11" t="str">
        <f t="shared" si="86"/>
        <v>NULL</v>
      </c>
    </row>
    <row r="362" spans="1:32" ht="31.2" x14ac:dyDescent="0.3">
      <c r="A362" s="9" t="s">
        <v>913</v>
      </c>
      <c r="B362" s="10" t="s">
        <v>914</v>
      </c>
      <c r="C362" s="10" t="s">
        <v>915</v>
      </c>
      <c r="D362" s="11" t="s">
        <v>32</v>
      </c>
      <c r="E362" s="8">
        <f t="shared" si="75"/>
        <v>0.80001354520288193</v>
      </c>
      <c r="F362" s="8">
        <v>22.680000000000003</v>
      </c>
      <c r="G362" s="8">
        <f t="shared" si="76"/>
        <v>1.6000270904057639</v>
      </c>
      <c r="H362" s="8">
        <v>45.360000000000007</v>
      </c>
      <c r="I362" s="8">
        <f t="shared" si="77"/>
        <v>2.000033863007205</v>
      </c>
      <c r="J362" s="8">
        <f t="shared" si="78"/>
        <v>56.700960016254264</v>
      </c>
      <c r="K362" s="8">
        <f t="shared" si="79"/>
        <v>3.2000541808115277</v>
      </c>
      <c r="L362" s="8">
        <f t="shared" si="80"/>
        <v>90.721536026006817</v>
      </c>
      <c r="M362" s="11" t="str">
        <f t="shared" si="81"/>
        <v>NULL
 - NET WT. 0.80 oz (22.68 grams)</v>
      </c>
      <c r="N362" s="12">
        <v>10000000256</v>
      </c>
      <c r="O362" s="12">
        <v>30000000256</v>
      </c>
      <c r="P362" s="12">
        <v>50000000256</v>
      </c>
      <c r="Q362" s="12">
        <v>70000000256</v>
      </c>
      <c r="R362" s="12">
        <v>90000000256</v>
      </c>
      <c r="S362" s="12">
        <v>11000000256</v>
      </c>
      <c r="T362" s="12">
        <v>13000000256</v>
      </c>
      <c r="U362" s="10"/>
      <c r="V362" s="11"/>
      <c r="W362" s="8">
        <f t="shared" si="82"/>
        <v>0.40000677260144096</v>
      </c>
      <c r="X362" s="8">
        <f t="shared" si="83"/>
        <v>11.340192003250852</v>
      </c>
      <c r="Y362" s="8">
        <f t="shared" si="84"/>
        <v>6.4001083616230554</v>
      </c>
      <c r="Z362" s="8">
        <f t="shared" si="85"/>
        <v>181.44000000000003</v>
      </c>
      <c r="AA362" s="16">
        <v>15000000256</v>
      </c>
      <c r="AB362" s="8">
        <f t="shared" si="74"/>
        <v>1.2000203178043229</v>
      </c>
      <c r="AC362" s="8">
        <f t="shared" si="87"/>
        <v>34.020000000000003</v>
      </c>
      <c r="AD362" s="16">
        <v>15000000256</v>
      </c>
      <c r="AE362" s="13"/>
      <c r="AF362" s="11" t="str">
        <f t="shared" si="86"/>
        <v>NULL</v>
      </c>
    </row>
    <row r="363" spans="1:32" ht="165" x14ac:dyDescent="0.3">
      <c r="A363" s="9" t="s">
        <v>916</v>
      </c>
      <c r="B363" s="10" t="s">
        <v>917</v>
      </c>
      <c r="C363" s="10" t="s">
        <v>918</v>
      </c>
      <c r="D363" s="11" t="s">
        <v>2153</v>
      </c>
      <c r="E363" s="8">
        <f t="shared" si="75"/>
        <v>1.9500330164320243</v>
      </c>
      <c r="F363" s="8">
        <v>55.282499999999999</v>
      </c>
      <c r="G363" s="8">
        <f t="shared" si="76"/>
        <v>3.9000660328640486</v>
      </c>
      <c r="H363" s="8">
        <v>110.565</v>
      </c>
      <c r="I363" s="8">
        <f t="shared" si="77"/>
        <v>4.8750825410800607</v>
      </c>
      <c r="J363" s="8">
        <f t="shared" si="78"/>
        <v>138.20859003961974</v>
      </c>
      <c r="K363" s="8">
        <f t="shared" si="79"/>
        <v>7.8001320657280973</v>
      </c>
      <c r="L363" s="8">
        <f t="shared" si="80"/>
        <v>221.13374406339156</v>
      </c>
      <c r="M363" s="11" t="str">
        <f t="shared" si="81"/>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63" s="12">
        <v>10000000257</v>
      </c>
      <c r="O363" s="12">
        <v>30000000257</v>
      </c>
      <c r="P363" s="12">
        <v>50000000257</v>
      </c>
      <c r="Q363" s="12">
        <v>70000000257</v>
      </c>
      <c r="R363" s="12">
        <v>90000000257</v>
      </c>
      <c r="S363" s="12">
        <v>11000000257</v>
      </c>
      <c r="T363" s="12">
        <v>13000000257</v>
      </c>
      <c r="U363" s="10"/>
      <c r="V363" s="11"/>
      <c r="W363" s="8">
        <f t="shared" si="82"/>
        <v>0.97501650821601216</v>
      </c>
      <c r="X363" s="8">
        <f t="shared" si="83"/>
        <v>27.641718007923945</v>
      </c>
      <c r="Y363" s="8">
        <f t="shared" si="84"/>
        <v>15.600264131456195</v>
      </c>
      <c r="Z363" s="8">
        <f t="shared" si="85"/>
        <v>442.26</v>
      </c>
      <c r="AA363" s="16">
        <v>15000000257</v>
      </c>
      <c r="AB363" s="8">
        <f t="shared" si="74"/>
        <v>2.9250495246480366</v>
      </c>
      <c r="AC363" s="8">
        <f t="shared" si="87"/>
        <v>82.923749999999998</v>
      </c>
      <c r="AD363" s="16">
        <v>15000000257</v>
      </c>
      <c r="AE363" s="13"/>
      <c r="AF363" s="11" t="str">
        <f t="shared" si="86"/>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v>
      </c>
    </row>
    <row r="364" spans="1:32" ht="90" x14ac:dyDescent="0.3">
      <c r="A364" s="9" t="s">
        <v>919</v>
      </c>
      <c r="B364" s="10" t="s">
        <v>920</v>
      </c>
      <c r="C364" s="10" t="s">
        <v>921</v>
      </c>
      <c r="D364" s="11" t="s">
        <v>2154</v>
      </c>
      <c r="E364" s="8">
        <f t="shared" si="75"/>
        <v>1.0000169315036023</v>
      </c>
      <c r="F364" s="8">
        <v>28.35</v>
      </c>
      <c r="G364" s="8">
        <f t="shared" si="76"/>
        <v>2.0000338630072045</v>
      </c>
      <c r="H364" s="8">
        <v>56.7</v>
      </c>
      <c r="I364" s="8">
        <f t="shared" si="77"/>
        <v>2.5000423287590054</v>
      </c>
      <c r="J364" s="8">
        <f t="shared" si="78"/>
        <v>70.87620002031781</v>
      </c>
      <c r="K364" s="8">
        <f t="shared" si="79"/>
        <v>4.0000677260144091</v>
      </c>
      <c r="L364" s="8">
        <f t="shared" si="80"/>
        <v>113.4019200325085</v>
      </c>
      <c r="M364" s="11" t="str">
        <f t="shared" si="81"/>
        <v>Pumpkin Pie Spice Ingredients:
natural spices
• Packed in a facility and/or equipment that produces products containing peanuts, tree nuts, soybean, milk, dairy, eggs, fish, shellfish, wheat, sesame •
 - NET WT. 1.00 oz (28.35 grams)</v>
      </c>
      <c r="N364" s="12">
        <v>10000000258</v>
      </c>
      <c r="O364" s="12">
        <v>30000000258</v>
      </c>
      <c r="P364" s="12">
        <v>50000000258</v>
      </c>
      <c r="Q364" s="12">
        <v>70000000258</v>
      </c>
      <c r="R364" s="12">
        <v>90000000258</v>
      </c>
      <c r="S364" s="12">
        <v>11000000258</v>
      </c>
      <c r="T364" s="12">
        <v>13000000258</v>
      </c>
      <c r="U364" s="10" t="s">
        <v>38</v>
      </c>
      <c r="V364" s="11"/>
      <c r="W364" s="8">
        <f t="shared" si="82"/>
        <v>0.50000846575180113</v>
      </c>
      <c r="X364" s="8">
        <f t="shared" si="83"/>
        <v>14.175240004063562</v>
      </c>
      <c r="Y364" s="8">
        <f t="shared" si="84"/>
        <v>8.0001354520288182</v>
      </c>
      <c r="Z364" s="8">
        <f t="shared" si="85"/>
        <v>226.8</v>
      </c>
      <c r="AA364" s="16">
        <v>15000000258</v>
      </c>
      <c r="AB364" s="8">
        <f t="shared" si="74"/>
        <v>1.5000253972554034</v>
      </c>
      <c r="AC364" s="8">
        <f t="shared" si="87"/>
        <v>42.525000000000006</v>
      </c>
      <c r="AD364" s="16">
        <v>15000000258</v>
      </c>
      <c r="AE364" s="13"/>
      <c r="AF364" s="11" t="str">
        <f t="shared" si="86"/>
        <v>Pumpkin Pie Spice Ingredients:
natural spices</v>
      </c>
    </row>
    <row r="365" spans="1:32" ht="90" x14ac:dyDescent="0.3">
      <c r="A365" s="9" t="s">
        <v>922</v>
      </c>
      <c r="B365" s="10" t="s">
        <v>923</v>
      </c>
      <c r="C365" s="10" t="s">
        <v>924</v>
      </c>
      <c r="D365" s="11" t="s">
        <v>2155</v>
      </c>
      <c r="E365" s="8">
        <f t="shared" si="75"/>
        <v>1.8500313232816643</v>
      </c>
      <c r="F365" s="8">
        <v>52.447500000000005</v>
      </c>
      <c r="G365" s="8">
        <f t="shared" si="76"/>
        <v>3.7000626465633286</v>
      </c>
      <c r="H365" s="8">
        <v>104.89500000000001</v>
      </c>
      <c r="I365" s="8">
        <f t="shared" si="77"/>
        <v>4.6250783082041611</v>
      </c>
      <c r="J365" s="8">
        <f t="shared" si="78"/>
        <v>131.12097003758797</v>
      </c>
      <c r="K365" s="8">
        <f t="shared" si="79"/>
        <v>7.4001252931266572</v>
      </c>
      <c r="L365" s="8">
        <f t="shared" si="80"/>
        <v>209.79355206014074</v>
      </c>
      <c r="M365" s="11" t="str">
        <f t="shared" si="81"/>
        <v>Pumpkin Spice Popcorn Seasoning Ingredients:
sugar, cinnamon, salt, spices
• Packed in a facility and/or equipment that produces products containing peanuts, tree nuts, soybean, milk, dairy, eggs, fish, shellfish, wheat, sesame •
 - NET WT. 1.85 oz (52.4475 grams)</v>
      </c>
      <c r="N365" s="12">
        <v>10000000259</v>
      </c>
      <c r="O365" s="12">
        <v>30000000259</v>
      </c>
      <c r="P365" s="12">
        <v>50000000259</v>
      </c>
      <c r="Q365" s="12">
        <v>70000000259</v>
      </c>
      <c r="R365" s="12">
        <v>90000000259</v>
      </c>
      <c r="S365" s="12">
        <v>11000000259</v>
      </c>
      <c r="T365" s="12">
        <v>13000000259</v>
      </c>
      <c r="U365" s="10" t="s">
        <v>38</v>
      </c>
      <c r="V365" s="11"/>
      <c r="W365" s="8">
        <f t="shared" si="82"/>
        <v>0.92501566164083215</v>
      </c>
      <c r="X365" s="8">
        <f t="shared" si="83"/>
        <v>26.224194007517593</v>
      </c>
      <c r="Y365" s="8">
        <f t="shared" si="84"/>
        <v>14.800250586253314</v>
      </c>
      <c r="Z365" s="8">
        <f t="shared" si="85"/>
        <v>419.58000000000004</v>
      </c>
      <c r="AA365" s="16">
        <v>15000000259</v>
      </c>
      <c r="AB365" s="8">
        <f t="shared" si="74"/>
        <v>2.7750469849224966</v>
      </c>
      <c r="AC365" s="8">
        <f t="shared" si="87"/>
        <v>78.671250000000015</v>
      </c>
      <c r="AD365" s="16">
        <v>15000000259</v>
      </c>
      <c r="AE365" s="13"/>
      <c r="AF365" s="11" t="str">
        <f t="shared" si="86"/>
        <v>Pumpkin Spice Popcorn Seasoning Ingredients:
sugar, cinnamon, salt, spices</v>
      </c>
    </row>
    <row r="366" spans="1:32" ht="90" x14ac:dyDescent="0.3">
      <c r="A366" s="14" t="s">
        <v>925</v>
      </c>
      <c r="B366" s="10" t="s">
        <v>926</v>
      </c>
      <c r="C366" s="10" t="s">
        <v>926</v>
      </c>
      <c r="D366" s="11" t="s">
        <v>2156</v>
      </c>
      <c r="E366" s="8">
        <f t="shared" si="75"/>
        <v>1.9000321698568443</v>
      </c>
      <c r="F366" s="8">
        <v>53.865000000000002</v>
      </c>
      <c r="G366" s="8">
        <f t="shared" si="76"/>
        <v>3.8000643397136886</v>
      </c>
      <c r="H366" s="8">
        <v>107.73</v>
      </c>
      <c r="I366" s="8">
        <f t="shared" si="77"/>
        <v>4.7500804246421104</v>
      </c>
      <c r="J366" s="8">
        <f t="shared" si="78"/>
        <v>134.66478003860385</v>
      </c>
      <c r="K366" s="8">
        <f t="shared" si="79"/>
        <v>7.6001286794273772</v>
      </c>
      <c r="L366" s="8">
        <f t="shared" si="80"/>
        <v>215.46364806176615</v>
      </c>
      <c r="M366" s="11" t="str">
        <f t="shared" si="81"/>
        <v>Pure Spanish Saffron Ingredients:
saffron
• Packed in a facility and/or equipment that produces products containing peanuts, tree nuts, soybean, milk, dairy, eggs, fish, shellfish, wheat, sesame •
 - NET WT. 1.90 oz (53.865 grams)</v>
      </c>
      <c r="N366" s="12">
        <v>10000000464</v>
      </c>
      <c r="O366" s="12">
        <v>30000000464</v>
      </c>
      <c r="P366" s="12">
        <v>50000000464</v>
      </c>
      <c r="Q366" s="12">
        <v>70000000464</v>
      </c>
      <c r="R366" s="12">
        <v>90000000464</v>
      </c>
      <c r="S366" s="12">
        <v>11000000464</v>
      </c>
      <c r="T366" s="12">
        <v>13000000464</v>
      </c>
      <c r="U366" s="11"/>
      <c r="V366" s="11"/>
      <c r="W366" s="8">
        <f t="shared" si="82"/>
        <v>0.95001608492842216</v>
      </c>
      <c r="X366" s="8">
        <f t="shared" si="83"/>
        <v>26.932956007720769</v>
      </c>
      <c r="Y366" s="8">
        <f t="shared" si="84"/>
        <v>15.200257358854754</v>
      </c>
      <c r="Z366" s="8">
        <f t="shared" si="85"/>
        <v>430.92</v>
      </c>
      <c r="AA366" s="16">
        <v>15000000464</v>
      </c>
      <c r="AB366" s="8">
        <f t="shared" si="74"/>
        <v>2.8500482547852664</v>
      </c>
      <c r="AC366" s="8">
        <f t="shared" si="87"/>
        <v>80.797499999999999</v>
      </c>
      <c r="AD366" s="16">
        <v>15000000464</v>
      </c>
      <c r="AE366" s="13" t="s">
        <v>927</v>
      </c>
      <c r="AF366" s="11" t="str">
        <f t="shared" si="86"/>
        <v>Pure Spanish Saffron Ingredients:
saffron</v>
      </c>
    </row>
    <row r="367" spans="1:32" ht="405" x14ac:dyDescent="0.3">
      <c r="A367" s="9" t="s">
        <v>929</v>
      </c>
      <c r="B367" s="10" t="s">
        <v>930</v>
      </c>
      <c r="C367" s="10" t="s">
        <v>930</v>
      </c>
      <c r="D367" s="11" t="s">
        <v>2158</v>
      </c>
      <c r="E367" s="8">
        <f t="shared" si="75"/>
        <v>1.9500330164320243</v>
      </c>
      <c r="F367" s="8">
        <v>55.282499999999999</v>
      </c>
      <c r="G367" s="8">
        <f t="shared" si="76"/>
        <v>3.9000660328640486</v>
      </c>
      <c r="H367" s="8">
        <v>110.565</v>
      </c>
      <c r="I367" s="8">
        <f t="shared" si="77"/>
        <v>4.8750825410800607</v>
      </c>
      <c r="J367" s="8">
        <f t="shared" si="78"/>
        <v>138.20859003961974</v>
      </c>
      <c r="K367" s="8">
        <f t="shared" si="79"/>
        <v>7.8001320657280973</v>
      </c>
      <c r="L367" s="8">
        <f t="shared" si="80"/>
        <v>221.13374406339156</v>
      </c>
      <c r="M367" s="11" t="str">
        <f t="shared" si="81"/>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67" s="12">
        <v>10000000261</v>
      </c>
      <c r="O367" s="12">
        <v>30000000261</v>
      </c>
      <c r="P367" s="12">
        <v>50000000261</v>
      </c>
      <c r="Q367" s="12">
        <v>70000000261</v>
      </c>
      <c r="R367" s="12">
        <v>90000000261</v>
      </c>
      <c r="S367" s="12">
        <v>11000000261</v>
      </c>
      <c r="T367" s="12">
        <v>13000000261</v>
      </c>
      <c r="U367" s="10"/>
      <c r="V367" s="11"/>
      <c r="W367" s="8">
        <f t="shared" si="82"/>
        <v>0.97501650821601216</v>
      </c>
      <c r="X367" s="8">
        <f t="shared" si="83"/>
        <v>27.641718007923945</v>
      </c>
      <c r="Y367" s="8">
        <f t="shared" si="84"/>
        <v>15.600264131456195</v>
      </c>
      <c r="Z367" s="8">
        <f t="shared" si="85"/>
        <v>442.26</v>
      </c>
      <c r="AA367" s="16">
        <v>15000000261</v>
      </c>
      <c r="AB367" s="8">
        <f t="shared" si="74"/>
        <v>2.9250495246480366</v>
      </c>
      <c r="AC367" s="8">
        <f t="shared" si="87"/>
        <v>82.923749999999998</v>
      </c>
      <c r="AD367" s="16">
        <v>15000000261</v>
      </c>
      <c r="AE367" s="13"/>
      <c r="AF367" s="11" t="str">
        <f t="shared" si="86"/>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68" spans="1:32" ht="165" x14ac:dyDescent="0.3">
      <c r="A368" s="25" t="s">
        <v>931</v>
      </c>
      <c r="B368" s="10" t="s">
        <v>932</v>
      </c>
      <c r="C368" s="10" t="s">
        <v>933</v>
      </c>
      <c r="D368" s="11" t="s">
        <v>2159</v>
      </c>
      <c r="E368" s="8">
        <f t="shared" si="75"/>
        <v>1.5873284627041306</v>
      </c>
      <c r="F368" s="8">
        <v>45</v>
      </c>
      <c r="G368" s="8">
        <f t="shared" si="76"/>
        <v>3.1746569254082613</v>
      </c>
      <c r="H368" s="8">
        <v>90</v>
      </c>
      <c r="I368" s="8">
        <f t="shared" si="77"/>
        <v>3.9683211567603265</v>
      </c>
      <c r="J368" s="8">
        <f t="shared" si="78"/>
        <v>112.50190479415527</v>
      </c>
      <c r="K368" s="8">
        <f t="shared" si="79"/>
        <v>6.3493138508165226</v>
      </c>
      <c r="L368" s="8">
        <f t="shared" si="80"/>
        <v>180.00304767064841</v>
      </c>
      <c r="M368" s="11" t="str">
        <f t="shared" si="81"/>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68" s="12">
        <v>10000000262</v>
      </c>
      <c r="O368" s="12">
        <v>30000000262</v>
      </c>
      <c r="P368" s="12">
        <v>50000000262</v>
      </c>
      <c r="Q368" s="12">
        <v>70000000262</v>
      </c>
      <c r="R368" s="12">
        <v>90000000262</v>
      </c>
      <c r="S368" s="12">
        <v>11000000262</v>
      </c>
      <c r="T368" s="12">
        <v>13000000262</v>
      </c>
      <c r="U368" s="10" t="s">
        <v>38</v>
      </c>
      <c r="V368" s="11" t="s">
        <v>1632</v>
      </c>
      <c r="W368" s="8">
        <f t="shared" si="82"/>
        <v>0.79366423135206532</v>
      </c>
      <c r="X368" s="8">
        <f t="shared" si="83"/>
        <v>22.500380958831052</v>
      </c>
      <c r="Y368" s="8">
        <f t="shared" si="84"/>
        <v>12.698627701633045</v>
      </c>
      <c r="Z368" s="8">
        <f t="shared" si="85"/>
        <v>360</v>
      </c>
      <c r="AA368" s="16">
        <v>15000000262</v>
      </c>
      <c r="AB368" s="8">
        <f t="shared" si="74"/>
        <v>2.3809926940561961</v>
      </c>
      <c r="AC368" s="8">
        <f t="shared" si="87"/>
        <v>67.5</v>
      </c>
      <c r="AD368" s="16">
        <v>15000000262</v>
      </c>
      <c r="AE368" s="13"/>
      <c r="AF368" s="11" t="str">
        <f t="shared" si="86"/>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v>
      </c>
    </row>
    <row r="369" spans="1:32" ht="165" x14ac:dyDescent="0.3">
      <c r="A369" s="14" t="s">
        <v>1780</v>
      </c>
      <c r="B369" s="10" t="s">
        <v>1761</v>
      </c>
      <c r="C369" s="10" t="s">
        <v>1761</v>
      </c>
      <c r="D369" s="11" t="s">
        <v>2160</v>
      </c>
      <c r="E369" s="8">
        <f t="shared" si="75"/>
        <v>1.5873284627041306</v>
      </c>
      <c r="F369" s="8">
        <v>45</v>
      </c>
      <c r="G369" s="8">
        <f t="shared" si="76"/>
        <v>3.1746569254082613</v>
      </c>
      <c r="H369" s="8">
        <v>90</v>
      </c>
      <c r="I369" s="8">
        <f t="shared" si="77"/>
        <v>3.9683211567603265</v>
      </c>
      <c r="J369" s="8">
        <f t="shared" si="78"/>
        <v>112.50190479415527</v>
      </c>
      <c r="K369" s="8">
        <f t="shared" si="79"/>
        <v>6.3493138508165226</v>
      </c>
      <c r="L369" s="8">
        <f t="shared" si="80"/>
        <v>180.00304767064841</v>
      </c>
      <c r="M369" s="11" t="str">
        <f t="shared" si="81"/>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69" s="12">
        <v>10000000513</v>
      </c>
      <c r="O369" s="12">
        <v>30000000513</v>
      </c>
      <c r="P369" s="12">
        <v>50000000513</v>
      </c>
      <c r="Q369" s="12">
        <v>70000000513</v>
      </c>
      <c r="R369" s="12">
        <v>90000000513</v>
      </c>
      <c r="S369" s="12">
        <v>11000000513</v>
      </c>
      <c r="T369" s="12">
        <v>13000000513</v>
      </c>
      <c r="U369" s="27"/>
      <c r="W369" s="8">
        <f t="shared" si="82"/>
        <v>0.79366423135206532</v>
      </c>
      <c r="X369" s="8">
        <f t="shared" si="83"/>
        <v>22.500380958831052</v>
      </c>
      <c r="Y369" s="8">
        <f t="shared" si="84"/>
        <v>12.698627701633045</v>
      </c>
      <c r="Z369" s="8">
        <f t="shared" si="85"/>
        <v>360</v>
      </c>
      <c r="AA369" s="16">
        <v>15000000513</v>
      </c>
      <c r="AB369" s="8">
        <f t="shared" si="74"/>
        <v>2.3809926940561961</v>
      </c>
      <c r="AC369" s="8">
        <f t="shared" si="87"/>
        <v>67.5</v>
      </c>
      <c r="AD369" s="16">
        <v>15000000513</v>
      </c>
      <c r="AE369" s="13" t="s">
        <v>1775</v>
      </c>
      <c r="AF369" s="11" t="str">
        <f t="shared" si="86"/>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v>
      </c>
    </row>
    <row r="370" spans="1:32" ht="105" x14ac:dyDescent="0.3">
      <c r="A370" s="9" t="s">
        <v>934</v>
      </c>
      <c r="B370" s="10" t="s">
        <v>935</v>
      </c>
      <c r="C370" s="10" t="s">
        <v>935</v>
      </c>
      <c r="D370" s="11" t="s">
        <v>2161</v>
      </c>
      <c r="E370" s="8">
        <f t="shared" si="75"/>
        <v>1.3000220109546829</v>
      </c>
      <c r="F370" s="8">
        <v>36.855000000000004</v>
      </c>
      <c r="G370" s="8">
        <f t="shared" si="76"/>
        <v>2.6000440219093659</v>
      </c>
      <c r="H370" s="8">
        <v>73.710000000000008</v>
      </c>
      <c r="I370" s="8">
        <f t="shared" si="77"/>
        <v>3.2500550273867073</v>
      </c>
      <c r="J370" s="8">
        <f t="shared" si="78"/>
        <v>92.139060026413162</v>
      </c>
      <c r="K370" s="8">
        <f t="shared" si="79"/>
        <v>5.2000880438187318</v>
      </c>
      <c r="L370" s="8">
        <f t="shared" si="80"/>
        <v>147.42249604226106</v>
      </c>
      <c r="M370" s="11" t="str">
        <f t="shared" si="81"/>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70" s="12">
        <v>10000000263</v>
      </c>
      <c r="O370" s="12">
        <v>30000000263</v>
      </c>
      <c r="P370" s="12">
        <v>50000000263</v>
      </c>
      <c r="Q370" s="12">
        <v>70000000263</v>
      </c>
      <c r="R370" s="12">
        <v>90000000263</v>
      </c>
      <c r="S370" s="12">
        <v>11000000263</v>
      </c>
      <c r="T370" s="12">
        <v>13000000263</v>
      </c>
      <c r="U370" s="10"/>
      <c r="V370" s="11"/>
      <c r="W370" s="8">
        <f t="shared" si="82"/>
        <v>0.65001100547734147</v>
      </c>
      <c r="X370" s="8">
        <f t="shared" si="83"/>
        <v>18.427812005282632</v>
      </c>
      <c r="Y370" s="8">
        <f t="shared" si="84"/>
        <v>10.400176087637464</v>
      </c>
      <c r="Z370" s="8">
        <f t="shared" si="85"/>
        <v>294.84000000000003</v>
      </c>
      <c r="AA370" s="16">
        <v>15000000263</v>
      </c>
      <c r="AB370" s="8">
        <f t="shared" si="74"/>
        <v>1.9500330164320245</v>
      </c>
      <c r="AC370" s="8">
        <f t="shared" si="87"/>
        <v>55.282500000000006</v>
      </c>
      <c r="AD370" s="16">
        <v>15000000263</v>
      </c>
      <c r="AE370" s="13"/>
      <c r="AF370" s="11" t="str">
        <f t="shared" si="86"/>
        <v>Ras El Hanout Ingredients:
coriander, cumin, nutmeg, ginger, paprika, turmeric, black pepper, cardamom, red pepper, allspice, cloves</v>
      </c>
    </row>
    <row r="371" spans="1:32" ht="90" x14ac:dyDescent="0.3">
      <c r="A371" s="9" t="s">
        <v>1661</v>
      </c>
      <c r="B371" s="10" t="s">
        <v>936</v>
      </c>
      <c r="C371" s="10" t="s">
        <v>936</v>
      </c>
      <c r="D371" s="11" t="s">
        <v>2162</v>
      </c>
      <c r="E371" s="8">
        <f t="shared" si="75"/>
        <v>0.80001354520288193</v>
      </c>
      <c r="F371" s="8">
        <v>22.680000000000003</v>
      </c>
      <c r="G371" s="8">
        <f t="shared" si="76"/>
        <v>1.6000270904057639</v>
      </c>
      <c r="H371" s="8">
        <v>45.360000000000007</v>
      </c>
      <c r="I371" s="8">
        <f t="shared" si="77"/>
        <v>2.000033863007205</v>
      </c>
      <c r="J371" s="8">
        <f t="shared" si="78"/>
        <v>56.700960016254264</v>
      </c>
      <c r="K371" s="8">
        <f t="shared" si="79"/>
        <v>3.2000541808115277</v>
      </c>
      <c r="L371" s="8">
        <f t="shared" si="80"/>
        <v>90.721536026006817</v>
      </c>
      <c r="M371" s="11" t="str">
        <f t="shared" si="81"/>
        <v>Raspberry Tea Ingredients:
black tea, blackberry leaf, artificial flavor
• Packed in a facility and/or equipment that produces products containing peanuts, tree nuts, soybean, milk, dairy, eggs, fish, shellfish, wheat, sesame •
 - NET WT. 0.80 oz (22.68 grams)</v>
      </c>
      <c r="N371" s="12">
        <v>10000000264</v>
      </c>
      <c r="O371" s="12">
        <v>30000000264</v>
      </c>
      <c r="P371" s="12">
        <v>50000000264</v>
      </c>
      <c r="Q371" s="12">
        <v>70000000264</v>
      </c>
      <c r="R371" s="12">
        <v>90000000264</v>
      </c>
      <c r="S371" s="12">
        <v>11000000264</v>
      </c>
      <c r="T371" s="12">
        <v>13000000264</v>
      </c>
      <c r="U371" s="10" t="s">
        <v>38</v>
      </c>
      <c r="V371" s="11" t="s">
        <v>1315</v>
      </c>
      <c r="W371" s="8">
        <f t="shared" si="82"/>
        <v>0.40000677260144096</v>
      </c>
      <c r="X371" s="8">
        <f t="shared" si="83"/>
        <v>11.340192003250852</v>
      </c>
      <c r="Y371" s="8">
        <f t="shared" si="84"/>
        <v>6.4001083616230554</v>
      </c>
      <c r="Z371" s="8">
        <f t="shared" si="85"/>
        <v>181.44000000000003</v>
      </c>
      <c r="AA371" s="16">
        <v>15000000264</v>
      </c>
      <c r="AB371" s="8">
        <f t="shared" si="74"/>
        <v>1.2000203178043229</v>
      </c>
      <c r="AC371" s="8">
        <f t="shared" si="87"/>
        <v>34.020000000000003</v>
      </c>
      <c r="AD371" s="16">
        <v>15000000264</v>
      </c>
      <c r="AE371" s="13"/>
      <c r="AF371" s="11" t="str">
        <f t="shared" si="86"/>
        <v>Raspberry Tea Ingredients:
black tea, blackberry leaf, artificial flavor</v>
      </c>
    </row>
    <row r="372" spans="1:32" ht="90" x14ac:dyDescent="0.3">
      <c r="A372" s="9" t="s">
        <v>938</v>
      </c>
      <c r="B372" s="10" t="s">
        <v>939</v>
      </c>
      <c r="C372" s="10" t="s">
        <v>940</v>
      </c>
      <c r="D372" s="11" t="s">
        <v>2164</v>
      </c>
      <c r="E372" s="8">
        <f t="shared" si="75"/>
        <v>0.80001354520288193</v>
      </c>
      <c r="F372" s="8">
        <v>22.680000000000003</v>
      </c>
      <c r="G372" s="8">
        <f t="shared" si="76"/>
        <v>1.6000270904057639</v>
      </c>
      <c r="H372" s="8">
        <v>45.360000000000007</v>
      </c>
      <c r="I372" s="8">
        <f t="shared" si="77"/>
        <v>2.000033863007205</v>
      </c>
      <c r="J372" s="8">
        <f t="shared" si="78"/>
        <v>56.700960016254264</v>
      </c>
      <c r="K372" s="8">
        <f t="shared" si="79"/>
        <v>3.2000541808115277</v>
      </c>
      <c r="L372" s="8">
        <f t="shared" si="80"/>
        <v>90.721536026006817</v>
      </c>
      <c r="M372" s="11" t="str">
        <f t="shared" si="81"/>
        <v>Red Fruit Cocktail Tea Ingredients:
hibiscus petals, elderberries, black currants, currants, flavoring
• Packed in a facility and/or equipment that produces products containing peanuts, tree nuts, soybean, milk, dairy, eggs, fish, shellfish, wheat, sesame •
 - NET WT. 0.80 oz (22.68 grams)</v>
      </c>
      <c r="N372" s="12">
        <v>10000000266</v>
      </c>
      <c r="O372" s="12">
        <v>30000000266</v>
      </c>
      <c r="P372" s="12">
        <v>50000000266</v>
      </c>
      <c r="Q372" s="12">
        <v>70000000266</v>
      </c>
      <c r="R372" s="12">
        <v>90000000266</v>
      </c>
      <c r="S372" s="12">
        <v>11000000266</v>
      </c>
      <c r="T372" s="12">
        <v>13000000266</v>
      </c>
      <c r="U372" s="10"/>
      <c r="V372" s="11"/>
      <c r="W372" s="8">
        <f t="shared" si="82"/>
        <v>0.40000677260144096</v>
      </c>
      <c r="X372" s="8">
        <f t="shared" si="83"/>
        <v>11.340192003250852</v>
      </c>
      <c r="Y372" s="8">
        <f t="shared" si="84"/>
        <v>6.4001083616230554</v>
      </c>
      <c r="Z372" s="8">
        <f t="shared" si="85"/>
        <v>181.44000000000003</v>
      </c>
      <c r="AA372" s="16">
        <v>15000000266</v>
      </c>
      <c r="AB372" s="8">
        <f t="shared" si="74"/>
        <v>1.2000203178043229</v>
      </c>
      <c r="AC372" s="8">
        <f t="shared" si="87"/>
        <v>34.020000000000003</v>
      </c>
      <c r="AD372" s="16">
        <v>15000000266</v>
      </c>
      <c r="AE372" s="13"/>
      <c r="AF372" s="11" t="str">
        <f t="shared" si="86"/>
        <v>Red Fruit Cocktail Tea Ingredients:
hibiscus petals, elderberries, black currants, currants, flavoring</v>
      </c>
    </row>
    <row r="373" spans="1:32" ht="105" x14ac:dyDescent="0.3">
      <c r="A373" s="9" t="s">
        <v>1648</v>
      </c>
      <c r="B373" s="10" t="s">
        <v>1350</v>
      </c>
      <c r="C373" s="10" t="s">
        <v>1350</v>
      </c>
      <c r="D373" s="11" t="s">
        <v>2165</v>
      </c>
      <c r="E373" s="8">
        <f t="shared" si="75"/>
        <v>0.70547931675739139</v>
      </c>
      <c r="F373" s="8">
        <v>20</v>
      </c>
      <c r="G373" s="8">
        <f t="shared" si="76"/>
        <v>1.4109586335147828</v>
      </c>
      <c r="H373" s="8">
        <v>40</v>
      </c>
      <c r="I373" s="8">
        <f t="shared" si="77"/>
        <v>1.7636982918934785</v>
      </c>
      <c r="J373" s="8">
        <f t="shared" si="78"/>
        <v>50.00084657518012</v>
      </c>
      <c r="K373" s="8">
        <f t="shared" si="79"/>
        <v>2.8219172670295656</v>
      </c>
      <c r="L373" s="8">
        <f t="shared" si="80"/>
        <v>80.001354520288189</v>
      </c>
      <c r="M373" s="11" t="str">
        <f t="shared" si="81"/>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73" s="12">
        <v>10000000500</v>
      </c>
      <c r="O373" s="12">
        <v>30000000500</v>
      </c>
      <c r="P373" s="12">
        <v>50000000500</v>
      </c>
      <c r="Q373" s="12">
        <v>70000000500</v>
      </c>
      <c r="R373" s="12">
        <v>90000000500</v>
      </c>
      <c r="S373" s="12">
        <v>11000000500</v>
      </c>
      <c r="T373" s="12">
        <v>13000000500</v>
      </c>
      <c r="U373" s="10" t="s">
        <v>38</v>
      </c>
      <c r="V373" s="11" t="s">
        <v>197</v>
      </c>
      <c r="W373" s="8">
        <f t="shared" si="82"/>
        <v>0.3527396583786957</v>
      </c>
      <c r="X373" s="8">
        <f t="shared" si="83"/>
        <v>10.000169315036024</v>
      </c>
      <c r="Y373" s="8">
        <f t="shared" si="84"/>
        <v>5.6438345340591312</v>
      </c>
      <c r="Z373" s="8">
        <f t="shared" si="85"/>
        <v>160</v>
      </c>
      <c r="AA373" s="16">
        <v>15000000500</v>
      </c>
      <c r="AB373" s="8">
        <f t="shared" si="74"/>
        <v>1.0582189751360871</v>
      </c>
      <c r="AC373" s="8">
        <f t="shared" si="87"/>
        <v>30</v>
      </c>
      <c r="AD373" s="16">
        <v>15000000500</v>
      </c>
      <c r="AE373" s="13" t="s">
        <v>1631</v>
      </c>
      <c r="AF373" s="11" t="str">
        <f t="shared" si="86"/>
        <v>Red Hot Pepper Flakes Ingredients:
dehydrated crushed red pepper skin and seeds (pepper plant is in the cayenne pepper family)</v>
      </c>
    </row>
    <row r="374" spans="1:32" ht="135" x14ac:dyDescent="0.3">
      <c r="A374" s="9" t="s">
        <v>941</v>
      </c>
      <c r="B374" s="10" t="s">
        <v>942</v>
      </c>
      <c r="C374" s="10" t="s">
        <v>943</v>
      </c>
      <c r="D374" s="11" t="s">
        <v>2354</v>
      </c>
      <c r="E374" s="8">
        <f t="shared" si="75"/>
        <v>2.0000338630072045</v>
      </c>
      <c r="F374" s="8">
        <v>56.7</v>
      </c>
      <c r="G374" s="8">
        <f t="shared" si="76"/>
        <v>4.0000677260144091</v>
      </c>
      <c r="H374" s="8">
        <v>113.4</v>
      </c>
      <c r="I374" s="8">
        <f t="shared" si="77"/>
        <v>5.0000846575180109</v>
      </c>
      <c r="J374" s="8">
        <f t="shared" si="78"/>
        <v>141.75240004063562</v>
      </c>
      <c r="K374" s="8">
        <f t="shared" si="79"/>
        <v>8.0001354520288182</v>
      </c>
      <c r="L374" s="8">
        <f t="shared" si="80"/>
        <v>226.803840065017</v>
      </c>
      <c r="M374" s="11" t="str">
        <f t="shared" si="81"/>
        <v>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
 - NET WT. 2.00 oz (56.7 grams)</v>
      </c>
      <c r="N374" s="12">
        <v>10000000267</v>
      </c>
      <c r="O374" s="12">
        <v>30000000267</v>
      </c>
      <c r="P374" s="12">
        <v>50000000267</v>
      </c>
      <c r="Q374" s="12">
        <v>70000000267</v>
      </c>
      <c r="R374" s="12">
        <v>90000000267</v>
      </c>
      <c r="S374" s="12">
        <v>11000000267</v>
      </c>
      <c r="T374" s="12">
        <v>13000000267</v>
      </c>
      <c r="U374" s="10"/>
      <c r="V374" s="11"/>
      <c r="W374" s="8">
        <f t="shared" si="82"/>
        <v>1.0000169315036023</v>
      </c>
      <c r="X374" s="8">
        <f t="shared" si="83"/>
        <v>28.350480008127125</v>
      </c>
      <c r="Y374" s="8">
        <f t="shared" si="84"/>
        <v>16.000270904057636</v>
      </c>
      <c r="Z374" s="8">
        <f t="shared" si="85"/>
        <v>453.6</v>
      </c>
      <c r="AA374" s="16">
        <v>15000000267</v>
      </c>
      <c r="AB374" s="8">
        <f t="shared" si="74"/>
        <v>3.0000507945108068</v>
      </c>
      <c r="AC374" s="8">
        <f t="shared" si="87"/>
        <v>85.050000000000011</v>
      </c>
      <c r="AD374" s="16">
        <v>15000000267</v>
      </c>
      <c r="AE374" s="13"/>
      <c r="AF374" s="11" t="str">
        <f t="shared" si="86"/>
        <v>Relax Mode Mojito Infusion Ingredients:
cane sugar, cranberries, sunflower oil, lemon peel, orange peel, hop flowers
• DIRECTIONS: In 16oz jar, combine ingredients and one pint (2 cups) rum. Steep for 2 – 4 days (swirl daily). •</v>
      </c>
    </row>
    <row r="375" spans="1:32" ht="120" x14ac:dyDescent="0.3">
      <c r="A375" s="9" t="s">
        <v>944</v>
      </c>
      <c r="B375" s="10" t="s">
        <v>945</v>
      </c>
      <c r="C375" s="10" t="s">
        <v>945</v>
      </c>
      <c r="D375" s="11" t="s">
        <v>2166</v>
      </c>
      <c r="E375" s="8">
        <f t="shared" si="75"/>
        <v>1.6000270904057639</v>
      </c>
      <c r="F375" s="8">
        <v>45.360000000000007</v>
      </c>
      <c r="G375" s="8">
        <f t="shared" si="76"/>
        <v>3.2000541808115277</v>
      </c>
      <c r="H375" s="8">
        <v>90.720000000000013</v>
      </c>
      <c r="I375" s="8">
        <f t="shared" si="77"/>
        <v>4.00006772601441</v>
      </c>
      <c r="J375" s="8">
        <f t="shared" si="78"/>
        <v>113.40192003250853</v>
      </c>
      <c r="K375" s="8">
        <f t="shared" si="79"/>
        <v>6.4001083616230554</v>
      </c>
      <c r="L375" s="8">
        <f t="shared" si="80"/>
        <v>181.44307205201363</v>
      </c>
      <c r="M375" s="11" t="str">
        <f t="shared" si="81"/>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75" s="12">
        <v>10000000456</v>
      </c>
      <c r="O375" s="12">
        <v>30000000456</v>
      </c>
      <c r="P375" s="12">
        <v>50000000456</v>
      </c>
      <c r="Q375" s="12">
        <v>70000000456</v>
      </c>
      <c r="R375" s="12">
        <v>90000000456</v>
      </c>
      <c r="S375" s="12">
        <v>11000000456</v>
      </c>
      <c r="T375" s="12">
        <v>13000000456</v>
      </c>
      <c r="U375" s="10"/>
      <c r="V375" s="11"/>
      <c r="W375" s="8">
        <f t="shared" si="82"/>
        <v>0.80001354520288193</v>
      </c>
      <c r="X375" s="8">
        <f t="shared" si="83"/>
        <v>22.680384006501704</v>
      </c>
      <c r="Y375" s="8">
        <f t="shared" si="84"/>
        <v>12.800216723246111</v>
      </c>
      <c r="Z375" s="8">
        <f t="shared" si="85"/>
        <v>362.88000000000005</v>
      </c>
      <c r="AA375" s="16">
        <v>15000000456</v>
      </c>
      <c r="AB375" s="8">
        <f t="shared" si="74"/>
        <v>2.4000406356086459</v>
      </c>
      <c r="AC375" s="8">
        <f t="shared" si="87"/>
        <v>68.040000000000006</v>
      </c>
      <c r="AD375" s="16">
        <v>15000000456</v>
      </c>
      <c r="AE375" s="13" t="s">
        <v>946</v>
      </c>
      <c r="AF375" s="11" t="str">
        <f t="shared" si="86"/>
        <v>River City Blend Ingredients:
onion powder, garlic powder, coriander, black pepper, crushed chili flakes, minced onion, minced garlic, cut &amp; sifted rosemary, crushed red pepper, parsley</v>
      </c>
    </row>
    <row r="376" spans="1:32" ht="90" x14ac:dyDescent="0.3">
      <c r="A376" s="9" t="s">
        <v>947</v>
      </c>
      <c r="B376" s="10" t="s">
        <v>948</v>
      </c>
      <c r="C376" s="10" t="s">
        <v>948</v>
      </c>
      <c r="D376" s="11" t="s">
        <v>2167</v>
      </c>
      <c r="E376" s="8">
        <f t="shared" si="75"/>
        <v>2.0500347095823845</v>
      </c>
      <c r="F376" s="8">
        <v>58.1175</v>
      </c>
      <c r="G376" s="8">
        <f t="shared" si="76"/>
        <v>4.1000694191647691</v>
      </c>
      <c r="H376" s="8">
        <v>116.235</v>
      </c>
      <c r="I376" s="8">
        <f t="shared" si="77"/>
        <v>5.1250867739559611</v>
      </c>
      <c r="J376" s="8">
        <f t="shared" si="78"/>
        <v>145.29621004165151</v>
      </c>
      <c r="K376" s="8">
        <f t="shared" si="79"/>
        <v>8.2001388383295382</v>
      </c>
      <c r="L376" s="8">
        <f t="shared" si="80"/>
        <v>232.47393606664241</v>
      </c>
      <c r="M376" s="11" t="str">
        <f t="shared" si="81"/>
        <v>Roast Beef Seasoning Ingredients:
onion, garlic, salt, black pepper
• Packed in a facility and/or equipment that produces products containing peanuts, tree nuts, soybean, milk, dairy, eggs, fish, shellfish, wheat, sesame •
 - NET WT. 2.05 oz (58.1175 grams)</v>
      </c>
      <c r="N376" s="12">
        <v>10000000268</v>
      </c>
      <c r="O376" s="12">
        <v>30000000268</v>
      </c>
      <c r="P376" s="12">
        <v>50000000268</v>
      </c>
      <c r="Q376" s="12">
        <v>70000000268</v>
      </c>
      <c r="R376" s="12">
        <v>90000000268</v>
      </c>
      <c r="S376" s="12">
        <v>11000000268</v>
      </c>
      <c r="T376" s="12">
        <v>13000000268</v>
      </c>
      <c r="U376" s="10"/>
      <c r="V376" s="11"/>
      <c r="W376" s="8">
        <f t="shared" si="82"/>
        <v>1.0250173547911923</v>
      </c>
      <c r="X376" s="8">
        <f t="shared" si="83"/>
        <v>29.059242008330301</v>
      </c>
      <c r="Y376" s="8">
        <f t="shared" si="84"/>
        <v>16.400277676659076</v>
      </c>
      <c r="Z376" s="8">
        <f t="shared" si="85"/>
        <v>464.94</v>
      </c>
      <c r="AA376" s="16">
        <v>15000000268</v>
      </c>
      <c r="AB376" s="8">
        <f t="shared" si="74"/>
        <v>3.075052064373577</v>
      </c>
      <c r="AC376" s="8">
        <f t="shared" si="87"/>
        <v>87.176249999999996</v>
      </c>
      <c r="AD376" s="16">
        <v>15000000268</v>
      </c>
      <c r="AE376" s="13"/>
      <c r="AF376" s="11" t="str">
        <f t="shared" si="86"/>
        <v>Roast Beef Seasoning Ingredients:
onion, garlic, salt, black pepper</v>
      </c>
    </row>
    <row r="377" spans="1:32" ht="120" x14ac:dyDescent="0.3">
      <c r="A377" s="9" t="s">
        <v>949</v>
      </c>
      <c r="B377" s="10" t="s">
        <v>950</v>
      </c>
      <c r="C377" s="10" t="s">
        <v>951</v>
      </c>
      <c r="D377" s="11" t="s">
        <v>2168</v>
      </c>
      <c r="E377" s="8">
        <f t="shared" si="75"/>
        <v>1.7000287835561239</v>
      </c>
      <c r="F377" s="8">
        <v>48.195</v>
      </c>
      <c r="G377" s="8">
        <f t="shared" si="76"/>
        <v>3.4000575671122477</v>
      </c>
      <c r="H377" s="8">
        <v>96.39</v>
      </c>
      <c r="I377" s="8">
        <f t="shared" si="77"/>
        <v>4.2500719588903095</v>
      </c>
      <c r="J377" s="8">
        <f t="shared" si="78"/>
        <v>120.48954003454028</v>
      </c>
      <c r="K377" s="8">
        <f t="shared" si="79"/>
        <v>6.8001151342244954</v>
      </c>
      <c r="L377" s="8">
        <f t="shared" si="80"/>
        <v>192.78326405526445</v>
      </c>
      <c r="M377" s="11" t="str">
        <f t="shared" si="81"/>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77" s="12">
        <v>10000000269</v>
      </c>
      <c r="O377" s="12">
        <v>30000000269</v>
      </c>
      <c r="P377" s="12">
        <v>50000000269</v>
      </c>
      <c r="Q377" s="12">
        <v>70000000269</v>
      </c>
      <c r="R377" s="12">
        <v>90000000269</v>
      </c>
      <c r="S377" s="12">
        <v>11000000269</v>
      </c>
      <c r="T377" s="12">
        <v>13000000269</v>
      </c>
      <c r="U377" s="10"/>
      <c r="V377" s="11"/>
      <c r="W377" s="8">
        <f t="shared" si="82"/>
        <v>0.85001439177806193</v>
      </c>
      <c r="X377" s="8">
        <f t="shared" si="83"/>
        <v>24.097908006908057</v>
      </c>
      <c r="Y377" s="8">
        <f t="shared" si="84"/>
        <v>13.600230268448991</v>
      </c>
      <c r="Z377" s="8">
        <f t="shared" si="85"/>
        <v>385.56</v>
      </c>
      <c r="AA377" s="16">
        <v>15000000269</v>
      </c>
      <c r="AB377" s="8">
        <f t="shared" si="74"/>
        <v>2.5500431753341859</v>
      </c>
      <c r="AC377" s="8">
        <f t="shared" si="87"/>
        <v>72.292500000000004</v>
      </c>
      <c r="AD377" s="16">
        <v>15000000269</v>
      </c>
      <c r="AE377" s="13"/>
      <c r="AF377" s="11" t="str">
        <f t="shared" si="86"/>
        <v>Roasted Chicken Dinner Seasoning Ingredients:
garlic, basil, oregano, pepper, salt, coriander, ginger, paprika, thyme, citric acid, soybean oil, &lt;2% calcium stearate as anti caking agent, spices</v>
      </c>
    </row>
    <row r="378" spans="1:32" ht="90" x14ac:dyDescent="0.3">
      <c r="A378" s="9" t="s">
        <v>952</v>
      </c>
      <c r="B378" s="10" t="s">
        <v>953</v>
      </c>
      <c r="C378" s="10" t="s">
        <v>954</v>
      </c>
      <c r="D378" s="11" t="s">
        <v>2169</v>
      </c>
      <c r="E378" s="8">
        <f t="shared" si="75"/>
        <v>1.3000220109546829</v>
      </c>
      <c r="F378" s="8">
        <v>36.855000000000004</v>
      </c>
      <c r="G378" s="8">
        <f t="shared" si="76"/>
        <v>2.6000440219093659</v>
      </c>
      <c r="H378" s="8">
        <v>73.710000000000008</v>
      </c>
      <c r="I378" s="8">
        <f t="shared" si="77"/>
        <v>3.2500550273867073</v>
      </c>
      <c r="J378" s="8">
        <f t="shared" si="78"/>
        <v>92.139060026413162</v>
      </c>
      <c r="K378" s="8">
        <f t="shared" si="79"/>
        <v>5.2000880438187318</v>
      </c>
      <c r="L378" s="8">
        <f t="shared" si="80"/>
        <v>147.42249604226106</v>
      </c>
      <c r="M378" s="11" t="str">
        <f t="shared" si="81"/>
        <v>Roasted Garlic Pepper Ingredients:
black pepper, garlic, onion, and white pepper
• Packed in a facility and/or equipment that produces products containing peanuts, tree nuts, soybean, milk, dairy, eggs, fish, shellfish, wheat, sesame •
 - NET WT. 1.30 oz (36.855 grams)</v>
      </c>
      <c r="N378" s="12">
        <v>10000000271</v>
      </c>
      <c r="O378" s="12">
        <v>30000000271</v>
      </c>
      <c r="P378" s="12">
        <v>50000000271</v>
      </c>
      <c r="Q378" s="12">
        <v>70000000271</v>
      </c>
      <c r="R378" s="12">
        <v>90000000271</v>
      </c>
      <c r="S378" s="12">
        <v>11000000271</v>
      </c>
      <c r="T378" s="12">
        <v>13000000271</v>
      </c>
      <c r="U378" s="10" t="s">
        <v>38</v>
      </c>
      <c r="V378" s="11" t="s">
        <v>140</v>
      </c>
      <c r="W378" s="8">
        <f t="shared" si="82"/>
        <v>0.65001100547734147</v>
      </c>
      <c r="X378" s="8">
        <f t="shared" si="83"/>
        <v>18.427812005282632</v>
      </c>
      <c r="Y378" s="8">
        <f t="shared" si="84"/>
        <v>10.400176087637464</v>
      </c>
      <c r="Z378" s="8">
        <f t="shared" si="85"/>
        <v>294.84000000000003</v>
      </c>
      <c r="AA378" s="16">
        <v>15000000271</v>
      </c>
      <c r="AB378" s="8">
        <f t="shared" si="74"/>
        <v>1.9500330164320245</v>
      </c>
      <c r="AC378" s="8">
        <f t="shared" si="87"/>
        <v>55.282500000000006</v>
      </c>
      <c r="AD378" s="16">
        <v>15000000271</v>
      </c>
      <c r="AE378" s="13"/>
      <c r="AF378" s="11" t="str">
        <f t="shared" si="86"/>
        <v>Roasted Garlic Pepper Ingredients:
black pepper, garlic, onion, and white pepper</v>
      </c>
    </row>
    <row r="379" spans="1:32" ht="105" x14ac:dyDescent="0.3">
      <c r="A379" s="9" t="s">
        <v>1685</v>
      </c>
      <c r="B379" s="10" t="s">
        <v>955</v>
      </c>
      <c r="C379" s="10" t="s">
        <v>956</v>
      </c>
      <c r="D379" s="11" t="s">
        <v>2170</v>
      </c>
      <c r="E379" s="8">
        <f t="shared" si="75"/>
        <v>1.8000304767064841</v>
      </c>
      <c r="F379" s="8">
        <v>51.03</v>
      </c>
      <c r="G379" s="8">
        <f t="shared" si="76"/>
        <v>3.6000609534129682</v>
      </c>
      <c r="H379" s="8">
        <v>102.06</v>
      </c>
      <c r="I379" s="8">
        <f t="shared" si="77"/>
        <v>4.50007619176621</v>
      </c>
      <c r="J379" s="8">
        <f t="shared" si="78"/>
        <v>127.57716003657205</v>
      </c>
      <c r="K379" s="8">
        <f t="shared" si="79"/>
        <v>7.2001219068259363</v>
      </c>
      <c r="L379" s="8">
        <f t="shared" si="80"/>
        <v>204.1234560585153</v>
      </c>
      <c r="M379" s="11" t="str">
        <f t="shared" si="81"/>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79" s="12">
        <v>10000000417</v>
      </c>
      <c r="O379" s="12">
        <v>30000000417</v>
      </c>
      <c r="P379" s="12">
        <v>50000000417</v>
      </c>
      <c r="Q379" s="12">
        <v>70000000417</v>
      </c>
      <c r="R379" s="12">
        <v>90000000417</v>
      </c>
      <c r="S379" s="12">
        <v>11000000417</v>
      </c>
      <c r="T379" s="12">
        <v>13000000417</v>
      </c>
      <c r="U379" s="10" t="s">
        <v>38</v>
      </c>
      <c r="V379" s="11" t="s">
        <v>1316</v>
      </c>
      <c r="W379" s="8">
        <f t="shared" si="82"/>
        <v>0.90001523835324204</v>
      </c>
      <c r="X379" s="8">
        <f t="shared" si="83"/>
        <v>25.515432007314413</v>
      </c>
      <c r="Y379" s="8">
        <f t="shared" si="84"/>
        <v>14.400243813651873</v>
      </c>
      <c r="Z379" s="8">
        <f t="shared" si="85"/>
        <v>408.24</v>
      </c>
      <c r="AA379" s="16">
        <v>15000000417</v>
      </c>
      <c r="AB379" s="8">
        <f t="shared" si="74"/>
        <v>2.7000457150597263</v>
      </c>
      <c r="AC379" s="8">
        <f t="shared" si="87"/>
        <v>76.545000000000002</v>
      </c>
      <c r="AD379" s="16">
        <v>15000000417</v>
      </c>
      <c r="AE379" s="13"/>
      <c r="AF379" s="11" t="str">
        <f t="shared" si="86"/>
        <v>Roasted Garlic Pepper Pizza Seasoning Ingredients:
dehydrated garlic, spices, dehydrated red and green bell peppers, salt, dehydrated onion, brown sugar and natural flavor</v>
      </c>
    </row>
    <row r="380" spans="1:32" ht="90" x14ac:dyDescent="0.3">
      <c r="A380" s="9" t="s">
        <v>957</v>
      </c>
      <c r="B380" s="10" t="s">
        <v>958</v>
      </c>
      <c r="C380" s="10" t="s">
        <v>959</v>
      </c>
      <c r="D380" s="11" t="s">
        <v>2171</v>
      </c>
      <c r="E380" s="8">
        <f t="shared" si="75"/>
        <v>0.80001354520288193</v>
      </c>
      <c r="F380" s="8">
        <v>22.680000000000003</v>
      </c>
      <c r="G380" s="8">
        <f t="shared" si="76"/>
        <v>1.6000270904057639</v>
      </c>
      <c r="H380" s="8">
        <v>45.360000000000007</v>
      </c>
      <c r="I380" s="8">
        <f t="shared" si="77"/>
        <v>2.000033863007205</v>
      </c>
      <c r="J380" s="8">
        <f t="shared" si="78"/>
        <v>56.700960016254264</v>
      </c>
      <c r="K380" s="8">
        <f t="shared" si="79"/>
        <v>3.2000541808115277</v>
      </c>
      <c r="L380" s="8">
        <f t="shared" si="80"/>
        <v>90.721536026006817</v>
      </c>
      <c r="M380" s="11" t="str">
        <f t="shared" si="81"/>
        <v>Roasted Garlic Sea Salt Ingredients:
natural sea salt, roasted garlic powder
• Packed in a facility and/or equipment that produces products containing peanuts, tree nuts, soybean, milk, dairy, eggs, fish, shellfish, wheat, sesame •
 - NET WT. 0.80 oz (22.68 grams)</v>
      </c>
      <c r="N380" s="12">
        <v>10000000270</v>
      </c>
      <c r="O380" s="12">
        <v>30000000270</v>
      </c>
      <c r="P380" s="12">
        <v>50000000270</v>
      </c>
      <c r="Q380" s="12">
        <v>70000000270</v>
      </c>
      <c r="R380" s="12">
        <v>90000000270</v>
      </c>
      <c r="S380" s="12">
        <v>11000000270</v>
      </c>
      <c r="T380" s="12">
        <v>13000000270</v>
      </c>
      <c r="U380" s="10"/>
      <c r="V380" s="11"/>
      <c r="W380" s="8">
        <f t="shared" si="82"/>
        <v>0.40000677260144096</v>
      </c>
      <c r="X380" s="8">
        <f t="shared" si="83"/>
        <v>11.340192003250852</v>
      </c>
      <c r="Y380" s="8">
        <f t="shared" si="84"/>
        <v>6.4001083616230554</v>
      </c>
      <c r="Z380" s="8">
        <f t="shared" si="85"/>
        <v>181.44000000000003</v>
      </c>
      <c r="AA380" s="16">
        <v>15000000270</v>
      </c>
      <c r="AB380" s="8">
        <f t="shared" ref="AB380:AB443" si="88">IF(OR(E380 = "NULL", G380 = "NULL"), "NULL", (E380+G380)/2)</f>
        <v>1.2000203178043229</v>
      </c>
      <c r="AC380" s="8">
        <f t="shared" si="87"/>
        <v>34.020000000000003</v>
      </c>
      <c r="AD380" s="16">
        <v>15000000270</v>
      </c>
      <c r="AE380" s="13"/>
      <c r="AF380" s="11" t="str">
        <f t="shared" si="86"/>
        <v>Roasted Garlic Sea Salt Ingredients:
natural sea salt, roasted garlic powder</v>
      </c>
    </row>
    <row r="381" spans="1:32" ht="120" x14ac:dyDescent="0.3">
      <c r="A381" s="9" t="s">
        <v>1682</v>
      </c>
      <c r="B381" s="10" t="s">
        <v>961</v>
      </c>
      <c r="C381" s="10" t="s">
        <v>962</v>
      </c>
      <c r="D381" s="11" t="s">
        <v>2172</v>
      </c>
      <c r="E381" s="8">
        <f t="shared" si="75"/>
        <v>1.7000287835561239</v>
      </c>
      <c r="F381" s="8">
        <v>48.195</v>
      </c>
      <c r="G381" s="8">
        <f t="shared" si="76"/>
        <v>3.4000575671122477</v>
      </c>
      <c r="H381" s="8">
        <v>96.39</v>
      </c>
      <c r="I381" s="8">
        <f t="shared" si="77"/>
        <v>4.2500719588903095</v>
      </c>
      <c r="J381" s="8">
        <f t="shared" si="78"/>
        <v>120.48954003454028</v>
      </c>
      <c r="K381" s="8">
        <f t="shared" si="79"/>
        <v>6.8001151342244954</v>
      </c>
      <c r="L381" s="8">
        <f t="shared" si="80"/>
        <v>192.78326405526445</v>
      </c>
      <c r="M381" s="11" t="str">
        <f t="shared" si="81"/>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81" s="12">
        <v>10000000272</v>
      </c>
      <c r="O381" s="12">
        <v>30000000272</v>
      </c>
      <c r="P381" s="12">
        <v>50000000272</v>
      </c>
      <c r="Q381" s="12">
        <v>70000000272</v>
      </c>
      <c r="R381" s="12">
        <v>90000000272</v>
      </c>
      <c r="S381" s="12">
        <v>11000000272</v>
      </c>
      <c r="T381" s="12">
        <v>13000000272</v>
      </c>
      <c r="U381" s="10" t="s">
        <v>38</v>
      </c>
      <c r="V381" s="11" t="s">
        <v>258</v>
      </c>
      <c r="W381" s="8">
        <f t="shared" si="82"/>
        <v>0.85001439177806193</v>
      </c>
      <c r="X381" s="8">
        <f t="shared" si="83"/>
        <v>24.097908006908057</v>
      </c>
      <c r="Y381" s="8">
        <f t="shared" si="84"/>
        <v>13.600230268448991</v>
      </c>
      <c r="Z381" s="8">
        <f t="shared" si="85"/>
        <v>385.56</v>
      </c>
      <c r="AA381" s="16">
        <v>15000000272</v>
      </c>
      <c r="AB381" s="8">
        <f t="shared" si="88"/>
        <v>2.5500431753341859</v>
      </c>
      <c r="AC381" s="8">
        <f t="shared" si="87"/>
        <v>72.292500000000004</v>
      </c>
      <c r="AD381" s="16">
        <v>15000000272</v>
      </c>
      <c r="AE381" s="13"/>
      <c r="AF381" s="11" t="str">
        <f t="shared" si="86"/>
        <v>Roma Romano Pizza Seasoning Ingredients:
garlic pepper seasoning, tomato powder, Romano cheese powder, herbs, &lt; 1% silicon dioxide
• ALLERGY ALERT: contains milk •</v>
      </c>
    </row>
    <row r="382" spans="1:32" ht="135" x14ac:dyDescent="0.3">
      <c r="A382" s="9" t="s">
        <v>963</v>
      </c>
      <c r="B382" s="10" t="s">
        <v>964</v>
      </c>
      <c r="C382" s="10" t="s">
        <v>965</v>
      </c>
      <c r="D382" s="11" t="s">
        <v>2173</v>
      </c>
      <c r="E382" s="8">
        <f t="shared" si="75"/>
        <v>1.1000186246539627</v>
      </c>
      <c r="F382" s="8">
        <v>31.185000000000006</v>
      </c>
      <c r="G382" s="8">
        <f t="shared" si="76"/>
        <v>2.2000372493079254</v>
      </c>
      <c r="H382" s="8">
        <v>62.370000000000012</v>
      </c>
      <c r="I382" s="8">
        <f t="shared" si="77"/>
        <v>2.7500465616349068</v>
      </c>
      <c r="J382" s="8">
        <f t="shared" si="78"/>
        <v>77.963820022349609</v>
      </c>
      <c r="K382" s="8">
        <f t="shared" si="79"/>
        <v>4.4000744986158509</v>
      </c>
      <c r="L382" s="8">
        <f t="shared" si="80"/>
        <v>124.74211203575938</v>
      </c>
      <c r="M382" s="11" t="str">
        <f t="shared" si="81"/>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82" s="12">
        <v>10000000273</v>
      </c>
      <c r="O382" s="12">
        <v>30000000273</v>
      </c>
      <c r="P382" s="12">
        <v>50000000273</v>
      </c>
      <c r="Q382" s="12">
        <v>70000000273</v>
      </c>
      <c r="R382" s="12">
        <v>90000000273</v>
      </c>
      <c r="S382" s="12">
        <v>11000000273</v>
      </c>
      <c r="T382" s="12">
        <v>13000000273</v>
      </c>
      <c r="U382" s="10"/>
      <c r="V382" s="11"/>
      <c r="W382" s="8">
        <f t="shared" si="82"/>
        <v>0.55000931232698136</v>
      </c>
      <c r="X382" s="8">
        <f t="shared" si="83"/>
        <v>15.592764004469922</v>
      </c>
      <c r="Y382" s="8">
        <f t="shared" si="84"/>
        <v>8.8001489972317017</v>
      </c>
      <c r="Z382" s="8">
        <f t="shared" si="85"/>
        <v>249.48000000000005</v>
      </c>
      <c r="AA382" s="16">
        <v>15000000273</v>
      </c>
      <c r="AB382" s="8">
        <f t="shared" si="88"/>
        <v>1.6500279369809441</v>
      </c>
      <c r="AC382" s="8">
        <f t="shared" si="87"/>
        <v>46.777500000000011</v>
      </c>
      <c r="AD382" s="16">
        <v>15000000273</v>
      </c>
      <c r="AE382" s="13"/>
      <c r="AF382" s="11" t="str">
        <f t="shared" si="86"/>
        <v>Romano Cheese Powder Ingredients:
dehydrated blend of Romano cheese (part skim cow milk, cheese culture, salt, enzymes) sodium phosphate
• ALLERGY ALERT: contains dairy •
• No artificial flavors or colors •</v>
      </c>
    </row>
    <row r="383" spans="1:32" ht="90" x14ac:dyDescent="0.3">
      <c r="A383" s="25" t="s">
        <v>966</v>
      </c>
      <c r="B383" s="10" t="s">
        <v>967</v>
      </c>
      <c r="C383" s="10" t="s">
        <v>967</v>
      </c>
      <c r="D383" s="11" t="s">
        <v>2174</v>
      </c>
      <c r="E383" s="8">
        <f t="shared" si="75"/>
        <v>0.80001354520288193</v>
      </c>
      <c r="F383" s="8">
        <v>22.680000000000003</v>
      </c>
      <c r="G383" s="8">
        <f t="shared" si="76"/>
        <v>1.6000270904057639</v>
      </c>
      <c r="H383" s="8">
        <v>45.360000000000007</v>
      </c>
      <c r="I383" s="8">
        <f t="shared" si="77"/>
        <v>2.000033863007205</v>
      </c>
      <c r="J383" s="8">
        <f t="shared" si="78"/>
        <v>56.700960016254264</v>
      </c>
      <c r="K383" s="8">
        <f t="shared" si="79"/>
        <v>3.2000541808115277</v>
      </c>
      <c r="L383" s="8">
        <f t="shared" si="80"/>
        <v>90.721536026006817</v>
      </c>
      <c r="M383" s="11" t="str">
        <f t="shared" si="81"/>
        <v>Rooibos Tea Ingredients:
rooibos
• Packed in a facility and/or equipment that produces products containing peanuts, tree nuts, soybean, milk, dairy, eggs, fish, shellfish, wheat, sesame •
 - NET WT. 0.80 oz (22.68 grams)</v>
      </c>
      <c r="N383" s="12">
        <v>10000000274</v>
      </c>
      <c r="O383" s="12">
        <v>30000000274</v>
      </c>
      <c r="P383" s="12">
        <v>50000000274</v>
      </c>
      <c r="Q383" s="12">
        <v>70000000274</v>
      </c>
      <c r="R383" s="12">
        <v>90000000274</v>
      </c>
      <c r="S383" s="12">
        <v>11000000274</v>
      </c>
      <c r="T383" s="12">
        <v>13000000274</v>
      </c>
      <c r="U383" s="10"/>
      <c r="V383" s="11"/>
      <c r="W383" s="8">
        <f t="shared" si="82"/>
        <v>0.40000677260144096</v>
      </c>
      <c r="X383" s="8">
        <f t="shared" si="83"/>
        <v>11.340192003250852</v>
      </c>
      <c r="Y383" s="8">
        <f t="shared" si="84"/>
        <v>6.4001083616230554</v>
      </c>
      <c r="Z383" s="8">
        <f t="shared" si="85"/>
        <v>181.44000000000003</v>
      </c>
      <c r="AA383" s="16">
        <v>15000000274</v>
      </c>
      <c r="AB383" s="8">
        <f t="shared" si="88"/>
        <v>1.2000203178043229</v>
      </c>
      <c r="AC383" s="8">
        <f t="shared" si="87"/>
        <v>34.020000000000003</v>
      </c>
      <c r="AD383" s="16">
        <v>15000000274</v>
      </c>
      <c r="AE383" s="13"/>
      <c r="AF383" s="11" t="str">
        <f t="shared" si="86"/>
        <v>Rooibos Tea Ingredients:
rooibos</v>
      </c>
    </row>
    <row r="384" spans="1:32" ht="90" x14ac:dyDescent="0.3">
      <c r="A384" s="26" t="s">
        <v>968</v>
      </c>
      <c r="B384" s="28" t="s">
        <v>969</v>
      </c>
      <c r="C384" s="28" t="s">
        <v>970</v>
      </c>
      <c r="D384" s="29" t="s">
        <v>2175</v>
      </c>
      <c r="E384" s="30">
        <f t="shared" si="75"/>
        <v>0.95001608492842216</v>
      </c>
      <c r="F384" s="30">
        <v>26.932500000000001</v>
      </c>
      <c r="G384" s="30">
        <f t="shared" si="76"/>
        <v>1.9000321698568443</v>
      </c>
      <c r="H384" s="30">
        <v>53.865000000000002</v>
      </c>
      <c r="I384" s="30">
        <f t="shared" si="77"/>
        <v>2.3750402123210552</v>
      </c>
      <c r="J384" s="30">
        <f t="shared" si="78"/>
        <v>67.332390019301926</v>
      </c>
      <c r="K384" s="30">
        <f t="shared" si="79"/>
        <v>3.8000643397136886</v>
      </c>
      <c r="L384" s="30">
        <f t="shared" si="80"/>
        <v>107.73182403088308</v>
      </c>
      <c r="M384" s="11" t="str">
        <f t="shared" si="81"/>
        <v>Rosemary &amp; Garlic Bread Dip Ingredients:
dehydrated garlic, rosemary, salt, spices
• Packed in a facility and/or equipment that produces products containing peanuts, tree nuts, soybean, milk, dairy, eggs, fish, shellfish, wheat, sesame •
 - NET WT. 0.95 oz (26.9325 grams)</v>
      </c>
      <c r="N384" s="12">
        <v>10000000370</v>
      </c>
      <c r="O384" s="12">
        <v>30000000370</v>
      </c>
      <c r="P384" s="12">
        <v>50000000370</v>
      </c>
      <c r="Q384" s="12">
        <v>70000000370</v>
      </c>
      <c r="R384" s="12">
        <v>90000000370</v>
      </c>
      <c r="S384" s="12">
        <v>11000000370</v>
      </c>
      <c r="T384" s="12">
        <v>13000000370</v>
      </c>
      <c r="U384" s="28"/>
      <c r="V384" s="29"/>
      <c r="W384" s="8">
        <f t="shared" si="82"/>
        <v>0.47500804246421108</v>
      </c>
      <c r="X384" s="8">
        <f t="shared" si="83"/>
        <v>13.466478003860384</v>
      </c>
      <c r="Y384" s="30">
        <f t="shared" si="84"/>
        <v>7.6001286794273772</v>
      </c>
      <c r="Z384" s="30">
        <f t="shared" si="85"/>
        <v>215.46</v>
      </c>
      <c r="AA384" s="16">
        <v>15000000370</v>
      </c>
      <c r="AB384" s="30">
        <f t="shared" si="88"/>
        <v>1.4250241273926332</v>
      </c>
      <c r="AC384" s="30">
        <f t="shared" si="87"/>
        <v>40.39875</v>
      </c>
      <c r="AD384" s="16">
        <v>15000000370</v>
      </c>
      <c r="AE384" s="31"/>
      <c r="AF384" s="11" t="str">
        <f t="shared" si="86"/>
        <v>Rosemary &amp; Garlic Bread Dip Ingredients:
dehydrated garlic, rosemary, salt, spices</v>
      </c>
    </row>
    <row r="385" spans="1:32" ht="90" x14ac:dyDescent="0.3">
      <c r="A385" s="14" t="s">
        <v>971</v>
      </c>
      <c r="B385" s="10" t="s">
        <v>972</v>
      </c>
      <c r="C385" s="10" t="s">
        <v>972</v>
      </c>
      <c r="D385" s="11" t="s">
        <v>2176</v>
      </c>
      <c r="E385" s="8">
        <f t="shared" si="75"/>
        <v>0.95001608492842216</v>
      </c>
      <c r="F385" s="8">
        <v>26.932500000000001</v>
      </c>
      <c r="G385" s="8">
        <f t="shared" si="76"/>
        <v>1.9000321698568443</v>
      </c>
      <c r="H385" s="8">
        <v>53.865000000000002</v>
      </c>
      <c r="I385" s="8">
        <f t="shared" si="77"/>
        <v>2.3750402123210552</v>
      </c>
      <c r="J385" s="8">
        <f t="shared" si="78"/>
        <v>67.332390019301926</v>
      </c>
      <c r="K385" s="8">
        <f t="shared" si="79"/>
        <v>3.8000643397136886</v>
      </c>
      <c r="L385" s="8">
        <f t="shared" si="80"/>
        <v>107.73182403088308</v>
      </c>
      <c r="M385" s="11" t="str">
        <f t="shared" si="81"/>
        <v>Rosemary &amp; Garlic Griller Ingredients:
dehydrated garlic, rosemary, salt, spices
• Packed in a facility and/or equipment that produces products containing peanuts, tree nuts, soybean, milk, dairy, eggs, fish, shellfish, wheat, sesame •
 - NET WT. 0.95 oz (26.9325 grams)</v>
      </c>
      <c r="N385" s="12">
        <v>10000000275</v>
      </c>
      <c r="O385" s="12">
        <v>30000000275</v>
      </c>
      <c r="P385" s="12">
        <v>50000000275</v>
      </c>
      <c r="Q385" s="12">
        <v>70000000275</v>
      </c>
      <c r="R385" s="12">
        <v>90000000275</v>
      </c>
      <c r="S385" s="12">
        <v>11000000275</v>
      </c>
      <c r="T385" s="12">
        <v>13000000275</v>
      </c>
      <c r="U385" s="11"/>
      <c r="V385" s="11"/>
      <c r="W385" s="8">
        <f t="shared" si="82"/>
        <v>0.47500804246421108</v>
      </c>
      <c r="X385" s="8">
        <f t="shared" si="83"/>
        <v>13.466478003860384</v>
      </c>
      <c r="Y385" s="8">
        <f t="shared" si="84"/>
        <v>7.6001286794273772</v>
      </c>
      <c r="Z385" s="8">
        <f t="shared" si="85"/>
        <v>215.46</v>
      </c>
      <c r="AA385" s="16">
        <v>15000000275</v>
      </c>
      <c r="AB385" s="8">
        <f t="shared" si="88"/>
        <v>1.4250241273926332</v>
      </c>
      <c r="AC385" s="8">
        <f t="shared" si="87"/>
        <v>40.39875</v>
      </c>
      <c r="AD385" s="16">
        <v>15000000275</v>
      </c>
      <c r="AE385" s="13" t="s">
        <v>973</v>
      </c>
      <c r="AF385" s="11" t="str">
        <f t="shared" si="86"/>
        <v>Rosemary &amp; Garlic Griller Ingredients:
dehydrated garlic, rosemary, salt, spices</v>
      </c>
    </row>
    <row r="386" spans="1:32" ht="90" x14ac:dyDescent="0.3">
      <c r="A386" s="14" t="s">
        <v>974</v>
      </c>
      <c r="B386" s="10" t="s">
        <v>975</v>
      </c>
      <c r="C386" s="10" t="s">
        <v>975</v>
      </c>
      <c r="D386" s="11" t="s">
        <v>2177</v>
      </c>
      <c r="E386" s="8">
        <f t="shared" ref="E386:E449" si="89">IF(F386 = "NULL", "NULL", F386/28.34952)</f>
        <v>0.95001608492842216</v>
      </c>
      <c r="F386" s="8">
        <v>26.932500000000001</v>
      </c>
      <c r="G386" s="8">
        <f t="shared" ref="G386:G449" si="90">IF(H386 = "NULL", "NULL", H386/28.34952)</f>
        <v>1.9000321698568443</v>
      </c>
      <c r="H386" s="8">
        <v>53.865000000000002</v>
      </c>
      <c r="I386" s="8">
        <f t="shared" ref="I386:I449" si="91">IF(G386 = "NULL", "NULL", G386*1.25)</f>
        <v>2.3750402123210552</v>
      </c>
      <c r="J386" s="8">
        <f t="shared" ref="J386:J449" si="92">IF(G386 = "NULL", "NULL", I386*28.35)</f>
        <v>67.332390019301926</v>
      </c>
      <c r="K386" s="8">
        <f t="shared" ref="K386:K449" si="93">IF(G386 = "NULL", "NULL", G386*2)</f>
        <v>3.8000643397136886</v>
      </c>
      <c r="L386" s="8">
        <f t="shared" ref="L386:L449" si="94">IF(G386 = "NULL", "NULL", K386*28.35)</f>
        <v>107.73182403088308</v>
      </c>
      <c r="M386" s="11" t="str">
        <f t="shared" ref="M386:M449" si="95">CONCATENATE(D386, CHAR(10), " - NET WT. ", TEXT(E386, "0.00"), " oz (", F386, " grams)")</f>
        <v>Rosemary &amp; Garlic Seasoning Ingredients:
dehydrated garlic, rosemary, salt, spices
• Packed in a facility and/or equipment that produces products containing peanuts, tree nuts, soybean, milk, dairy, eggs, fish, shellfish, wheat, sesame •
 - NET WT. 0.95 oz (26.9325 grams)</v>
      </c>
      <c r="N386" s="12">
        <v>10000000446</v>
      </c>
      <c r="O386" s="12">
        <v>30000000446</v>
      </c>
      <c r="P386" s="12">
        <v>50000000446</v>
      </c>
      <c r="Q386" s="12">
        <v>70000000446</v>
      </c>
      <c r="R386" s="12">
        <v>90000000446</v>
      </c>
      <c r="S386" s="12">
        <v>11000000446</v>
      </c>
      <c r="T386" s="12">
        <v>13000000446</v>
      </c>
      <c r="U386" s="11"/>
      <c r="V386" s="11"/>
      <c r="W386" s="8">
        <f t="shared" ref="W386:W449" si="96">IF(G386 = "NULL", "NULL", G386/4)</f>
        <v>0.47500804246421108</v>
      </c>
      <c r="X386" s="8">
        <f t="shared" ref="X386:X449" si="97">IF(W386 = "NULL", "NULL", W386*28.35)</f>
        <v>13.466478003860384</v>
      </c>
      <c r="Y386" s="8">
        <f t="shared" ref="Y386:Y449" si="98">IF(G386 = "NULL", "NULL", G386*4)</f>
        <v>7.6001286794273772</v>
      </c>
      <c r="Z386" s="8">
        <f t="shared" ref="Z386:Z449" si="99">IF(G386 = "NULL", "NULL", H386*4)</f>
        <v>215.46</v>
      </c>
      <c r="AA386" s="16">
        <v>15000000446</v>
      </c>
      <c r="AB386" s="8">
        <f t="shared" si="88"/>
        <v>1.4250241273926332</v>
      </c>
      <c r="AC386" s="8">
        <f t="shared" si="87"/>
        <v>40.39875</v>
      </c>
      <c r="AD386" s="16">
        <v>15000000446</v>
      </c>
      <c r="AE386" s="13" t="s">
        <v>976</v>
      </c>
      <c r="AF386" s="11" t="str">
        <f t="shared" ref="AF386:AF449" si="100">SUBSTITUTE(D386,CHAR(10)&amp;"• Packed in a facility and/or equipment that produces products containing peanuts, tree nuts, soybean, milk, dairy, eggs, fish, shellfish, wheat, sesame •","")</f>
        <v>Rosemary &amp; Garlic Seasoning Ingredients:
dehydrated garlic, rosemary, salt, spices</v>
      </c>
    </row>
    <row r="387" spans="1:32" ht="105" x14ac:dyDescent="0.3">
      <c r="A387" s="25" t="s">
        <v>977</v>
      </c>
      <c r="B387" s="10" t="s">
        <v>978</v>
      </c>
      <c r="C387" s="10" t="s">
        <v>979</v>
      </c>
      <c r="D387" s="11" t="s">
        <v>2178</v>
      </c>
      <c r="E387" s="8">
        <f t="shared" si="89"/>
        <v>0.84657518010886967</v>
      </c>
      <c r="F387" s="8">
        <v>24</v>
      </c>
      <c r="G387" s="8">
        <f t="shared" si="90"/>
        <v>1.7284243260556089</v>
      </c>
      <c r="H387" s="8">
        <v>49</v>
      </c>
      <c r="I387" s="8">
        <f t="shared" si="91"/>
        <v>2.1605304075695111</v>
      </c>
      <c r="J387" s="8">
        <f t="shared" si="92"/>
        <v>61.251037054595642</v>
      </c>
      <c r="K387" s="8">
        <f t="shared" si="93"/>
        <v>3.4568486521112178</v>
      </c>
      <c r="L387" s="8">
        <f t="shared" si="94"/>
        <v>98.001659287353036</v>
      </c>
      <c r="M387" s="11" t="str">
        <f t="shared" si="95"/>
        <v>Rustic Herb Bread Dip Ingredients:
salt, red pepper, black pepper, oregano, rosemary, parsley, garlic, basil
• Packed in a facility and/or equipment that produces products containing peanuts, tree nuts, soybean, milk, dairy, eggs, fish, shellfish, wheat, sesame •
 - NET WT. 0.85 oz (24 grams)</v>
      </c>
      <c r="N387" s="12">
        <v>10000000276</v>
      </c>
      <c r="O387" s="12">
        <v>30000000276</v>
      </c>
      <c r="P387" s="12">
        <v>50000000276</v>
      </c>
      <c r="Q387" s="12">
        <v>70000000276</v>
      </c>
      <c r="R387" s="12">
        <v>90000000276</v>
      </c>
      <c r="S387" s="12">
        <v>11000000276</v>
      </c>
      <c r="T387" s="12">
        <v>13000000276</v>
      </c>
      <c r="U387" s="10" t="s">
        <v>38</v>
      </c>
      <c r="V387" s="11" t="s">
        <v>844</v>
      </c>
      <c r="W387" s="8">
        <f t="shared" si="96"/>
        <v>0.43210608151390223</v>
      </c>
      <c r="X387" s="8">
        <f t="shared" si="97"/>
        <v>12.250207410919129</v>
      </c>
      <c r="Y387" s="8">
        <f t="shared" si="98"/>
        <v>6.9136973042224357</v>
      </c>
      <c r="Z387" s="8">
        <f t="shared" si="99"/>
        <v>196</v>
      </c>
      <c r="AA387" s="16">
        <v>15000000276</v>
      </c>
      <c r="AB387" s="8">
        <f t="shared" si="88"/>
        <v>1.2874997530822392</v>
      </c>
      <c r="AC387" s="8">
        <f t="shared" si="87"/>
        <v>36.5</v>
      </c>
      <c r="AD387" s="16">
        <v>15000000276</v>
      </c>
      <c r="AE387" s="13" t="s">
        <v>1600</v>
      </c>
      <c r="AF387" s="11" t="str">
        <f t="shared" si="100"/>
        <v>Rustic Herb Bread Dip Ingredients:
salt, red pepper, black pepper, oregano, rosemary, parsley, garlic, basil</v>
      </c>
    </row>
    <row r="388" spans="1:32" ht="105" x14ac:dyDescent="0.3">
      <c r="A388" s="14" t="s">
        <v>980</v>
      </c>
      <c r="B388" s="10" t="s">
        <v>981</v>
      </c>
      <c r="C388" s="10" t="s">
        <v>982</v>
      </c>
      <c r="D388" s="11" t="s">
        <v>2179</v>
      </c>
      <c r="E388" s="8">
        <f t="shared" si="89"/>
        <v>0.84657518010886967</v>
      </c>
      <c r="F388" s="8">
        <v>24</v>
      </c>
      <c r="G388" s="8">
        <f t="shared" si="90"/>
        <v>1.7284243260556089</v>
      </c>
      <c r="H388" s="8">
        <v>49</v>
      </c>
      <c r="I388" s="8">
        <f t="shared" si="91"/>
        <v>2.1605304075695111</v>
      </c>
      <c r="J388" s="8">
        <f t="shared" si="92"/>
        <v>61.251037054595642</v>
      </c>
      <c r="K388" s="8">
        <f t="shared" si="93"/>
        <v>3.4568486521112178</v>
      </c>
      <c r="L388" s="8">
        <f t="shared" si="94"/>
        <v>98.001659287353036</v>
      </c>
      <c r="M388" s="11" t="str">
        <f t="shared" si="95"/>
        <v>Rustic Herb Seasoning Ingredients:
salt, red pepper, black pepper, oregano, rosemary, parsley, garlic, basil
• Packed in a facility and/or equipment that produces products containing peanuts, tree nuts, soybean, milk, dairy, eggs, fish, shellfish, wheat, sesame •
 - NET WT. 0.85 oz (24 grams)</v>
      </c>
      <c r="N388" s="12">
        <v>10000000447</v>
      </c>
      <c r="O388" s="12">
        <v>30000000447</v>
      </c>
      <c r="P388" s="12">
        <v>50000000447</v>
      </c>
      <c r="Q388" s="12">
        <v>70000000447</v>
      </c>
      <c r="R388" s="12">
        <v>90000000447</v>
      </c>
      <c r="S388" s="12">
        <v>11000000447</v>
      </c>
      <c r="T388" s="12">
        <v>13000000447</v>
      </c>
      <c r="U388" s="11" t="s">
        <v>38</v>
      </c>
      <c r="V388" s="11"/>
      <c r="W388" s="8">
        <f t="shared" si="96"/>
        <v>0.43210608151390223</v>
      </c>
      <c r="X388" s="8">
        <f t="shared" si="97"/>
        <v>12.250207410919129</v>
      </c>
      <c r="Y388" s="8">
        <f t="shared" si="98"/>
        <v>6.9136973042224357</v>
      </c>
      <c r="Z388" s="8">
        <f t="shared" si="99"/>
        <v>196</v>
      </c>
      <c r="AA388" s="16">
        <v>15000000447</v>
      </c>
      <c r="AB388" s="8">
        <f t="shared" si="88"/>
        <v>1.2874997530822392</v>
      </c>
      <c r="AC388" s="8">
        <f t="shared" si="87"/>
        <v>36.5</v>
      </c>
      <c r="AD388" s="16">
        <v>15000000447</v>
      </c>
      <c r="AE388" s="13" t="s">
        <v>983</v>
      </c>
      <c r="AF388" s="11" t="str">
        <f t="shared" si="100"/>
        <v>Rustic Herb Seasoning Ingredients:
salt, red pepper, black pepper, oregano, rosemary, parsley, garlic, basil</v>
      </c>
    </row>
    <row r="389" spans="1:32" ht="90" x14ac:dyDescent="0.3">
      <c r="A389" s="25" t="s">
        <v>984</v>
      </c>
      <c r="B389" s="10" t="s">
        <v>985</v>
      </c>
      <c r="C389" s="10" t="s">
        <v>985</v>
      </c>
      <c r="D389" s="11" t="s">
        <v>2180</v>
      </c>
      <c r="E389" s="8">
        <f t="shared" si="89"/>
        <v>1.9000321698568443</v>
      </c>
      <c r="F389" s="8">
        <v>53.865000000000002</v>
      </c>
      <c r="G389" s="8">
        <f t="shared" si="90"/>
        <v>3.8000643397136886</v>
      </c>
      <c r="H389" s="8">
        <v>107.73</v>
      </c>
      <c r="I389" s="8">
        <f t="shared" si="91"/>
        <v>4.7500804246421104</v>
      </c>
      <c r="J389" s="8">
        <f t="shared" si="92"/>
        <v>134.66478003860385</v>
      </c>
      <c r="K389" s="8">
        <f t="shared" si="93"/>
        <v>7.6001286794273772</v>
      </c>
      <c r="L389" s="8">
        <f t="shared" si="94"/>
        <v>215.46364806176615</v>
      </c>
      <c r="M389" s="11" t="str">
        <f t="shared" si="95"/>
        <v>Saffron Ingredients:
saffron
• Packed in a facility and/or equipment that produces products containing peanuts, tree nuts, soybean, milk, dairy, eggs, fish, shellfish, wheat, sesame •
 - NET WT. 1.90 oz (53.865 grams)</v>
      </c>
      <c r="N389" s="12">
        <v>10000000371</v>
      </c>
      <c r="O389" s="12">
        <v>30000000371</v>
      </c>
      <c r="P389" s="12">
        <v>50000000371</v>
      </c>
      <c r="Q389" s="12">
        <v>70000000371</v>
      </c>
      <c r="R389" s="12">
        <v>90000000371</v>
      </c>
      <c r="S389" s="12">
        <v>11000000371</v>
      </c>
      <c r="T389" s="12">
        <v>13000000371</v>
      </c>
      <c r="U389" s="10"/>
      <c r="V389" s="11"/>
      <c r="W389" s="8">
        <f t="shared" si="96"/>
        <v>0.95001608492842216</v>
      </c>
      <c r="X389" s="8">
        <f t="shared" si="97"/>
        <v>26.932956007720769</v>
      </c>
      <c r="Y389" s="8">
        <f t="shared" si="98"/>
        <v>15.200257358854754</v>
      </c>
      <c r="Z389" s="8">
        <f t="shared" si="99"/>
        <v>430.92</v>
      </c>
      <c r="AA389" s="16">
        <v>15000000371</v>
      </c>
      <c r="AB389" s="8">
        <f t="shared" si="88"/>
        <v>2.8500482547852664</v>
      </c>
      <c r="AC389" s="8">
        <f t="shared" si="87"/>
        <v>80.797499999999999</v>
      </c>
      <c r="AD389" s="16">
        <v>15000000371</v>
      </c>
      <c r="AE389" s="13"/>
      <c r="AF389" s="11" t="str">
        <f t="shared" si="100"/>
        <v>Saffron Ingredients:
saffron</v>
      </c>
    </row>
    <row r="390" spans="1:32" ht="90" x14ac:dyDescent="0.3">
      <c r="A390" s="9" t="s">
        <v>986</v>
      </c>
      <c r="B390" s="10" t="s">
        <v>987</v>
      </c>
      <c r="C390" s="10" t="s">
        <v>988</v>
      </c>
      <c r="D390" s="11" t="s">
        <v>2181</v>
      </c>
      <c r="E390" s="8">
        <f t="shared" si="89"/>
        <v>1.9000321698568443</v>
      </c>
      <c r="F390" s="8">
        <v>53.865000000000002</v>
      </c>
      <c r="G390" s="8">
        <f t="shared" si="90"/>
        <v>3.8000643397136886</v>
      </c>
      <c r="H390" s="8">
        <v>107.73</v>
      </c>
      <c r="I390" s="8">
        <f t="shared" si="91"/>
        <v>4.7500804246421104</v>
      </c>
      <c r="J390" s="8">
        <f t="shared" si="92"/>
        <v>134.66478003860385</v>
      </c>
      <c r="K390" s="8">
        <f t="shared" si="93"/>
        <v>7.6001286794273772</v>
      </c>
      <c r="L390" s="8">
        <f t="shared" si="94"/>
        <v>215.46364806176615</v>
      </c>
      <c r="M390" s="11" t="str">
        <f t="shared" si="95"/>
        <v>Saffron Pink Peppercorn Sea Salt Ingredients:
salt, pink peppercorns, turmeric, saffron powder
• Packed in a facility and/or equipment that produces products containing peanuts, tree nuts, soybean, milk, dairy, eggs, fish, shellfish, wheat, sesame •
 - NET WT. 1.90 oz (53.865 grams)</v>
      </c>
      <c r="N390" s="12">
        <v>10000000277</v>
      </c>
      <c r="O390" s="12">
        <v>30000000277</v>
      </c>
      <c r="P390" s="12">
        <v>50000000277</v>
      </c>
      <c r="Q390" s="12">
        <v>70000000277</v>
      </c>
      <c r="R390" s="12">
        <v>90000000277</v>
      </c>
      <c r="S390" s="12">
        <v>11000000277</v>
      </c>
      <c r="T390" s="12">
        <v>13000000277</v>
      </c>
      <c r="U390" s="10"/>
      <c r="V390" s="11"/>
      <c r="W390" s="8">
        <f t="shared" si="96"/>
        <v>0.95001608492842216</v>
      </c>
      <c r="X390" s="8">
        <f t="shared" si="97"/>
        <v>26.932956007720769</v>
      </c>
      <c r="Y390" s="8">
        <f t="shared" si="98"/>
        <v>15.200257358854754</v>
      </c>
      <c r="Z390" s="8">
        <f t="shared" si="99"/>
        <v>430.92</v>
      </c>
      <c r="AA390" s="16">
        <v>15000000277</v>
      </c>
      <c r="AB390" s="8">
        <f t="shared" si="88"/>
        <v>2.8500482547852664</v>
      </c>
      <c r="AC390" s="8">
        <f t="shared" si="87"/>
        <v>80.797499999999999</v>
      </c>
      <c r="AD390" s="16">
        <v>15000000277</v>
      </c>
      <c r="AE390" s="13"/>
      <c r="AF390" s="11" t="str">
        <f t="shared" si="100"/>
        <v>Saffron Pink Peppercorn Sea Salt Ingredients:
salt, pink peppercorns, turmeric, saffron powder</v>
      </c>
    </row>
    <row r="391" spans="1:32" ht="90" x14ac:dyDescent="0.3">
      <c r="A391" s="9" t="s">
        <v>989</v>
      </c>
      <c r="B391" s="10" t="s">
        <v>1307</v>
      </c>
      <c r="C391" s="10" t="s">
        <v>1308</v>
      </c>
      <c r="D391" s="11" t="s">
        <v>2182</v>
      </c>
      <c r="E391" s="8">
        <f t="shared" si="89"/>
        <v>2.9000491013604468</v>
      </c>
      <c r="F391" s="8">
        <v>82.215000000000003</v>
      </c>
      <c r="G391" s="8">
        <f t="shared" si="90"/>
        <v>5.8000982027208936</v>
      </c>
      <c r="H391" s="8">
        <v>164.43</v>
      </c>
      <c r="I391" s="8">
        <f t="shared" si="91"/>
        <v>7.2501227534011168</v>
      </c>
      <c r="J391" s="8">
        <f t="shared" si="92"/>
        <v>205.54098005892166</v>
      </c>
      <c r="K391" s="8">
        <f t="shared" si="93"/>
        <v>11.600196405441787</v>
      </c>
      <c r="L391" s="8">
        <f t="shared" si="94"/>
        <v>328.86556809427469</v>
      </c>
      <c r="M391" s="11" t="str">
        <f t="shared" si="95"/>
        <v>Sal de Vino Wine Salt Ingredients:
sea salt, red  wine
• Packed in a facility and/or equipment that produces products containing peanuts, tree nuts, soybean, milk, dairy, eggs, fish, shellfish, wheat, sesame •
 - NET WT. 2.90 oz (82.215 grams)</v>
      </c>
      <c r="N391" s="12">
        <v>10000000278</v>
      </c>
      <c r="O391" s="12">
        <v>30000000278</v>
      </c>
      <c r="P391" s="12">
        <v>50000000278</v>
      </c>
      <c r="Q391" s="12">
        <v>70000000278</v>
      </c>
      <c r="R391" s="12">
        <v>90000000278</v>
      </c>
      <c r="S391" s="12">
        <v>11000000278</v>
      </c>
      <c r="T391" s="12">
        <v>13000000278</v>
      </c>
      <c r="U391" s="10" t="s">
        <v>38</v>
      </c>
      <c r="V391" s="11"/>
      <c r="W391" s="8">
        <f t="shared" si="96"/>
        <v>1.4500245506802234</v>
      </c>
      <c r="X391" s="8">
        <f t="shared" si="97"/>
        <v>41.108196011784337</v>
      </c>
      <c r="Y391" s="8">
        <f t="shared" si="98"/>
        <v>23.200392810883574</v>
      </c>
      <c r="Z391" s="8">
        <f t="shared" si="99"/>
        <v>657.72</v>
      </c>
      <c r="AA391" s="16">
        <v>15000000278</v>
      </c>
      <c r="AB391" s="8">
        <f t="shared" si="88"/>
        <v>4.3500736520406704</v>
      </c>
      <c r="AC391" s="8">
        <f t="shared" si="87"/>
        <v>123.32250000000001</v>
      </c>
      <c r="AD391" s="16">
        <v>15000000278</v>
      </c>
      <c r="AE391" s="13"/>
      <c r="AF391" s="11" t="str">
        <f t="shared" si="100"/>
        <v>Sal de Vino Wine Salt Ingredients:
sea salt, red  wine</v>
      </c>
    </row>
    <row r="392" spans="1:32" ht="135" x14ac:dyDescent="0.3">
      <c r="A392" s="9" t="s">
        <v>996</v>
      </c>
      <c r="B392" s="10" t="s">
        <v>2365</v>
      </c>
      <c r="C392" s="10" t="s">
        <v>2365</v>
      </c>
      <c r="D392" s="11" t="s">
        <v>2368</v>
      </c>
      <c r="E392" s="8">
        <f t="shared" si="89"/>
        <v>1.9500330164320243</v>
      </c>
      <c r="F392" s="8">
        <v>55.282499999999999</v>
      </c>
      <c r="G392" s="8">
        <f t="shared" si="90"/>
        <v>3.9000660328640486</v>
      </c>
      <c r="H392" s="8">
        <v>110.565</v>
      </c>
      <c r="I392" s="8">
        <f t="shared" si="91"/>
        <v>4.8750825410800607</v>
      </c>
      <c r="J392" s="8">
        <f t="shared" si="92"/>
        <v>138.20859003961974</v>
      </c>
      <c r="K392" s="8">
        <f t="shared" si="93"/>
        <v>7.8001320657280973</v>
      </c>
      <c r="L392" s="8">
        <f t="shared" si="94"/>
        <v>221.13374406339156</v>
      </c>
      <c r="M392" s="11" t="str">
        <f t="shared" si="95"/>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392" s="12">
        <v>10000000391</v>
      </c>
      <c r="O392" s="12">
        <v>30000000391</v>
      </c>
      <c r="P392" s="12">
        <v>50000000391</v>
      </c>
      <c r="Q392" s="12">
        <v>70000000391</v>
      </c>
      <c r="R392" s="12">
        <v>90000000391</v>
      </c>
      <c r="S392" s="12">
        <v>11000000391</v>
      </c>
      <c r="T392" s="12">
        <v>13000000391</v>
      </c>
      <c r="U392" s="10" t="s">
        <v>38</v>
      </c>
      <c r="V392" s="11" t="s">
        <v>2367</v>
      </c>
      <c r="W392" s="8">
        <f t="shared" si="96"/>
        <v>0.97501650821601216</v>
      </c>
      <c r="X392" s="8">
        <f t="shared" si="97"/>
        <v>27.641718007923945</v>
      </c>
      <c r="Y392" s="8">
        <f t="shared" si="98"/>
        <v>15.600264131456195</v>
      </c>
      <c r="Z392" s="8">
        <f t="shared" si="99"/>
        <v>442.26</v>
      </c>
      <c r="AA392" s="16">
        <v>15000000391</v>
      </c>
      <c r="AB392" s="8">
        <f t="shared" si="88"/>
        <v>2.9250495246480366</v>
      </c>
      <c r="AC392" s="8">
        <f t="shared" si="87"/>
        <v>82.923749999999998</v>
      </c>
      <c r="AD392" s="16">
        <v>15000000391</v>
      </c>
      <c r="AE392" s="13" t="s">
        <v>2366</v>
      </c>
      <c r="AF392" s="11" t="str">
        <f t="shared" si="100"/>
        <v>Salmon Grill Seasoning Ingredients:
dehydrated onion &amp; garlic, sugar, sea salt, paprika, natural flavors (including smoke &amp; grilling spices, yeast extract, lemon juice powder, maltodextrin and lemon juice solids), citric acid, silicon dioxide (caking preventative)</v>
      </c>
    </row>
    <row r="393" spans="1:32" ht="90" x14ac:dyDescent="0.3">
      <c r="A393" s="9" t="s">
        <v>990</v>
      </c>
      <c r="B393" s="10" t="s">
        <v>1753</v>
      </c>
      <c r="C393" s="10" t="s">
        <v>1755</v>
      </c>
      <c r="D393" s="11" t="s">
        <v>2183</v>
      </c>
      <c r="E393" s="8">
        <f t="shared" si="89"/>
        <v>0.3527396583786957</v>
      </c>
      <c r="F393" s="8">
        <v>10</v>
      </c>
      <c r="G393" s="8">
        <f t="shared" si="90"/>
        <v>1.1993148384875654</v>
      </c>
      <c r="H393" s="8">
        <v>34</v>
      </c>
      <c r="I393" s="8">
        <f t="shared" si="91"/>
        <v>1.4991435481094566</v>
      </c>
      <c r="J393" s="8">
        <f t="shared" si="92"/>
        <v>42.500719588903095</v>
      </c>
      <c r="K393" s="8">
        <f t="shared" si="93"/>
        <v>2.3986296769751307</v>
      </c>
      <c r="L393" s="8">
        <f t="shared" si="94"/>
        <v>68.001151342244967</v>
      </c>
      <c r="M393" s="11" t="str">
        <f t="shared" si="95"/>
        <v>Salt Free European Bread Dip Ingredients:
garlic, basil, oregano, parsley, thyme, spices
• Packed in a facility and/or equipment that produces products containing peanuts, tree nuts, soybean, milk, dairy, eggs, fish, shellfish, wheat, sesame •
 - NET WT. 0.35 oz (10 grams)</v>
      </c>
      <c r="N393" s="12">
        <v>10000000469</v>
      </c>
      <c r="O393" s="12">
        <v>30000000469</v>
      </c>
      <c r="P393" s="12">
        <v>50000000469</v>
      </c>
      <c r="Q393" s="12">
        <v>70000000469</v>
      </c>
      <c r="R393" s="12">
        <v>90000000469</v>
      </c>
      <c r="S393" s="12">
        <v>11000000469</v>
      </c>
      <c r="T393" s="12">
        <v>13000000469</v>
      </c>
      <c r="U393" s="10" t="s">
        <v>38</v>
      </c>
      <c r="V393" s="11" t="s">
        <v>197</v>
      </c>
      <c r="W393" s="8">
        <f t="shared" si="96"/>
        <v>0.29982870962189134</v>
      </c>
      <c r="X393" s="8">
        <f t="shared" si="97"/>
        <v>8.5001439177806208</v>
      </c>
      <c r="Y393" s="8">
        <f t="shared" si="98"/>
        <v>4.7972593539502615</v>
      </c>
      <c r="Z393" s="8">
        <f t="shared" si="99"/>
        <v>136</v>
      </c>
      <c r="AA393" s="16">
        <v>15000000469</v>
      </c>
      <c r="AB393" s="8">
        <f t="shared" si="88"/>
        <v>0.77602724843313053</v>
      </c>
      <c r="AC393" s="8">
        <f t="shared" si="87"/>
        <v>22</v>
      </c>
      <c r="AD393" s="16">
        <v>15000000469</v>
      </c>
      <c r="AE393" s="13" t="s">
        <v>1602</v>
      </c>
      <c r="AF393" s="11" t="str">
        <f t="shared" si="100"/>
        <v>Salt Free European Bread Dip Ingredients:
garlic, basil, oregano, parsley, thyme, spices</v>
      </c>
    </row>
    <row r="394" spans="1:32" ht="90" x14ac:dyDescent="0.3">
      <c r="A394" s="14" t="s">
        <v>1015</v>
      </c>
      <c r="B394" s="10" t="s">
        <v>1757</v>
      </c>
      <c r="C394" s="10" t="s">
        <v>1758</v>
      </c>
      <c r="D394" s="11" t="s">
        <v>2184</v>
      </c>
      <c r="E394" s="8">
        <f t="shared" si="89"/>
        <v>0.98767104346034784</v>
      </c>
      <c r="F394" s="8">
        <v>28</v>
      </c>
      <c r="G394" s="8" t="str">
        <f t="shared" si="90"/>
        <v>NULL</v>
      </c>
      <c r="H394" s="8" t="s">
        <v>32</v>
      </c>
      <c r="I394" s="8" t="str">
        <f t="shared" si="91"/>
        <v>NULL</v>
      </c>
      <c r="J394" s="8" t="str">
        <f t="shared" si="92"/>
        <v>NULL</v>
      </c>
      <c r="K394" s="8" t="str">
        <f t="shared" si="93"/>
        <v>NULL</v>
      </c>
      <c r="L394" s="8" t="str">
        <f t="shared" si="94"/>
        <v>NULL</v>
      </c>
      <c r="M394" s="11" t="str">
        <f t="shared" si="95"/>
        <v>Salt Free Sea Side Seafood Seasoning Ingredients:
garlic, onion, paprika, pepper, oregano, parsley
• Packed in a facility and/or equipment that produces products containing peanuts, tree nuts, soybean, milk, dairy, eggs, fish, shellfish, wheat, sesame •
 - NET WT. 0.99 oz (28 grams)</v>
      </c>
      <c r="N394" s="12">
        <v>10000000448</v>
      </c>
      <c r="O394" s="12">
        <v>30000000448</v>
      </c>
      <c r="P394" s="12">
        <v>50000000448</v>
      </c>
      <c r="Q394" s="12">
        <v>70000000448</v>
      </c>
      <c r="R394" s="12">
        <v>90000000448</v>
      </c>
      <c r="S394" s="12">
        <v>11000000448</v>
      </c>
      <c r="T394" s="12">
        <v>13000000448</v>
      </c>
      <c r="U394" s="11" t="s">
        <v>38</v>
      </c>
      <c r="V394" s="11" t="s">
        <v>363</v>
      </c>
      <c r="W394" s="8" t="str">
        <f t="shared" si="96"/>
        <v>NULL</v>
      </c>
      <c r="X394" s="8" t="str">
        <f t="shared" si="97"/>
        <v>NULL</v>
      </c>
      <c r="Y394" s="8" t="str">
        <f t="shared" si="98"/>
        <v>NULL</v>
      </c>
      <c r="Z394" s="8" t="str">
        <f t="shared" si="99"/>
        <v>NULL</v>
      </c>
      <c r="AA394" s="16">
        <v>15000000448</v>
      </c>
      <c r="AB394" s="8" t="str">
        <f t="shared" si="88"/>
        <v>NULL</v>
      </c>
      <c r="AC394" s="8" t="str">
        <f t="shared" si="87"/>
        <v>NULL</v>
      </c>
      <c r="AD394" s="16">
        <v>15000000448</v>
      </c>
      <c r="AE394" s="13" t="s">
        <v>1016</v>
      </c>
      <c r="AF394" s="11" t="str">
        <f t="shared" si="100"/>
        <v>Salt Free Sea Side Seafood Seasoning Ingredients:
garlic, onion, paprika, pepper, oregano, parsley</v>
      </c>
    </row>
    <row r="395" spans="1:32" ht="90" x14ac:dyDescent="0.3">
      <c r="A395" s="14" t="s">
        <v>1818</v>
      </c>
      <c r="B395" s="10" t="s">
        <v>1803</v>
      </c>
      <c r="C395" s="10" t="s">
        <v>1805</v>
      </c>
      <c r="D395" s="11" t="s">
        <v>2185</v>
      </c>
      <c r="E395" s="8">
        <f t="shared" si="89"/>
        <v>0.98767104346034784</v>
      </c>
      <c r="F395" s="8">
        <v>28</v>
      </c>
      <c r="G395" s="8">
        <f t="shared" si="90"/>
        <v>2.1164379502721742</v>
      </c>
      <c r="H395" s="8">
        <v>60</v>
      </c>
      <c r="I395" s="8">
        <f t="shared" si="91"/>
        <v>2.645547437840218</v>
      </c>
      <c r="J395" s="8">
        <f t="shared" si="92"/>
        <v>75.001269862770187</v>
      </c>
      <c r="K395" s="8">
        <f t="shared" si="93"/>
        <v>4.2328759005443484</v>
      </c>
      <c r="L395" s="8">
        <f t="shared" si="94"/>
        <v>120.00203178043228</v>
      </c>
      <c r="M395" s="11" t="str">
        <f t="shared" si="95"/>
        <v>Salt Free Seaside Seafood Ingredients:
garlic, onion, paprika, pepper, oregano, parsley
• Packed in a facility and/or equipment that produces products containing peanuts, tree nuts, soybean, milk, dairy, eggs, fish, shellfish, wheat, sesame •
 - NET WT. 0.99 oz (28 grams)</v>
      </c>
      <c r="N395" s="12">
        <v>10000000518</v>
      </c>
      <c r="O395" s="12">
        <v>30000000518</v>
      </c>
      <c r="P395" s="12">
        <v>50000000518</v>
      </c>
      <c r="Q395" s="12">
        <v>70000000518</v>
      </c>
      <c r="R395" s="12">
        <v>90000000518</v>
      </c>
      <c r="S395" s="12">
        <v>11000000518</v>
      </c>
      <c r="T395" s="12">
        <v>13000000518</v>
      </c>
      <c r="U395" s="27"/>
      <c r="W395" s="8">
        <f t="shared" si="96"/>
        <v>0.52910948756804355</v>
      </c>
      <c r="X395" s="8">
        <f t="shared" si="97"/>
        <v>15.000253972554034</v>
      </c>
      <c r="Y395" s="8">
        <f t="shared" si="98"/>
        <v>8.4657518010886967</v>
      </c>
      <c r="Z395" s="8">
        <f t="shared" si="99"/>
        <v>240</v>
      </c>
      <c r="AA395" s="16">
        <v>15000000518</v>
      </c>
      <c r="AB395" s="8">
        <f t="shared" si="88"/>
        <v>1.5520544968662611</v>
      </c>
      <c r="AC395" s="8">
        <f t="shared" si="87"/>
        <v>44</v>
      </c>
      <c r="AD395" s="16">
        <v>15000000518</v>
      </c>
      <c r="AE395" s="13" t="s">
        <v>1804</v>
      </c>
      <c r="AF395" s="11" t="str">
        <f t="shared" si="100"/>
        <v>Salt Free Seaside Seafood Ingredients:
garlic, onion, paprika, pepper, oregano, parsley</v>
      </c>
    </row>
    <row r="396" spans="1:32" ht="90" x14ac:dyDescent="0.3">
      <c r="A396" s="9" t="s">
        <v>1380</v>
      </c>
      <c r="B396" s="10" t="s">
        <v>1754</v>
      </c>
      <c r="C396" s="10" t="s">
        <v>1756</v>
      </c>
      <c r="D396" s="11" t="s">
        <v>2186</v>
      </c>
      <c r="E396" s="8">
        <f t="shared" si="89"/>
        <v>0.84657518010886967</v>
      </c>
      <c r="F396" s="8">
        <v>24</v>
      </c>
      <c r="G396" s="8">
        <f t="shared" si="90"/>
        <v>1.6931503602177393</v>
      </c>
      <c r="H396" s="8">
        <v>48</v>
      </c>
      <c r="I396" s="8">
        <f t="shared" si="91"/>
        <v>2.1164379502721742</v>
      </c>
      <c r="J396" s="8">
        <f t="shared" si="92"/>
        <v>60.001015890216138</v>
      </c>
      <c r="K396" s="8">
        <f t="shared" si="93"/>
        <v>3.3863007204354787</v>
      </c>
      <c r="L396" s="8">
        <f t="shared" si="94"/>
        <v>96.001625424345832</v>
      </c>
      <c r="M396" s="11" t="str">
        <f t="shared" si="95"/>
        <v>Salt Free Taco Seasoning Ingredients:
paprika, garlic, onion, cumin, oregano, spices
• Packed in a facility and/or equipment that produces products containing peanuts, tree nuts, soybean, milk, dairy, eggs, fish, shellfish, wheat, sesame •
 - NET WT. 0.85 oz (24 grams)</v>
      </c>
      <c r="N396" s="12">
        <v>10000000481</v>
      </c>
      <c r="O396" s="12">
        <v>30000000481</v>
      </c>
      <c r="P396" s="12">
        <v>50000000481</v>
      </c>
      <c r="Q396" s="12">
        <v>70000000481</v>
      </c>
      <c r="R396" s="12">
        <v>90000000481</v>
      </c>
      <c r="S396" s="12">
        <v>11000000481</v>
      </c>
      <c r="T396" s="12">
        <v>13000000481</v>
      </c>
      <c r="U396" s="10" t="s">
        <v>38</v>
      </c>
      <c r="V396" s="11" t="s">
        <v>197</v>
      </c>
      <c r="W396" s="8">
        <f t="shared" si="96"/>
        <v>0.42328759005443484</v>
      </c>
      <c r="X396" s="8">
        <f t="shared" si="97"/>
        <v>12.000203178043229</v>
      </c>
      <c r="Y396" s="8">
        <f t="shared" si="98"/>
        <v>6.7726014408709574</v>
      </c>
      <c r="Z396" s="8">
        <f t="shared" si="99"/>
        <v>192</v>
      </c>
      <c r="AA396" s="16">
        <v>15000000481</v>
      </c>
      <c r="AB396" s="8">
        <f t="shared" si="88"/>
        <v>1.2698627701633045</v>
      </c>
      <c r="AC396" s="8">
        <f t="shared" si="87"/>
        <v>36</v>
      </c>
      <c r="AD396" s="16">
        <v>15000000481</v>
      </c>
      <c r="AE396" s="13"/>
      <c r="AF396" s="11" t="str">
        <f t="shared" si="100"/>
        <v>Salt Free Taco Seasoning Ingredients:
paprika, garlic, onion, cumin, oregano, spices</v>
      </c>
    </row>
    <row r="397" spans="1:32" ht="120" x14ac:dyDescent="0.3">
      <c r="A397" s="9" t="s">
        <v>991</v>
      </c>
      <c r="B397" s="10" t="s">
        <v>992</v>
      </c>
      <c r="C397" s="10" t="s">
        <v>993</v>
      </c>
      <c r="D397" s="11" t="s">
        <v>2187</v>
      </c>
      <c r="E397" s="8">
        <f t="shared" si="89"/>
        <v>2.0000338630072045</v>
      </c>
      <c r="F397" s="8">
        <v>56.7</v>
      </c>
      <c r="G397" s="8">
        <f t="shared" si="90"/>
        <v>4.0000677260144091</v>
      </c>
      <c r="H397" s="8">
        <v>113.4</v>
      </c>
      <c r="I397" s="8">
        <f t="shared" si="91"/>
        <v>5.0000846575180109</v>
      </c>
      <c r="J397" s="8">
        <f t="shared" si="92"/>
        <v>141.75240004063562</v>
      </c>
      <c r="K397" s="8">
        <f t="shared" si="93"/>
        <v>8.0001354520288182</v>
      </c>
      <c r="L397" s="8">
        <f t="shared" si="94"/>
        <v>226.803840065017</v>
      </c>
      <c r="M397" s="11" t="str">
        <f t="shared" si="95"/>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397" s="12">
        <v>10000000420</v>
      </c>
      <c r="O397" s="12">
        <v>30000000420</v>
      </c>
      <c r="P397" s="12">
        <v>50000000420</v>
      </c>
      <c r="Q397" s="12">
        <v>70000000420</v>
      </c>
      <c r="R397" s="12">
        <v>90000000420</v>
      </c>
      <c r="S397" s="12">
        <v>11000000420</v>
      </c>
      <c r="T397" s="12">
        <v>13000000420</v>
      </c>
      <c r="U397" s="10" t="s">
        <v>38</v>
      </c>
      <c r="V397" s="11"/>
      <c r="W397" s="8">
        <f t="shared" si="96"/>
        <v>1.0000169315036023</v>
      </c>
      <c r="X397" s="8">
        <f t="shared" si="97"/>
        <v>28.350480008127125</v>
      </c>
      <c r="Y397" s="8">
        <f t="shared" si="98"/>
        <v>16.000270904057636</v>
      </c>
      <c r="Z397" s="8">
        <f t="shared" si="99"/>
        <v>453.6</v>
      </c>
      <c r="AA397" s="16">
        <v>15000000420</v>
      </c>
      <c r="AB397" s="8">
        <f t="shared" si="88"/>
        <v>3.0000507945108068</v>
      </c>
      <c r="AC397" s="8">
        <f t="shared" si="87"/>
        <v>85.050000000000011</v>
      </c>
      <c r="AD397" s="16">
        <v>15000000420</v>
      </c>
      <c r="AE397" s="13"/>
      <c r="AF397" s="11" t="str">
        <f t="shared" si="100"/>
        <v>Salted Caramel Popcorn Seasoning Ingredients:
sugar, brown sugar, molasses, artificial flavors, soy lecithin, salt, fd&amp;c yellow #5, fd&amp;c red #40, fd&amp;c blue #1, salt
• ALLERGY ALERT: contains soy •</v>
      </c>
    </row>
    <row r="398" spans="1:32" ht="90" x14ac:dyDescent="0.3">
      <c r="A398" s="9" t="s">
        <v>994</v>
      </c>
      <c r="B398" s="10" t="s">
        <v>995</v>
      </c>
      <c r="C398" s="10" t="s">
        <v>995</v>
      </c>
      <c r="D398" s="11" t="s">
        <v>2188</v>
      </c>
      <c r="E398" s="8">
        <f t="shared" si="89"/>
        <v>1.5520544968662611</v>
      </c>
      <c r="F398" s="8">
        <v>44</v>
      </c>
      <c r="G398" s="8">
        <f t="shared" si="90"/>
        <v>3.3157527887597396</v>
      </c>
      <c r="H398" s="8">
        <v>94</v>
      </c>
      <c r="I398" s="8">
        <f t="shared" si="91"/>
        <v>4.1446909859496746</v>
      </c>
      <c r="J398" s="8">
        <f t="shared" si="92"/>
        <v>117.50198945167328</v>
      </c>
      <c r="K398" s="8">
        <f t="shared" si="93"/>
        <v>6.6315055775194791</v>
      </c>
      <c r="L398" s="8">
        <f t="shared" si="94"/>
        <v>188.00318312267723</v>
      </c>
      <c r="M398" s="11" t="str">
        <f t="shared" si="95"/>
        <v>Salted Caramel Sugar Ingredients:
cane sugar, caramel flavor, salt
• Packed in a facility and/or equipment that produces products containing peanuts, tree nuts, soybean, milk, dairy, eggs, fish, shellfish, wheat, sesame •
 - NET WT. 1.55 oz (44 grams)</v>
      </c>
      <c r="N398" s="12">
        <v>10000000466</v>
      </c>
      <c r="O398" s="12">
        <v>30000000466</v>
      </c>
      <c r="P398" s="12">
        <v>50000000466</v>
      </c>
      <c r="Q398" s="12">
        <v>70000000466</v>
      </c>
      <c r="R398" s="12">
        <v>90000000466</v>
      </c>
      <c r="S398" s="12">
        <v>11000000466</v>
      </c>
      <c r="T398" s="12">
        <v>13000000466</v>
      </c>
      <c r="U398" s="10" t="s">
        <v>38</v>
      </c>
      <c r="V398" s="11" t="s">
        <v>1321</v>
      </c>
      <c r="W398" s="8">
        <f t="shared" si="96"/>
        <v>0.82893819718993489</v>
      </c>
      <c r="X398" s="8">
        <f t="shared" si="97"/>
        <v>23.500397890334654</v>
      </c>
      <c r="Y398" s="8">
        <f t="shared" si="98"/>
        <v>13.263011155038958</v>
      </c>
      <c r="Z398" s="8">
        <f t="shared" si="99"/>
        <v>376</v>
      </c>
      <c r="AA398" s="16">
        <v>15000000466</v>
      </c>
      <c r="AB398" s="8">
        <f t="shared" si="88"/>
        <v>2.4339036428130001</v>
      </c>
      <c r="AC398" s="8">
        <f t="shared" si="87"/>
        <v>69</v>
      </c>
      <c r="AD398" s="16">
        <v>15000000466</v>
      </c>
      <c r="AE398" s="13"/>
      <c r="AF398" s="11" t="str">
        <f t="shared" si="100"/>
        <v>Salted Caramel Sugar Ingredients:
cane sugar, caramel flavor, salt</v>
      </c>
    </row>
    <row r="399" spans="1:32" ht="105" x14ac:dyDescent="0.3">
      <c r="A399" s="25" t="s">
        <v>529</v>
      </c>
      <c r="B399" s="10" t="s">
        <v>1651</v>
      </c>
      <c r="C399" s="10" t="s">
        <v>1651</v>
      </c>
      <c r="D399" s="11" t="s">
        <v>2189</v>
      </c>
      <c r="E399" s="8">
        <f t="shared" si="89"/>
        <v>1.1993148384875654</v>
      </c>
      <c r="F399" s="8">
        <v>34</v>
      </c>
      <c r="G399" s="8">
        <f t="shared" si="90"/>
        <v>2.4691776086508699</v>
      </c>
      <c r="H399" s="8">
        <v>70</v>
      </c>
      <c r="I399" s="8">
        <f t="shared" si="91"/>
        <v>3.0864720108135875</v>
      </c>
      <c r="J399" s="8">
        <f t="shared" si="92"/>
        <v>87.501481506565213</v>
      </c>
      <c r="K399" s="8">
        <f t="shared" si="93"/>
        <v>4.9383552173017398</v>
      </c>
      <c r="L399" s="8">
        <f t="shared" si="94"/>
        <v>140.00237041050434</v>
      </c>
      <c r="M399" s="11" t="str">
        <f t="shared" si="95"/>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399" s="12">
        <v>10000000279</v>
      </c>
      <c r="O399" s="12">
        <v>30000000279</v>
      </c>
      <c r="P399" s="12">
        <v>50000000279</v>
      </c>
      <c r="Q399" s="12">
        <v>70000000279</v>
      </c>
      <c r="R399" s="12">
        <v>90000000279</v>
      </c>
      <c r="S399" s="12">
        <v>11000000279</v>
      </c>
      <c r="T399" s="12">
        <v>13000000279</v>
      </c>
      <c r="U399" s="10" t="s">
        <v>38</v>
      </c>
      <c r="V399" s="11"/>
      <c r="W399" s="8">
        <f t="shared" si="96"/>
        <v>0.61729440216271747</v>
      </c>
      <c r="X399" s="8">
        <f t="shared" si="97"/>
        <v>17.500296301313043</v>
      </c>
      <c r="Y399" s="8">
        <f t="shared" si="98"/>
        <v>9.8767104346034795</v>
      </c>
      <c r="Z399" s="8">
        <f t="shared" si="99"/>
        <v>280</v>
      </c>
      <c r="AA399" s="16">
        <v>15000000279</v>
      </c>
      <c r="AB399" s="8">
        <f t="shared" si="88"/>
        <v>1.8342462235692176</v>
      </c>
      <c r="AC399" s="8">
        <f t="shared" si="87"/>
        <v>52</v>
      </c>
      <c r="AD399" s="16">
        <v>15000000279</v>
      </c>
      <c r="AE399" s="13"/>
      <c r="AF399" s="11" t="str">
        <f t="shared" si="100"/>
        <v>Sassy Salmon Seasoning Ingredients:
brown sugar, orange zest, black pepper, sea salt, coriander, anise, cumin, fennel</v>
      </c>
    </row>
    <row r="400" spans="1:32" ht="105" x14ac:dyDescent="0.3">
      <c r="A400" s="14" t="s">
        <v>997</v>
      </c>
      <c r="B400" s="10" t="s">
        <v>998</v>
      </c>
      <c r="C400" s="10" t="s">
        <v>998</v>
      </c>
      <c r="D400" s="11" t="s">
        <v>2190</v>
      </c>
      <c r="E400" s="8">
        <f t="shared" si="89"/>
        <v>1.1993148384875654</v>
      </c>
      <c r="F400" s="8">
        <v>34</v>
      </c>
      <c r="G400" s="8">
        <f t="shared" si="90"/>
        <v>2.4691776086508699</v>
      </c>
      <c r="H400" s="8">
        <v>70</v>
      </c>
      <c r="I400" s="8">
        <f t="shared" si="91"/>
        <v>3.0864720108135875</v>
      </c>
      <c r="J400" s="8">
        <f t="shared" si="92"/>
        <v>87.501481506565213</v>
      </c>
      <c r="K400" s="8">
        <f t="shared" si="93"/>
        <v>4.9383552173017398</v>
      </c>
      <c r="L400" s="8">
        <f t="shared" si="94"/>
        <v>140.00237041050434</v>
      </c>
      <c r="M400" s="11" t="str">
        <f t="shared" si="95"/>
        <v>Sassy Seafood Ingredients:
brown sugar, orange zest, black pepper, sea salt, coriander, anise, cumin, fennel
• Packed in a facility and/or equipment that produces products containing peanuts, tree nuts, soybean, milk, dairy, eggs, fish, shellfish, wheat, sesame •
 - NET WT. 1.20 oz (34 grams)</v>
      </c>
      <c r="N400" s="12">
        <v>10000000461</v>
      </c>
      <c r="O400" s="12">
        <v>30000000461</v>
      </c>
      <c r="P400" s="12">
        <v>50000000461</v>
      </c>
      <c r="Q400" s="12">
        <v>70000000461</v>
      </c>
      <c r="R400" s="12">
        <v>90000000461</v>
      </c>
      <c r="S400" s="12">
        <v>11000000461</v>
      </c>
      <c r="T400" s="12">
        <v>13000000461</v>
      </c>
      <c r="U400" s="11" t="s">
        <v>38</v>
      </c>
      <c r="V400" s="11"/>
      <c r="W400" s="8">
        <f t="shared" si="96"/>
        <v>0.61729440216271747</v>
      </c>
      <c r="X400" s="8">
        <f t="shared" si="97"/>
        <v>17.500296301313043</v>
      </c>
      <c r="Y400" s="8">
        <f t="shared" si="98"/>
        <v>9.8767104346034795</v>
      </c>
      <c r="Z400" s="8">
        <f t="shared" si="99"/>
        <v>280</v>
      </c>
      <c r="AA400" s="16">
        <v>15000000461</v>
      </c>
      <c r="AB400" s="8">
        <f t="shared" si="88"/>
        <v>1.8342462235692176</v>
      </c>
      <c r="AC400" s="8">
        <f t="shared" si="87"/>
        <v>52</v>
      </c>
      <c r="AD400" s="16">
        <v>15000000461</v>
      </c>
      <c r="AE400" s="13" t="s">
        <v>1694</v>
      </c>
      <c r="AF400" s="11" t="str">
        <f t="shared" si="100"/>
        <v>Sassy Seafood Ingredients:
brown sugar, orange zest, black pepper, sea salt, coriander, anise, cumin, fennel</v>
      </c>
    </row>
    <row r="401" spans="1:32" ht="90" x14ac:dyDescent="0.3">
      <c r="A401" s="25" t="s">
        <v>999</v>
      </c>
      <c r="B401" s="10" t="s">
        <v>1000</v>
      </c>
      <c r="C401" s="10" t="s">
        <v>1001</v>
      </c>
      <c r="D401" s="11" t="s">
        <v>2191</v>
      </c>
      <c r="E401" s="8">
        <f t="shared" si="89"/>
        <v>0.84657518010886967</v>
      </c>
      <c r="F401" s="8">
        <v>24</v>
      </c>
      <c r="G401" s="8">
        <f t="shared" si="90"/>
        <v>1.9047941552449565</v>
      </c>
      <c r="H401" s="8">
        <v>54</v>
      </c>
      <c r="I401" s="8">
        <f t="shared" si="91"/>
        <v>2.3809926940561956</v>
      </c>
      <c r="J401" s="8">
        <f t="shared" si="92"/>
        <v>67.501142876493148</v>
      </c>
      <c r="K401" s="8">
        <f t="shared" si="93"/>
        <v>3.8095883104899131</v>
      </c>
      <c r="L401" s="8">
        <f t="shared" si="94"/>
        <v>108.00182860238904</v>
      </c>
      <c r="M401" s="11" t="str">
        <f t="shared" si="95"/>
        <v>Savory Garlic &amp; Herb Bread Dip Ingredients:
garlic, onion, pepper, spices
• Packed in a facility and/or equipment that produces products containing peanuts, tree nuts, soybean, milk, dairy, eggs, fish, shellfish, wheat, sesame •
 - NET WT. 0.85 oz (24 grams)</v>
      </c>
      <c r="N401" s="12">
        <v>10000000280</v>
      </c>
      <c r="O401" s="12">
        <v>30000000280</v>
      </c>
      <c r="P401" s="12">
        <v>50000000280</v>
      </c>
      <c r="Q401" s="12">
        <v>70000000280</v>
      </c>
      <c r="R401" s="12">
        <v>90000000280</v>
      </c>
      <c r="S401" s="12">
        <v>11000000280</v>
      </c>
      <c r="T401" s="12">
        <v>13000000280</v>
      </c>
      <c r="U401" s="10"/>
      <c r="V401" s="11" t="s">
        <v>197</v>
      </c>
      <c r="W401" s="8">
        <f t="shared" si="96"/>
        <v>0.47619853881123914</v>
      </c>
      <c r="X401" s="8">
        <f t="shared" si="97"/>
        <v>13.50022857529863</v>
      </c>
      <c r="Y401" s="8">
        <f t="shared" si="98"/>
        <v>7.6191766209798262</v>
      </c>
      <c r="Z401" s="8">
        <f t="shared" si="99"/>
        <v>216</v>
      </c>
      <c r="AA401" s="16">
        <v>15000000280</v>
      </c>
      <c r="AB401" s="8">
        <f t="shared" si="88"/>
        <v>1.375684667676913</v>
      </c>
      <c r="AC401" s="8">
        <f t="shared" ref="AC401:AC464" si="101">IF(OR(F401 = "NULL", H401 = "NULL"), "NULL", (F401+H401)/2)</f>
        <v>39</v>
      </c>
      <c r="AD401" s="16">
        <v>15000000280</v>
      </c>
      <c r="AE401" s="13" t="s">
        <v>1599</v>
      </c>
      <c r="AF401" s="11" t="str">
        <f t="shared" si="100"/>
        <v>Savory Garlic &amp; Herb Bread Dip Ingredients:
garlic, onion, pepper, spices</v>
      </c>
    </row>
    <row r="402" spans="1:32" ht="90" x14ac:dyDescent="0.3">
      <c r="A402" s="14" t="s">
        <v>1002</v>
      </c>
      <c r="B402" s="10" t="s">
        <v>1003</v>
      </c>
      <c r="C402" s="10" t="s">
        <v>1004</v>
      </c>
      <c r="D402" s="11" t="s">
        <v>2192</v>
      </c>
      <c r="E402" s="8">
        <f t="shared" si="89"/>
        <v>0.84657518010886967</v>
      </c>
      <c r="F402" s="8">
        <v>24</v>
      </c>
      <c r="G402" s="8">
        <f t="shared" si="90"/>
        <v>1.9047941552449565</v>
      </c>
      <c r="H402" s="8">
        <v>54</v>
      </c>
      <c r="I402" s="8">
        <f t="shared" si="91"/>
        <v>2.3809926940561956</v>
      </c>
      <c r="J402" s="8">
        <f t="shared" si="92"/>
        <v>67.501142876493148</v>
      </c>
      <c r="K402" s="8">
        <f t="shared" si="93"/>
        <v>3.8095883104899131</v>
      </c>
      <c r="L402" s="8">
        <f t="shared" si="94"/>
        <v>108.00182860238904</v>
      </c>
      <c r="M402" s="11" t="str">
        <f t="shared" si="95"/>
        <v>Savory Garlic &amp; Herb Seasoning Ingredients:
garlic, onion, pepper, spices
• Packed in a facility and/or equipment that produces products containing peanuts, tree nuts, soybean, milk, dairy, eggs, fish, shellfish, wheat, sesame •
 - NET WT. 0.85 oz (24 grams)</v>
      </c>
      <c r="N402" s="12">
        <v>10000000453</v>
      </c>
      <c r="O402" s="12">
        <v>30000000453</v>
      </c>
      <c r="P402" s="12">
        <v>50000000453</v>
      </c>
      <c r="Q402" s="12">
        <v>70000000453</v>
      </c>
      <c r="R402" s="12">
        <v>90000000453</v>
      </c>
      <c r="S402" s="12">
        <v>11000000453</v>
      </c>
      <c r="T402" s="12">
        <v>13000000453</v>
      </c>
      <c r="U402" s="11"/>
      <c r="V402" s="11" t="s">
        <v>197</v>
      </c>
      <c r="W402" s="8">
        <f t="shared" si="96"/>
        <v>0.47619853881123914</v>
      </c>
      <c r="X402" s="8">
        <f t="shared" si="97"/>
        <v>13.50022857529863</v>
      </c>
      <c r="Y402" s="8">
        <f t="shared" si="98"/>
        <v>7.6191766209798262</v>
      </c>
      <c r="Z402" s="8">
        <f t="shared" si="99"/>
        <v>216</v>
      </c>
      <c r="AA402" s="16">
        <v>15000000453</v>
      </c>
      <c r="AB402" s="8">
        <f t="shared" si="88"/>
        <v>1.375684667676913</v>
      </c>
      <c r="AC402" s="8">
        <f t="shared" si="101"/>
        <v>39</v>
      </c>
      <c r="AD402" s="16">
        <v>15000000453</v>
      </c>
      <c r="AE402" s="13" t="s">
        <v>1005</v>
      </c>
      <c r="AF402" s="11" t="str">
        <f t="shared" si="100"/>
        <v>Savory Garlic &amp; Herb Seasoning Ingredients:
garlic, onion, pepper, spices</v>
      </c>
    </row>
    <row r="403" spans="1:32" ht="90" x14ac:dyDescent="0.3">
      <c r="A403" s="14" t="s">
        <v>1829</v>
      </c>
      <c r="B403" s="10" t="s">
        <v>1003</v>
      </c>
      <c r="C403" s="10" t="s">
        <v>1004</v>
      </c>
      <c r="D403" s="11" t="s">
        <v>2192</v>
      </c>
      <c r="E403" s="8">
        <f t="shared" si="89"/>
        <v>0.84657518010886967</v>
      </c>
      <c r="F403" s="8">
        <v>24</v>
      </c>
      <c r="G403" s="8">
        <f t="shared" si="90"/>
        <v>1.9047941552449565</v>
      </c>
      <c r="H403" s="8">
        <v>54</v>
      </c>
      <c r="I403" s="8">
        <f t="shared" si="91"/>
        <v>2.3809926940561956</v>
      </c>
      <c r="J403" s="8">
        <f t="shared" si="92"/>
        <v>67.501142876493148</v>
      </c>
      <c r="K403" s="8">
        <f t="shared" si="93"/>
        <v>3.8095883104899131</v>
      </c>
      <c r="L403" s="8">
        <f t="shared" si="94"/>
        <v>108.00182860238904</v>
      </c>
      <c r="M403" s="11" t="str">
        <f t="shared" si="95"/>
        <v>Savory Garlic &amp; Herb Seasoning Ingredients:
garlic, onion, pepper, spices
• Packed in a facility and/or equipment that produces products containing peanuts, tree nuts, soybean, milk, dairy, eggs, fish, shellfish, wheat, sesame •
 - NET WT. 0.85 oz (24 grams)</v>
      </c>
      <c r="N403" s="12">
        <v>10000000524</v>
      </c>
      <c r="O403" s="12">
        <v>30000000524</v>
      </c>
      <c r="P403" s="12">
        <v>50000000524</v>
      </c>
      <c r="Q403" s="12">
        <v>70000000524</v>
      </c>
      <c r="R403" s="12">
        <v>90000000524</v>
      </c>
      <c r="S403" s="12">
        <v>11000000524</v>
      </c>
      <c r="T403" s="12">
        <v>13000000524</v>
      </c>
      <c r="U403" s="27"/>
      <c r="W403" s="8">
        <f t="shared" si="96"/>
        <v>0.47619853881123914</v>
      </c>
      <c r="X403" s="8">
        <f t="shared" si="97"/>
        <v>13.50022857529863</v>
      </c>
      <c r="Y403" s="8">
        <f t="shared" si="98"/>
        <v>7.6191766209798262</v>
      </c>
      <c r="Z403" s="8">
        <f t="shared" si="99"/>
        <v>216</v>
      </c>
      <c r="AA403" s="16">
        <v>15000000524</v>
      </c>
      <c r="AB403" s="8">
        <f t="shared" si="88"/>
        <v>1.375684667676913</v>
      </c>
      <c r="AC403" s="8">
        <f t="shared" si="101"/>
        <v>39</v>
      </c>
      <c r="AD403" s="16">
        <v>15000000524</v>
      </c>
      <c r="AE403" s="13" t="s">
        <v>1828</v>
      </c>
      <c r="AF403" s="11" t="str">
        <f t="shared" si="100"/>
        <v>Savory Garlic &amp; Herb Seasoning Ingredients:
garlic, onion, pepper, spices</v>
      </c>
    </row>
    <row r="404" spans="1:32" ht="120" x14ac:dyDescent="0.3">
      <c r="A404" s="14" t="s">
        <v>1006</v>
      </c>
      <c r="B404" s="10" t="s">
        <v>1007</v>
      </c>
      <c r="C404" s="10" t="s">
        <v>1007</v>
      </c>
      <c r="D404" s="11" t="s">
        <v>2193</v>
      </c>
      <c r="E404" s="8">
        <f t="shared" si="89"/>
        <v>1.4109586335147828</v>
      </c>
      <c r="F404" s="8">
        <v>40</v>
      </c>
      <c r="G404" s="8">
        <f t="shared" si="90"/>
        <v>2.8219172670295656</v>
      </c>
      <c r="H404" s="8">
        <v>80</v>
      </c>
      <c r="I404" s="8">
        <f t="shared" si="91"/>
        <v>3.527396583786957</v>
      </c>
      <c r="J404" s="8">
        <f t="shared" si="92"/>
        <v>100.00169315036024</v>
      </c>
      <c r="K404" s="8">
        <f t="shared" si="93"/>
        <v>5.6438345340591312</v>
      </c>
      <c r="L404" s="8">
        <f t="shared" si="94"/>
        <v>160.00270904057638</v>
      </c>
      <c r="M404" s="11" t="str">
        <f t="shared" si="95"/>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04" s="12">
        <v>10000000473</v>
      </c>
      <c r="O404" s="12">
        <v>30000000473</v>
      </c>
      <c r="P404" s="12">
        <v>50000000473</v>
      </c>
      <c r="Q404" s="12">
        <v>70000000473</v>
      </c>
      <c r="R404" s="12">
        <v>90000000473</v>
      </c>
      <c r="S404" s="12">
        <v>11000000473</v>
      </c>
      <c r="T404" s="12">
        <v>13000000473</v>
      </c>
      <c r="U404" s="11"/>
      <c r="V404" s="11"/>
      <c r="W404" s="8">
        <f t="shared" si="96"/>
        <v>0.70547931675739139</v>
      </c>
      <c r="X404" s="8">
        <f t="shared" si="97"/>
        <v>20.000338630072047</v>
      </c>
      <c r="Y404" s="8">
        <f t="shared" si="98"/>
        <v>11.287669068118262</v>
      </c>
      <c r="Z404" s="8">
        <f t="shared" si="99"/>
        <v>320</v>
      </c>
      <c r="AA404" s="16">
        <v>15000000473</v>
      </c>
      <c r="AB404" s="8">
        <f t="shared" si="88"/>
        <v>2.1164379502721742</v>
      </c>
      <c r="AC404" s="8">
        <f t="shared" si="101"/>
        <v>60</v>
      </c>
      <c r="AD404" s="16">
        <v>15000000473</v>
      </c>
      <c r="AE404" s="13" t="s">
        <v>1008</v>
      </c>
      <c r="AF404" s="11" t="str">
        <f t="shared" si="100"/>
        <v>Scottish Pub Mix Ingredients:
sea salt, demerara sugar, dehydrated vegetables (onion, red bell peppers, garlic) spices, citric acid, natural hickory smoke, silicon dioxide</v>
      </c>
    </row>
    <row r="405" spans="1:32" ht="90" x14ac:dyDescent="0.3">
      <c r="A405" s="9" t="s">
        <v>1009</v>
      </c>
      <c r="B405" s="10" t="s">
        <v>1010</v>
      </c>
      <c r="C405" s="10" t="s">
        <v>1011</v>
      </c>
      <c r="D405" s="11" t="s">
        <v>2194</v>
      </c>
      <c r="E405" s="8">
        <f t="shared" si="89"/>
        <v>2.300038942458285</v>
      </c>
      <c r="F405" s="8">
        <v>65.204999999999998</v>
      </c>
      <c r="G405" s="8">
        <f t="shared" si="90"/>
        <v>4.60007788491657</v>
      </c>
      <c r="H405" s="8">
        <v>130.41</v>
      </c>
      <c r="I405" s="8">
        <f t="shared" si="91"/>
        <v>5.7500973561457123</v>
      </c>
      <c r="J405" s="8">
        <f t="shared" si="92"/>
        <v>163.01526004673096</v>
      </c>
      <c r="K405" s="8">
        <f t="shared" si="93"/>
        <v>9.20015576983314</v>
      </c>
      <c r="L405" s="8">
        <f t="shared" si="94"/>
        <v>260.82441607476954</v>
      </c>
      <c r="M405" s="11" t="str">
        <f t="shared" si="95"/>
        <v>Sea Salt (Plain/Coarse) Ingredients:
pure &amp; natural sea salt
• Packed in a facility and/or equipment that produces products containing peanuts, tree nuts, soybean, milk, dairy, eggs, fish, shellfish, wheat, sesame •
 - NET WT. 2.30 oz (65.205 grams)</v>
      </c>
      <c r="N405" s="12">
        <v>10000000281</v>
      </c>
      <c r="O405" s="12">
        <v>30000000281</v>
      </c>
      <c r="P405" s="12">
        <v>50000000281</v>
      </c>
      <c r="Q405" s="12">
        <v>70000000281</v>
      </c>
      <c r="R405" s="12">
        <v>90000000281</v>
      </c>
      <c r="S405" s="12">
        <v>11000000281</v>
      </c>
      <c r="T405" s="12">
        <v>13000000281</v>
      </c>
      <c r="U405" s="10"/>
      <c r="V405" s="11"/>
      <c r="W405" s="8">
        <f t="shared" si="96"/>
        <v>1.1500194712291425</v>
      </c>
      <c r="X405" s="8">
        <f t="shared" si="97"/>
        <v>32.603052009346193</v>
      </c>
      <c r="Y405" s="8">
        <f t="shared" si="98"/>
        <v>18.40031153966628</v>
      </c>
      <c r="Z405" s="8">
        <f t="shared" si="99"/>
        <v>521.64</v>
      </c>
      <c r="AA405" s="16">
        <v>15000000281</v>
      </c>
      <c r="AB405" s="8">
        <f t="shared" si="88"/>
        <v>3.4500584136874277</v>
      </c>
      <c r="AC405" s="8">
        <f t="shared" si="101"/>
        <v>97.807500000000005</v>
      </c>
      <c r="AD405" s="16">
        <v>15000000281</v>
      </c>
      <c r="AE405" s="13"/>
      <c r="AF405" s="11" t="str">
        <f t="shared" si="100"/>
        <v>Sea Salt (Plain/Coarse) Ingredients:
pure &amp; natural sea salt</v>
      </c>
    </row>
    <row r="406" spans="1:32" ht="90" x14ac:dyDescent="0.3">
      <c r="A406" s="9" t="s">
        <v>1012</v>
      </c>
      <c r="B406" s="10" t="s">
        <v>1013</v>
      </c>
      <c r="C406" s="10" t="s">
        <v>1014</v>
      </c>
      <c r="D406" s="11" t="s">
        <v>2195</v>
      </c>
      <c r="E406" s="8">
        <f t="shared" si="89"/>
        <v>2.300038942458285</v>
      </c>
      <c r="F406" s="8">
        <v>65.204999999999998</v>
      </c>
      <c r="G406" s="8">
        <f t="shared" si="90"/>
        <v>4.60007788491657</v>
      </c>
      <c r="H406" s="8">
        <v>130.41</v>
      </c>
      <c r="I406" s="8">
        <f t="shared" si="91"/>
        <v>5.7500973561457123</v>
      </c>
      <c r="J406" s="8">
        <f t="shared" si="92"/>
        <v>163.01526004673096</v>
      </c>
      <c r="K406" s="8">
        <f t="shared" si="93"/>
        <v>9.20015576983314</v>
      </c>
      <c r="L406" s="8">
        <f t="shared" si="94"/>
        <v>260.82441607476954</v>
      </c>
      <c r="M406" s="11" t="str">
        <f t="shared" si="95"/>
        <v>Sea Salt (Plain/Fine) Ingredients:
pure &amp; natural sea salt
• Packed in a facility and/or equipment that produces products containing peanuts, tree nuts, soybean, milk, dairy, eggs, fish, shellfish, wheat, sesame •
 - NET WT. 2.30 oz (65.205 grams)</v>
      </c>
      <c r="N406" s="12">
        <v>10000000282</v>
      </c>
      <c r="O406" s="12">
        <v>30000000282</v>
      </c>
      <c r="P406" s="12">
        <v>50000000282</v>
      </c>
      <c r="Q406" s="12">
        <v>70000000282</v>
      </c>
      <c r="R406" s="12">
        <v>90000000282</v>
      </c>
      <c r="S406" s="12">
        <v>11000000282</v>
      </c>
      <c r="T406" s="12">
        <v>13000000282</v>
      </c>
      <c r="U406" s="10"/>
      <c r="V406" s="11"/>
      <c r="W406" s="8">
        <f t="shared" si="96"/>
        <v>1.1500194712291425</v>
      </c>
      <c r="X406" s="8">
        <f t="shared" si="97"/>
        <v>32.603052009346193</v>
      </c>
      <c r="Y406" s="8">
        <f t="shared" si="98"/>
        <v>18.40031153966628</v>
      </c>
      <c r="Z406" s="8">
        <f t="shared" si="99"/>
        <v>521.64</v>
      </c>
      <c r="AA406" s="16">
        <v>15000000282</v>
      </c>
      <c r="AB406" s="8">
        <f t="shared" si="88"/>
        <v>3.4500584136874277</v>
      </c>
      <c r="AC406" s="8">
        <f t="shared" si="101"/>
        <v>97.807500000000005</v>
      </c>
      <c r="AD406" s="16">
        <v>15000000282</v>
      </c>
      <c r="AE406" s="13"/>
      <c r="AF406" s="11" t="str">
        <f t="shared" si="100"/>
        <v>Sea Salt (Plain/Fine) Ingredients:
pure &amp; natural sea salt</v>
      </c>
    </row>
    <row r="407" spans="1:32" ht="90" x14ac:dyDescent="0.3">
      <c r="A407" s="25" t="s">
        <v>1017</v>
      </c>
      <c r="B407" s="10" t="s">
        <v>1018</v>
      </c>
      <c r="C407" s="10" t="s">
        <v>1019</v>
      </c>
      <c r="D407" s="11" t="s">
        <v>2196</v>
      </c>
      <c r="E407" s="8">
        <f t="shared" si="89"/>
        <v>0.98767104346034784</v>
      </c>
      <c r="F407" s="8">
        <v>28</v>
      </c>
      <c r="G407" s="8">
        <f t="shared" si="90"/>
        <v>2.1164379502721742</v>
      </c>
      <c r="H407" s="8">
        <v>60</v>
      </c>
      <c r="I407" s="8">
        <f t="shared" si="91"/>
        <v>2.645547437840218</v>
      </c>
      <c r="J407" s="8">
        <f t="shared" si="92"/>
        <v>75.001269862770187</v>
      </c>
      <c r="K407" s="8">
        <f t="shared" si="93"/>
        <v>4.2328759005443484</v>
      </c>
      <c r="L407" s="8">
        <f t="shared" si="94"/>
        <v>120.00203178043228</v>
      </c>
      <c r="M407" s="11" t="str">
        <f t="shared" si="95"/>
        <v>Sea Side Seafood Seasoning Ingredients:
garlic, onion, paprika, pepper, oregano, parsley
• Packed in a facility and/or equipment that produces products containing peanuts, tree nuts, soybean, milk, dairy, eggs, fish, shellfish, wheat, sesame •
 - NET WT. 0.99 oz (28 grams)</v>
      </c>
      <c r="N407" s="12">
        <v>10000000388</v>
      </c>
      <c r="O407" s="12">
        <v>30000000388</v>
      </c>
      <c r="P407" s="12">
        <v>50000000388</v>
      </c>
      <c r="Q407" s="12">
        <v>70000000388</v>
      </c>
      <c r="R407" s="12">
        <v>90000000388</v>
      </c>
      <c r="S407" s="12">
        <v>11000000388</v>
      </c>
      <c r="T407" s="12">
        <v>13000000388</v>
      </c>
      <c r="U407" s="10" t="s">
        <v>38</v>
      </c>
      <c r="V407" s="11" t="s">
        <v>363</v>
      </c>
      <c r="W407" s="8">
        <f t="shared" si="96"/>
        <v>0.52910948756804355</v>
      </c>
      <c r="X407" s="8">
        <f t="shared" si="97"/>
        <v>15.000253972554034</v>
      </c>
      <c r="Y407" s="8">
        <f t="shared" si="98"/>
        <v>8.4657518010886967</v>
      </c>
      <c r="Z407" s="8">
        <f t="shared" si="99"/>
        <v>240</v>
      </c>
      <c r="AA407" s="16">
        <v>15000000388</v>
      </c>
      <c r="AB407" s="8">
        <f t="shared" si="88"/>
        <v>1.5520544968662611</v>
      </c>
      <c r="AC407" s="8">
        <f t="shared" si="101"/>
        <v>44</v>
      </c>
      <c r="AD407" s="16">
        <v>15000000388</v>
      </c>
      <c r="AE407" s="13" t="s">
        <v>1636</v>
      </c>
      <c r="AF407" s="11" t="str">
        <f t="shared" si="100"/>
        <v>Sea Side Seafood Seasoning Ingredients:
garlic, onion, paprika, pepper, oregano, parsley</v>
      </c>
    </row>
    <row r="408" spans="1:32" ht="90" x14ac:dyDescent="0.3">
      <c r="A408" s="9" t="s">
        <v>1020</v>
      </c>
      <c r="B408" s="10" t="s">
        <v>1021</v>
      </c>
      <c r="C408" s="10" t="s">
        <v>1021</v>
      </c>
      <c r="D408" s="11" t="s">
        <v>2197</v>
      </c>
      <c r="E408" s="8">
        <f t="shared" si="89"/>
        <v>2.2000372493079254</v>
      </c>
      <c r="F408" s="8">
        <v>62.370000000000012</v>
      </c>
      <c r="G408" s="8">
        <f t="shared" si="90"/>
        <v>4.4000744986158509</v>
      </c>
      <c r="H408" s="8">
        <v>124.74000000000002</v>
      </c>
      <c r="I408" s="8">
        <f t="shared" si="91"/>
        <v>5.5000931232698136</v>
      </c>
      <c r="J408" s="8">
        <f t="shared" si="92"/>
        <v>155.92764004469922</v>
      </c>
      <c r="K408" s="8">
        <f t="shared" si="93"/>
        <v>8.8001489972317017</v>
      </c>
      <c r="L408" s="8">
        <f t="shared" si="94"/>
        <v>249.48422407151875</v>
      </c>
      <c r="M408" s="11" t="str">
        <f t="shared" si="95"/>
        <v>Seasoning Salt Ingredients:
salt, sugar, spices, onion, paprika, corn starch
• Packed in a facility and/or equipment that produces products containing peanuts, tree nuts, soybean, milk, dairy, eggs, fish, shellfish, wheat, sesame •
 - NET WT. 2.20 oz (62.37 grams)</v>
      </c>
      <c r="N408" s="12">
        <v>10000000283</v>
      </c>
      <c r="O408" s="12">
        <v>30000000283</v>
      </c>
      <c r="P408" s="12">
        <v>50000000283</v>
      </c>
      <c r="Q408" s="12">
        <v>70000000283</v>
      </c>
      <c r="R408" s="12">
        <v>90000000283</v>
      </c>
      <c r="S408" s="12">
        <v>11000000283</v>
      </c>
      <c r="T408" s="12">
        <v>13000000283</v>
      </c>
      <c r="U408" s="10"/>
      <c r="V408" s="11"/>
      <c r="W408" s="8">
        <f t="shared" si="96"/>
        <v>1.1000186246539627</v>
      </c>
      <c r="X408" s="8">
        <f t="shared" si="97"/>
        <v>31.185528008939844</v>
      </c>
      <c r="Y408" s="8">
        <f t="shared" si="98"/>
        <v>17.600297994463403</v>
      </c>
      <c r="Z408" s="8">
        <f t="shared" si="99"/>
        <v>498.96000000000009</v>
      </c>
      <c r="AA408" s="16">
        <v>15000000283</v>
      </c>
      <c r="AB408" s="8">
        <f t="shared" si="88"/>
        <v>3.3000558739618882</v>
      </c>
      <c r="AC408" s="8">
        <f t="shared" si="101"/>
        <v>93.555000000000021</v>
      </c>
      <c r="AD408" s="16">
        <v>15000000283</v>
      </c>
      <c r="AE408" s="13"/>
      <c r="AF408" s="11" t="str">
        <f t="shared" si="100"/>
        <v>Seasoning Salt Ingredients:
salt, sugar, spices, onion, paprika, corn starch</v>
      </c>
    </row>
    <row r="409" spans="1:32" ht="105" x14ac:dyDescent="0.3">
      <c r="A409" s="9" t="s">
        <v>1022</v>
      </c>
      <c r="B409" s="10" t="s">
        <v>1023</v>
      </c>
      <c r="C409" s="10" t="s">
        <v>1023</v>
      </c>
      <c r="D409" s="11" t="s">
        <v>2198</v>
      </c>
      <c r="E409" s="8">
        <f t="shared" si="89"/>
        <v>1.3000220109546829</v>
      </c>
      <c r="F409" s="8">
        <v>36.855000000000004</v>
      </c>
      <c r="G409" s="8">
        <f t="shared" si="90"/>
        <v>2.6000440219093659</v>
      </c>
      <c r="H409" s="8">
        <v>73.710000000000008</v>
      </c>
      <c r="I409" s="8">
        <f t="shared" si="91"/>
        <v>3.2500550273867073</v>
      </c>
      <c r="J409" s="8">
        <f t="shared" si="92"/>
        <v>92.139060026413162</v>
      </c>
      <c r="K409" s="8">
        <f t="shared" si="93"/>
        <v>5.2000880438187318</v>
      </c>
      <c r="L409" s="8">
        <f t="shared" si="94"/>
        <v>147.42249604226106</v>
      </c>
      <c r="M409" s="11" t="str">
        <f t="shared" si="95"/>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09" s="12">
        <v>10000000425</v>
      </c>
      <c r="O409" s="12">
        <v>30000000425</v>
      </c>
      <c r="P409" s="12">
        <v>50000000425</v>
      </c>
      <c r="Q409" s="12">
        <v>70000000425</v>
      </c>
      <c r="R409" s="12">
        <v>90000000425</v>
      </c>
      <c r="S409" s="12">
        <v>11000000425</v>
      </c>
      <c r="T409" s="12">
        <v>13000000425</v>
      </c>
      <c r="U409" s="10" t="s">
        <v>38</v>
      </c>
      <c r="V409" s="11"/>
      <c r="W409" s="8">
        <f t="shared" si="96"/>
        <v>0.65001100547734147</v>
      </c>
      <c r="X409" s="8">
        <f t="shared" si="97"/>
        <v>18.427812005282632</v>
      </c>
      <c r="Y409" s="8">
        <f t="shared" si="98"/>
        <v>10.400176087637464</v>
      </c>
      <c r="Z409" s="8">
        <f t="shared" si="99"/>
        <v>294.84000000000003</v>
      </c>
      <c r="AA409" s="16">
        <v>15000000425</v>
      </c>
      <c r="AB409" s="8">
        <f t="shared" si="88"/>
        <v>1.9500330164320245</v>
      </c>
      <c r="AC409" s="8">
        <f t="shared" si="101"/>
        <v>55.282500000000006</v>
      </c>
      <c r="AD409" s="16">
        <v>15000000425</v>
      </c>
      <c r="AE409" s="13"/>
      <c r="AF409" s="11" t="str">
        <f t="shared" si="100"/>
        <v>Sesame Ginger Ingredients:
sesame seeds, garlic, sea salt, red pepper flakes, dehydrated carrots, oleoresin ginger</v>
      </c>
    </row>
    <row r="410" spans="1:32" ht="135" x14ac:dyDescent="0.3">
      <c r="A410" s="14" t="s">
        <v>1336</v>
      </c>
      <c r="B410" s="10" t="s">
        <v>1332</v>
      </c>
      <c r="C410" s="10" t="s">
        <v>1333</v>
      </c>
      <c r="D410" s="11" t="s">
        <v>2199</v>
      </c>
      <c r="E410" s="8">
        <f t="shared" si="89"/>
        <v>0.50000846575180113</v>
      </c>
      <c r="F410" s="8">
        <v>14.175000000000001</v>
      </c>
      <c r="G410" s="8">
        <f t="shared" si="90"/>
        <v>1.0000169315036023</v>
      </c>
      <c r="H410" s="8">
        <v>28.35</v>
      </c>
      <c r="I410" s="8">
        <f t="shared" si="91"/>
        <v>1.2500211643795027</v>
      </c>
      <c r="J410" s="8">
        <f t="shared" si="92"/>
        <v>35.438100010158905</v>
      </c>
      <c r="K410" s="8">
        <f t="shared" si="93"/>
        <v>2.0000338630072045</v>
      </c>
      <c r="L410" s="8">
        <f t="shared" si="94"/>
        <v>56.70096001625425</v>
      </c>
      <c r="M410" s="11" t="str">
        <f t="shared" si="95"/>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10" s="12">
        <v>10000000489</v>
      </c>
      <c r="O410" s="12">
        <v>30000000489</v>
      </c>
      <c r="P410" s="12">
        <v>50000000489</v>
      </c>
      <c r="Q410" s="12">
        <v>70000000489</v>
      </c>
      <c r="R410" s="12">
        <v>90000000489</v>
      </c>
      <c r="S410" s="12">
        <v>11000000489</v>
      </c>
      <c r="T410" s="12">
        <v>13000000489</v>
      </c>
      <c r="U410" s="11"/>
      <c r="V410" s="11"/>
      <c r="W410" s="8">
        <f t="shared" si="96"/>
        <v>0.25000423287590057</v>
      </c>
      <c r="X410" s="8">
        <f t="shared" si="97"/>
        <v>7.0876200020317812</v>
      </c>
      <c r="Y410" s="8">
        <f t="shared" si="98"/>
        <v>4.0000677260144091</v>
      </c>
      <c r="Z410" s="8">
        <f t="shared" si="99"/>
        <v>113.4</v>
      </c>
      <c r="AA410" s="16">
        <v>15000000489</v>
      </c>
      <c r="AB410" s="8">
        <f t="shared" si="88"/>
        <v>0.7500126986277017</v>
      </c>
      <c r="AC410" s="8">
        <f t="shared" si="101"/>
        <v>21.262500000000003</v>
      </c>
      <c r="AD410" s="16">
        <v>15000000489</v>
      </c>
      <c r="AE410" s="13" t="s">
        <v>1337</v>
      </c>
      <c r="AF410" s="11" t="str">
        <f t="shared" si="100"/>
        <v>Show Me State Rub Ingredients:
black pepper, chili powder, paprika, salt, brown sugar, spices, dehydrated garlic, onion, sugar, worchestershire powder, turmeric, oregano, disodium inosinate, guanylate (natural sodium salt) &lt;2% calcium stearate (anti caking)</v>
      </c>
    </row>
    <row r="411" spans="1:32" ht="90" x14ac:dyDescent="0.3">
      <c r="A411" s="25" t="s">
        <v>1024</v>
      </c>
      <c r="B411" s="10" t="s">
        <v>1025</v>
      </c>
      <c r="C411" s="10" t="s">
        <v>1026</v>
      </c>
      <c r="D411" s="11" t="s">
        <v>2200</v>
      </c>
      <c r="E411" s="8">
        <f t="shared" si="89"/>
        <v>0.55000931232698136</v>
      </c>
      <c r="F411" s="8">
        <v>15.592500000000003</v>
      </c>
      <c r="G411" s="8">
        <f t="shared" si="90"/>
        <v>1.1000186246539627</v>
      </c>
      <c r="H411" s="8">
        <v>31.185000000000006</v>
      </c>
      <c r="I411" s="8">
        <f t="shared" si="91"/>
        <v>1.3750232808174534</v>
      </c>
      <c r="J411" s="8">
        <f t="shared" si="92"/>
        <v>38.981910011174804</v>
      </c>
      <c r="K411" s="8">
        <f t="shared" si="93"/>
        <v>2.2000372493079254</v>
      </c>
      <c r="L411" s="8">
        <f t="shared" si="94"/>
        <v>62.371056017879688</v>
      </c>
      <c r="M411" s="11" t="str">
        <f t="shared" si="95"/>
        <v>Sicilian Herb Bread Dip Ingredients:
marjoram, oregano, basil, savory, sage, and thyme
• Packed in a facility and/or equipment that produces products containing peanuts, tree nuts, soybean, milk, dairy, eggs, fish, shellfish, wheat, sesame •
 - NET WT. 0.55 oz (15.5925 grams)</v>
      </c>
      <c r="N411" s="12">
        <v>10000000284</v>
      </c>
      <c r="O411" s="12">
        <v>30000000284</v>
      </c>
      <c r="P411" s="12">
        <v>50000000284</v>
      </c>
      <c r="Q411" s="12">
        <v>70000000284</v>
      </c>
      <c r="R411" s="12">
        <v>90000000284</v>
      </c>
      <c r="S411" s="12">
        <v>11000000284</v>
      </c>
      <c r="T411" s="12">
        <v>13000000284</v>
      </c>
      <c r="U411" s="10"/>
      <c r="V411" s="11"/>
      <c r="W411" s="8">
        <f t="shared" si="96"/>
        <v>0.27500465616349068</v>
      </c>
      <c r="X411" s="8">
        <f t="shared" si="97"/>
        <v>7.796382002234961</v>
      </c>
      <c r="Y411" s="8">
        <f t="shared" si="98"/>
        <v>4.4000744986158509</v>
      </c>
      <c r="Z411" s="8">
        <f t="shared" si="99"/>
        <v>124.74000000000002</v>
      </c>
      <c r="AA411" s="16">
        <v>15000000284</v>
      </c>
      <c r="AB411" s="8">
        <f t="shared" si="88"/>
        <v>0.82501396849047204</v>
      </c>
      <c r="AC411" s="8">
        <f t="shared" si="101"/>
        <v>23.388750000000005</v>
      </c>
      <c r="AD411" s="16">
        <v>15000000284</v>
      </c>
      <c r="AE411" s="13"/>
      <c r="AF411" s="11" t="str">
        <f t="shared" si="100"/>
        <v>Sicilian Herb Bread Dip Ingredients:
marjoram, oregano, basil, savory, sage, and thyme</v>
      </c>
    </row>
    <row r="412" spans="1:32" ht="90" x14ac:dyDescent="0.3">
      <c r="A412" s="14" t="s">
        <v>1027</v>
      </c>
      <c r="B412" s="10" t="s">
        <v>1028</v>
      </c>
      <c r="C412" s="10" t="s">
        <v>1029</v>
      </c>
      <c r="D412" s="11" t="s">
        <v>2201</v>
      </c>
      <c r="E412" s="8">
        <f t="shared" si="89"/>
        <v>0.55000931232698136</v>
      </c>
      <c r="F412" s="8">
        <v>15.592500000000003</v>
      </c>
      <c r="G412" s="8">
        <f t="shared" si="90"/>
        <v>1.1000186246539627</v>
      </c>
      <c r="H412" s="8">
        <v>31.185000000000006</v>
      </c>
      <c r="I412" s="8">
        <f t="shared" si="91"/>
        <v>1.3750232808174534</v>
      </c>
      <c r="J412" s="8">
        <f t="shared" si="92"/>
        <v>38.981910011174804</v>
      </c>
      <c r="K412" s="8">
        <f t="shared" si="93"/>
        <v>2.2000372493079254</v>
      </c>
      <c r="L412" s="8">
        <f t="shared" si="94"/>
        <v>62.371056017879688</v>
      </c>
      <c r="M412" s="11" t="str">
        <f t="shared" si="95"/>
        <v>Sicilian Herb Bread Dip &amp; Seasoning Ingredients:
marjoram, oregano, basil, savory, sage, and thyme
• Packed in a facility and/or equipment that produces products containing peanuts, tree nuts, soybean, milk, dairy, eggs, fish, shellfish, wheat, sesame •
 - NET WT. 0.55 oz (15.5925 grams)</v>
      </c>
      <c r="N412" s="12">
        <v>10000000397</v>
      </c>
      <c r="O412" s="12">
        <v>30000000397</v>
      </c>
      <c r="P412" s="12">
        <v>50000000397</v>
      </c>
      <c r="Q412" s="12">
        <v>70000000397</v>
      </c>
      <c r="R412" s="12">
        <v>90000000397</v>
      </c>
      <c r="S412" s="12">
        <v>11000000397</v>
      </c>
      <c r="T412" s="12">
        <v>13000000397</v>
      </c>
      <c r="U412" s="11"/>
      <c r="V412" s="11"/>
      <c r="W412" s="8">
        <f t="shared" si="96"/>
        <v>0.27500465616349068</v>
      </c>
      <c r="X412" s="8">
        <f t="shared" si="97"/>
        <v>7.796382002234961</v>
      </c>
      <c r="Y412" s="8">
        <f t="shared" si="98"/>
        <v>4.4000744986158509</v>
      </c>
      <c r="Z412" s="8">
        <f t="shared" si="99"/>
        <v>124.74000000000002</v>
      </c>
      <c r="AA412" s="16">
        <v>15000000397</v>
      </c>
      <c r="AB412" s="8">
        <f t="shared" si="88"/>
        <v>0.82501396849047204</v>
      </c>
      <c r="AC412" s="8">
        <f t="shared" si="101"/>
        <v>23.388750000000005</v>
      </c>
      <c r="AD412" s="16">
        <v>15000000397</v>
      </c>
      <c r="AE412" s="13" t="s">
        <v>1693</v>
      </c>
      <c r="AF412" s="11" t="str">
        <f t="shared" si="100"/>
        <v>Sicilian Herb Bread Dip &amp; Seasoning Ingredients:
marjoram, oregano, basil, savory, sage, and thyme</v>
      </c>
    </row>
    <row r="413" spans="1:32" ht="120" x14ac:dyDescent="0.3">
      <c r="A413" s="9" t="s">
        <v>1030</v>
      </c>
      <c r="B413" s="10" t="s">
        <v>1031</v>
      </c>
      <c r="C413" s="10" t="s">
        <v>1031</v>
      </c>
      <c r="D413" s="11" t="s">
        <v>2202</v>
      </c>
      <c r="E413" s="8">
        <f t="shared" si="89"/>
        <v>1.6500279369809436</v>
      </c>
      <c r="F413" s="8">
        <v>46.777499999999996</v>
      </c>
      <c r="G413" s="8">
        <f t="shared" si="90"/>
        <v>3.3000558739618873</v>
      </c>
      <c r="H413" s="8">
        <v>93.554999999999993</v>
      </c>
      <c r="I413" s="8">
        <f t="shared" si="91"/>
        <v>4.1250698424523593</v>
      </c>
      <c r="J413" s="8">
        <f t="shared" si="92"/>
        <v>116.9457300335244</v>
      </c>
      <c r="K413" s="8">
        <f t="shared" si="93"/>
        <v>6.6001117479237745</v>
      </c>
      <c r="L413" s="8">
        <f t="shared" si="94"/>
        <v>187.11316805363901</v>
      </c>
      <c r="M413" s="11" t="str">
        <f t="shared" si="95"/>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13" s="12">
        <v>10000000321</v>
      </c>
      <c r="O413" s="12">
        <v>30000000321</v>
      </c>
      <c r="P413" s="12">
        <v>50000000321</v>
      </c>
      <c r="Q413" s="12">
        <v>70000000321</v>
      </c>
      <c r="R413" s="12">
        <v>90000000321</v>
      </c>
      <c r="S413" s="12">
        <v>11000000321</v>
      </c>
      <c r="T413" s="12">
        <v>13000000321</v>
      </c>
      <c r="U413" s="10" t="s">
        <v>38</v>
      </c>
      <c r="V413" s="11"/>
      <c r="W413" s="8">
        <f t="shared" si="96"/>
        <v>0.82501396849047182</v>
      </c>
      <c r="X413" s="8">
        <f t="shared" si="97"/>
        <v>23.389146006704877</v>
      </c>
      <c r="Y413" s="8">
        <f t="shared" si="98"/>
        <v>13.200223495847549</v>
      </c>
      <c r="Z413" s="8">
        <f t="shared" si="99"/>
        <v>374.21999999999997</v>
      </c>
      <c r="AA413" s="16">
        <v>15000000321</v>
      </c>
      <c r="AB413" s="8">
        <f t="shared" si="88"/>
        <v>2.4750419054714152</v>
      </c>
      <c r="AC413" s="8">
        <f t="shared" si="101"/>
        <v>70.166249999999991</v>
      </c>
      <c r="AD413" s="16">
        <v>15000000321</v>
      </c>
      <c r="AE413" s="13"/>
      <c r="AF413" s="11" t="str">
        <f t="shared" si="100"/>
        <v>Simply Salad Topper Ingredients:
sesame seed, salt, poppy seed, msg, dehydrated garlic, dehydrated onion, black pepper, dehydrated romano cheese, spices, oleoresin paprika, calcium stearate (anti-caking agent)</v>
      </c>
    </row>
    <row r="414" spans="1:32" ht="90" x14ac:dyDescent="0.3">
      <c r="A414" s="9" t="s">
        <v>1032</v>
      </c>
      <c r="B414" s="10" t="s">
        <v>1033</v>
      </c>
      <c r="C414" s="10" t="s">
        <v>1033</v>
      </c>
      <c r="D414" s="11" t="s">
        <v>2203</v>
      </c>
      <c r="E414" s="8">
        <f t="shared" si="89"/>
        <v>2.0500347095823845</v>
      </c>
      <c r="F414" s="8">
        <v>58.1175</v>
      </c>
      <c r="G414" s="8">
        <f t="shared" si="90"/>
        <v>4.1000694191647691</v>
      </c>
      <c r="H414" s="8">
        <v>116.235</v>
      </c>
      <c r="I414" s="8">
        <f t="shared" si="91"/>
        <v>5.1250867739559611</v>
      </c>
      <c r="J414" s="8">
        <f t="shared" si="92"/>
        <v>145.29621004165151</v>
      </c>
      <c r="K414" s="8">
        <f t="shared" si="93"/>
        <v>8.2001388383295382</v>
      </c>
      <c r="L414" s="8">
        <f t="shared" si="94"/>
        <v>232.47393606664241</v>
      </c>
      <c r="M414" s="11" t="str">
        <f t="shared" si="95"/>
        <v>Simply Shrimp Seasoning Ingredients:
salt, spices, lemon, paprika
• Packed in a facility and/or equipment that produces products containing peanuts, tree nuts, soybean, milk, dairy, eggs, fish, shellfish, wheat, sesame •
 - NET WT. 2.05 oz (58.1175 grams)</v>
      </c>
      <c r="N414" s="12">
        <v>10000000285</v>
      </c>
      <c r="O414" s="12">
        <v>30000000285</v>
      </c>
      <c r="P414" s="12">
        <v>50000000285</v>
      </c>
      <c r="Q414" s="12">
        <v>70000000285</v>
      </c>
      <c r="R414" s="12">
        <v>90000000285</v>
      </c>
      <c r="S414" s="12">
        <v>11000000285</v>
      </c>
      <c r="T414" s="12">
        <v>13000000285</v>
      </c>
      <c r="U414" s="10"/>
      <c r="V414" s="11"/>
      <c r="W414" s="8">
        <f t="shared" si="96"/>
        <v>1.0250173547911923</v>
      </c>
      <c r="X414" s="8">
        <f t="shared" si="97"/>
        <v>29.059242008330301</v>
      </c>
      <c r="Y414" s="8">
        <f t="shared" si="98"/>
        <v>16.400277676659076</v>
      </c>
      <c r="Z414" s="8">
        <f t="shared" si="99"/>
        <v>464.94</v>
      </c>
      <c r="AA414" s="16">
        <v>15000000285</v>
      </c>
      <c r="AB414" s="8">
        <f t="shared" si="88"/>
        <v>3.075052064373577</v>
      </c>
      <c r="AC414" s="8">
        <f t="shared" si="101"/>
        <v>87.176249999999996</v>
      </c>
      <c r="AD414" s="16">
        <v>15000000285</v>
      </c>
      <c r="AE414" s="13"/>
      <c r="AF414" s="11" t="str">
        <f t="shared" si="100"/>
        <v>Simply Shrimp Seasoning Ingredients:
salt, spices, lemon, paprika</v>
      </c>
    </row>
    <row r="415" spans="1:32" ht="90" x14ac:dyDescent="0.3">
      <c r="A415" s="9" t="s">
        <v>1034</v>
      </c>
      <c r="B415" s="10" t="s">
        <v>1035</v>
      </c>
      <c r="C415" s="10" t="s">
        <v>1035</v>
      </c>
      <c r="D415" s="11" t="s">
        <v>2204</v>
      </c>
      <c r="E415" s="8">
        <f t="shared" si="89"/>
        <v>2.100035556157565</v>
      </c>
      <c r="F415" s="8">
        <v>59.535000000000004</v>
      </c>
      <c r="G415" s="8">
        <f t="shared" si="90"/>
        <v>4.20007111231513</v>
      </c>
      <c r="H415" s="8">
        <v>119.07000000000001</v>
      </c>
      <c r="I415" s="8">
        <f t="shared" si="91"/>
        <v>5.2500888903939122</v>
      </c>
      <c r="J415" s="8">
        <f t="shared" si="92"/>
        <v>148.84002004266742</v>
      </c>
      <c r="K415" s="8">
        <f t="shared" si="93"/>
        <v>8.4001422246302599</v>
      </c>
      <c r="L415" s="8">
        <f t="shared" si="94"/>
        <v>238.14403206826788</v>
      </c>
      <c r="M415" s="11" t="str">
        <f t="shared" si="95"/>
        <v>Sizzlin/Southwestern Blend Ingredients:
salt, garlic, oregano, turmeric, pepper
• Packed in a facility and/or equipment that produces products containing peanuts, tree nuts, soybean, milk, dairy, eggs, fish, shellfish, wheat, sesame •
 - NET WT. 2.10 oz (59.535 grams)</v>
      </c>
      <c r="N415" s="12">
        <v>10000000286</v>
      </c>
      <c r="O415" s="12">
        <v>30000000286</v>
      </c>
      <c r="P415" s="12">
        <v>50000000286</v>
      </c>
      <c r="Q415" s="12">
        <v>70000000286</v>
      </c>
      <c r="R415" s="12">
        <v>90000000286</v>
      </c>
      <c r="S415" s="12">
        <v>11000000286</v>
      </c>
      <c r="T415" s="12">
        <v>13000000286</v>
      </c>
      <c r="U415" s="10"/>
      <c r="V415" s="11"/>
      <c r="W415" s="8">
        <f t="shared" si="96"/>
        <v>1.0500177780787825</v>
      </c>
      <c r="X415" s="8">
        <f t="shared" si="97"/>
        <v>29.768004008533484</v>
      </c>
      <c r="Y415" s="8">
        <f t="shared" si="98"/>
        <v>16.80028444926052</v>
      </c>
      <c r="Z415" s="8">
        <f t="shared" si="99"/>
        <v>476.28000000000003</v>
      </c>
      <c r="AA415" s="16">
        <v>15000000286</v>
      </c>
      <c r="AB415" s="8">
        <f t="shared" si="88"/>
        <v>3.1500533342363477</v>
      </c>
      <c r="AC415" s="8">
        <f t="shared" si="101"/>
        <v>89.302500000000009</v>
      </c>
      <c r="AD415" s="16">
        <v>15000000286</v>
      </c>
      <c r="AE415" s="13"/>
      <c r="AF415" s="11" t="str">
        <f t="shared" si="100"/>
        <v>Sizzlin/Southwestern Blend Ingredients:
salt, garlic, oregano, turmeric, pepper</v>
      </c>
    </row>
    <row r="416" spans="1:32" ht="105" x14ac:dyDescent="0.3">
      <c r="A416" s="9" t="s">
        <v>1036</v>
      </c>
      <c r="B416" s="10" t="s">
        <v>1037</v>
      </c>
      <c r="C416" s="10" t="s">
        <v>1037</v>
      </c>
      <c r="D416" s="11" t="s">
        <v>2205</v>
      </c>
      <c r="E416" s="8">
        <f t="shared" si="89"/>
        <v>1.0000169315036023</v>
      </c>
      <c r="F416" s="8">
        <v>28.35</v>
      </c>
      <c r="G416" s="8">
        <f t="shared" si="90"/>
        <v>2.0000338630072045</v>
      </c>
      <c r="H416" s="8">
        <v>56.7</v>
      </c>
      <c r="I416" s="8">
        <f t="shared" si="91"/>
        <v>2.5000423287590054</v>
      </c>
      <c r="J416" s="8">
        <f t="shared" si="92"/>
        <v>70.87620002031781</v>
      </c>
      <c r="K416" s="8">
        <f t="shared" si="93"/>
        <v>4.0000677260144091</v>
      </c>
      <c r="L416" s="8">
        <f t="shared" si="94"/>
        <v>113.4019200325085</v>
      </c>
      <c r="M416" s="11" t="str">
        <f t="shared" si="95"/>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16" s="12">
        <v>10000000287</v>
      </c>
      <c r="O416" s="12">
        <v>30000000287</v>
      </c>
      <c r="P416" s="12">
        <v>50000000287</v>
      </c>
      <c r="Q416" s="12">
        <v>70000000287</v>
      </c>
      <c r="R416" s="12">
        <v>90000000287</v>
      </c>
      <c r="S416" s="12">
        <v>11000000287</v>
      </c>
      <c r="T416" s="12">
        <v>13000000287</v>
      </c>
      <c r="U416" s="10"/>
      <c r="V416" s="11"/>
      <c r="W416" s="8">
        <f t="shared" si="96"/>
        <v>0.50000846575180113</v>
      </c>
      <c r="X416" s="8">
        <f t="shared" si="97"/>
        <v>14.175240004063562</v>
      </c>
      <c r="Y416" s="8">
        <f t="shared" si="98"/>
        <v>8.0001354520288182</v>
      </c>
      <c r="Z416" s="8">
        <f t="shared" si="99"/>
        <v>226.8</v>
      </c>
      <c r="AA416" s="16">
        <v>15000000287</v>
      </c>
      <c r="AB416" s="8">
        <f t="shared" si="88"/>
        <v>1.5000253972554034</v>
      </c>
      <c r="AC416" s="8">
        <f t="shared" si="101"/>
        <v>42.525000000000006</v>
      </c>
      <c r="AD416" s="16">
        <v>15000000287</v>
      </c>
      <c r="AE416" s="13"/>
      <c r="AF416" s="11" t="str">
        <f t="shared" si="100"/>
        <v>Sloppy Joe Seasoning Ingredients:
salt, sugar, dehydrated onion, dehydrated red &amp; green peppers, chili peppers, spices, dehydrated garlic, natural flavor</v>
      </c>
    </row>
    <row r="417" spans="1:32" ht="90" x14ac:dyDescent="0.3">
      <c r="A417" s="9" t="s">
        <v>70</v>
      </c>
      <c r="B417" s="10" t="s">
        <v>1351</v>
      </c>
      <c r="C417" s="10" t="s">
        <v>1652</v>
      </c>
      <c r="D417" s="11" t="s">
        <v>2206</v>
      </c>
      <c r="E417" s="8">
        <f t="shared" si="89"/>
        <v>2.3986296769751307</v>
      </c>
      <c r="F417" s="8">
        <v>68</v>
      </c>
      <c r="G417" s="8">
        <f t="shared" si="90"/>
        <v>5.0089031489774785</v>
      </c>
      <c r="H417" s="8">
        <v>142</v>
      </c>
      <c r="I417" s="8">
        <f t="shared" si="91"/>
        <v>6.2611289362218479</v>
      </c>
      <c r="J417" s="8">
        <f t="shared" si="92"/>
        <v>177.50300534188941</v>
      </c>
      <c r="K417" s="8">
        <f t="shared" si="93"/>
        <v>10.017806297954957</v>
      </c>
      <c r="L417" s="8">
        <f t="shared" si="94"/>
        <v>284.00480854702306</v>
      </c>
      <c r="M417" s="11" t="str">
        <f t="shared" si="95"/>
        <v>Smoked Applewood Sea Salt Ingredients:
sea salt smoked over applewood fire
• Packed in a facility and/or equipment that produces products containing peanuts, tree nuts, soybean, milk, dairy, eggs, fish, shellfish, wheat, sesame •
 - NET WT. 2.40 oz (68 grams)</v>
      </c>
      <c r="N417" s="12">
        <v>10000000017</v>
      </c>
      <c r="O417" s="12">
        <v>30000000017</v>
      </c>
      <c r="P417" s="12">
        <v>50000000017</v>
      </c>
      <c r="Q417" s="12">
        <v>70000000017</v>
      </c>
      <c r="R417" s="12">
        <v>90000000017</v>
      </c>
      <c r="S417" s="12">
        <v>11000000017</v>
      </c>
      <c r="T417" s="12">
        <v>13000000017</v>
      </c>
      <c r="U417" s="10" t="s">
        <v>38</v>
      </c>
      <c r="V417" s="11" t="s">
        <v>185</v>
      </c>
      <c r="W417" s="8">
        <f t="shared" si="96"/>
        <v>1.2522257872443696</v>
      </c>
      <c r="X417" s="8">
        <f t="shared" si="97"/>
        <v>35.500601068377883</v>
      </c>
      <c r="Y417" s="8">
        <f t="shared" si="98"/>
        <v>20.035612595909914</v>
      </c>
      <c r="Z417" s="8">
        <f t="shared" si="99"/>
        <v>568</v>
      </c>
      <c r="AA417" s="16">
        <v>15000000017</v>
      </c>
      <c r="AB417" s="8">
        <f t="shared" si="88"/>
        <v>3.7037664129763046</v>
      </c>
      <c r="AC417" s="8">
        <f t="shared" si="101"/>
        <v>105</v>
      </c>
      <c r="AD417" s="16">
        <v>15000000017</v>
      </c>
      <c r="AE417" s="13"/>
      <c r="AF417" s="11" t="str">
        <f t="shared" si="100"/>
        <v>Smoked Applewood Sea Salt Ingredients:
sea salt smoked over applewood fire</v>
      </c>
    </row>
    <row r="418" spans="1:32" ht="120" x14ac:dyDescent="0.3">
      <c r="A418" s="9" t="s">
        <v>1038</v>
      </c>
      <c r="B418" s="10" t="s">
        <v>1039</v>
      </c>
      <c r="C418" s="10" t="s">
        <v>1039</v>
      </c>
      <c r="D418" s="11" t="s">
        <v>2207</v>
      </c>
      <c r="E418" s="8">
        <f t="shared" si="89"/>
        <v>1.400023704105043</v>
      </c>
      <c r="F418" s="8">
        <v>39.69</v>
      </c>
      <c r="G418" s="8">
        <f t="shared" si="90"/>
        <v>2.8000474082100859</v>
      </c>
      <c r="H418" s="8">
        <v>79.38</v>
      </c>
      <c r="I418" s="8">
        <f t="shared" si="91"/>
        <v>3.5000592602626073</v>
      </c>
      <c r="J418" s="8">
        <f t="shared" si="92"/>
        <v>99.226680028444918</v>
      </c>
      <c r="K418" s="8">
        <f t="shared" si="93"/>
        <v>5.6000948164201718</v>
      </c>
      <c r="L418" s="8">
        <f t="shared" si="94"/>
        <v>158.76268804551188</v>
      </c>
      <c r="M418" s="11" t="str">
        <f t="shared" si="95"/>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18" s="12">
        <v>10000000288</v>
      </c>
      <c r="O418" s="12">
        <v>30000000288</v>
      </c>
      <c r="P418" s="12">
        <v>50000000288</v>
      </c>
      <c r="Q418" s="12">
        <v>70000000288</v>
      </c>
      <c r="R418" s="12">
        <v>90000000288</v>
      </c>
      <c r="S418" s="12">
        <v>11000000288</v>
      </c>
      <c r="T418" s="12">
        <v>13000000288</v>
      </c>
      <c r="U418" s="10"/>
      <c r="V418" s="11"/>
      <c r="W418" s="8">
        <f t="shared" si="96"/>
        <v>0.70001185205252148</v>
      </c>
      <c r="X418" s="8">
        <f t="shared" si="97"/>
        <v>19.845336005688985</v>
      </c>
      <c r="Y418" s="8">
        <f t="shared" si="98"/>
        <v>11.200189632840344</v>
      </c>
      <c r="Z418" s="8">
        <f t="shared" si="99"/>
        <v>317.52</v>
      </c>
      <c r="AA418" s="16">
        <v>15000000288</v>
      </c>
      <c r="AB418" s="8">
        <f t="shared" si="88"/>
        <v>2.1000355561575645</v>
      </c>
      <c r="AC418" s="8">
        <f t="shared" si="101"/>
        <v>59.534999999999997</v>
      </c>
      <c r="AD418" s="16">
        <v>15000000288</v>
      </c>
      <c r="AE418" s="13"/>
      <c r="AF418" s="11" t="str">
        <f t="shared" si="100"/>
        <v>Smoked Bacon Bourbon Ingredients:
brown sugar, cinnamon, caramel sugar, salt, chipotle, soy based bacon bits
• ALLERGY ALERT: contains soy •</v>
      </c>
    </row>
    <row r="419" spans="1:32" ht="90" x14ac:dyDescent="0.3">
      <c r="A419" s="9" t="s">
        <v>1377</v>
      </c>
      <c r="B419" s="10" t="s">
        <v>1392</v>
      </c>
      <c r="C419" s="10" t="s">
        <v>1392</v>
      </c>
      <c r="D419" s="11" t="s">
        <v>2208</v>
      </c>
      <c r="E419" s="8">
        <f t="shared" si="89"/>
        <v>1.1287669068118262</v>
      </c>
      <c r="F419" s="8">
        <v>32</v>
      </c>
      <c r="G419" s="8">
        <f t="shared" si="90"/>
        <v>2.3986296769751307</v>
      </c>
      <c r="H419" s="8">
        <v>68</v>
      </c>
      <c r="I419" s="8">
        <f t="shared" si="91"/>
        <v>2.9982870962189132</v>
      </c>
      <c r="J419" s="8">
        <f t="shared" si="92"/>
        <v>85.001439177806191</v>
      </c>
      <c r="K419" s="8">
        <f t="shared" si="93"/>
        <v>4.7972593539502615</v>
      </c>
      <c r="L419" s="8">
        <f t="shared" si="94"/>
        <v>136.00230268448993</v>
      </c>
      <c r="M419" s="11" t="str">
        <f t="shared" si="95"/>
        <v>Smoked Black Peppercorns Ingredients:
black peppercorns, smoke flavor
• Packed in a facility and/or equipment that produces products containing peanuts, tree nuts, soybean, milk, dairy, eggs, fish, shellfish, wheat, sesame •
 - NET WT. 1.13 oz (32 grams)</v>
      </c>
      <c r="N419" s="12">
        <v>10000000499</v>
      </c>
      <c r="O419" s="12">
        <v>30000000499</v>
      </c>
      <c r="P419" s="12">
        <v>50000000499</v>
      </c>
      <c r="Q419" s="12">
        <v>70000000499</v>
      </c>
      <c r="R419" s="12">
        <v>90000000499</v>
      </c>
      <c r="S419" s="12">
        <v>11000000499</v>
      </c>
      <c r="T419" s="12">
        <v>13000000499</v>
      </c>
      <c r="U419" s="10" t="s">
        <v>38</v>
      </c>
      <c r="V419" s="11" t="s">
        <v>907</v>
      </c>
      <c r="W419" s="8">
        <f t="shared" si="96"/>
        <v>0.59965741924378269</v>
      </c>
      <c r="X419" s="8">
        <f t="shared" si="97"/>
        <v>17.000287835561242</v>
      </c>
      <c r="Y419" s="8">
        <f t="shared" si="98"/>
        <v>9.594518707900523</v>
      </c>
      <c r="Z419" s="8">
        <f t="shared" si="99"/>
        <v>272</v>
      </c>
      <c r="AA419" s="16">
        <v>15000000499</v>
      </c>
      <c r="AB419" s="8">
        <f t="shared" si="88"/>
        <v>1.7636982918934785</v>
      </c>
      <c r="AC419" s="8">
        <f t="shared" si="101"/>
        <v>50</v>
      </c>
      <c r="AD419" s="16">
        <v>15000000499</v>
      </c>
      <c r="AE419" s="13"/>
      <c r="AF419" s="11" t="str">
        <f t="shared" si="100"/>
        <v>Smoked Black Peppercorns Ingredients:
black peppercorns, smoke flavor</v>
      </c>
    </row>
    <row r="420" spans="1:32" ht="90" x14ac:dyDescent="0.3">
      <c r="A420" s="9" t="s">
        <v>2310</v>
      </c>
      <c r="B420" s="10" t="s">
        <v>2307</v>
      </c>
      <c r="C420" s="10" t="s">
        <v>2307</v>
      </c>
      <c r="D420" s="11" t="s">
        <v>2308</v>
      </c>
      <c r="E420" s="8">
        <f t="shared" si="89"/>
        <v>0.10934929409739566</v>
      </c>
      <c r="F420" s="8">
        <v>3.1</v>
      </c>
      <c r="G420" s="8">
        <f t="shared" si="90"/>
        <v>0.21869858819479132</v>
      </c>
      <c r="H420" s="8">
        <v>6.2</v>
      </c>
      <c r="I420" s="8">
        <f t="shared" si="91"/>
        <v>0.27337323524348917</v>
      </c>
      <c r="J420" s="8">
        <f t="shared" si="92"/>
        <v>7.7501312191529186</v>
      </c>
      <c r="K420" s="8">
        <f t="shared" si="93"/>
        <v>0.43739717638958264</v>
      </c>
      <c r="L420" s="8">
        <f t="shared" si="94"/>
        <v>12.400209950644669</v>
      </c>
      <c r="M420" s="11" t="str">
        <f t="shared" si="95"/>
        <v>Smoked Brown Sugar Ingredients:
smoked brown sugar
• Packed in a facility and/or equipment that produces products containing peanuts, tree nuts, soybean, milk, dairy, eggs, fish, shellfish, wheat, sesame •
 - NET WT. 0.11 oz (3.1 grams)</v>
      </c>
      <c r="N420" s="12">
        <v>10000000526</v>
      </c>
      <c r="O420" s="12">
        <v>30000000526</v>
      </c>
      <c r="P420" s="12">
        <v>50000000526</v>
      </c>
      <c r="Q420" s="12">
        <v>70000000526</v>
      </c>
      <c r="R420" s="12">
        <v>90000000526</v>
      </c>
      <c r="S420" s="12">
        <v>11000000526</v>
      </c>
      <c r="T420" s="12">
        <v>13000000526</v>
      </c>
      <c r="U420" s="27"/>
      <c r="V420" s="8" t="s">
        <v>2309</v>
      </c>
      <c r="W420" s="8">
        <f t="shared" si="96"/>
        <v>5.467464704869783E-2</v>
      </c>
      <c r="X420" s="8">
        <f t="shared" si="97"/>
        <v>1.5500262438305836</v>
      </c>
      <c r="Y420" s="8">
        <f t="shared" si="98"/>
        <v>0.87479435277916529</v>
      </c>
      <c r="Z420" s="8">
        <f t="shared" si="99"/>
        <v>24.8</v>
      </c>
      <c r="AA420" s="16">
        <v>15000000526</v>
      </c>
      <c r="AB420" s="8">
        <f t="shared" si="88"/>
        <v>0.16402394114609348</v>
      </c>
      <c r="AC420" s="8">
        <f t="shared" si="101"/>
        <v>4.6500000000000004</v>
      </c>
      <c r="AD420" s="16">
        <v>15000000526</v>
      </c>
      <c r="AE420" s="13"/>
      <c r="AF420" s="11" t="str">
        <f t="shared" si="100"/>
        <v>Smoked Brown Sugar Ingredients:
smoked brown sugar</v>
      </c>
    </row>
    <row r="421" spans="1:32" ht="135" x14ac:dyDescent="0.3">
      <c r="A421" s="9" t="s">
        <v>1040</v>
      </c>
      <c r="B421" s="10" t="s">
        <v>1041</v>
      </c>
      <c r="C421" s="10" t="s">
        <v>1042</v>
      </c>
      <c r="D421" s="11" t="s">
        <v>2209</v>
      </c>
      <c r="E421" s="8">
        <f t="shared" si="89"/>
        <v>3.527396583786957E-2</v>
      </c>
      <c r="F421" s="8">
        <v>1</v>
      </c>
      <c r="G421" s="8">
        <f t="shared" si="90"/>
        <v>7.0547931675739139E-2</v>
      </c>
      <c r="H421" s="8">
        <v>2</v>
      </c>
      <c r="I421" s="8">
        <f t="shared" si="91"/>
        <v>8.8184914594673924E-2</v>
      </c>
      <c r="J421" s="8">
        <f t="shared" si="92"/>
        <v>2.5000423287590059</v>
      </c>
      <c r="K421" s="8">
        <f t="shared" si="93"/>
        <v>0.14109586335147828</v>
      </c>
      <c r="L421" s="8">
        <f t="shared" si="94"/>
        <v>4.0000677260144091</v>
      </c>
      <c r="M421" s="11" t="str">
        <f t="shared" si="95"/>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21" s="12">
        <v>10000000376</v>
      </c>
      <c r="O421" s="12">
        <v>30000000376</v>
      </c>
      <c r="P421" s="12">
        <v>50000000376</v>
      </c>
      <c r="Q421" s="12">
        <v>70000000376</v>
      </c>
      <c r="R421" s="12">
        <v>90000000376</v>
      </c>
      <c r="S421" s="12">
        <v>11000000376</v>
      </c>
      <c r="T421" s="12">
        <v>13000000376</v>
      </c>
      <c r="U421" s="10"/>
      <c r="V421" s="11" t="s">
        <v>461</v>
      </c>
      <c r="W421" s="8">
        <f t="shared" si="96"/>
        <v>1.7636982918934785E-2</v>
      </c>
      <c r="X421" s="8">
        <f t="shared" si="97"/>
        <v>0.50000846575180113</v>
      </c>
      <c r="Y421" s="8">
        <f t="shared" si="98"/>
        <v>0.28219172670295656</v>
      </c>
      <c r="Z421" s="8">
        <f t="shared" si="99"/>
        <v>8</v>
      </c>
      <c r="AA421" s="16">
        <v>15000000376</v>
      </c>
      <c r="AB421" s="8">
        <f t="shared" si="88"/>
        <v>5.2910948756804355E-2</v>
      </c>
      <c r="AC421" s="8">
        <f t="shared" si="101"/>
        <v>1.5</v>
      </c>
      <c r="AD421" s="16">
        <v>15000000376</v>
      </c>
      <c r="AE421" s="13" t="s">
        <v>1847</v>
      </c>
      <c r="AF421" s="11" t="str">
        <f t="shared" si="100"/>
        <v>Smoked Griller Blend Ingredients:
spices, salt, dehydrated garlic, sugar, dehydrated 
onion, caranel color, red bell pepper, parsley, soybean
or cottonseed oil, smoke flavors, extractives of paprika, 
silicon dioxide (anti caking) may contain sulfites</v>
      </c>
    </row>
    <row r="422" spans="1:32" ht="90" x14ac:dyDescent="0.3">
      <c r="A422" s="9" t="s">
        <v>1043</v>
      </c>
      <c r="B422" s="10" t="s">
        <v>1044</v>
      </c>
      <c r="C422" s="10" t="s">
        <v>1044</v>
      </c>
      <c r="D422" s="11" t="s">
        <v>2210</v>
      </c>
      <c r="E422" s="8">
        <f t="shared" si="89"/>
        <v>2.0000338630072045</v>
      </c>
      <c r="F422" s="8">
        <v>56.7</v>
      </c>
      <c r="G422" s="8">
        <f t="shared" si="90"/>
        <v>4.0000677260144091</v>
      </c>
      <c r="H422" s="8">
        <v>113.4</v>
      </c>
      <c r="I422" s="8">
        <f t="shared" si="91"/>
        <v>5.0000846575180109</v>
      </c>
      <c r="J422" s="8">
        <f t="shared" si="92"/>
        <v>141.75240004063562</v>
      </c>
      <c r="K422" s="8">
        <f t="shared" si="93"/>
        <v>8.0001354520288182</v>
      </c>
      <c r="L422" s="8">
        <f t="shared" si="94"/>
        <v>226.803840065017</v>
      </c>
      <c r="M422" s="11" t="str">
        <f t="shared" si="95"/>
        <v>Smoked Paprika Ingredients:
dried sweet red bell peppers that have been smoked
• Packed in a facility and/or equipment that produces products containing peanuts, tree nuts, soybean, milk, dairy, eggs, fish, shellfish, wheat, sesame •
 - NET WT. 2.00 oz (56.7 grams)</v>
      </c>
      <c r="N422" s="12">
        <v>10000000427</v>
      </c>
      <c r="O422" s="12">
        <v>30000000427</v>
      </c>
      <c r="P422" s="12">
        <v>50000000427</v>
      </c>
      <c r="Q422" s="12">
        <v>70000000427</v>
      </c>
      <c r="R422" s="12">
        <v>90000000427</v>
      </c>
      <c r="S422" s="12">
        <v>11000000427</v>
      </c>
      <c r="T422" s="12">
        <v>13000000427</v>
      </c>
      <c r="U422" s="10"/>
      <c r="V422" s="11"/>
      <c r="W422" s="8">
        <f t="shared" si="96"/>
        <v>1.0000169315036023</v>
      </c>
      <c r="X422" s="8">
        <f t="shared" si="97"/>
        <v>28.350480008127125</v>
      </c>
      <c r="Y422" s="8">
        <f t="shared" si="98"/>
        <v>16.000270904057636</v>
      </c>
      <c r="Z422" s="8">
        <f t="shared" si="99"/>
        <v>453.6</v>
      </c>
      <c r="AA422" s="16">
        <v>15000000427</v>
      </c>
      <c r="AB422" s="8">
        <f t="shared" si="88"/>
        <v>3.0000507945108068</v>
      </c>
      <c r="AC422" s="8">
        <f t="shared" si="101"/>
        <v>85.050000000000011</v>
      </c>
      <c r="AD422" s="16">
        <v>15000000427</v>
      </c>
      <c r="AE422" s="13"/>
      <c r="AF422" s="11" t="str">
        <f t="shared" si="100"/>
        <v>Smoked Paprika Ingredients:
dried sweet red bell peppers that have been smoked</v>
      </c>
    </row>
    <row r="423" spans="1:32" ht="90" x14ac:dyDescent="0.3">
      <c r="A423" s="9" t="s">
        <v>1045</v>
      </c>
      <c r="B423" s="10" t="s">
        <v>1046</v>
      </c>
      <c r="C423" s="10" t="s">
        <v>1047</v>
      </c>
      <c r="D423" s="11" t="s">
        <v>2211</v>
      </c>
      <c r="E423" s="8">
        <f t="shared" si="89"/>
        <v>1.8500313232816643</v>
      </c>
      <c r="F423" s="8">
        <v>52.447500000000005</v>
      </c>
      <c r="G423" s="8">
        <f t="shared" si="90"/>
        <v>3.7000626465633286</v>
      </c>
      <c r="H423" s="8">
        <v>104.89500000000001</v>
      </c>
      <c r="I423" s="8">
        <f t="shared" si="91"/>
        <v>4.6250783082041611</v>
      </c>
      <c r="J423" s="8">
        <f t="shared" si="92"/>
        <v>131.12097003758797</v>
      </c>
      <c r="K423" s="8">
        <f t="shared" si="93"/>
        <v>7.4001252931266572</v>
      </c>
      <c r="L423" s="8">
        <f t="shared" si="94"/>
        <v>209.79355206014074</v>
      </c>
      <c r="M423" s="11" t="str">
        <f t="shared" si="95"/>
        <v>Smoked Sea Salt Ingredients:
coarse sea salt, smoke flavor
• Packed in a facility and/or equipment that produces products containing peanuts, tree nuts, soybean, milk, dairy, eggs, fish, shellfish, wheat, sesame •
 - NET WT. 1.85 oz (52.4475 grams)</v>
      </c>
      <c r="N423" s="12">
        <v>10000000289</v>
      </c>
      <c r="O423" s="12">
        <v>30000000289</v>
      </c>
      <c r="P423" s="12">
        <v>50000000289</v>
      </c>
      <c r="Q423" s="12">
        <v>70000000289</v>
      </c>
      <c r="R423" s="12">
        <v>90000000289</v>
      </c>
      <c r="S423" s="12">
        <v>11000000289</v>
      </c>
      <c r="T423" s="12">
        <v>13000000289</v>
      </c>
      <c r="U423" s="10"/>
      <c r="V423" s="11"/>
      <c r="W423" s="8">
        <f t="shared" si="96"/>
        <v>0.92501566164083215</v>
      </c>
      <c r="X423" s="8">
        <f t="shared" si="97"/>
        <v>26.224194007517593</v>
      </c>
      <c r="Y423" s="8">
        <f t="shared" si="98"/>
        <v>14.800250586253314</v>
      </c>
      <c r="Z423" s="8">
        <f t="shared" si="99"/>
        <v>419.58000000000004</v>
      </c>
      <c r="AA423" s="16">
        <v>15000000289</v>
      </c>
      <c r="AB423" s="8">
        <f t="shared" si="88"/>
        <v>2.7750469849224966</v>
      </c>
      <c r="AC423" s="8">
        <f t="shared" si="101"/>
        <v>78.671250000000015</v>
      </c>
      <c r="AD423" s="16">
        <v>15000000289</v>
      </c>
      <c r="AE423" s="13"/>
      <c r="AF423" s="11" t="str">
        <f t="shared" si="100"/>
        <v>Smoked Sea Salt Ingredients:
coarse sea salt, smoke flavor</v>
      </c>
    </row>
    <row r="424" spans="1:32" ht="135" x14ac:dyDescent="0.3">
      <c r="A424" s="9" t="s">
        <v>1048</v>
      </c>
      <c r="B424" s="10" t="s">
        <v>1049</v>
      </c>
      <c r="C424" s="10" t="s">
        <v>1050</v>
      </c>
      <c r="D424" s="11" t="s">
        <v>2212</v>
      </c>
      <c r="E424" s="8">
        <f t="shared" si="89"/>
        <v>1.8500313232816643</v>
      </c>
      <c r="F424" s="8">
        <v>52.447500000000005</v>
      </c>
      <c r="G424" s="8">
        <f t="shared" si="90"/>
        <v>3.7000626465633286</v>
      </c>
      <c r="H424" s="8">
        <v>104.89500000000001</v>
      </c>
      <c r="I424" s="8">
        <f t="shared" si="91"/>
        <v>4.6250783082041611</v>
      </c>
      <c r="J424" s="8">
        <f t="shared" si="92"/>
        <v>131.12097003758797</v>
      </c>
      <c r="K424" s="8">
        <f t="shared" si="93"/>
        <v>7.4001252931266572</v>
      </c>
      <c r="L424" s="8">
        <f t="shared" si="94"/>
        <v>209.79355206014074</v>
      </c>
      <c r="M424" s="11" t="str">
        <f t="shared" si="95"/>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24" s="12">
        <v>10000000290</v>
      </c>
      <c r="O424" s="12">
        <v>30000000290</v>
      </c>
      <c r="P424" s="12">
        <v>50000000290</v>
      </c>
      <c r="Q424" s="12">
        <v>70000000290</v>
      </c>
      <c r="R424" s="12">
        <v>90000000290</v>
      </c>
      <c r="S424" s="12">
        <v>11000000290</v>
      </c>
      <c r="T424" s="12">
        <v>13000000290</v>
      </c>
      <c r="U424" s="10"/>
      <c r="V424" s="11"/>
      <c r="W424" s="8">
        <f t="shared" si="96"/>
        <v>0.92501566164083215</v>
      </c>
      <c r="X424" s="8">
        <f t="shared" si="97"/>
        <v>26.224194007517593</v>
      </c>
      <c r="Y424" s="8">
        <f t="shared" si="98"/>
        <v>14.800250586253314</v>
      </c>
      <c r="Z424" s="8">
        <f t="shared" si="99"/>
        <v>419.58000000000004</v>
      </c>
      <c r="AA424" s="16">
        <v>15000000290</v>
      </c>
      <c r="AB424" s="8">
        <f t="shared" si="88"/>
        <v>2.7750469849224966</v>
      </c>
      <c r="AC424" s="8">
        <f t="shared" si="101"/>
        <v>78.671250000000015</v>
      </c>
      <c r="AD424" s="16">
        <v>15000000290</v>
      </c>
      <c r="AE424" s="13"/>
      <c r="AF424" s="11" t="str">
        <f t="shared" si="100"/>
        <v>Smoky Bacon Popcorn Seasoning Ingredients:
sugar, salt, onion powder, torula yeast, tomato powder, natural bacon flavor (bacon fat)spices, natural smoke flavor, garlic powder, disodium inosinate, disodium guanylate, citric acid, extractives of paprika, &lt;2% silicon dioxide</v>
      </c>
    </row>
    <row r="425" spans="1:32" ht="90" x14ac:dyDescent="0.3">
      <c r="A425" s="9" t="s">
        <v>1051</v>
      </c>
      <c r="B425" s="10" t="s">
        <v>1052</v>
      </c>
      <c r="C425" s="10" t="s">
        <v>1052</v>
      </c>
      <c r="D425" s="11" t="s">
        <v>2213</v>
      </c>
      <c r="E425" s="8">
        <f t="shared" si="89"/>
        <v>1.1000186246539627</v>
      </c>
      <c r="F425" s="8">
        <v>31.185000000000006</v>
      </c>
      <c r="G425" s="8">
        <f t="shared" si="90"/>
        <v>2.2000372493079254</v>
      </c>
      <c r="H425" s="8">
        <v>62.370000000000012</v>
      </c>
      <c r="I425" s="8">
        <f t="shared" si="91"/>
        <v>2.7500465616349068</v>
      </c>
      <c r="J425" s="8">
        <f t="shared" si="92"/>
        <v>77.963820022349609</v>
      </c>
      <c r="K425" s="8">
        <f t="shared" si="93"/>
        <v>4.4000744986158509</v>
      </c>
      <c r="L425" s="8">
        <f t="shared" si="94"/>
        <v>124.74211203575938</v>
      </c>
      <c r="M425" s="11" t="str">
        <f t="shared" si="95"/>
        <v>Smoky BBQ Blend Ingredients:
salt, sugar, celery, msg, onion, garlic, spices, liquid extract
• Packed in a facility and/or equipment that produces products containing peanuts, tree nuts, soybean, milk, dairy, eggs, fish, shellfish, wheat, sesame •
 - NET WT. 1.10 oz (31.185 grams)</v>
      </c>
      <c r="N425" s="12">
        <v>10000000291</v>
      </c>
      <c r="O425" s="12">
        <v>30000000291</v>
      </c>
      <c r="P425" s="12">
        <v>50000000291</v>
      </c>
      <c r="Q425" s="12">
        <v>70000000291</v>
      </c>
      <c r="R425" s="12">
        <v>90000000291</v>
      </c>
      <c r="S425" s="12">
        <v>11000000291</v>
      </c>
      <c r="T425" s="12">
        <v>13000000291</v>
      </c>
      <c r="U425" s="10"/>
      <c r="V425" s="11"/>
      <c r="W425" s="8">
        <f t="shared" si="96"/>
        <v>0.55000931232698136</v>
      </c>
      <c r="X425" s="8">
        <f t="shared" si="97"/>
        <v>15.592764004469922</v>
      </c>
      <c r="Y425" s="8">
        <f t="shared" si="98"/>
        <v>8.8001489972317017</v>
      </c>
      <c r="Z425" s="8">
        <f t="shared" si="99"/>
        <v>249.48000000000005</v>
      </c>
      <c r="AA425" s="16">
        <v>15000000291</v>
      </c>
      <c r="AB425" s="8">
        <f t="shared" si="88"/>
        <v>1.6500279369809441</v>
      </c>
      <c r="AC425" s="8">
        <f t="shared" si="101"/>
        <v>46.777500000000011</v>
      </c>
      <c r="AD425" s="16">
        <v>15000000291</v>
      </c>
      <c r="AE425" s="13"/>
      <c r="AF425" s="11" t="str">
        <f t="shared" si="100"/>
        <v>Smoky BBQ Blend Ingredients:
salt, sugar, celery, msg, onion, garlic, spices, liquid extract</v>
      </c>
    </row>
    <row r="426" spans="1:32" ht="90" x14ac:dyDescent="0.3">
      <c r="A426" s="9" t="s">
        <v>1361</v>
      </c>
      <c r="B426" s="10" t="s">
        <v>1650</v>
      </c>
      <c r="C426" s="10" t="s">
        <v>1650</v>
      </c>
      <c r="D426" s="11" t="s">
        <v>2214</v>
      </c>
      <c r="E426" s="8">
        <f t="shared" si="89"/>
        <v>1.2698627701633045</v>
      </c>
      <c r="F426" s="8">
        <v>36</v>
      </c>
      <c r="G426" s="8">
        <f t="shared" si="90"/>
        <v>2.9982870962189132</v>
      </c>
      <c r="H426" s="8">
        <v>85</v>
      </c>
      <c r="I426" s="8">
        <f t="shared" si="91"/>
        <v>3.7478588702736415</v>
      </c>
      <c r="J426" s="8">
        <f t="shared" si="92"/>
        <v>106.25179897225775</v>
      </c>
      <c r="K426" s="8">
        <f t="shared" si="93"/>
        <v>5.9965741924378264</v>
      </c>
      <c r="L426" s="8">
        <f t="shared" si="94"/>
        <v>170.00287835561238</v>
      </c>
      <c r="M426" s="11" t="str">
        <f t="shared" si="95"/>
        <v>Smoky Maple Seasoning Ingredients:
salt, sugar, paprika, garlic, onion, bell pepper and spices 
• Packed in a facility and/or equipment that produces products containing peanuts, tree nuts, soybean, milk, dairy, eggs, fish, shellfish, wheat, sesame •
 - NET WT. 1.27 oz (36 grams)</v>
      </c>
      <c r="N426" s="12">
        <v>10000000493</v>
      </c>
      <c r="O426" s="12">
        <v>30000000493</v>
      </c>
      <c r="P426" s="12">
        <v>50000000493</v>
      </c>
      <c r="Q426" s="12">
        <v>70000000493</v>
      </c>
      <c r="R426" s="12">
        <v>90000000493</v>
      </c>
      <c r="S426" s="12">
        <v>11000000493</v>
      </c>
      <c r="T426" s="12">
        <v>13000000493</v>
      </c>
      <c r="U426" s="10" t="s">
        <v>38</v>
      </c>
      <c r="V426" s="11" t="s">
        <v>197</v>
      </c>
      <c r="W426" s="8">
        <f t="shared" si="96"/>
        <v>0.7495717740547283</v>
      </c>
      <c r="X426" s="8">
        <f t="shared" si="97"/>
        <v>21.250359794451548</v>
      </c>
      <c r="Y426" s="8">
        <f t="shared" si="98"/>
        <v>11.993148384875653</v>
      </c>
      <c r="Z426" s="8">
        <f t="shared" si="99"/>
        <v>340</v>
      </c>
      <c r="AA426" s="16">
        <v>15000000493</v>
      </c>
      <c r="AB426" s="8">
        <f t="shared" si="88"/>
        <v>2.1340749331911089</v>
      </c>
      <c r="AC426" s="8">
        <f t="shared" si="101"/>
        <v>60.5</v>
      </c>
      <c r="AD426" s="16">
        <v>15000000493</v>
      </c>
      <c r="AE426" s="13" t="s">
        <v>1624</v>
      </c>
      <c r="AF426" s="11" t="str">
        <f t="shared" si="100"/>
        <v xml:space="preserve">Smoky Maple Seasoning Ingredients:
salt, sugar, paprika, garlic, onion, bell pepper and spices </v>
      </c>
    </row>
    <row r="427" spans="1:32" ht="120" x14ac:dyDescent="0.3">
      <c r="A427" s="9" t="s">
        <v>1053</v>
      </c>
      <c r="B427" s="10" t="s">
        <v>1054</v>
      </c>
      <c r="C427" s="10" t="s">
        <v>1054</v>
      </c>
      <c r="D427" s="11" t="s">
        <v>2215</v>
      </c>
      <c r="E427" s="8">
        <f t="shared" si="89"/>
        <v>1.8500313232816643</v>
      </c>
      <c r="F427" s="8">
        <v>52.447500000000005</v>
      </c>
      <c r="G427" s="8">
        <f t="shared" si="90"/>
        <v>3.7000626465633286</v>
      </c>
      <c r="H427" s="8">
        <v>104.89500000000001</v>
      </c>
      <c r="I427" s="8">
        <f t="shared" si="91"/>
        <v>4.6250783082041611</v>
      </c>
      <c r="J427" s="8">
        <f t="shared" si="92"/>
        <v>131.12097003758797</v>
      </c>
      <c r="K427" s="8">
        <f t="shared" si="93"/>
        <v>7.4001252931266572</v>
      </c>
      <c r="L427" s="8">
        <f t="shared" si="94"/>
        <v>209.79355206014074</v>
      </c>
      <c r="M427" s="11" t="str">
        <f t="shared" si="95"/>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27" s="12">
        <v>10000000292</v>
      </c>
      <c r="O427" s="12">
        <v>30000000292</v>
      </c>
      <c r="P427" s="12">
        <v>50000000292</v>
      </c>
      <c r="Q427" s="12">
        <v>70000000292</v>
      </c>
      <c r="R427" s="12">
        <v>90000000292</v>
      </c>
      <c r="S427" s="12">
        <v>11000000292</v>
      </c>
      <c r="T427" s="12">
        <v>13000000292</v>
      </c>
      <c r="U427" s="10"/>
      <c r="V427" s="11"/>
      <c r="W427" s="8">
        <f t="shared" si="96"/>
        <v>0.92501566164083215</v>
      </c>
      <c r="X427" s="8">
        <f t="shared" si="97"/>
        <v>26.224194007517593</v>
      </c>
      <c r="Y427" s="8">
        <f t="shared" si="98"/>
        <v>14.800250586253314</v>
      </c>
      <c r="Z427" s="8">
        <f t="shared" si="99"/>
        <v>419.58000000000004</v>
      </c>
      <c r="AA427" s="16">
        <v>15000000292</v>
      </c>
      <c r="AB427" s="8">
        <f t="shared" si="88"/>
        <v>2.7750469849224966</v>
      </c>
      <c r="AC427" s="8">
        <f t="shared" si="101"/>
        <v>78.671250000000015</v>
      </c>
      <c r="AD427" s="16">
        <v>15000000292</v>
      </c>
      <c r="AE427" s="13"/>
      <c r="AF427" s="11" t="str">
        <f t="shared" si="100"/>
        <v>Smoky Mountain BBQ Griller Ingredients:
salt, spices (black pepper, dill seed, coriander, red pepper) dehydrated garlic, soybean oil, hickory, extractives of paprika, dill, garlic, black pepper</v>
      </c>
    </row>
    <row r="428" spans="1:32" ht="165" x14ac:dyDescent="0.3">
      <c r="A428" s="9" t="s">
        <v>1055</v>
      </c>
      <c r="B428" s="10" t="s">
        <v>1056</v>
      </c>
      <c r="C428" s="10" t="s">
        <v>1057</v>
      </c>
      <c r="D428" s="11" t="s">
        <v>2216</v>
      </c>
      <c r="E428" s="8">
        <f t="shared" si="89"/>
        <v>1.400023704105043</v>
      </c>
      <c r="F428" s="8">
        <v>39.69</v>
      </c>
      <c r="G428" s="8">
        <f t="shared" si="90"/>
        <v>2.8000474082100859</v>
      </c>
      <c r="H428" s="8">
        <v>79.38</v>
      </c>
      <c r="I428" s="8">
        <f t="shared" si="91"/>
        <v>3.5000592602626073</v>
      </c>
      <c r="J428" s="8">
        <f t="shared" si="92"/>
        <v>99.226680028444918</v>
      </c>
      <c r="K428" s="8">
        <f t="shared" si="93"/>
        <v>5.6000948164201718</v>
      </c>
      <c r="L428" s="8">
        <f t="shared" si="94"/>
        <v>158.76268804551188</v>
      </c>
      <c r="M428" s="11" t="str">
        <f t="shared" si="95"/>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28" s="12">
        <v>10000000433</v>
      </c>
      <c r="O428" s="12">
        <v>30000000433</v>
      </c>
      <c r="P428" s="12">
        <v>50000000433</v>
      </c>
      <c r="Q428" s="12">
        <v>70000000433</v>
      </c>
      <c r="R428" s="12">
        <v>90000000433</v>
      </c>
      <c r="S428" s="12">
        <v>11000000433</v>
      </c>
      <c r="T428" s="12">
        <v>13000000433</v>
      </c>
      <c r="U428" s="10" t="s">
        <v>38</v>
      </c>
      <c r="V428" s="11"/>
      <c r="W428" s="8">
        <f t="shared" si="96"/>
        <v>0.70001185205252148</v>
      </c>
      <c r="X428" s="8">
        <f t="shared" si="97"/>
        <v>19.845336005688985</v>
      </c>
      <c r="Y428" s="8">
        <f t="shared" si="98"/>
        <v>11.200189632840344</v>
      </c>
      <c r="Z428" s="8">
        <f t="shared" si="99"/>
        <v>317.52</v>
      </c>
      <c r="AA428" s="16">
        <v>15000000433</v>
      </c>
      <c r="AB428" s="8">
        <f t="shared" si="88"/>
        <v>2.1000355561575645</v>
      </c>
      <c r="AC428" s="8">
        <f t="shared" si="101"/>
        <v>59.534999999999997</v>
      </c>
      <c r="AD428" s="16">
        <v>15000000433</v>
      </c>
      <c r="AE428" s="13"/>
      <c r="AF428" s="11" t="str">
        <f t="shared" si="100"/>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29" spans="1:32" ht="180" x14ac:dyDescent="0.3">
      <c r="A429" s="9" t="s">
        <v>1058</v>
      </c>
      <c r="B429" s="10" t="s">
        <v>1059</v>
      </c>
      <c r="C429" s="10" t="s">
        <v>1059</v>
      </c>
      <c r="D429" s="11" t="s">
        <v>2355</v>
      </c>
      <c r="E429" s="8">
        <f t="shared" si="89"/>
        <v>2.0000338630072045</v>
      </c>
      <c r="F429" s="8">
        <v>56.7</v>
      </c>
      <c r="G429" s="8">
        <f t="shared" si="90"/>
        <v>4.0000677260144091</v>
      </c>
      <c r="H429" s="8">
        <v>113.4</v>
      </c>
      <c r="I429" s="8">
        <f t="shared" si="91"/>
        <v>5.0000846575180109</v>
      </c>
      <c r="J429" s="8">
        <f t="shared" si="92"/>
        <v>141.75240004063562</v>
      </c>
      <c r="K429" s="8">
        <f t="shared" si="93"/>
        <v>8.0001354520288182</v>
      </c>
      <c r="L429" s="8">
        <f t="shared" si="94"/>
        <v>226.803840065017</v>
      </c>
      <c r="M429" s="11" t="str">
        <f t="shared" si="95"/>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429" s="12">
        <v>10000000293</v>
      </c>
      <c r="O429" s="12">
        <v>30000000293</v>
      </c>
      <c r="P429" s="12">
        <v>50000000293</v>
      </c>
      <c r="Q429" s="12">
        <v>70000000293</v>
      </c>
      <c r="R429" s="12">
        <v>90000000293</v>
      </c>
      <c r="S429" s="12">
        <v>11000000293</v>
      </c>
      <c r="T429" s="12">
        <v>13000000293</v>
      </c>
      <c r="U429" s="10" t="s">
        <v>38</v>
      </c>
      <c r="V429" s="11" t="s">
        <v>148</v>
      </c>
      <c r="W429" s="8">
        <f t="shared" si="96"/>
        <v>1.0000169315036023</v>
      </c>
      <c r="X429" s="8">
        <f t="shared" si="97"/>
        <v>28.350480008127125</v>
      </c>
      <c r="Y429" s="8">
        <f t="shared" si="98"/>
        <v>16.000270904057636</v>
      </c>
      <c r="Z429" s="8">
        <f t="shared" si="99"/>
        <v>453.6</v>
      </c>
      <c r="AA429" s="16">
        <v>15000000293</v>
      </c>
      <c r="AB429" s="8">
        <f t="shared" si="88"/>
        <v>3.0000507945108068</v>
      </c>
      <c r="AC429" s="8">
        <f t="shared" si="101"/>
        <v>85.050000000000011</v>
      </c>
      <c r="AD429" s="16">
        <v>15000000293</v>
      </c>
      <c r="AE429" s="13"/>
      <c r="AF429" s="11" t="str">
        <f t="shared" si="100"/>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430" spans="1:32" ht="135" x14ac:dyDescent="0.3">
      <c r="A430" s="25" t="s">
        <v>1060</v>
      </c>
      <c r="B430" s="10" t="s">
        <v>1061</v>
      </c>
      <c r="C430" s="10" t="s">
        <v>1062</v>
      </c>
      <c r="D430" s="11" t="s">
        <v>2217</v>
      </c>
      <c r="E430" s="8">
        <f t="shared" si="89"/>
        <v>1.1287669068118262</v>
      </c>
      <c r="F430" s="8">
        <v>32</v>
      </c>
      <c r="G430" s="8">
        <f t="shared" si="90"/>
        <v>2.4691776086508699</v>
      </c>
      <c r="H430" s="8">
        <v>70</v>
      </c>
      <c r="I430" s="8">
        <f t="shared" si="91"/>
        <v>3.0864720108135875</v>
      </c>
      <c r="J430" s="8">
        <f t="shared" si="92"/>
        <v>87.501481506565213</v>
      </c>
      <c r="K430" s="8">
        <f t="shared" si="93"/>
        <v>4.9383552173017398</v>
      </c>
      <c r="L430" s="8">
        <f t="shared" si="94"/>
        <v>140.00237041050434</v>
      </c>
      <c r="M430" s="11" t="str">
        <f t="shared" si="95"/>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0" s="12">
        <v>10000000294</v>
      </c>
      <c r="O430" s="12">
        <v>30000000294</v>
      </c>
      <c r="P430" s="12">
        <v>50000000294</v>
      </c>
      <c r="Q430" s="12">
        <v>70000000294</v>
      </c>
      <c r="R430" s="12">
        <v>90000000294</v>
      </c>
      <c r="S430" s="12">
        <v>11000000294</v>
      </c>
      <c r="T430" s="12">
        <v>13000000294</v>
      </c>
      <c r="U430" s="10" t="s">
        <v>38</v>
      </c>
      <c r="V430" s="11" t="s">
        <v>1632</v>
      </c>
      <c r="W430" s="8">
        <f t="shared" si="96"/>
        <v>0.61729440216271747</v>
      </c>
      <c r="X430" s="8">
        <f t="shared" si="97"/>
        <v>17.500296301313043</v>
      </c>
      <c r="Y430" s="8">
        <f t="shared" si="98"/>
        <v>9.8767104346034795</v>
      </c>
      <c r="Z430" s="8">
        <f t="shared" si="99"/>
        <v>280</v>
      </c>
      <c r="AA430" s="16">
        <v>15000000294</v>
      </c>
      <c r="AB430" s="8">
        <f t="shared" si="88"/>
        <v>1.7989722577313481</v>
      </c>
      <c r="AC430" s="8">
        <f t="shared" si="101"/>
        <v>51</v>
      </c>
      <c r="AD430" s="16">
        <v>15000000294</v>
      </c>
      <c r="AE430" s="13"/>
      <c r="AF430" s="11" t="str">
        <f t="shared" si="100"/>
        <v>Sour Cream and Chive Popcorn Seasoning Ingredients:
maltodextrin, salt, sour cream powder (milk), onion powder, sugar, dried cream extract (milk), silicon dioxide (flow agent), chives, lactic acid, parsley, canola oil, and natural flavor
• ALLERGY ALERT: contains milk •</v>
      </c>
    </row>
    <row r="431" spans="1:32" ht="135" x14ac:dyDescent="0.3">
      <c r="A431" s="14" t="s">
        <v>1783</v>
      </c>
      <c r="B431" s="10" t="s">
        <v>1762</v>
      </c>
      <c r="C431" s="10" t="s">
        <v>1776</v>
      </c>
      <c r="D431" s="11" t="s">
        <v>2218</v>
      </c>
      <c r="E431" s="8">
        <f t="shared" si="89"/>
        <v>1.1287669068118262</v>
      </c>
      <c r="F431" s="8">
        <v>32</v>
      </c>
      <c r="G431" s="8">
        <f t="shared" si="90"/>
        <v>2.4691776086508699</v>
      </c>
      <c r="H431" s="8">
        <v>70</v>
      </c>
      <c r="I431" s="8">
        <f t="shared" si="91"/>
        <v>3.0864720108135875</v>
      </c>
      <c r="J431" s="8">
        <f t="shared" si="92"/>
        <v>87.501481506565213</v>
      </c>
      <c r="K431" s="8">
        <f t="shared" si="93"/>
        <v>4.9383552173017398</v>
      </c>
      <c r="L431" s="8">
        <f t="shared" si="94"/>
        <v>140.00237041050434</v>
      </c>
      <c r="M431" s="11" t="str">
        <f t="shared" si="95"/>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1" s="12">
        <v>10000000514</v>
      </c>
      <c r="O431" s="12">
        <v>30000000514</v>
      </c>
      <c r="P431" s="12">
        <v>50000000514</v>
      </c>
      <c r="Q431" s="12">
        <v>70000000514</v>
      </c>
      <c r="R431" s="12">
        <v>90000000514</v>
      </c>
      <c r="S431" s="12">
        <v>11000000514</v>
      </c>
      <c r="T431" s="12">
        <v>13000000514</v>
      </c>
      <c r="U431" s="27"/>
      <c r="W431" s="8">
        <f t="shared" si="96"/>
        <v>0.61729440216271747</v>
      </c>
      <c r="X431" s="8">
        <f t="shared" si="97"/>
        <v>17.500296301313043</v>
      </c>
      <c r="Y431" s="8">
        <f t="shared" si="98"/>
        <v>9.8767104346034795</v>
      </c>
      <c r="Z431" s="8">
        <f t="shared" si="99"/>
        <v>280</v>
      </c>
      <c r="AA431" s="16">
        <v>15000000514</v>
      </c>
      <c r="AB431" s="8">
        <f t="shared" si="88"/>
        <v>1.7989722577313481</v>
      </c>
      <c r="AC431" s="8">
        <f t="shared" si="101"/>
        <v>51</v>
      </c>
      <c r="AD431" s="16">
        <v>15000000514</v>
      </c>
      <c r="AE431" s="13" t="s">
        <v>1777</v>
      </c>
      <c r="AF431" s="11" t="str">
        <f t="shared" si="100"/>
        <v>Sour Cream and Chive Seasoning Ingredients:
maltodextrin, salt, sour cream powder (milk), onion powder, sugar, dried cream extract (milk), silicon dioxide (flow agent), chives, lactic acid, parsley, canola oil, and natural flavor
• ALLERGY ALERT: contains milk •</v>
      </c>
    </row>
    <row r="432" spans="1:32" ht="90" x14ac:dyDescent="0.3">
      <c r="A432" s="14" t="s">
        <v>1063</v>
      </c>
      <c r="B432" s="10" t="s">
        <v>1064</v>
      </c>
      <c r="C432" s="10" t="s">
        <v>1065</v>
      </c>
      <c r="D432" s="11" t="s">
        <v>2219</v>
      </c>
      <c r="E432" s="8">
        <f t="shared" si="89"/>
        <v>0.80001354520288193</v>
      </c>
      <c r="F432" s="8">
        <v>22.680000000000003</v>
      </c>
      <c r="G432" s="8">
        <f t="shared" si="90"/>
        <v>1.6000270904057639</v>
      </c>
      <c r="H432" s="8">
        <v>45.360000000000007</v>
      </c>
      <c r="I432" s="8">
        <f t="shared" si="91"/>
        <v>2.000033863007205</v>
      </c>
      <c r="J432" s="8">
        <f t="shared" si="92"/>
        <v>56.700960016254264</v>
      </c>
      <c r="K432" s="8">
        <f t="shared" si="93"/>
        <v>3.2000541808115277</v>
      </c>
      <c r="L432" s="8">
        <f t="shared" si="94"/>
        <v>90.721536026006817</v>
      </c>
      <c r="M432" s="11" t="str">
        <f t="shared" si="95"/>
        <v>South African Rooibos Tea Ingredients:
rooibos
• Packed in a facility and/or equipment that produces products containing peanuts, tree nuts, soybean, milk, dairy, eggs, fish, shellfish, wheat, sesame •
 - NET WT. 0.80 oz (22.68 grams)</v>
      </c>
      <c r="N432" s="12">
        <v>10000000454</v>
      </c>
      <c r="O432" s="12">
        <v>30000000454</v>
      </c>
      <c r="P432" s="12">
        <v>50000000454</v>
      </c>
      <c r="Q432" s="12">
        <v>70000000454</v>
      </c>
      <c r="R432" s="12">
        <v>90000000454</v>
      </c>
      <c r="S432" s="12">
        <v>11000000454</v>
      </c>
      <c r="T432" s="12">
        <v>13000000454</v>
      </c>
      <c r="U432" s="11"/>
      <c r="V432" s="11"/>
      <c r="W432" s="8">
        <f t="shared" si="96"/>
        <v>0.40000677260144096</v>
      </c>
      <c r="X432" s="8">
        <f t="shared" si="97"/>
        <v>11.340192003250852</v>
      </c>
      <c r="Y432" s="8">
        <f t="shared" si="98"/>
        <v>6.4001083616230554</v>
      </c>
      <c r="Z432" s="8">
        <f t="shared" si="99"/>
        <v>181.44000000000003</v>
      </c>
      <c r="AA432" s="16">
        <v>15000000454</v>
      </c>
      <c r="AB432" s="8">
        <f t="shared" si="88"/>
        <v>1.2000203178043229</v>
      </c>
      <c r="AC432" s="8">
        <f t="shared" si="101"/>
        <v>34.020000000000003</v>
      </c>
      <c r="AD432" s="16">
        <v>15000000454</v>
      </c>
      <c r="AE432" s="13" t="s">
        <v>1066</v>
      </c>
      <c r="AF432" s="11" t="str">
        <f t="shared" si="100"/>
        <v>South African Rooibos Tea Ingredients:
rooibos</v>
      </c>
    </row>
    <row r="433" spans="1:32" ht="120" x14ac:dyDescent="0.3">
      <c r="A433" s="9" t="s">
        <v>1067</v>
      </c>
      <c r="B433" s="10" t="s">
        <v>1068</v>
      </c>
      <c r="C433" s="10" t="s">
        <v>1069</v>
      </c>
      <c r="D433" s="11" t="s">
        <v>2220</v>
      </c>
      <c r="E433" s="8">
        <f t="shared" si="89"/>
        <v>1.0000169315036023</v>
      </c>
      <c r="F433" s="8">
        <v>28.35</v>
      </c>
      <c r="G433" s="8">
        <f t="shared" si="90"/>
        <v>2.0000338630072045</v>
      </c>
      <c r="H433" s="8">
        <v>56.7</v>
      </c>
      <c r="I433" s="8">
        <f t="shared" si="91"/>
        <v>2.5000423287590054</v>
      </c>
      <c r="J433" s="8">
        <f t="shared" si="92"/>
        <v>70.87620002031781</v>
      </c>
      <c r="K433" s="8">
        <f t="shared" si="93"/>
        <v>4.0000677260144091</v>
      </c>
      <c r="L433" s="8">
        <f t="shared" si="94"/>
        <v>113.4019200325085</v>
      </c>
      <c r="M433" s="11" t="str">
        <f t="shared" si="95"/>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33" s="12">
        <v>10000000295</v>
      </c>
      <c r="O433" s="12">
        <v>30000000295</v>
      </c>
      <c r="P433" s="12">
        <v>50000000295</v>
      </c>
      <c r="Q433" s="12">
        <v>70000000295</v>
      </c>
      <c r="R433" s="12">
        <v>90000000295</v>
      </c>
      <c r="S433" s="12">
        <v>11000000295</v>
      </c>
      <c r="T433" s="12">
        <v>13000000295</v>
      </c>
      <c r="U433" s="10"/>
      <c r="V433" s="11"/>
      <c r="W433" s="8">
        <f t="shared" si="96"/>
        <v>0.50000846575180113</v>
      </c>
      <c r="X433" s="8">
        <f t="shared" si="97"/>
        <v>14.175240004063562</v>
      </c>
      <c r="Y433" s="8">
        <f t="shared" si="98"/>
        <v>8.0001354520288182</v>
      </c>
      <c r="Z433" s="8">
        <f t="shared" si="99"/>
        <v>226.8</v>
      </c>
      <c r="AA433" s="16">
        <v>15000000295</v>
      </c>
      <c r="AB433" s="8">
        <f t="shared" si="88"/>
        <v>1.5000253972554034</v>
      </c>
      <c r="AC433" s="8">
        <f t="shared" si="101"/>
        <v>42.525000000000006</v>
      </c>
      <c r="AD433" s="16">
        <v>15000000295</v>
      </c>
      <c r="AE433" s="13"/>
      <c r="AF433" s="11" t="str">
        <f t="shared" si="100"/>
        <v>Southern Farmhouse Blend Ingredients:
sugar, salt, msg, hydrolyzed soy protein (hydrolyzed soy protein, salt, carmel color, sunflower oil) spices, maltodextrin, garlic, oleoresin paprika, &lt;2% silicon dioxide for anti-caking</v>
      </c>
    </row>
    <row r="434" spans="1:32" ht="135" x14ac:dyDescent="0.3">
      <c r="A434" s="9" t="s">
        <v>1070</v>
      </c>
      <c r="B434" s="10" t="s">
        <v>1071</v>
      </c>
      <c r="C434" s="10" t="s">
        <v>1072</v>
      </c>
      <c r="D434" s="11" t="s">
        <v>2221</v>
      </c>
      <c r="E434" s="8">
        <f t="shared" si="89"/>
        <v>1.9000321698568443</v>
      </c>
      <c r="F434" s="8">
        <v>53.865000000000002</v>
      </c>
      <c r="G434" s="8">
        <f t="shared" si="90"/>
        <v>3.8000643397136886</v>
      </c>
      <c r="H434" s="8">
        <v>107.73</v>
      </c>
      <c r="I434" s="8">
        <f t="shared" si="91"/>
        <v>4.7500804246421104</v>
      </c>
      <c r="J434" s="8">
        <f t="shared" si="92"/>
        <v>134.66478003860385</v>
      </c>
      <c r="K434" s="8">
        <f t="shared" si="93"/>
        <v>7.6001286794273772</v>
      </c>
      <c r="L434" s="8">
        <f t="shared" si="94"/>
        <v>215.46364806176615</v>
      </c>
      <c r="M434" s="11" t="str">
        <f t="shared" si="95"/>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34" s="12">
        <v>10000000296</v>
      </c>
      <c r="O434" s="12">
        <v>30000000296</v>
      </c>
      <c r="P434" s="12">
        <v>50000000296</v>
      </c>
      <c r="Q434" s="12">
        <v>70000000296</v>
      </c>
      <c r="R434" s="12">
        <v>90000000296</v>
      </c>
      <c r="S434" s="12">
        <v>11000000296</v>
      </c>
      <c r="T434" s="12">
        <v>13000000296</v>
      </c>
      <c r="U434" s="10"/>
      <c r="V434" s="11"/>
      <c r="W434" s="8">
        <f t="shared" si="96"/>
        <v>0.95001608492842216</v>
      </c>
      <c r="X434" s="8">
        <f t="shared" si="97"/>
        <v>26.932956007720769</v>
      </c>
      <c r="Y434" s="8">
        <f t="shared" si="98"/>
        <v>15.200257358854754</v>
      </c>
      <c r="Z434" s="8">
        <f t="shared" si="99"/>
        <v>430.92</v>
      </c>
      <c r="AA434" s="16">
        <v>15000000296</v>
      </c>
      <c r="AB434" s="8">
        <f t="shared" si="88"/>
        <v>2.8500482547852664</v>
      </c>
      <c r="AC434" s="8">
        <f t="shared" si="101"/>
        <v>80.797499999999999</v>
      </c>
      <c r="AD434" s="16">
        <v>15000000296</v>
      </c>
      <c r="AE434" s="13"/>
      <c r="AF434" s="11" t="str">
        <f t="shared" si="100"/>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35" spans="1:32" ht="31.2" x14ac:dyDescent="0.3">
      <c r="A435" s="9" t="s">
        <v>1073</v>
      </c>
      <c r="B435" s="10" t="s">
        <v>1074</v>
      </c>
      <c r="C435" s="10" t="s">
        <v>1075</v>
      </c>
      <c r="D435" s="11" t="s">
        <v>32</v>
      </c>
      <c r="E435" s="8">
        <f t="shared" si="89"/>
        <v>1.9500330164320243</v>
      </c>
      <c r="F435" s="8">
        <v>55.282499999999999</v>
      </c>
      <c r="G435" s="8">
        <f t="shared" si="90"/>
        <v>3.9000660328640486</v>
      </c>
      <c r="H435" s="8">
        <v>110.565</v>
      </c>
      <c r="I435" s="8">
        <f t="shared" si="91"/>
        <v>4.8750825410800607</v>
      </c>
      <c r="J435" s="8">
        <f t="shared" si="92"/>
        <v>138.20859003961974</v>
      </c>
      <c r="K435" s="8">
        <f t="shared" si="93"/>
        <v>7.8001320657280973</v>
      </c>
      <c r="L435" s="8">
        <f t="shared" si="94"/>
        <v>221.13374406339156</v>
      </c>
      <c r="M435" s="11" t="str">
        <f t="shared" si="95"/>
        <v>NULL
 - NET WT. 1.95 oz (55.2825 grams)</v>
      </c>
      <c r="N435" s="12">
        <v>10000000297</v>
      </c>
      <c r="O435" s="12">
        <v>30000000297</v>
      </c>
      <c r="P435" s="12">
        <v>50000000297</v>
      </c>
      <c r="Q435" s="12">
        <v>70000000297</v>
      </c>
      <c r="R435" s="12">
        <v>90000000297</v>
      </c>
      <c r="S435" s="12">
        <v>11000000297</v>
      </c>
      <c r="T435" s="12">
        <v>13000000297</v>
      </c>
      <c r="U435" s="10"/>
      <c r="V435" s="11"/>
      <c r="W435" s="8">
        <f t="shared" si="96"/>
        <v>0.97501650821601216</v>
      </c>
      <c r="X435" s="8">
        <f t="shared" si="97"/>
        <v>27.641718007923945</v>
      </c>
      <c r="Y435" s="8">
        <f t="shared" si="98"/>
        <v>15.600264131456195</v>
      </c>
      <c r="Z435" s="8">
        <f t="shared" si="99"/>
        <v>442.26</v>
      </c>
      <c r="AA435" s="16">
        <v>15000000297</v>
      </c>
      <c r="AB435" s="8">
        <f t="shared" si="88"/>
        <v>2.9250495246480366</v>
      </c>
      <c r="AC435" s="8">
        <f t="shared" si="101"/>
        <v>82.923749999999998</v>
      </c>
      <c r="AD435" s="16">
        <v>15000000297</v>
      </c>
      <c r="AE435" s="13"/>
      <c r="AF435" s="11" t="str">
        <f t="shared" si="100"/>
        <v>NULL</v>
      </c>
    </row>
    <row r="436" spans="1:32" ht="105" x14ac:dyDescent="0.3">
      <c r="A436" s="9" t="s">
        <v>1076</v>
      </c>
      <c r="B436" s="10" t="s">
        <v>1077</v>
      </c>
      <c r="C436" s="10" t="s">
        <v>1077</v>
      </c>
      <c r="D436" s="11" t="s">
        <v>2356</v>
      </c>
      <c r="E436" s="8">
        <f t="shared" si="89"/>
        <v>0.80001354520288193</v>
      </c>
      <c r="F436" s="8">
        <v>22.680000000000003</v>
      </c>
      <c r="G436" s="8">
        <f t="shared" si="90"/>
        <v>1.6000270904057639</v>
      </c>
      <c r="H436" s="8">
        <v>45.360000000000007</v>
      </c>
      <c r="I436" s="8">
        <f t="shared" si="91"/>
        <v>2.000033863007205</v>
      </c>
      <c r="J436" s="8">
        <f t="shared" si="92"/>
        <v>56.700960016254264</v>
      </c>
      <c r="K436" s="8">
        <f t="shared" si="93"/>
        <v>3.2000541808115277</v>
      </c>
      <c r="L436" s="8">
        <f t="shared" si="94"/>
        <v>90.721536026006817</v>
      </c>
      <c r="M436" s="11" t="str">
        <f t="shared" si="95"/>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36" s="12">
        <v>10000000470</v>
      </c>
      <c r="O436" s="12">
        <v>30000000470</v>
      </c>
      <c r="P436" s="12">
        <v>50000000470</v>
      </c>
      <c r="Q436" s="12">
        <v>70000000470</v>
      </c>
      <c r="R436" s="12">
        <v>90000000470</v>
      </c>
      <c r="S436" s="12">
        <v>11000000470</v>
      </c>
      <c r="T436" s="12">
        <v>13000000470</v>
      </c>
      <c r="U436" s="10"/>
      <c r="V436" s="11"/>
      <c r="W436" s="8">
        <f t="shared" si="96"/>
        <v>0.40000677260144096</v>
      </c>
      <c r="X436" s="8">
        <f t="shared" si="97"/>
        <v>11.340192003250852</v>
      </c>
      <c r="Y436" s="8">
        <f t="shared" si="98"/>
        <v>6.4001083616230554</v>
      </c>
      <c r="Z436" s="8">
        <f t="shared" si="99"/>
        <v>181.44000000000003</v>
      </c>
      <c r="AA436" s="16">
        <v>15000000470</v>
      </c>
      <c r="AB436" s="8">
        <f t="shared" si="88"/>
        <v>1.2000203178043229</v>
      </c>
      <c r="AC436" s="8">
        <f t="shared" si="101"/>
        <v>34.020000000000003</v>
      </c>
      <c r="AD436" s="16">
        <v>15000000470</v>
      </c>
      <c r="AE436" s="13"/>
      <c r="AF436" s="11" t="str">
        <f t="shared" si="100"/>
        <v>Soy Sauce Powder Ingredients:
soy bean, wheat, salt, maltodextrin
• DIRECTIONS: Mix with water to make soy sauce. •</v>
      </c>
    </row>
    <row r="437" spans="1:32" ht="105" x14ac:dyDescent="0.3">
      <c r="A437" s="9" t="s">
        <v>1078</v>
      </c>
      <c r="B437" s="10" t="s">
        <v>1079</v>
      </c>
      <c r="C437" s="10" t="s">
        <v>1079</v>
      </c>
      <c r="D437" s="11" t="s">
        <v>2222</v>
      </c>
      <c r="E437" s="8">
        <f t="shared" si="89"/>
        <v>1.8500313232816643</v>
      </c>
      <c r="F437" s="8">
        <v>52.447500000000005</v>
      </c>
      <c r="G437" s="8">
        <f t="shared" si="90"/>
        <v>3.7000626465633286</v>
      </c>
      <c r="H437" s="8">
        <v>104.89500000000001</v>
      </c>
      <c r="I437" s="8">
        <f t="shared" si="91"/>
        <v>4.6250783082041611</v>
      </c>
      <c r="J437" s="8">
        <f t="shared" si="92"/>
        <v>131.12097003758797</v>
      </c>
      <c r="K437" s="8">
        <f t="shared" si="93"/>
        <v>7.4001252931266572</v>
      </c>
      <c r="L437" s="8">
        <f t="shared" si="94"/>
        <v>209.79355206014074</v>
      </c>
      <c r="M437" s="11" t="str">
        <f t="shared" si="95"/>
        <v>Spiced Chai Sugar Ingredients:
sugar, vanilla powder, cinnamon, mace, cardamom, allspice, cloves
• Packed in a facility and/or equipment that produces products containing peanuts, tree nuts, soybean, milk, dairy, eggs, fish, shellfish, wheat, sesame •
 - NET WT. 1.85 oz (52.4475 grams)</v>
      </c>
      <c r="N437" s="12">
        <v>10000000467</v>
      </c>
      <c r="O437" s="12">
        <v>30000000467</v>
      </c>
      <c r="P437" s="12">
        <v>50000000467</v>
      </c>
      <c r="Q437" s="12">
        <v>70000000467</v>
      </c>
      <c r="R437" s="12">
        <v>90000000467</v>
      </c>
      <c r="S437" s="12">
        <v>11000000467</v>
      </c>
      <c r="T437" s="12">
        <v>13000000467</v>
      </c>
      <c r="U437" s="10"/>
      <c r="V437" s="11"/>
      <c r="W437" s="8">
        <f t="shared" si="96"/>
        <v>0.92501566164083215</v>
      </c>
      <c r="X437" s="8">
        <f t="shared" si="97"/>
        <v>26.224194007517593</v>
      </c>
      <c r="Y437" s="8">
        <f t="shared" si="98"/>
        <v>14.800250586253314</v>
      </c>
      <c r="Z437" s="8">
        <f t="shared" si="99"/>
        <v>419.58000000000004</v>
      </c>
      <c r="AA437" s="16">
        <v>15000000467</v>
      </c>
      <c r="AB437" s="8">
        <f t="shared" si="88"/>
        <v>2.7750469849224966</v>
      </c>
      <c r="AC437" s="8">
        <f t="shared" si="101"/>
        <v>78.671250000000015</v>
      </c>
      <c r="AD437" s="16">
        <v>15000000467</v>
      </c>
      <c r="AE437" s="13"/>
      <c r="AF437" s="11" t="str">
        <f t="shared" si="100"/>
        <v>Spiced Chai Sugar Ingredients:
sugar, vanilla powder, cinnamon, mace, cardamom, allspice, cloves</v>
      </c>
    </row>
    <row r="438" spans="1:32" ht="150" x14ac:dyDescent="0.3">
      <c r="A438" s="9" t="s">
        <v>1080</v>
      </c>
      <c r="B438" s="10" t="s">
        <v>1081</v>
      </c>
      <c r="C438" s="10" t="s">
        <v>1081</v>
      </c>
      <c r="D438" s="11" t="s">
        <v>2223</v>
      </c>
      <c r="E438" s="8">
        <f t="shared" si="89"/>
        <v>1.400023704105043</v>
      </c>
      <c r="F438" s="8">
        <v>39.69</v>
      </c>
      <c r="G438" s="8">
        <f t="shared" si="90"/>
        <v>2.8000474082100859</v>
      </c>
      <c r="H438" s="8">
        <v>79.38</v>
      </c>
      <c r="I438" s="8">
        <f t="shared" si="91"/>
        <v>3.5000592602626073</v>
      </c>
      <c r="J438" s="8">
        <f t="shared" si="92"/>
        <v>99.226680028444918</v>
      </c>
      <c r="K438" s="8">
        <f t="shared" si="93"/>
        <v>5.6000948164201718</v>
      </c>
      <c r="L438" s="8">
        <f t="shared" si="94"/>
        <v>158.76268804551188</v>
      </c>
      <c r="M438" s="11" t="str">
        <f t="shared" si="95"/>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38" s="12">
        <v>10000000406</v>
      </c>
      <c r="O438" s="12">
        <v>30000000406</v>
      </c>
      <c r="P438" s="12">
        <v>50000000406</v>
      </c>
      <c r="Q438" s="12">
        <v>70000000406</v>
      </c>
      <c r="R438" s="12">
        <v>90000000406</v>
      </c>
      <c r="S438" s="12">
        <v>11000000406</v>
      </c>
      <c r="T438" s="12">
        <v>13000000406</v>
      </c>
      <c r="U438" s="10"/>
      <c r="V438" s="11"/>
      <c r="W438" s="8">
        <f t="shared" si="96"/>
        <v>0.70001185205252148</v>
      </c>
      <c r="X438" s="8">
        <f t="shared" si="97"/>
        <v>19.845336005688985</v>
      </c>
      <c r="Y438" s="8">
        <f t="shared" si="98"/>
        <v>11.200189632840344</v>
      </c>
      <c r="Z438" s="8">
        <f t="shared" si="99"/>
        <v>317.52</v>
      </c>
      <c r="AA438" s="16">
        <v>15000000406</v>
      </c>
      <c r="AB438" s="8">
        <f t="shared" si="88"/>
        <v>2.1000355561575645</v>
      </c>
      <c r="AC438" s="8">
        <f t="shared" si="101"/>
        <v>59.534999999999997</v>
      </c>
      <c r="AD438" s="16">
        <v>15000000406</v>
      </c>
      <c r="AE438" s="13"/>
      <c r="AF438" s="11" t="str">
        <f t="shared" si="100"/>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v>
      </c>
    </row>
    <row r="439" spans="1:32" ht="105" x14ac:dyDescent="0.3">
      <c r="A439" s="9" t="s">
        <v>1083</v>
      </c>
      <c r="B439" s="10" t="s">
        <v>1806</v>
      </c>
      <c r="C439" s="10" t="s">
        <v>1806</v>
      </c>
      <c r="D439" s="11" t="s">
        <v>2224</v>
      </c>
      <c r="E439" s="8">
        <f t="shared" si="89"/>
        <v>1.3051367360011741</v>
      </c>
      <c r="F439" s="8">
        <v>37</v>
      </c>
      <c r="G439" s="8">
        <f t="shared" si="90"/>
        <v>2.6808214036780873</v>
      </c>
      <c r="H439" s="8">
        <v>76</v>
      </c>
      <c r="I439" s="8">
        <f t="shared" si="91"/>
        <v>3.3510267545976093</v>
      </c>
      <c r="J439" s="8">
        <f t="shared" si="92"/>
        <v>95.001608492842223</v>
      </c>
      <c r="K439" s="8">
        <f t="shared" si="93"/>
        <v>5.3616428073561746</v>
      </c>
      <c r="L439" s="8">
        <f t="shared" si="94"/>
        <v>152.00257358854756</v>
      </c>
      <c r="M439" s="11" t="str">
        <f t="shared" si="95"/>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39" s="12">
        <v>10000000299</v>
      </c>
      <c r="O439" s="12">
        <v>30000000299</v>
      </c>
      <c r="P439" s="12">
        <v>50000000299</v>
      </c>
      <c r="Q439" s="12">
        <v>70000000299</v>
      </c>
      <c r="R439" s="12">
        <v>90000000299</v>
      </c>
      <c r="S439" s="12">
        <v>11000000299</v>
      </c>
      <c r="T439" s="12">
        <v>13000000299</v>
      </c>
      <c r="U439" s="10" t="s">
        <v>38</v>
      </c>
      <c r="V439" s="11" t="s">
        <v>156</v>
      </c>
      <c r="W439" s="8">
        <f t="shared" si="96"/>
        <v>0.67020535091952183</v>
      </c>
      <c r="X439" s="8">
        <f t="shared" si="97"/>
        <v>19.000321698568445</v>
      </c>
      <c r="Y439" s="8">
        <f t="shared" si="98"/>
        <v>10.723285614712349</v>
      </c>
      <c r="Z439" s="8">
        <f t="shared" si="99"/>
        <v>304</v>
      </c>
      <c r="AA439" s="16">
        <v>15000000299</v>
      </c>
      <c r="AB439" s="8">
        <f t="shared" si="88"/>
        <v>1.9929790698396306</v>
      </c>
      <c r="AC439" s="8">
        <f t="shared" si="101"/>
        <v>56.5</v>
      </c>
      <c r="AD439" s="16">
        <v>15000000299</v>
      </c>
      <c r="AE439" s="13" t="s">
        <v>1615</v>
      </c>
      <c r="AF439" s="11" t="str">
        <f t="shared" si="100"/>
        <v>Spicy Apple Seasoning Ingredients:
brown sugar, spices including paprika, salt, dehydrated apple powder, garlic powder, soybean oil, tricalcium phosphate</v>
      </c>
    </row>
    <row r="440" spans="1:32" ht="90" x14ac:dyDescent="0.3">
      <c r="A440" s="25" t="s">
        <v>1084</v>
      </c>
      <c r="B440" s="10" t="s">
        <v>1085</v>
      </c>
      <c r="C440" s="10" t="s">
        <v>1086</v>
      </c>
      <c r="D440" s="11" t="s">
        <v>2225</v>
      </c>
      <c r="E440" s="8">
        <f t="shared" si="89"/>
        <v>0.8113012142710001</v>
      </c>
      <c r="F440" s="8">
        <v>23</v>
      </c>
      <c r="G440" s="8">
        <f t="shared" si="90"/>
        <v>1.6578763943798698</v>
      </c>
      <c r="H440" s="8">
        <v>47</v>
      </c>
      <c r="I440" s="8">
        <f t="shared" si="91"/>
        <v>2.0723454929748373</v>
      </c>
      <c r="J440" s="8">
        <f t="shared" si="92"/>
        <v>58.750994725836641</v>
      </c>
      <c r="K440" s="8">
        <f t="shared" si="93"/>
        <v>3.3157527887597396</v>
      </c>
      <c r="L440" s="8">
        <f t="shared" si="94"/>
        <v>94.001591561338614</v>
      </c>
      <c r="M440" s="11" t="str">
        <f t="shared" si="95"/>
        <v>Spicy Italian Bread Dip Ingredients:
spices, sea salt, dehydrated onion, dehydrated garlic, paprika
• Packed in a facility and/or equipment that produces products containing peanuts, tree nuts, soybean, milk, dairy, eggs, fish, shellfish, wheat, sesame •
 - NET WT. 0.81 oz (23 grams)</v>
      </c>
      <c r="N440" s="12">
        <v>10000000300</v>
      </c>
      <c r="O440" s="12">
        <v>30000000300</v>
      </c>
      <c r="P440" s="12">
        <v>50000000300</v>
      </c>
      <c r="Q440" s="12">
        <v>70000000300</v>
      </c>
      <c r="R440" s="12">
        <v>90000000300</v>
      </c>
      <c r="S440" s="12">
        <v>11000000300</v>
      </c>
      <c r="T440" s="12">
        <v>13000000300</v>
      </c>
      <c r="U440" s="10"/>
      <c r="V440" s="11" t="s">
        <v>461</v>
      </c>
      <c r="W440" s="8">
        <f t="shared" si="96"/>
        <v>0.41446909859496744</v>
      </c>
      <c r="X440" s="8">
        <f t="shared" si="97"/>
        <v>11.750198945167327</v>
      </c>
      <c r="Y440" s="8">
        <f t="shared" si="98"/>
        <v>6.6315055775194791</v>
      </c>
      <c r="Z440" s="8">
        <f t="shared" si="99"/>
        <v>188</v>
      </c>
      <c r="AA440" s="16">
        <v>15000000300</v>
      </c>
      <c r="AB440" s="8">
        <f t="shared" si="88"/>
        <v>1.2345888043254349</v>
      </c>
      <c r="AC440" s="8">
        <f t="shared" si="101"/>
        <v>35</v>
      </c>
      <c r="AD440" s="16">
        <v>15000000300</v>
      </c>
      <c r="AE440" s="13"/>
      <c r="AF440" s="11" t="str">
        <f t="shared" si="100"/>
        <v>Spicy Italian Bread Dip Ingredients:
spices, sea salt, dehydrated onion, dehydrated garlic, paprika</v>
      </c>
    </row>
    <row r="441" spans="1:32" ht="90" x14ac:dyDescent="0.3">
      <c r="A441" s="14" t="s">
        <v>1819</v>
      </c>
      <c r="B441" s="10" t="s">
        <v>1807</v>
      </c>
      <c r="C441" s="10" t="s">
        <v>1807</v>
      </c>
      <c r="D441" s="11" t="s">
        <v>2226</v>
      </c>
      <c r="E441" s="8">
        <f t="shared" si="89"/>
        <v>0.8113012142710001</v>
      </c>
      <c r="F441" s="8">
        <v>23</v>
      </c>
      <c r="G441" s="8">
        <f t="shared" si="90"/>
        <v>1.6578763943798698</v>
      </c>
      <c r="H441" s="8">
        <v>47</v>
      </c>
      <c r="I441" s="8">
        <f t="shared" si="91"/>
        <v>2.0723454929748373</v>
      </c>
      <c r="J441" s="8">
        <f t="shared" si="92"/>
        <v>58.750994725836641</v>
      </c>
      <c r="K441" s="8">
        <f t="shared" si="93"/>
        <v>3.3157527887597396</v>
      </c>
      <c r="L441" s="8">
        <f t="shared" si="94"/>
        <v>94.001591561338614</v>
      </c>
      <c r="M441" s="11" t="str">
        <f t="shared" si="95"/>
        <v>Spicy Italian Seasoning Ingredients:
spices, sea salt, dehydrated onion, dehydrated garlic, paprika
• Packed in a facility and/or equipment that produces products containing peanuts, tree nuts, soybean, milk, dairy, eggs, fish, shellfish, wheat, sesame •
 - NET WT. 0.81 oz (23 grams)</v>
      </c>
      <c r="N441" s="12">
        <v>10000000519</v>
      </c>
      <c r="O441" s="12">
        <v>30000000519</v>
      </c>
      <c r="P441" s="12">
        <v>50000000519</v>
      </c>
      <c r="Q441" s="12">
        <v>70000000519</v>
      </c>
      <c r="R441" s="12">
        <v>90000000519</v>
      </c>
      <c r="S441" s="12">
        <v>11000000519</v>
      </c>
      <c r="T441" s="12">
        <v>13000000519</v>
      </c>
      <c r="U441" s="27"/>
      <c r="W441" s="8">
        <f t="shared" si="96"/>
        <v>0.41446909859496744</v>
      </c>
      <c r="X441" s="8">
        <f t="shared" si="97"/>
        <v>11.750198945167327</v>
      </c>
      <c r="Y441" s="8">
        <f t="shared" si="98"/>
        <v>6.6315055775194791</v>
      </c>
      <c r="Z441" s="8">
        <f t="shared" si="99"/>
        <v>188</v>
      </c>
      <c r="AA441" s="16">
        <v>15000000519</v>
      </c>
      <c r="AB441" s="8">
        <f t="shared" si="88"/>
        <v>1.2345888043254349</v>
      </c>
      <c r="AC441" s="8">
        <f t="shared" si="101"/>
        <v>35</v>
      </c>
      <c r="AD441" s="16">
        <v>15000000519</v>
      </c>
      <c r="AE441" s="13" t="s">
        <v>1825</v>
      </c>
      <c r="AF441" s="11" t="str">
        <f t="shared" si="100"/>
        <v>Spicy Italian Seasoning Ingredients:
spices, sea salt, dehydrated onion, dehydrated garlic, paprika</v>
      </c>
    </row>
    <row r="442" spans="1:32" ht="105" x14ac:dyDescent="0.3">
      <c r="A442" s="9" t="s">
        <v>1087</v>
      </c>
      <c r="B442" s="10" t="s">
        <v>1088</v>
      </c>
      <c r="C442" s="10" t="s">
        <v>1089</v>
      </c>
      <c r="D442" s="11" t="s">
        <v>2227</v>
      </c>
      <c r="E442" s="8">
        <f t="shared" si="89"/>
        <v>0.80001354520288193</v>
      </c>
      <c r="F442" s="8">
        <v>22.680000000000003</v>
      </c>
      <c r="G442" s="8">
        <f t="shared" si="90"/>
        <v>1.6000270904057639</v>
      </c>
      <c r="H442" s="8">
        <v>45.360000000000007</v>
      </c>
      <c r="I442" s="8">
        <f t="shared" si="91"/>
        <v>2.000033863007205</v>
      </c>
      <c r="J442" s="8">
        <f t="shared" si="92"/>
        <v>56.700960016254264</v>
      </c>
      <c r="K442" s="8">
        <f t="shared" si="93"/>
        <v>3.2000541808115277</v>
      </c>
      <c r="L442" s="8">
        <f t="shared" si="94"/>
        <v>90.721536026006817</v>
      </c>
      <c r="M442" s="11" t="str">
        <f t="shared" si="95"/>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42" s="12">
        <v>10000000301</v>
      </c>
      <c r="O442" s="12">
        <v>30000000301</v>
      </c>
      <c r="P442" s="12">
        <v>50000000301</v>
      </c>
      <c r="Q442" s="12">
        <v>70000000301</v>
      </c>
      <c r="R442" s="12">
        <v>90000000301</v>
      </c>
      <c r="S442" s="12">
        <v>11000000301</v>
      </c>
      <c r="T442" s="12">
        <v>13000000301</v>
      </c>
      <c r="U442" s="10" t="s">
        <v>38</v>
      </c>
      <c r="V442" s="11" t="s">
        <v>1315</v>
      </c>
      <c r="W442" s="8">
        <f t="shared" si="96"/>
        <v>0.40000677260144096</v>
      </c>
      <c r="X442" s="8">
        <f t="shared" si="97"/>
        <v>11.340192003250852</v>
      </c>
      <c r="Y442" s="8">
        <f t="shared" si="98"/>
        <v>6.4001083616230554</v>
      </c>
      <c r="Z442" s="8">
        <f t="shared" si="99"/>
        <v>181.44000000000003</v>
      </c>
      <c r="AA442" s="16">
        <v>15000000301</v>
      </c>
      <c r="AB442" s="8">
        <f t="shared" si="88"/>
        <v>1.2000203178043229</v>
      </c>
      <c r="AC442" s="8">
        <f t="shared" si="101"/>
        <v>34.020000000000003</v>
      </c>
      <c r="AD442" s="16">
        <v>15000000301</v>
      </c>
      <c r="AE442" s="13"/>
      <c r="AF442" s="11" t="str">
        <f t="shared" si="100"/>
        <v>Spicy Rooibos Tea Ingredients:
rooibos, cardamom seeds, cardamom hull, cinnamon, brazil pepper, clove buds, flavoring</v>
      </c>
    </row>
    <row r="443" spans="1:32" ht="105" x14ac:dyDescent="0.3">
      <c r="A443" s="9" t="s">
        <v>1090</v>
      </c>
      <c r="B443" s="10" t="s">
        <v>1091</v>
      </c>
      <c r="C443" s="10" t="s">
        <v>1092</v>
      </c>
      <c r="D443" s="11" t="s">
        <v>2228</v>
      </c>
      <c r="E443" s="8">
        <f t="shared" si="89"/>
        <v>1.9000321698568443</v>
      </c>
      <c r="F443" s="8">
        <v>53.865000000000002</v>
      </c>
      <c r="G443" s="8">
        <f t="shared" si="90"/>
        <v>3.8000643397136886</v>
      </c>
      <c r="H443" s="8">
        <v>107.73</v>
      </c>
      <c r="I443" s="8">
        <f t="shared" si="91"/>
        <v>4.7500804246421104</v>
      </c>
      <c r="J443" s="8">
        <f t="shared" si="92"/>
        <v>134.66478003860385</v>
      </c>
      <c r="K443" s="8">
        <f t="shared" si="93"/>
        <v>7.6001286794273772</v>
      </c>
      <c r="L443" s="8">
        <f t="shared" si="94"/>
        <v>215.46364806176615</v>
      </c>
      <c r="M443" s="11" t="str">
        <f t="shared" si="95"/>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43" s="12">
        <v>10000000302</v>
      </c>
      <c r="O443" s="12">
        <v>30000000302</v>
      </c>
      <c r="P443" s="12">
        <v>50000000302</v>
      </c>
      <c r="Q443" s="12">
        <v>70000000302</v>
      </c>
      <c r="R443" s="12">
        <v>90000000302</v>
      </c>
      <c r="S443" s="12">
        <v>11000000302</v>
      </c>
      <c r="T443" s="12">
        <v>13000000302</v>
      </c>
      <c r="U443" s="10"/>
      <c r="V443" s="11"/>
      <c r="W443" s="8">
        <f t="shared" si="96"/>
        <v>0.95001608492842216</v>
      </c>
      <c r="X443" s="8">
        <f t="shared" si="97"/>
        <v>26.932956007720769</v>
      </c>
      <c r="Y443" s="8">
        <f t="shared" si="98"/>
        <v>15.200257358854754</v>
      </c>
      <c r="Z443" s="8">
        <f t="shared" si="99"/>
        <v>430.92</v>
      </c>
      <c r="AA443" s="16">
        <v>15000000302</v>
      </c>
      <c r="AB443" s="8">
        <f t="shared" si="88"/>
        <v>2.8500482547852664</v>
      </c>
      <c r="AC443" s="8">
        <f t="shared" si="101"/>
        <v>80.797499999999999</v>
      </c>
      <c r="AD443" s="16">
        <v>15000000302</v>
      </c>
      <c r="AE443" s="13"/>
      <c r="AF443" s="11" t="str">
        <f t="shared" si="100"/>
        <v>Sriracha Lime Sea Salt Ingredients:
sea salt, organic paprika, organic habanero chili powder, organic garlic powder, citric acid</v>
      </c>
    </row>
    <row r="444" spans="1:32" ht="120" x14ac:dyDescent="0.3">
      <c r="A444" s="9" t="s">
        <v>1093</v>
      </c>
      <c r="B444" s="10" t="s">
        <v>1094</v>
      </c>
      <c r="C444" s="10" t="s">
        <v>1095</v>
      </c>
      <c r="D444" s="11" t="s">
        <v>2229</v>
      </c>
      <c r="E444" s="8">
        <f t="shared" si="89"/>
        <v>2.0106160527585653</v>
      </c>
      <c r="F444" s="8">
        <v>57</v>
      </c>
      <c r="G444" s="8">
        <f t="shared" si="90"/>
        <v>4.2328759005443484</v>
      </c>
      <c r="H444" s="8">
        <v>120</v>
      </c>
      <c r="I444" s="8">
        <f t="shared" si="91"/>
        <v>5.2910948756804359</v>
      </c>
      <c r="J444" s="8">
        <f t="shared" si="92"/>
        <v>150.00253972554037</v>
      </c>
      <c r="K444" s="8">
        <f t="shared" si="93"/>
        <v>8.4657518010886967</v>
      </c>
      <c r="L444" s="8">
        <f t="shared" si="94"/>
        <v>240.00406356086455</v>
      </c>
      <c r="M444" s="11" t="str">
        <f t="shared" si="95"/>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44" s="12">
        <v>10000000303</v>
      </c>
      <c r="O444" s="12">
        <v>30000000303</v>
      </c>
      <c r="P444" s="12">
        <v>50000000303</v>
      </c>
      <c r="Q444" s="12">
        <v>70000000303</v>
      </c>
      <c r="R444" s="12">
        <v>90000000303</v>
      </c>
      <c r="S444" s="12">
        <v>11000000303</v>
      </c>
      <c r="T444" s="12">
        <v>13000000303</v>
      </c>
      <c r="U444" s="10" t="s">
        <v>38</v>
      </c>
      <c r="V444" s="11" t="s">
        <v>185</v>
      </c>
      <c r="W444" s="8">
        <f t="shared" si="96"/>
        <v>1.0582189751360871</v>
      </c>
      <c r="X444" s="8">
        <f t="shared" si="97"/>
        <v>30.000507945108069</v>
      </c>
      <c r="Y444" s="8">
        <f t="shared" si="98"/>
        <v>16.931503602177393</v>
      </c>
      <c r="Z444" s="8">
        <f t="shared" si="99"/>
        <v>480</v>
      </c>
      <c r="AA444" s="16">
        <v>15000000303</v>
      </c>
      <c r="AB444" s="8">
        <f t="shared" ref="AB444:AB507" si="102">IF(OR(E444 = "NULL", G444 = "NULL"), "NULL", (E444+G444)/2)</f>
        <v>3.1217459766514568</v>
      </c>
      <c r="AC444" s="8">
        <f t="shared" si="101"/>
        <v>88.5</v>
      </c>
      <c r="AD444" s="16">
        <v>15000000303</v>
      </c>
      <c r="AE444" s="13"/>
      <c r="AF444" s="11" t="str">
        <f t="shared" si="100"/>
        <v>Sriracha Sea Salt Ingredients:
sea salt, organic paprika, organic habanero chili powder, organic garlic powder, citric acid
• This product does not supply iodide -- a necessary nutrient •</v>
      </c>
    </row>
    <row r="445" spans="1:32" ht="90" x14ac:dyDescent="0.3">
      <c r="A445" s="9" t="s">
        <v>1096</v>
      </c>
      <c r="B445" s="10" t="s">
        <v>1808</v>
      </c>
      <c r="C445" s="10" t="s">
        <v>1809</v>
      </c>
      <c r="D445" s="11" t="s">
        <v>2230</v>
      </c>
      <c r="E445" s="8">
        <f t="shared" si="89"/>
        <v>2.045890018596435</v>
      </c>
      <c r="F445" s="8">
        <v>58</v>
      </c>
      <c r="G445" s="8">
        <f t="shared" si="90"/>
        <v>4.3739717638958266</v>
      </c>
      <c r="H445" s="8">
        <v>124</v>
      </c>
      <c r="I445" s="8">
        <f t="shared" si="91"/>
        <v>5.4674647048697835</v>
      </c>
      <c r="J445" s="8">
        <f t="shared" si="92"/>
        <v>155.00262438305836</v>
      </c>
      <c r="K445" s="8">
        <f t="shared" si="93"/>
        <v>8.7479435277916533</v>
      </c>
      <c r="L445" s="8">
        <f t="shared" si="94"/>
        <v>248.00419901289339</v>
      </c>
      <c r="M445" s="11" t="str">
        <f t="shared" si="95"/>
        <v>St. Simons Sea Salt Blend Ingredients:
coarse sea salt, pink peppercorns, cut &amp; sifted rosemary
• Packed in a facility and/or equipment that produces products containing peanuts, tree nuts, soybean, milk, dairy, eggs, fish, shellfish, wheat, sesame •
 - NET WT. 2.05 oz (58 grams)</v>
      </c>
      <c r="N445" s="12">
        <v>10000000304</v>
      </c>
      <c r="O445" s="12">
        <v>30000000304</v>
      </c>
      <c r="P445" s="12">
        <v>50000000304</v>
      </c>
      <c r="Q445" s="12">
        <v>70000000304</v>
      </c>
      <c r="R445" s="12">
        <v>90000000304</v>
      </c>
      <c r="S445" s="12">
        <v>11000000304</v>
      </c>
      <c r="T445" s="12">
        <v>13000000304</v>
      </c>
      <c r="U445" s="10" t="s">
        <v>38</v>
      </c>
      <c r="V445" s="11" t="s">
        <v>654</v>
      </c>
      <c r="W445" s="8">
        <f t="shared" si="96"/>
        <v>1.0934929409739567</v>
      </c>
      <c r="X445" s="8">
        <f t="shared" si="97"/>
        <v>31.000524876611674</v>
      </c>
      <c r="Y445" s="8">
        <f t="shared" si="98"/>
        <v>17.495887055583307</v>
      </c>
      <c r="Z445" s="8">
        <f t="shared" si="99"/>
        <v>496</v>
      </c>
      <c r="AA445" s="16">
        <v>15000000304</v>
      </c>
      <c r="AB445" s="8">
        <f t="shared" si="102"/>
        <v>3.2099308912461311</v>
      </c>
      <c r="AC445" s="8">
        <f t="shared" si="101"/>
        <v>91</v>
      </c>
      <c r="AD445" s="16">
        <v>15000000304</v>
      </c>
      <c r="AE445" s="13" t="s">
        <v>85</v>
      </c>
      <c r="AF445" s="11" t="str">
        <f t="shared" si="100"/>
        <v>St. Simons Sea Salt Blend Ingredients:
coarse sea salt, pink peppercorns, cut &amp; sifted rosemary</v>
      </c>
    </row>
    <row r="446" spans="1:32" ht="135" x14ac:dyDescent="0.3">
      <c r="A446" s="9" t="s">
        <v>1097</v>
      </c>
      <c r="B446" s="10" t="s">
        <v>1098</v>
      </c>
      <c r="C446" s="10" t="s">
        <v>1099</v>
      </c>
      <c r="D446" s="11" t="s">
        <v>2231</v>
      </c>
      <c r="E446" s="8">
        <f t="shared" si="89"/>
        <v>2.9000491013604468</v>
      </c>
      <c r="F446" s="8">
        <v>82.215000000000003</v>
      </c>
      <c r="G446" s="8">
        <f t="shared" si="90"/>
        <v>5.8000982027208936</v>
      </c>
      <c r="H446" s="8">
        <v>164.43</v>
      </c>
      <c r="I446" s="8">
        <f t="shared" si="91"/>
        <v>7.2501227534011168</v>
      </c>
      <c r="J446" s="8">
        <f t="shared" si="92"/>
        <v>205.54098005892166</v>
      </c>
      <c r="K446" s="8">
        <f t="shared" si="93"/>
        <v>11.600196405441787</v>
      </c>
      <c r="L446" s="8">
        <f t="shared" si="94"/>
        <v>328.86556809427469</v>
      </c>
      <c r="M446" s="11" t="str">
        <f t="shared" si="95"/>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46" s="12">
        <v>10000000305</v>
      </c>
      <c r="O446" s="12">
        <v>30000000305</v>
      </c>
      <c r="P446" s="12">
        <v>50000000305</v>
      </c>
      <c r="Q446" s="12">
        <v>70000000305</v>
      </c>
      <c r="R446" s="12">
        <v>90000000305</v>
      </c>
      <c r="S446" s="12">
        <v>11000000305</v>
      </c>
      <c r="T446" s="12">
        <v>13000000305</v>
      </c>
      <c r="U446" s="10" t="s">
        <v>38</v>
      </c>
      <c r="V446" s="11"/>
      <c r="W446" s="8">
        <f t="shared" si="96"/>
        <v>1.4500245506802234</v>
      </c>
      <c r="X446" s="8">
        <f t="shared" si="97"/>
        <v>41.108196011784337</v>
      </c>
      <c r="Y446" s="8">
        <f t="shared" si="98"/>
        <v>23.200392810883574</v>
      </c>
      <c r="Z446" s="8">
        <f t="shared" si="99"/>
        <v>657.72</v>
      </c>
      <c r="AA446" s="16">
        <v>15000000305</v>
      </c>
      <c r="AB446" s="8">
        <f t="shared" si="102"/>
        <v>4.3500736520406704</v>
      </c>
      <c r="AC446" s="8">
        <f t="shared" si="101"/>
        <v>123.32250000000001</v>
      </c>
      <c r="AD446" s="16">
        <v>15000000305</v>
      </c>
      <c r="AE446" s="13"/>
      <c r="AF446" s="11" t="str">
        <f t="shared" si="100"/>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47" spans="1:32" ht="105" x14ac:dyDescent="0.3">
      <c r="A447" s="9" t="s">
        <v>1100</v>
      </c>
      <c r="B447" s="10" t="s">
        <v>1101</v>
      </c>
      <c r="C447" s="10" t="s">
        <v>1101</v>
      </c>
      <c r="D447" s="11" t="s">
        <v>2232</v>
      </c>
      <c r="E447" s="8">
        <f t="shared" si="89"/>
        <v>0.9171231117846087</v>
      </c>
      <c r="F447" s="8">
        <v>26</v>
      </c>
      <c r="G447" s="8">
        <f t="shared" si="90"/>
        <v>1.8342462235692174</v>
      </c>
      <c r="H447" s="8">
        <v>52</v>
      </c>
      <c r="I447" s="8">
        <f t="shared" si="91"/>
        <v>2.2928077794615218</v>
      </c>
      <c r="J447" s="8">
        <f t="shared" si="92"/>
        <v>65.00110054773414</v>
      </c>
      <c r="K447" s="8">
        <f t="shared" si="93"/>
        <v>3.6684924471384348</v>
      </c>
      <c r="L447" s="8">
        <f t="shared" si="94"/>
        <v>104.00176087637463</v>
      </c>
      <c r="M447" s="11" t="str">
        <f t="shared" si="95"/>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47" s="12">
        <v>10000000306</v>
      </c>
      <c r="O447" s="12">
        <v>30000000306</v>
      </c>
      <c r="P447" s="12">
        <v>50000000306</v>
      </c>
      <c r="Q447" s="12">
        <v>70000000306</v>
      </c>
      <c r="R447" s="12">
        <v>90000000306</v>
      </c>
      <c r="S447" s="12">
        <v>11000000306</v>
      </c>
      <c r="T447" s="12">
        <v>13000000306</v>
      </c>
      <c r="U447" s="10" t="s">
        <v>38</v>
      </c>
      <c r="V447" s="11" t="s">
        <v>1643</v>
      </c>
      <c r="W447" s="8">
        <f t="shared" si="96"/>
        <v>0.45856155589230435</v>
      </c>
      <c r="X447" s="8">
        <f t="shared" si="97"/>
        <v>13.000220109546829</v>
      </c>
      <c r="Y447" s="8">
        <f t="shared" si="98"/>
        <v>7.3369848942768696</v>
      </c>
      <c r="Z447" s="8">
        <f t="shared" si="99"/>
        <v>208</v>
      </c>
      <c r="AA447" s="16">
        <v>15000000306</v>
      </c>
      <c r="AB447" s="8">
        <f t="shared" si="102"/>
        <v>1.375684667676913</v>
      </c>
      <c r="AC447" s="8">
        <f t="shared" si="101"/>
        <v>39</v>
      </c>
      <c r="AD447" s="16">
        <v>15000000306</v>
      </c>
      <c r="AE447" s="13" t="s">
        <v>1642</v>
      </c>
      <c r="AF447" s="11" t="str">
        <f t="shared" si="100"/>
        <v>Stir Fry Seasoning Ingredients:
garlic, onion, ginger, red pepper, sesame, bell peppers, sea salt, orange peel, sugar</v>
      </c>
    </row>
    <row r="448" spans="1:32" ht="195" x14ac:dyDescent="0.3">
      <c r="A448" s="9" t="s">
        <v>1102</v>
      </c>
      <c r="B448" s="10" t="s">
        <v>1103</v>
      </c>
      <c r="C448" s="10" t="s">
        <v>1104</v>
      </c>
      <c r="D448" s="11" t="s">
        <v>2357</v>
      </c>
      <c r="E448" s="8">
        <f t="shared" si="89"/>
        <v>1.687528571912329</v>
      </c>
      <c r="F448" s="8">
        <v>47.840625000000003</v>
      </c>
      <c r="G448" s="8">
        <f t="shared" si="90"/>
        <v>3.3750571438246579</v>
      </c>
      <c r="H448" s="8">
        <v>95.681250000000006</v>
      </c>
      <c r="I448" s="8">
        <f t="shared" si="91"/>
        <v>4.2188214297808226</v>
      </c>
      <c r="J448" s="8">
        <f t="shared" si="92"/>
        <v>119.60358753428633</v>
      </c>
      <c r="K448" s="8">
        <f t="shared" si="93"/>
        <v>6.7501142876493159</v>
      </c>
      <c r="L448" s="8">
        <f t="shared" si="94"/>
        <v>191.36574005485812</v>
      </c>
      <c r="M448" s="11" t="str">
        <f t="shared" si="95"/>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48" s="12">
        <v>10000000307</v>
      </c>
      <c r="O448" s="12">
        <v>30000000307</v>
      </c>
      <c r="P448" s="12">
        <v>50000000307</v>
      </c>
      <c r="Q448" s="12">
        <v>70000000307</v>
      </c>
      <c r="R448" s="12">
        <v>90000000307</v>
      </c>
      <c r="S448" s="12">
        <v>11000000307</v>
      </c>
      <c r="T448" s="12">
        <v>13000000307</v>
      </c>
      <c r="U448" s="10"/>
      <c r="V448" s="11"/>
      <c r="W448" s="8">
        <f t="shared" si="96"/>
        <v>0.84376428595616448</v>
      </c>
      <c r="X448" s="8">
        <f t="shared" si="97"/>
        <v>23.920717506857265</v>
      </c>
      <c r="Y448" s="8">
        <f t="shared" si="98"/>
        <v>13.500228575298632</v>
      </c>
      <c r="Z448" s="8">
        <f t="shared" si="99"/>
        <v>382.72500000000002</v>
      </c>
      <c r="AA448" s="16">
        <v>15000000307</v>
      </c>
      <c r="AB448" s="8">
        <f t="shared" si="102"/>
        <v>2.5312928578684932</v>
      </c>
      <c r="AC448" s="8">
        <f t="shared" si="101"/>
        <v>71.760937500000011</v>
      </c>
      <c r="AD448" s="16">
        <v>15000000307</v>
      </c>
      <c r="AE448" s="13"/>
      <c r="AF448" s="11" t="str">
        <f t="shared" si="100"/>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v>
      </c>
    </row>
    <row r="449" spans="1:32" ht="120" x14ac:dyDescent="0.3">
      <c r="A449" s="9" t="s">
        <v>1105</v>
      </c>
      <c r="B449" s="10" t="s">
        <v>1106</v>
      </c>
      <c r="C449" s="10" t="s">
        <v>1107</v>
      </c>
      <c r="D449" s="11" t="s">
        <v>2233</v>
      </c>
      <c r="E449" s="8">
        <f t="shared" si="89"/>
        <v>1.1000186246539627</v>
      </c>
      <c r="F449" s="8">
        <v>31.185000000000006</v>
      </c>
      <c r="G449" s="8">
        <f t="shared" si="90"/>
        <v>2.2000372493079254</v>
      </c>
      <c r="H449" s="8">
        <v>62.370000000000012</v>
      </c>
      <c r="I449" s="8">
        <f t="shared" si="91"/>
        <v>2.7500465616349068</v>
      </c>
      <c r="J449" s="8">
        <f t="shared" si="92"/>
        <v>77.963820022349609</v>
      </c>
      <c r="K449" s="8">
        <f t="shared" si="93"/>
        <v>4.4000744986158509</v>
      </c>
      <c r="L449" s="8">
        <f t="shared" si="94"/>
        <v>124.74211203575938</v>
      </c>
      <c r="M449" s="11" t="str">
        <f t="shared" si="95"/>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49" s="12">
        <v>10000000308</v>
      </c>
      <c r="O449" s="12">
        <v>30000000308</v>
      </c>
      <c r="P449" s="12">
        <v>50000000308</v>
      </c>
      <c r="Q449" s="12">
        <v>70000000308</v>
      </c>
      <c r="R449" s="12">
        <v>90000000308</v>
      </c>
      <c r="S449" s="12">
        <v>11000000308</v>
      </c>
      <c r="T449" s="12">
        <v>13000000308</v>
      </c>
      <c r="U449" s="10" t="s">
        <v>38</v>
      </c>
      <c r="V449" s="11" t="s">
        <v>82</v>
      </c>
      <c r="W449" s="8">
        <f t="shared" si="96"/>
        <v>0.55000931232698136</v>
      </c>
      <c r="X449" s="8">
        <f t="shared" si="97"/>
        <v>15.592764004469922</v>
      </c>
      <c r="Y449" s="8">
        <f t="shared" si="98"/>
        <v>8.8001489972317017</v>
      </c>
      <c r="Z449" s="8">
        <f t="shared" si="99"/>
        <v>249.48000000000005</v>
      </c>
      <c r="AA449" s="16">
        <v>15000000308</v>
      </c>
      <c r="AB449" s="8">
        <f t="shared" si="102"/>
        <v>1.6500279369809441</v>
      </c>
      <c r="AC449" s="8">
        <f t="shared" si="101"/>
        <v>46.777500000000011</v>
      </c>
      <c r="AD449" s="16">
        <v>15000000308</v>
      </c>
      <c r="AE449" s="13"/>
      <c r="AF449" s="11" t="str">
        <f t="shared" si="100"/>
        <v>Sugar Cookie Popcorn Seasoning Ingredients:
sugar, natural flavors (contains milk), salt, less than 2% silicon dioxide added to prevent caking
• ALLERGY ALERT: contains milk •</v>
      </c>
    </row>
    <row r="450" spans="1:32" ht="120" x14ac:dyDescent="0.3">
      <c r="A450" s="9" t="s">
        <v>1108</v>
      </c>
      <c r="B450" s="10" t="s">
        <v>1109</v>
      </c>
      <c r="C450" s="10" t="s">
        <v>1110</v>
      </c>
      <c r="D450" s="11" t="s">
        <v>2234</v>
      </c>
      <c r="E450" s="8">
        <f t="shared" ref="E450:E513" si="103">IF(F450 = "NULL", "NULL", F450/28.34952)</f>
        <v>0.80001354520288193</v>
      </c>
      <c r="F450" s="8">
        <v>22.680000000000003</v>
      </c>
      <c r="G450" s="8">
        <f t="shared" ref="G450:G513" si="104">IF(H450 = "NULL", "NULL", H450/28.34952)</f>
        <v>1.6000270904057639</v>
      </c>
      <c r="H450" s="8">
        <v>45.360000000000007</v>
      </c>
      <c r="I450" s="8">
        <f t="shared" ref="I450:I513" si="105">IF(G450 = "NULL", "NULL", G450*1.25)</f>
        <v>2.000033863007205</v>
      </c>
      <c r="J450" s="8">
        <f t="shared" ref="J450:J513" si="106">IF(G450 = "NULL", "NULL", I450*28.35)</f>
        <v>56.700960016254264</v>
      </c>
      <c r="K450" s="8">
        <f t="shared" ref="K450:K513" si="107">IF(G450 = "NULL", "NULL", G450*2)</f>
        <v>3.2000541808115277</v>
      </c>
      <c r="L450" s="8">
        <f t="shared" ref="L450:L513" si="108">IF(G450 = "NULL", "NULL", K450*28.35)</f>
        <v>90.721536026006817</v>
      </c>
      <c r="M450" s="11" t="str">
        <f t="shared" ref="M450:M513" si="109">CONCATENATE(D450, CHAR(10), " - NET WT. ", TEXT(E450, "0.00"), " oz (", F450,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50" s="12">
        <v>10000000309</v>
      </c>
      <c r="O450" s="12">
        <v>30000000309</v>
      </c>
      <c r="P450" s="12">
        <v>50000000309</v>
      </c>
      <c r="Q450" s="12">
        <v>70000000309</v>
      </c>
      <c r="R450" s="12">
        <v>90000000309</v>
      </c>
      <c r="S450" s="12">
        <v>11000000309</v>
      </c>
      <c r="T450" s="12">
        <v>13000000309</v>
      </c>
      <c r="U450" s="10"/>
      <c r="V450" s="11"/>
      <c r="W450" s="8">
        <f t="shared" ref="W450:W513" si="110">IF(G450 = "NULL", "NULL", G450/4)</f>
        <v>0.40000677260144096</v>
      </c>
      <c r="X450" s="8">
        <f t="shared" ref="X450:X513" si="111">IF(W450 = "NULL", "NULL", W450*28.35)</f>
        <v>11.340192003250852</v>
      </c>
      <c r="Y450" s="8">
        <f t="shared" ref="Y450:Y513" si="112">IF(G450 = "NULL", "NULL", G450*4)</f>
        <v>6.4001083616230554</v>
      </c>
      <c r="Z450" s="8">
        <f t="shared" ref="Z450:Z513" si="113">IF(G450 = "NULL", "NULL", H450*4)</f>
        <v>181.44000000000003</v>
      </c>
      <c r="AA450" s="16">
        <v>15000000309</v>
      </c>
      <c r="AB450" s="8">
        <f t="shared" si="102"/>
        <v>1.2000203178043229</v>
      </c>
      <c r="AC450" s="8">
        <f t="shared" si="101"/>
        <v>34.020000000000003</v>
      </c>
      <c r="AD450" s="16">
        <v>15000000309</v>
      </c>
      <c r="AE450" s="13"/>
      <c r="AF450" s="11" t="str">
        <f t="shared" ref="AF450:AF513" si="114">SUBSTITUTE(D450,CHAR(10)&amp;"•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51" spans="1:32" ht="105" x14ac:dyDescent="0.3">
      <c r="A451" s="9" t="s">
        <v>1111</v>
      </c>
      <c r="B451" s="10" t="s">
        <v>1112</v>
      </c>
      <c r="C451" s="10" t="s">
        <v>1113</v>
      </c>
      <c r="D451" s="11" t="s">
        <v>2235</v>
      </c>
      <c r="E451" s="8">
        <f t="shared" si="103"/>
        <v>1.400023704105043</v>
      </c>
      <c r="F451" s="8">
        <v>39.69</v>
      </c>
      <c r="G451" s="8">
        <f t="shared" si="104"/>
        <v>2.8000474082100859</v>
      </c>
      <c r="H451" s="8">
        <v>79.38</v>
      </c>
      <c r="I451" s="8">
        <f t="shared" si="105"/>
        <v>3.5000592602626073</v>
      </c>
      <c r="J451" s="8">
        <f t="shared" si="106"/>
        <v>99.226680028444918</v>
      </c>
      <c r="K451" s="8">
        <f t="shared" si="107"/>
        <v>5.6000948164201718</v>
      </c>
      <c r="L451" s="8">
        <f t="shared" si="108"/>
        <v>158.76268804551188</v>
      </c>
      <c r="M451" s="11" t="str">
        <f t="shared" si="109"/>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51" s="12">
        <v>10000000310</v>
      </c>
      <c r="O451" s="12">
        <v>30000000310</v>
      </c>
      <c r="P451" s="12">
        <v>50000000310</v>
      </c>
      <c r="Q451" s="12">
        <v>70000000310</v>
      </c>
      <c r="R451" s="12">
        <v>90000000310</v>
      </c>
      <c r="S451" s="12">
        <v>11000000310</v>
      </c>
      <c r="T451" s="12">
        <v>13000000310</v>
      </c>
      <c r="U451" s="10"/>
      <c r="V451" s="11"/>
      <c r="W451" s="8">
        <f t="shared" si="110"/>
        <v>0.70001185205252148</v>
      </c>
      <c r="X451" s="8">
        <f t="shared" si="111"/>
        <v>19.845336005688985</v>
      </c>
      <c r="Y451" s="8">
        <f t="shared" si="112"/>
        <v>11.200189632840344</v>
      </c>
      <c r="Z451" s="8">
        <f t="shared" si="113"/>
        <v>317.52</v>
      </c>
      <c r="AA451" s="16">
        <v>15000000310</v>
      </c>
      <c r="AB451" s="8">
        <f t="shared" si="102"/>
        <v>2.1000355561575645</v>
      </c>
      <c r="AC451" s="8">
        <f t="shared" si="101"/>
        <v>59.534999999999997</v>
      </c>
      <c r="AD451" s="16">
        <v>15000000310</v>
      </c>
      <c r="AE451" s="13"/>
      <c r="AF451" s="11" t="str">
        <f t="shared" si="114"/>
        <v>Summer Sizzle Grill Seasoning Ingredients:
salt, sugar, spices, paprika, natural flavors, &lt;2% silicon dioxide to prevent caking</v>
      </c>
    </row>
    <row r="452" spans="1:32" ht="120" x14ac:dyDescent="0.3">
      <c r="A452" s="25" t="s">
        <v>1114</v>
      </c>
      <c r="B452" s="10" t="s">
        <v>1763</v>
      </c>
      <c r="C452" s="10" t="s">
        <v>1768</v>
      </c>
      <c r="D452" s="11" t="s">
        <v>2236</v>
      </c>
      <c r="E452" s="8">
        <f t="shared" si="103"/>
        <v>1.1287669068118262</v>
      </c>
      <c r="F452" s="8">
        <v>32</v>
      </c>
      <c r="G452" s="8">
        <f t="shared" si="104"/>
        <v>2.3280817452993916</v>
      </c>
      <c r="H452" s="8">
        <v>66</v>
      </c>
      <c r="I452" s="8">
        <f t="shared" si="105"/>
        <v>2.9101021816242394</v>
      </c>
      <c r="J452" s="8">
        <f t="shared" si="106"/>
        <v>82.501396849047197</v>
      </c>
      <c r="K452" s="8">
        <f t="shared" si="107"/>
        <v>4.6561634905987832</v>
      </c>
      <c r="L452" s="8">
        <f t="shared" si="108"/>
        <v>132.0022349584755</v>
      </c>
      <c r="M452" s="11" t="str">
        <f t="shared" si="109"/>
        <v>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2" s="12">
        <v>10000000311</v>
      </c>
      <c r="O452" s="12">
        <v>30000000311</v>
      </c>
      <c r="P452" s="12">
        <v>50000000311</v>
      </c>
      <c r="Q452" s="12">
        <v>70000000311</v>
      </c>
      <c r="R452" s="12">
        <v>90000000311</v>
      </c>
      <c r="S452" s="12">
        <v>11000000311</v>
      </c>
      <c r="T452" s="12">
        <v>13000000311</v>
      </c>
      <c r="U452" s="10" t="s">
        <v>38</v>
      </c>
      <c r="V452" s="11" t="s">
        <v>1314</v>
      </c>
      <c r="W452" s="8">
        <f t="shared" si="110"/>
        <v>0.5820204363248479</v>
      </c>
      <c r="X452" s="8">
        <f t="shared" si="111"/>
        <v>16.500279369809437</v>
      </c>
      <c r="Y452" s="8">
        <f t="shared" si="112"/>
        <v>9.3123269811975664</v>
      </c>
      <c r="Z452" s="8">
        <f t="shared" si="113"/>
        <v>264</v>
      </c>
      <c r="AA452" s="16">
        <v>15000000311</v>
      </c>
      <c r="AB452" s="8">
        <f t="shared" si="102"/>
        <v>1.7284243260556089</v>
      </c>
      <c r="AC452" s="8">
        <f t="shared" si="101"/>
        <v>49</v>
      </c>
      <c r="AD452" s="16">
        <v>15000000311</v>
      </c>
      <c r="AE452" s="13"/>
      <c r="AF452" s="11" t="str">
        <f t="shared" si="114"/>
        <v>Sundried Tomato &amp; Basil Bread Dip Ingredients:
salt, dehydrated garlic, basil, dehydrated tomato, green bell peppers, soybean oil, dehydrated parsley
• ALLERGY ALERT: contains soybean oil •</v>
      </c>
    </row>
    <row r="453" spans="1:32" ht="120" x14ac:dyDescent="0.3">
      <c r="A453" s="14" t="s">
        <v>1115</v>
      </c>
      <c r="B453" s="10" t="s">
        <v>1769</v>
      </c>
      <c r="C453" s="10" t="s">
        <v>1770</v>
      </c>
      <c r="D453" s="11" t="s">
        <v>2237</v>
      </c>
      <c r="E453" s="8">
        <f t="shared" si="103"/>
        <v>1.1287669068118262</v>
      </c>
      <c r="F453" s="8">
        <v>32</v>
      </c>
      <c r="G453" s="8">
        <f t="shared" si="104"/>
        <v>2.3280817452993916</v>
      </c>
      <c r="H453" s="8">
        <v>66</v>
      </c>
      <c r="I453" s="8">
        <f t="shared" si="105"/>
        <v>2.9101021816242394</v>
      </c>
      <c r="J453" s="8">
        <f t="shared" si="106"/>
        <v>82.501396849047197</v>
      </c>
      <c r="K453" s="8">
        <f t="shared" si="107"/>
        <v>4.6561634905987832</v>
      </c>
      <c r="L453" s="8">
        <f t="shared" si="108"/>
        <v>132.0022349584755</v>
      </c>
      <c r="M453" s="11" t="str">
        <f t="shared" si="109"/>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3" s="12">
        <v>10000000449</v>
      </c>
      <c r="O453" s="12">
        <v>30000000449</v>
      </c>
      <c r="P453" s="12">
        <v>50000000449</v>
      </c>
      <c r="Q453" s="12">
        <v>70000000449</v>
      </c>
      <c r="R453" s="12">
        <v>90000000449</v>
      </c>
      <c r="S453" s="12">
        <v>11000000449</v>
      </c>
      <c r="T453" s="12">
        <v>13000000449</v>
      </c>
      <c r="U453" s="11" t="s">
        <v>38</v>
      </c>
      <c r="V453" s="11" t="s">
        <v>1314</v>
      </c>
      <c r="W453" s="8">
        <f t="shared" si="110"/>
        <v>0.5820204363248479</v>
      </c>
      <c r="X453" s="8">
        <f t="shared" si="111"/>
        <v>16.500279369809437</v>
      </c>
      <c r="Y453" s="8">
        <f t="shared" si="112"/>
        <v>9.3123269811975664</v>
      </c>
      <c r="Z453" s="8">
        <f t="shared" si="113"/>
        <v>264</v>
      </c>
      <c r="AA453" s="16">
        <v>15000000449</v>
      </c>
      <c r="AB453" s="8">
        <f t="shared" si="102"/>
        <v>1.7284243260556089</v>
      </c>
      <c r="AC453" s="8">
        <f t="shared" si="101"/>
        <v>49</v>
      </c>
      <c r="AD453" s="16">
        <v>15000000449</v>
      </c>
      <c r="AE453" s="13" t="s">
        <v>1116</v>
      </c>
      <c r="AF453" s="11" t="str">
        <f t="shared" si="114"/>
        <v>Sundried Tomato &amp; Basil Seasoning Ingredients:
salt, dehydrated garlic, basil, dehydrated tomato, green bell peppers, soybean oil, dehydrated parsley
• ALLERGY ALERT: contains soybean oil •</v>
      </c>
    </row>
    <row r="454" spans="1:32" ht="120" x14ac:dyDescent="0.3">
      <c r="A454" s="14" t="s">
        <v>1820</v>
      </c>
      <c r="B454" s="10" t="s">
        <v>1769</v>
      </c>
      <c r="C454" s="10" t="s">
        <v>1770</v>
      </c>
      <c r="D454" s="11" t="s">
        <v>2237</v>
      </c>
      <c r="E454" s="8">
        <f t="shared" si="103"/>
        <v>1.1287669068118262</v>
      </c>
      <c r="F454" s="8">
        <v>32</v>
      </c>
      <c r="G454" s="8">
        <f t="shared" si="104"/>
        <v>2.3280817452993916</v>
      </c>
      <c r="H454" s="8">
        <v>66</v>
      </c>
      <c r="I454" s="8">
        <f t="shared" si="105"/>
        <v>2.9101021816242394</v>
      </c>
      <c r="J454" s="8">
        <f t="shared" si="106"/>
        <v>82.501396849047197</v>
      </c>
      <c r="K454" s="8">
        <f t="shared" si="107"/>
        <v>4.6561634905987832</v>
      </c>
      <c r="L454" s="8">
        <f t="shared" si="108"/>
        <v>132.0022349584755</v>
      </c>
      <c r="M454" s="11" t="str">
        <f t="shared" si="109"/>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4" s="12">
        <v>10000000520</v>
      </c>
      <c r="O454" s="12">
        <v>30000000520</v>
      </c>
      <c r="P454" s="12">
        <v>50000000520</v>
      </c>
      <c r="Q454" s="12">
        <v>70000000520</v>
      </c>
      <c r="R454" s="12">
        <v>90000000520</v>
      </c>
      <c r="S454" s="12">
        <v>11000000520</v>
      </c>
      <c r="T454" s="12">
        <v>13000000520</v>
      </c>
      <c r="U454" s="27"/>
      <c r="W454" s="8">
        <f t="shared" si="110"/>
        <v>0.5820204363248479</v>
      </c>
      <c r="X454" s="8">
        <f t="shared" si="111"/>
        <v>16.500279369809437</v>
      </c>
      <c r="Y454" s="8">
        <f t="shared" si="112"/>
        <v>9.3123269811975664</v>
      </c>
      <c r="Z454" s="8">
        <f t="shared" si="113"/>
        <v>264</v>
      </c>
      <c r="AA454" s="16">
        <v>15000000520</v>
      </c>
      <c r="AB454" s="8">
        <f t="shared" si="102"/>
        <v>1.7284243260556089</v>
      </c>
      <c r="AC454" s="8">
        <f t="shared" si="101"/>
        <v>49</v>
      </c>
      <c r="AD454" s="16">
        <v>15000000520</v>
      </c>
      <c r="AE454" s="13" t="s">
        <v>1810</v>
      </c>
      <c r="AF454" s="11" t="str">
        <f t="shared" si="114"/>
        <v>Sundried Tomato &amp; Basil Seasoning Ingredients:
salt, dehydrated garlic, basil, dehydrated tomato, green bell peppers, soybean oil, dehydrated parsley
• ALLERGY ALERT: contains soybean oil •</v>
      </c>
    </row>
    <row r="455" spans="1:32" ht="210" x14ac:dyDescent="0.3">
      <c r="A455" s="9" t="s">
        <v>1117</v>
      </c>
      <c r="B455" s="10" t="s">
        <v>1118</v>
      </c>
      <c r="C455" s="10" t="s">
        <v>1119</v>
      </c>
      <c r="D455" s="11" t="s">
        <v>2358</v>
      </c>
      <c r="E455" s="8">
        <f t="shared" si="103"/>
        <v>1.687528571912329</v>
      </c>
      <c r="F455" s="8">
        <v>47.840625000000003</v>
      </c>
      <c r="G455" s="8">
        <f t="shared" si="104"/>
        <v>3.3750571438246579</v>
      </c>
      <c r="H455" s="8">
        <v>95.681250000000006</v>
      </c>
      <c r="I455" s="8">
        <f t="shared" si="105"/>
        <v>4.2188214297808226</v>
      </c>
      <c r="J455" s="8">
        <f t="shared" si="106"/>
        <v>119.60358753428633</v>
      </c>
      <c r="K455" s="8">
        <f t="shared" si="107"/>
        <v>6.7501142876493159</v>
      </c>
      <c r="L455" s="8">
        <f t="shared" si="108"/>
        <v>191.36574005485812</v>
      </c>
      <c r="M455" s="11" t="str">
        <f t="shared" si="109"/>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55" s="12">
        <v>10000000312</v>
      </c>
      <c r="O455" s="12">
        <v>30000000312</v>
      </c>
      <c r="P455" s="12">
        <v>50000000312</v>
      </c>
      <c r="Q455" s="12">
        <v>70000000312</v>
      </c>
      <c r="R455" s="12">
        <v>90000000312</v>
      </c>
      <c r="S455" s="12">
        <v>11000000312</v>
      </c>
      <c r="T455" s="12">
        <v>13000000312</v>
      </c>
      <c r="U455" s="10"/>
      <c r="V455" s="11"/>
      <c r="W455" s="8">
        <f t="shared" si="110"/>
        <v>0.84376428595616448</v>
      </c>
      <c r="X455" s="8">
        <f t="shared" si="111"/>
        <v>23.920717506857265</v>
      </c>
      <c r="Y455" s="8">
        <f t="shared" si="112"/>
        <v>13.500228575298632</v>
      </c>
      <c r="Z455" s="8">
        <f t="shared" si="113"/>
        <v>382.72500000000002</v>
      </c>
      <c r="AA455" s="16">
        <v>15000000312</v>
      </c>
      <c r="AB455" s="8">
        <f t="shared" si="102"/>
        <v>2.5312928578684932</v>
      </c>
      <c r="AC455" s="8">
        <f t="shared" si="101"/>
        <v>71.760937500000011</v>
      </c>
      <c r="AD455" s="16">
        <v>15000000312</v>
      </c>
      <c r="AE455" s="13"/>
      <c r="AF455" s="11" t="str">
        <f t="shared" si="114"/>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v>
      </c>
    </row>
    <row r="456" spans="1:32" ht="210" x14ac:dyDescent="0.3">
      <c r="A456" s="9" t="s">
        <v>1120</v>
      </c>
      <c r="B456" s="10" t="s">
        <v>1121</v>
      </c>
      <c r="C456" s="10" t="s">
        <v>1122</v>
      </c>
      <c r="D456" s="11" t="s">
        <v>2238</v>
      </c>
      <c r="E456" s="8">
        <f t="shared" si="103"/>
        <v>1.6500279369809436</v>
      </c>
      <c r="F456" s="8">
        <v>46.777499999999996</v>
      </c>
      <c r="G456" s="8">
        <f t="shared" si="104"/>
        <v>3.3000558739618873</v>
      </c>
      <c r="H456" s="8">
        <v>93.554999999999993</v>
      </c>
      <c r="I456" s="8">
        <f t="shared" si="105"/>
        <v>4.1250698424523593</v>
      </c>
      <c r="J456" s="8">
        <f t="shared" si="106"/>
        <v>116.9457300335244</v>
      </c>
      <c r="K456" s="8">
        <f t="shared" si="107"/>
        <v>6.6001117479237745</v>
      </c>
      <c r="L456" s="8">
        <f t="shared" si="108"/>
        <v>187.11316805363901</v>
      </c>
      <c r="M456" s="11" t="str">
        <f t="shared" si="109"/>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56" s="12">
        <v>10000000313</v>
      </c>
      <c r="O456" s="12">
        <v>30000000313</v>
      </c>
      <c r="P456" s="12">
        <v>50000000313</v>
      </c>
      <c r="Q456" s="12">
        <v>70000000313</v>
      </c>
      <c r="R456" s="12">
        <v>90000000313</v>
      </c>
      <c r="S456" s="12">
        <v>11000000313</v>
      </c>
      <c r="T456" s="12">
        <v>13000000313</v>
      </c>
      <c r="U456" s="10" t="s">
        <v>38</v>
      </c>
      <c r="V456" s="11"/>
      <c r="W456" s="8">
        <f t="shared" si="110"/>
        <v>0.82501396849047182</v>
      </c>
      <c r="X456" s="8">
        <f t="shared" si="111"/>
        <v>23.389146006704877</v>
      </c>
      <c r="Y456" s="8">
        <f t="shared" si="112"/>
        <v>13.200223495847549</v>
      </c>
      <c r="Z456" s="8">
        <f t="shared" si="113"/>
        <v>374.21999999999997</v>
      </c>
      <c r="AA456" s="16">
        <v>15000000313</v>
      </c>
      <c r="AB456" s="8">
        <f t="shared" si="102"/>
        <v>2.4750419054714152</v>
      </c>
      <c r="AC456" s="8">
        <f t="shared" si="101"/>
        <v>70.166249999999991</v>
      </c>
      <c r="AD456" s="16">
        <v>15000000313</v>
      </c>
      <c r="AE456" s="13"/>
      <c r="AF456" s="11" t="str">
        <f t="shared" si="114"/>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57" spans="1:32" ht="120" x14ac:dyDescent="0.3">
      <c r="A457" s="9" t="s">
        <v>1123</v>
      </c>
      <c r="B457" s="10" t="s">
        <v>1124</v>
      </c>
      <c r="C457" s="10" t="s">
        <v>1125</v>
      </c>
      <c r="D457" s="11" t="s">
        <v>2239</v>
      </c>
      <c r="E457" s="8">
        <f t="shared" si="103"/>
        <v>1.9500330164320243</v>
      </c>
      <c r="F457" s="8">
        <v>55.282499999999999</v>
      </c>
      <c r="G457" s="8">
        <f t="shared" si="104"/>
        <v>3.9000660328640486</v>
      </c>
      <c r="H457" s="8">
        <v>110.565</v>
      </c>
      <c r="I457" s="8">
        <f t="shared" si="105"/>
        <v>4.8750825410800607</v>
      </c>
      <c r="J457" s="8">
        <f t="shared" si="106"/>
        <v>138.20859003961974</v>
      </c>
      <c r="K457" s="8">
        <f t="shared" si="107"/>
        <v>7.8001320657280973</v>
      </c>
      <c r="L457" s="8">
        <f t="shared" si="108"/>
        <v>221.13374406339156</v>
      </c>
      <c r="M457" s="11" t="str">
        <f t="shared" si="109"/>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57" s="12">
        <v>10000000314</v>
      </c>
      <c r="O457" s="12">
        <v>30000000314</v>
      </c>
      <c r="P457" s="12">
        <v>50000000314</v>
      </c>
      <c r="Q457" s="12">
        <v>70000000314</v>
      </c>
      <c r="R457" s="12">
        <v>90000000314</v>
      </c>
      <c r="S457" s="12">
        <v>11000000314</v>
      </c>
      <c r="T457" s="12">
        <v>13000000314</v>
      </c>
      <c r="U457" s="10"/>
      <c r="V457" s="11"/>
      <c r="W457" s="8">
        <f t="shared" si="110"/>
        <v>0.97501650821601216</v>
      </c>
      <c r="X457" s="8">
        <f t="shared" si="111"/>
        <v>27.641718007923945</v>
      </c>
      <c r="Y457" s="8">
        <f t="shared" si="112"/>
        <v>15.600264131456195</v>
      </c>
      <c r="Z457" s="8">
        <f t="shared" si="113"/>
        <v>442.26</v>
      </c>
      <c r="AA457" s="16">
        <v>15000000314</v>
      </c>
      <c r="AB457" s="8">
        <f t="shared" si="102"/>
        <v>2.9250495246480366</v>
      </c>
      <c r="AC457" s="8">
        <f t="shared" si="101"/>
        <v>82.923749999999998</v>
      </c>
      <c r="AD457" s="16">
        <v>15000000314</v>
      </c>
      <c r="AE457" s="13"/>
      <c r="AF457" s="11" t="str">
        <f t="shared" si="114"/>
        <v>Sure Fire Winner Grill Seasoning Ingredients:
brown sugar, salt, dry honey(refinery syrup, honey) dehydrated peach, sugar, paprika, spices, dehydrated garlic, onion, oleoresin paprika, turmeric, &lt;2%silicon dioxide to prevent caking</v>
      </c>
    </row>
    <row r="458" spans="1:32" ht="105" x14ac:dyDescent="0.3">
      <c r="A458" s="9" t="s">
        <v>1082</v>
      </c>
      <c r="B458" s="10" t="s">
        <v>1359</v>
      </c>
      <c r="C458" s="10" t="s">
        <v>1360</v>
      </c>
      <c r="D458" s="11" t="s">
        <v>2240</v>
      </c>
      <c r="E458" s="8">
        <f t="shared" si="103"/>
        <v>1.6226024285420002</v>
      </c>
      <c r="F458" s="8">
        <v>46</v>
      </c>
      <c r="G458" s="8">
        <f t="shared" si="104"/>
        <v>3.3510267545976089</v>
      </c>
      <c r="H458" s="8">
        <v>95</v>
      </c>
      <c r="I458" s="8">
        <f t="shared" si="105"/>
        <v>4.1887834432470115</v>
      </c>
      <c r="J458" s="8">
        <f t="shared" si="106"/>
        <v>118.75201061605279</v>
      </c>
      <c r="K458" s="8">
        <f t="shared" si="107"/>
        <v>6.7020535091952178</v>
      </c>
      <c r="L458" s="8">
        <f t="shared" si="108"/>
        <v>190.00321698568445</v>
      </c>
      <c r="M458" s="11" t="str">
        <f t="shared" si="109"/>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58" s="12">
        <v>10000000298</v>
      </c>
      <c r="O458" s="12">
        <v>30000000298</v>
      </c>
      <c r="P458" s="12">
        <v>50000000298</v>
      </c>
      <c r="Q458" s="12">
        <v>70000000298</v>
      </c>
      <c r="R458" s="12">
        <v>90000000298</v>
      </c>
      <c r="S458" s="12">
        <v>11000000298</v>
      </c>
      <c r="T458" s="12">
        <v>13000000298</v>
      </c>
      <c r="U458" s="10" t="s">
        <v>38</v>
      </c>
      <c r="V458" s="11" t="s">
        <v>156</v>
      </c>
      <c r="W458" s="8">
        <f t="shared" si="110"/>
        <v>0.83775668864940223</v>
      </c>
      <c r="X458" s="8">
        <f t="shared" si="111"/>
        <v>23.750402123210556</v>
      </c>
      <c r="Y458" s="8">
        <f t="shared" si="112"/>
        <v>13.404107018390436</v>
      </c>
      <c r="Z458" s="8">
        <f t="shared" si="113"/>
        <v>380</v>
      </c>
      <c r="AA458" s="16">
        <v>15000000298</v>
      </c>
      <c r="AB458" s="8">
        <f t="shared" si="102"/>
        <v>2.4868145915698046</v>
      </c>
      <c r="AC458" s="8">
        <f t="shared" si="101"/>
        <v>70.5</v>
      </c>
      <c r="AD458" s="16">
        <v>15000000298</v>
      </c>
      <c r="AE458" s="13" t="s">
        <v>1616</v>
      </c>
      <c r="AF458" s="11" t="str">
        <f t="shared" si="114"/>
        <v>Sweet &amp; Spicy Grill Seasoning Ingredients:
brown sugar, salt, spice, molasses powder (refinery syrup, can molasses, cane caramel color), dehydrated garlic</v>
      </c>
    </row>
    <row r="459" spans="1:32" ht="120" x14ac:dyDescent="0.3">
      <c r="A459" s="25" t="s">
        <v>1126</v>
      </c>
      <c r="B459" s="10" t="s">
        <v>1127</v>
      </c>
      <c r="C459" s="10" t="s">
        <v>1127</v>
      </c>
      <c r="D459" s="11" t="s">
        <v>2241</v>
      </c>
      <c r="E459" s="8">
        <f t="shared" si="103"/>
        <v>1.3756846676769132</v>
      </c>
      <c r="F459" s="8">
        <v>39</v>
      </c>
      <c r="G459" s="8">
        <f t="shared" si="104"/>
        <v>2.9982870962189132</v>
      </c>
      <c r="H459" s="8">
        <v>85</v>
      </c>
      <c r="I459" s="8">
        <f t="shared" si="105"/>
        <v>3.7478588702736415</v>
      </c>
      <c r="J459" s="8">
        <f t="shared" si="106"/>
        <v>106.25179897225775</v>
      </c>
      <c r="K459" s="8">
        <f t="shared" si="107"/>
        <v>5.9965741924378264</v>
      </c>
      <c r="L459" s="8">
        <f t="shared" si="108"/>
        <v>170.00287835561238</v>
      </c>
      <c r="M459" s="11" t="str">
        <f t="shared" si="109"/>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59" s="12">
        <v>10000000315</v>
      </c>
      <c r="O459" s="12">
        <v>30000000315</v>
      </c>
      <c r="P459" s="12">
        <v>50000000315</v>
      </c>
      <c r="Q459" s="12">
        <v>70000000315</v>
      </c>
      <c r="R459" s="12">
        <v>90000000315</v>
      </c>
      <c r="S459" s="12">
        <v>11000000315</v>
      </c>
      <c r="T459" s="12">
        <v>13000000315</v>
      </c>
      <c r="U459" s="10" t="s">
        <v>38</v>
      </c>
      <c r="V459" s="11" t="s">
        <v>156</v>
      </c>
      <c r="W459" s="8">
        <f t="shared" si="110"/>
        <v>0.7495717740547283</v>
      </c>
      <c r="X459" s="8">
        <f t="shared" si="111"/>
        <v>21.250359794451548</v>
      </c>
      <c r="Y459" s="8">
        <f t="shared" si="112"/>
        <v>11.993148384875653</v>
      </c>
      <c r="Z459" s="8">
        <f t="shared" si="113"/>
        <v>340</v>
      </c>
      <c r="AA459" s="16">
        <v>15000000315</v>
      </c>
      <c r="AB459" s="8">
        <f t="shared" si="102"/>
        <v>2.1869858819479133</v>
      </c>
      <c r="AC459" s="8">
        <f t="shared" si="101"/>
        <v>62</v>
      </c>
      <c r="AD459" s="16">
        <v>15000000315</v>
      </c>
      <c r="AE459" s="13" t="s">
        <v>1611</v>
      </c>
      <c r="AF459" s="11" t="str">
        <f t="shared" si="114"/>
        <v>Sweet Cherry Rub Ingredients:
brown sugar, salt, dehydrated cherry powder, spices, dehydrated garlic, paprika, onion powder, and no more than 1% tricalcium phosphate added to prevent caking</v>
      </c>
    </row>
    <row r="460" spans="1:32" ht="120" x14ac:dyDescent="0.3">
      <c r="A460" s="14" t="s">
        <v>1821</v>
      </c>
      <c r="B460" s="10" t="s">
        <v>1814</v>
      </c>
      <c r="C460" s="10" t="s">
        <v>1814</v>
      </c>
      <c r="D460" s="11" t="s">
        <v>2242</v>
      </c>
      <c r="E460" s="8">
        <f t="shared" si="103"/>
        <v>1.3756846676769132</v>
      </c>
      <c r="F460" s="8">
        <v>39</v>
      </c>
      <c r="G460" s="8">
        <f t="shared" si="104"/>
        <v>2.9982870962189132</v>
      </c>
      <c r="H460" s="8">
        <v>85</v>
      </c>
      <c r="I460" s="8">
        <f t="shared" si="105"/>
        <v>3.7478588702736415</v>
      </c>
      <c r="J460" s="8">
        <f t="shared" si="106"/>
        <v>106.25179897225775</v>
      </c>
      <c r="K460" s="8">
        <f t="shared" si="107"/>
        <v>5.9965741924378264</v>
      </c>
      <c r="L460" s="8">
        <f t="shared" si="108"/>
        <v>170.00287835561238</v>
      </c>
      <c r="M460" s="11" t="str">
        <f t="shared" si="109"/>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0" s="12">
        <v>10000000521</v>
      </c>
      <c r="O460" s="12">
        <v>30000000521</v>
      </c>
      <c r="P460" s="12">
        <v>50000000521</v>
      </c>
      <c r="Q460" s="12">
        <v>70000000521</v>
      </c>
      <c r="R460" s="12">
        <v>90000000521</v>
      </c>
      <c r="S460" s="12">
        <v>11000000521</v>
      </c>
      <c r="T460" s="12">
        <v>13000000521</v>
      </c>
      <c r="U460" s="27"/>
      <c r="W460" s="8">
        <f t="shared" si="110"/>
        <v>0.7495717740547283</v>
      </c>
      <c r="X460" s="8">
        <f t="shared" si="111"/>
        <v>21.250359794451548</v>
      </c>
      <c r="Y460" s="8">
        <f t="shared" si="112"/>
        <v>11.993148384875653</v>
      </c>
      <c r="Z460" s="8">
        <f t="shared" si="113"/>
        <v>340</v>
      </c>
      <c r="AA460" s="16">
        <v>15000000521</v>
      </c>
      <c r="AB460" s="8">
        <f t="shared" si="102"/>
        <v>2.1869858819479133</v>
      </c>
      <c r="AC460" s="8">
        <f t="shared" si="101"/>
        <v>62</v>
      </c>
      <c r="AD460" s="16">
        <v>15000000521</v>
      </c>
      <c r="AE460" s="13" t="s">
        <v>1811</v>
      </c>
      <c r="AF460" s="11" t="str">
        <f t="shared" si="114"/>
        <v>Sweet Cherry Seasoning Ingredients:
brown sugar, salt, dehydrated cherry powder, spices, dehydrated garlic, paprika, onion powder, and no more than 1% tricalcium phosphate added to prevent caking</v>
      </c>
    </row>
    <row r="461" spans="1:32" ht="135" x14ac:dyDescent="0.3">
      <c r="A461" s="9" t="s">
        <v>1368</v>
      </c>
      <c r="B461" s="10" t="s">
        <v>1349</v>
      </c>
      <c r="C461" s="10" t="s">
        <v>1349</v>
      </c>
      <c r="D461" s="11" t="s">
        <v>2243</v>
      </c>
      <c r="E461" s="8">
        <f t="shared" si="103"/>
        <v>0.98767104346034784</v>
      </c>
      <c r="F461" s="8">
        <v>28</v>
      </c>
      <c r="G461" s="8">
        <f t="shared" si="104"/>
        <v>2.4691776086508699</v>
      </c>
      <c r="H461" s="8">
        <v>70</v>
      </c>
      <c r="I461" s="8">
        <f t="shared" si="105"/>
        <v>3.0864720108135875</v>
      </c>
      <c r="J461" s="8">
        <f t="shared" si="106"/>
        <v>87.501481506565213</v>
      </c>
      <c r="K461" s="8">
        <f t="shared" si="107"/>
        <v>4.9383552173017398</v>
      </c>
      <c r="L461" s="8">
        <f t="shared" si="108"/>
        <v>140.00237041050434</v>
      </c>
      <c r="M461" s="11" t="str">
        <f t="shared" si="109"/>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61" s="12">
        <v>10000000496</v>
      </c>
      <c r="O461" s="12">
        <v>30000000496</v>
      </c>
      <c r="P461" s="12">
        <v>50000000496</v>
      </c>
      <c r="Q461" s="12">
        <v>70000000496</v>
      </c>
      <c r="R461" s="12">
        <v>90000000496</v>
      </c>
      <c r="S461" s="12">
        <v>11000000496</v>
      </c>
      <c r="T461" s="12">
        <v>13000000496</v>
      </c>
      <c r="U461" s="10" t="s">
        <v>38</v>
      </c>
      <c r="V461" s="11" t="s">
        <v>1316</v>
      </c>
      <c r="W461" s="8">
        <f t="shared" si="110"/>
        <v>0.61729440216271747</v>
      </c>
      <c r="X461" s="8">
        <f t="shared" si="111"/>
        <v>17.500296301313043</v>
      </c>
      <c r="Y461" s="8">
        <f t="shared" si="112"/>
        <v>9.8767104346034795</v>
      </c>
      <c r="Z461" s="8">
        <f t="shared" si="113"/>
        <v>280</v>
      </c>
      <c r="AA461" s="16">
        <v>15000000496</v>
      </c>
      <c r="AB461" s="8">
        <f t="shared" si="102"/>
        <v>1.7284243260556089</v>
      </c>
      <c r="AC461" s="8">
        <f t="shared" si="101"/>
        <v>49</v>
      </c>
      <c r="AD461" s="16">
        <v>15000000496</v>
      </c>
      <c r="AE461" s="13" t="s">
        <v>1626</v>
      </c>
      <c r="AF461" s="11" t="str">
        <f t="shared" si="114"/>
        <v>Sweet Heat Pub Seasoning Ingredients:
chili pepper, black pepper, paprika, salt, sugar, spices, dehydrated garlic, dehydrated onion, honey granules, extractives of paprika, turmeric, tricalcium phosphate (anti caking)</v>
      </c>
    </row>
    <row r="462" spans="1:32" ht="105" x14ac:dyDescent="0.3">
      <c r="A462" s="9" t="s">
        <v>1128</v>
      </c>
      <c r="B462" s="10" t="s">
        <v>1129</v>
      </c>
      <c r="C462" s="10" t="s">
        <v>1129</v>
      </c>
      <c r="D462" s="11" t="s">
        <v>2244</v>
      </c>
      <c r="E462" s="8">
        <f t="shared" si="103"/>
        <v>1.6000270904057639</v>
      </c>
      <c r="F462" s="8">
        <v>45.360000000000007</v>
      </c>
      <c r="G462" s="8">
        <f t="shared" si="104"/>
        <v>3.2000541808115277</v>
      </c>
      <c r="H462" s="8">
        <v>90.720000000000013</v>
      </c>
      <c r="I462" s="8">
        <f t="shared" si="105"/>
        <v>4.00006772601441</v>
      </c>
      <c r="J462" s="8">
        <f t="shared" si="106"/>
        <v>113.40192003250853</v>
      </c>
      <c r="K462" s="8">
        <f t="shared" si="107"/>
        <v>6.4001083616230554</v>
      </c>
      <c r="L462" s="8">
        <f t="shared" si="108"/>
        <v>181.44307205201363</v>
      </c>
      <c r="M462" s="11" t="str">
        <f t="shared" si="109"/>
        <v>Sweet Honey Herb Blend Ingredients:
salt. garlic, onion, pepper, honey, vinegar, paprika, sugar, spices
• Packed in a facility and/or equipment that produces products containing peanuts, tree nuts, soybean, milk, dairy, eggs, fish, shellfish, wheat, sesame •
 - NET WT. 1.60 oz (45.36 grams)</v>
      </c>
      <c r="N462" s="12">
        <v>10000000316</v>
      </c>
      <c r="O462" s="12">
        <v>30000000316</v>
      </c>
      <c r="P462" s="12">
        <v>50000000316</v>
      </c>
      <c r="Q462" s="12">
        <v>70000000316</v>
      </c>
      <c r="R462" s="12">
        <v>90000000316</v>
      </c>
      <c r="S462" s="12">
        <v>11000000316</v>
      </c>
      <c r="T462" s="12">
        <v>13000000316</v>
      </c>
      <c r="U462" s="10"/>
      <c r="V462" s="11"/>
      <c r="W462" s="8">
        <f t="shared" si="110"/>
        <v>0.80001354520288193</v>
      </c>
      <c r="X462" s="8">
        <f t="shared" si="111"/>
        <v>22.680384006501704</v>
      </c>
      <c r="Y462" s="8">
        <f t="shared" si="112"/>
        <v>12.800216723246111</v>
      </c>
      <c r="Z462" s="8">
        <f t="shared" si="113"/>
        <v>362.88000000000005</v>
      </c>
      <c r="AA462" s="16">
        <v>15000000316</v>
      </c>
      <c r="AB462" s="8">
        <f t="shared" si="102"/>
        <v>2.4000406356086459</v>
      </c>
      <c r="AC462" s="8">
        <f t="shared" si="101"/>
        <v>68.040000000000006</v>
      </c>
      <c r="AD462" s="16">
        <v>15000000316</v>
      </c>
      <c r="AE462" s="13"/>
      <c r="AF462" s="11" t="str">
        <f t="shared" si="114"/>
        <v>Sweet Honey Herb Blend Ingredients:
salt. garlic, onion, pepper, honey, vinegar, paprika, sugar, spices</v>
      </c>
    </row>
    <row r="463" spans="1:32" ht="31.2" x14ac:dyDescent="0.3">
      <c r="A463" s="9" t="s">
        <v>1130</v>
      </c>
      <c r="B463" s="10" t="s">
        <v>1131</v>
      </c>
      <c r="C463" s="10" t="s">
        <v>1132</v>
      </c>
      <c r="D463" s="11" t="s">
        <v>32</v>
      </c>
      <c r="E463" s="8">
        <f t="shared" si="103"/>
        <v>1.1000186246539627</v>
      </c>
      <c r="F463" s="8">
        <v>31.185000000000006</v>
      </c>
      <c r="G463" s="8">
        <f t="shared" si="104"/>
        <v>2.2000372493079254</v>
      </c>
      <c r="H463" s="8">
        <v>62.370000000000012</v>
      </c>
      <c r="I463" s="8">
        <f t="shared" si="105"/>
        <v>2.7500465616349068</v>
      </c>
      <c r="J463" s="8">
        <f t="shared" si="106"/>
        <v>77.963820022349609</v>
      </c>
      <c r="K463" s="8">
        <f t="shared" si="107"/>
        <v>4.4000744986158509</v>
      </c>
      <c r="L463" s="8">
        <f t="shared" si="108"/>
        <v>124.74211203575938</v>
      </c>
      <c r="M463" s="11" t="str">
        <f t="shared" si="109"/>
        <v>NULL
 - NET WT. 1.10 oz (31.185 grams)</v>
      </c>
      <c r="N463" s="12">
        <v>10000000317</v>
      </c>
      <c r="O463" s="12">
        <v>30000000317</v>
      </c>
      <c r="P463" s="12">
        <v>50000000317</v>
      </c>
      <c r="Q463" s="12">
        <v>70000000317</v>
      </c>
      <c r="R463" s="12">
        <v>90000000317</v>
      </c>
      <c r="S463" s="12">
        <v>11000000317</v>
      </c>
      <c r="T463" s="12">
        <v>13000000317</v>
      </c>
      <c r="U463" s="10"/>
      <c r="V463" s="11"/>
      <c r="W463" s="8">
        <f t="shared" si="110"/>
        <v>0.55000931232698136</v>
      </c>
      <c r="X463" s="8">
        <f t="shared" si="111"/>
        <v>15.592764004469922</v>
      </c>
      <c r="Y463" s="8">
        <f t="shared" si="112"/>
        <v>8.8001489972317017</v>
      </c>
      <c r="Z463" s="8">
        <f t="shared" si="113"/>
        <v>249.48000000000005</v>
      </c>
      <c r="AA463" s="16">
        <v>15000000317</v>
      </c>
      <c r="AB463" s="8">
        <f t="shared" si="102"/>
        <v>1.6500279369809441</v>
      </c>
      <c r="AC463" s="8">
        <f t="shared" si="101"/>
        <v>46.777500000000011</v>
      </c>
      <c r="AD463" s="16">
        <v>15000000317</v>
      </c>
      <c r="AE463" s="13"/>
      <c r="AF463" s="11" t="str">
        <f t="shared" si="114"/>
        <v>NULL</v>
      </c>
    </row>
    <row r="464" spans="1:32" ht="195" x14ac:dyDescent="0.3">
      <c r="A464" s="9" t="s">
        <v>1133</v>
      </c>
      <c r="B464" s="10" t="s">
        <v>1134</v>
      </c>
      <c r="C464" s="10" t="s">
        <v>1135</v>
      </c>
      <c r="D464" s="11" t="s">
        <v>2359</v>
      </c>
      <c r="E464" s="8">
        <f t="shared" si="103"/>
        <v>1.687528571912329</v>
      </c>
      <c r="F464" s="8">
        <v>47.840625000000003</v>
      </c>
      <c r="G464" s="8">
        <f t="shared" si="104"/>
        <v>3.3750571438246579</v>
      </c>
      <c r="H464" s="8">
        <v>95.681250000000006</v>
      </c>
      <c r="I464" s="8">
        <f t="shared" si="105"/>
        <v>4.2188214297808226</v>
      </c>
      <c r="J464" s="8">
        <f t="shared" si="106"/>
        <v>119.60358753428633</v>
      </c>
      <c r="K464" s="8">
        <f t="shared" si="107"/>
        <v>6.7501142876493159</v>
      </c>
      <c r="L464" s="8">
        <f t="shared" si="108"/>
        <v>191.36574005485812</v>
      </c>
      <c r="M464" s="11" t="str">
        <f t="shared" si="109"/>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64" s="12">
        <v>10000000318</v>
      </c>
      <c r="O464" s="12">
        <v>30000000318</v>
      </c>
      <c r="P464" s="12">
        <v>50000000318</v>
      </c>
      <c r="Q464" s="12">
        <v>70000000318</v>
      </c>
      <c r="R464" s="12">
        <v>90000000318</v>
      </c>
      <c r="S464" s="12">
        <v>11000000318</v>
      </c>
      <c r="T464" s="12">
        <v>13000000318</v>
      </c>
      <c r="U464" s="10"/>
      <c r="V464" s="11"/>
      <c r="W464" s="8">
        <f t="shared" si="110"/>
        <v>0.84376428595616448</v>
      </c>
      <c r="X464" s="8">
        <f t="shared" si="111"/>
        <v>23.920717506857265</v>
      </c>
      <c r="Y464" s="8">
        <f t="shared" si="112"/>
        <v>13.500228575298632</v>
      </c>
      <c r="Z464" s="8">
        <f t="shared" si="113"/>
        <v>382.72500000000002</v>
      </c>
      <c r="AA464" s="16">
        <v>15000000318</v>
      </c>
      <c r="AB464" s="8">
        <f t="shared" si="102"/>
        <v>2.5312928578684932</v>
      </c>
      <c r="AC464" s="8">
        <f t="shared" si="101"/>
        <v>71.760937500000011</v>
      </c>
      <c r="AD464" s="16">
        <v>15000000318</v>
      </c>
      <c r="AE464" s="13"/>
      <c r="AF464" s="11" t="str">
        <f t="shared" si="114"/>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v>
      </c>
    </row>
    <row r="465" spans="1:32" ht="105" x14ac:dyDescent="0.3">
      <c r="A465" s="9" t="s">
        <v>1136</v>
      </c>
      <c r="B465" s="10" t="s">
        <v>1812</v>
      </c>
      <c r="C465" s="10" t="s">
        <v>1813</v>
      </c>
      <c r="D465" s="11" t="s">
        <v>2245</v>
      </c>
      <c r="E465" s="8">
        <f t="shared" si="103"/>
        <v>1.3404107018390437</v>
      </c>
      <c r="F465" s="8">
        <v>38</v>
      </c>
      <c r="G465" s="8">
        <f t="shared" si="104"/>
        <v>2.9982870962189132</v>
      </c>
      <c r="H465" s="8">
        <v>85</v>
      </c>
      <c r="I465" s="8">
        <f t="shared" si="105"/>
        <v>3.7478588702736415</v>
      </c>
      <c r="J465" s="8">
        <f t="shared" si="106"/>
        <v>106.25179897225775</v>
      </c>
      <c r="K465" s="8">
        <f t="shared" si="107"/>
        <v>5.9965741924378264</v>
      </c>
      <c r="L465" s="8">
        <f t="shared" si="108"/>
        <v>170.00287835561238</v>
      </c>
      <c r="M465" s="11" t="str">
        <f t="shared" si="109"/>
        <v>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
 - NET WT. 1.34 oz (38 grams)</v>
      </c>
      <c r="N465" s="12">
        <v>10000000319</v>
      </c>
      <c r="O465" s="12">
        <v>30000000319</v>
      </c>
      <c r="P465" s="12">
        <v>50000000319</v>
      </c>
      <c r="Q465" s="12">
        <v>70000000319</v>
      </c>
      <c r="R465" s="12">
        <v>90000000319</v>
      </c>
      <c r="S465" s="12">
        <v>11000000319</v>
      </c>
      <c r="T465" s="12">
        <v>13000000319</v>
      </c>
      <c r="U465" s="10" t="s">
        <v>38</v>
      </c>
      <c r="V465" s="11" t="s">
        <v>1316</v>
      </c>
      <c r="W465" s="8">
        <f t="shared" si="110"/>
        <v>0.7495717740547283</v>
      </c>
      <c r="X465" s="8">
        <f t="shared" si="111"/>
        <v>21.250359794451548</v>
      </c>
      <c r="Y465" s="8">
        <f t="shared" si="112"/>
        <v>11.993148384875653</v>
      </c>
      <c r="Z465" s="8">
        <f t="shared" si="113"/>
        <v>340</v>
      </c>
      <c r="AA465" s="16">
        <v>15000000319</v>
      </c>
      <c r="AB465" s="8">
        <f t="shared" si="102"/>
        <v>2.1693488990289786</v>
      </c>
      <c r="AC465" s="8">
        <f t="shared" ref="AC465:AC527" si="115">IF(OR(F465 = "NULL", H465 = "NULL"), "NULL", (F465+H465)/2)</f>
        <v>61.5</v>
      </c>
      <c r="AD465" s="16">
        <v>15000000319</v>
      </c>
      <c r="AE465" s="13" t="s">
        <v>1618</v>
      </c>
      <c r="AF465" s="11" t="str">
        <f t="shared" si="114"/>
        <v>Sweet, Hot &amp; Smoky Seasoning Ingredients:
salt, paprika, natural spices, monosodium glutamate, garlic powder, red pepper, smoke powder, cane sugar</v>
      </c>
    </row>
    <row r="466" spans="1:32" ht="120" x14ac:dyDescent="0.3">
      <c r="A466" s="9" t="s">
        <v>1137</v>
      </c>
      <c r="B466" s="10" t="s">
        <v>1621</v>
      </c>
      <c r="C466" s="10" t="s">
        <v>1621</v>
      </c>
      <c r="D466" s="11" t="s">
        <v>2246</v>
      </c>
      <c r="E466" s="8">
        <f t="shared" si="103"/>
        <v>1.2345888043254349</v>
      </c>
      <c r="F466" s="8">
        <v>35</v>
      </c>
      <c r="G466" s="8">
        <f t="shared" si="104"/>
        <v>2.6102734720023482</v>
      </c>
      <c r="H466" s="8">
        <v>74</v>
      </c>
      <c r="I466" s="8">
        <f t="shared" si="105"/>
        <v>3.2628418400029351</v>
      </c>
      <c r="J466" s="8">
        <f t="shared" si="106"/>
        <v>92.501566164083215</v>
      </c>
      <c r="K466" s="8">
        <f t="shared" si="107"/>
        <v>5.2205469440046963</v>
      </c>
      <c r="L466" s="8">
        <f t="shared" si="108"/>
        <v>148.00250586253316</v>
      </c>
      <c r="M466" s="11" t="str">
        <f t="shared" si="109"/>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66" s="12">
        <v>10000000384</v>
      </c>
      <c r="O466" s="12">
        <v>30000000384</v>
      </c>
      <c r="P466" s="12">
        <v>50000000384</v>
      </c>
      <c r="Q466" s="12">
        <v>70000000384</v>
      </c>
      <c r="R466" s="12">
        <v>90000000384</v>
      </c>
      <c r="S466" s="12">
        <v>11000000384</v>
      </c>
      <c r="T466" s="12">
        <v>13000000384</v>
      </c>
      <c r="U466" s="10" t="s">
        <v>38</v>
      </c>
      <c r="V466" s="11" t="s">
        <v>1316</v>
      </c>
      <c r="W466" s="8">
        <f t="shared" si="110"/>
        <v>0.65256836800058704</v>
      </c>
      <c r="X466" s="8">
        <f t="shared" si="111"/>
        <v>18.500313232816644</v>
      </c>
      <c r="Y466" s="8">
        <f t="shared" si="112"/>
        <v>10.441093888009393</v>
      </c>
      <c r="Z466" s="8">
        <f t="shared" si="113"/>
        <v>296</v>
      </c>
      <c r="AA466" s="16">
        <v>15000000384</v>
      </c>
      <c r="AB466" s="8">
        <f t="shared" si="102"/>
        <v>1.9224311381638914</v>
      </c>
      <c r="AC466" s="8">
        <f t="shared" si="115"/>
        <v>54.5</v>
      </c>
      <c r="AD466" s="16">
        <v>15000000384</v>
      </c>
      <c r="AE466" s="13" t="s">
        <v>1622</v>
      </c>
      <c r="AF466" s="11" t="str">
        <f t="shared" si="114"/>
        <v>Tangy Chicken Seasoning Ingredients:
dehydrated garlic, dehydrated onion, sea salt, spices, dehydrated orange, paprika, dehydrated green bell pepper, vegetable oil</v>
      </c>
    </row>
    <row r="467" spans="1:32" ht="90" x14ac:dyDescent="0.3">
      <c r="A467" s="9" t="s">
        <v>1378</v>
      </c>
      <c r="B467" s="10" t="s">
        <v>1138</v>
      </c>
      <c r="C467" s="10" t="s">
        <v>1138</v>
      </c>
      <c r="D467" s="11" t="s">
        <v>2247</v>
      </c>
      <c r="E467" s="8">
        <f t="shared" si="103"/>
        <v>0.88184914594673913</v>
      </c>
      <c r="F467" s="8">
        <v>25</v>
      </c>
      <c r="G467" s="8">
        <f t="shared" si="104"/>
        <v>2.1164379502721742</v>
      </c>
      <c r="H467" s="8">
        <v>60</v>
      </c>
      <c r="I467" s="8">
        <f t="shared" si="105"/>
        <v>2.645547437840218</v>
      </c>
      <c r="J467" s="8">
        <f t="shared" si="106"/>
        <v>75.001269862770187</v>
      </c>
      <c r="K467" s="8">
        <f t="shared" si="107"/>
        <v>4.2328759005443484</v>
      </c>
      <c r="L467" s="8">
        <f t="shared" si="108"/>
        <v>120.00203178043228</v>
      </c>
      <c r="M467" s="11" t="str">
        <f t="shared" si="109"/>
        <v>Tellicherry Peppercorns Ingredients:
Tellicherry peppercorns
• Packed in a facility and/or equipment that produces products containing peanuts, tree nuts, soybean, milk, dairy, eggs, fish, shellfish, wheat, sesame •
 - NET WT. 0.88 oz (25 grams)</v>
      </c>
      <c r="N467" s="12">
        <v>10000000428</v>
      </c>
      <c r="O467" s="12">
        <v>30000000428</v>
      </c>
      <c r="P467" s="12">
        <v>50000000428</v>
      </c>
      <c r="Q467" s="12">
        <v>70000000428</v>
      </c>
      <c r="R467" s="12">
        <v>90000000428</v>
      </c>
      <c r="S467" s="12">
        <v>11000000428</v>
      </c>
      <c r="T467" s="12">
        <v>13000000428</v>
      </c>
      <c r="U467" s="10" t="s">
        <v>38</v>
      </c>
      <c r="V467" s="11"/>
      <c r="W467" s="8">
        <f t="shared" si="110"/>
        <v>0.52910948756804355</v>
      </c>
      <c r="X467" s="8">
        <f t="shared" si="111"/>
        <v>15.000253972554034</v>
      </c>
      <c r="Y467" s="8">
        <f t="shared" si="112"/>
        <v>8.4657518010886967</v>
      </c>
      <c r="Z467" s="8">
        <f t="shared" si="113"/>
        <v>240</v>
      </c>
      <c r="AA467" s="16">
        <v>15000000428</v>
      </c>
      <c r="AB467" s="8">
        <f t="shared" si="102"/>
        <v>1.4991435481094566</v>
      </c>
      <c r="AC467" s="8">
        <f t="shared" si="115"/>
        <v>42.5</v>
      </c>
      <c r="AD467" s="16">
        <v>15000000428</v>
      </c>
      <c r="AE467" s="13"/>
      <c r="AF467" s="11" t="str">
        <f t="shared" si="114"/>
        <v>Tellicherry Peppercorns Ingredients:
Tellicherry peppercorns</v>
      </c>
    </row>
    <row r="468" spans="1:32" ht="135" x14ac:dyDescent="0.3">
      <c r="A468" s="9" t="s">
        <v>728</v>
      </c>
      <c r="B468" s="10" t="s">
        <v>1140</v>
      </c>
      <c r="C468" s="10" t="s">
        <v>1141</v>
      </c>
      <c r="D468" s="11" t="s">
        <v>2248</v>
      </c>
      <c r="E468" s="8">
        <f t="shared" si="103"/>
        <v>1.1993148384875654</v>
      </c>
      <c r="F468" s="8">
        <v>34</v>
      </c>
      <c r="G468" s="8">
        <f t="shared" si="104"/>
        <v>2.3986296769751307</v>
      </c>
      <c r="H468" s="8">
        <v>68</v>
      </c>
      <c r="I468" s="8">
        <f t="shared" si="105"/>
        <v>2.9982870962189132</v>
      </c>
      <c r="J468" s="8">
        <f t="shared" si="106"/>
        <v>85.001439177806191</v>
      </c>
      <c r="K468" s="8">
        <f t="shared" si="107"/>
        <v>4.7972593539502615</v>
      </c>
      <c r="L468" s="8">
        <f t="shared" si="108"/>
        <v>136.00230268448993</v>
      </c>
      <c r="M468" s="11" t="str">
        <f t="shared" si="109"/>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68" s="12">
        <v>10000000385</v>
      </c>
      <c r="O468" s="12">
        <v>30000000385</v>
      </c>
      <c r="P468" s="12">
        <v>50000000385</v>
      </c>
      <c r="Q468" s="12">
        <v>70000000385</v>
      </c>
      <c r="R468" s="12">
        <v>90000000385</v>
      </c>
      <c r="S468" s="12">
        <v>11000000385</v>
      </c>
      <c r="T468" s="12">
        <v>13000000385</v>
      </c>
      <c r="U468" s="10" t="s">
        <v>38</v>
      </c>
      <c r="V468" s="11" t="s">
        <v>1316</v>
      </c>
      <c r="W468" s="8">
        <f t="shared" si="110"/>
        <v>0.59965741924378269</v>
      </c>
      <c r="X468" s="8">
        <f t="shared" si="111"/>
        <v>17.000287835561242</v>
      </c>
      <c r="Y468" s="8">
        <f t="shared" si="112"/>
        <v>9.594518707900523</v>
      </c>
      <c r="Z468" s="8">
        <f t="shared" si="113"/>
        <v>272</v>
      </c>
      <c r="AA468" s="16">
        <v>15000000385</v>
      </c>
      <c r="AB468" s="8">
        <f t="shared" si="102"/>
        <v>1.7989722577313481</v>
      </c>
      <c r="AC468" s="8">
        <f t="shared" si="115"/>
        <v>51</v>
      </c>
      <c r="AD468" s="16">
        <v>15000000385</v>
      </c>
      <c r="AE468" s="13"/>
      <c r="AF468" s="11" t="str">
        <f t="shared" si="114"/>
        <v>Texas Smoke Grill Seasoning Ingredients:
natural hickory smoke flavor, salt, dehydrated onion, dehydrated garlic, spices, paprika, citric acid, soybean oil, &lt;1% silicon dioxide (anti caking)
• ALLERGY ALERT: contains soybean oil •</v>
      </c>
    </row>
    <row r="469" spans="1:32" ht="150" x14ac:dyDescent="0.3">
      <c r="A469" s="9" t="s">
        <v>1142</v>
      </c>
      <c r="B469" s="10" t="s">
        <v>1143</v>
      </c>
      <c r="C469" s="10" t="s">
        <v>1144</v>
      </c>
      <c r="D469" s="11" t="s">
        <v>2249</v>
      </c>
      <c r="E469" s="8">
        <f t="shared" si="103"/>
        <v>1.7000287835561239</v>
      </c>
      <c r="F469" s="8">
        <v>48.195</v>
      </c>
      <c r="G469" s="8">
        <f t="shared" si="104"/>
        <v>3.4000575671122477</v>
      </c>
      <c r="H469" s="8">
        <v>96.39</v>
      </c>
      <c r="I469" s="8">
        <f t="shared" si="105"/>
        <v>4.2500719588903095</v>
      </c>
      <c r="J469" s="8">
        <f t="shared" si="106"/>
        <v>120.48954003454028</v>
      </c>
      <c r="K469" s="8">
        <f t="shared" si="107"/>
        <v>6.8001151342244954</v>
      </c>
      <c r="L469" s="8">
        <f t="shared" si="108"/>
        <v>192.78326405526445</v>
      </c>
      <c r="M469" s="11" t="str">
        <f t="shared" si="109"/>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69" s="12">
        <v>10000000320</v>
      </c>
      <c r="O469" s="12">
        <v>30000000320</v>
      </c>
      <c r="P469" s="12">
        <v>50000000320</v>
      </c>
      <c r="Q469" s="12">
        <v>70000000320</v>
      </c>
      <c r="R469" s="12">
        <v>90000000320</v>
      </c>
      <c r="S469" s="12">
        <v>11000000320</v>
      </c>
      <c r="T469" s="12">
        <v>13000000320</v>
      </c>
      <c r="U469" s="10" t="s">
        <v>38</v>
      </c>
      <c r="V469" s="11" t="s">
        <v>461</v>
      </c>
      <c r="W469" s="8">
        <f t="shared" si="110"/>
        <v>0.85001439177806193</v>
      </c>
      <c r="X469" s="8">
        <f t="shared" si="111"/>
        <v>24.097908006908057</v>
      </c>
      <c r="Y469" s="8">
        <f t="shared" si="112"/>
        <v>13.600230268448991</v>
      </c>
      <c r="Z469" s="8">
        <f t="shared" si="113"/>
        <v>385.56</v>
      </c>
      <c r="AA469" s="16">
        <v>15000000320</v>
      </c>
      <c r="AB469" s="8">
        <f t="shared" si="102"/>
        <v>2.5500431753341859</v>
      </c>
      <c r="AC469" s="8">
        <f t="shared" si="115"/>
        <v>72.292500000000004</v>
      </c>
      <c r="AD469" s="16">
        <v>15000000320</v>
      </c>
      <c r="AE469" s="13"/>
      <c r="AF469" s="11" t="str">
        <f t="shared" si="114"/>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470" spans="1:32" ht="105" x14ac:dyDescent="0.3">
      <c r="A470" s="9" t="s">
        <v>1145</v>
      </c>
      <c r="B470" s="10" t="s">
        <v>1146</v>
      </c>
      <c r="C470" s="10" t="s">
        <v>1147</v>
      </c>
      <c r="D470" s="11" t="s">
        <v>2250</v>
      </c>
      <c r="E470" s="8">
        <f t="shared" si="103"/>
        <v>1.1000186246539627</v>
      </c>
      <c r="F470" s="8">
        <v>31.185000000000006</v>
      </c>
      <c r="G470" s="8">
        <f t="shared" si="104"/>
        <v>2.2000372493079254</v>
      </c>
      <c r="H470" s="8">
        <v>62.370000000000012</v>
      </c>
      <c r="I470" s="8">
        <f t="shared" si="105"/>
        <v>2.7500465616349068</v>
      </c>
      <c r="J470" s="8">
        <f t="shared" si="106"/>
        <v>77.963820022349609</v>
      </c>
      <c r="K470" s="8">
        <f t="shared" si="107"/>
        <v>4.4000744986158509</v>
      </c>
      <c r="L470" s="8">
        <f t="shared" si="108"/>
        <v>124.74211203575938</v>
      </c>
      <c r="M470" s="11" t="str">
        <f t="shared" si="109"/>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70" s="12">
        <v>10000000386</v>
      </c>
      <c r="O470" s="12">
        <v>30000000386</v>
      </c>
      <c r="P470" s="12">
        <v>50000000386</v>
      </c>
      <c r="Q470" s="12">
        <v>70000000386</v>
      </c>
      <c r="R470" s="12">
        <v>90000000386</v>
      </c>
      <c r="S470" s="12">
        <v>11000000386</v>
      </c>
      <c r="T470" s="12">
        <v>13000000386</v>
      </c>
      <c r="U470" s="10" t="s">
        <v>38</v>
      </c>
      <c r="V470" s="11" t="s">
        <v>1316</v>
      </c>
      <c r="W470" s="8">
        <f t="shared" si="110"/>
        <v>0.55000931232698136</v>
      </c>
      <c r="X470" s="8">
        <f t="shared" si="111"/>
        <v>15.592764004469922</v>
      </c>
      <c r="Y470" s="8">
        <f t="shared" si="112"/>
        <v>8.8001489972317017</v>
      </c>
      <c r="Z470" s="8">
        <f t="shared" si="113"/>
        <v>249.48000000000005</v>
      </c>
      <c r="AA470" s="16">
        <v>15000000386</v>
      </c>
      <c r="AB470" s="8">
        <f t="shared" si="102"/>
        <v>1.6500279369809441</v>
      </c>
      <c r="AC470" s="8">
        <f t="shared" si="115"/>
        <v>46.777500000000011</v>
      </c>
      <c r="AD470" s="16">
        <v>15000000386</v>
      </c>
      <c r="AE470" s="13"/>
      <c r="AF470" s="11" t="str">
        <f t="shared" si="114"/>
        <v>Top Choice Grill Seasoning Ingredients:
salt, chili powder, dehydrated garlic &amp; onion, spices, white pepper, corn oil</v>
      </c>
    </row>
    <row r="471" spans="1:32" ht="180" x14ac:dyDescent="0.3">
      <c r="A471" s="9" t="s">
        <v>1148</v>
      </c>
      <c r="B471" s="10" t="s">
        <v>1149</v>
      </c>
      <c r="C471" s="10" t="s">
        <v>1149</v>
      </c>
      <c r="D471" s="11" t="s">
        <v>2360</v>
      </c>
      <c r="E471" s="8">
        <f t="shared" si="103"/>
        <v>1.5000253972554036</v>
      </c>
      <c r="F471" s="8">
        <v>42.525000000000006</v>
      </c>
      <c r="G471" s="8">
        <f t="shared" si="104"/>
        <v>3.0000507945108073</v>
      </c>
      <c r="H471" s="8">
        <v>85.050000000000011</v>
      </c>
      <c r="I471" s="8">
        <f t="shared" si="105"/>
        <v>3.7500634931385091</v>
      </c>
      <c r="J471" s="8">
        <f t="shared" si="106"/>
        <v>106.31430003047674</v>
      </c>
      <c r="K471" s="8">
        <f t="shared" si="107"/>
        <v>6.0001015890216145</v>
      </c>
      <c r="L471" s="8">
        <f t="shared" si="108"/>
        <v>170.10288004876278</v>
      </c>
      <c r="M471" s="11" t="str">
        <f t="shared" si="109"/>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471" s="12">
        <v>10000000322</v>
      </c>
      <c r="O471" s="12">
        <v>30000000322</v>
      </c>
      <c r="P471" s="12">
        <v>50000000322</v>
      </c>
      <c r="Q471" s="12">
        <v>70000000322</v>
      </c>
      <c r="R471" s="12">
        <v>90000000322</v>
      </c>
      <c r="S471" s="12">
        <v>11000000322</v>
      </c>
      <c r="T471" s="12">
        <v>13000000322</v>
      </c>
      <c r="U471" s="10" t="s">
        <v>38</v>
      </c>
      <c r="V471" s="11" t="s">
        <v>148</v>
      </c>
      <c r="W471" s="8">
        <f t="shared" si="110"/>
        <v>0.75001269862770181</v>
      </c>
      <c r="X471" s="8">
        <f t="shared" si="111"/>
        <v>21.262860006095348</v>
      </c>
      <c r="Y471" s="8">
        <f t="shared" si="112"/>
        <v>12.000203178043229</v>
      </c>
      <c r="Z471" s="8">
        <f t="shared" si="113"/>
        <v>340.20000000000005</v>
      </c>
      <c r="AA471" s="16">
        <v>15000000322</v>
      </c>
      <c r="AB471" s="8">
        <f t="shared" si="102"/>
        <v>2.2500380958831054</v>
      </c>
      <c r="AC471" s="8">
        <f t="shared" si="115"/>
        <v>63.787500000000009</v>
      </c>
      <c r="AD471" s="16">
        <v>15000000322</v>
      </c>
      <c r="AE471" s="13"/>
      <c r="AF471" s="11" t="str">
        <f t="shared" si="114"/>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v>
      </c>
    </row>
    <row r="472" spans="1:32" ht="105" x14ac:dyDescent="0.3">
      <c r="A472" s="9" t="s">
        <v>1150</v>
      </c>
      <c r="B472" s="10" t="s">
        <v>1151</v>
      </c>
      <c r="C472" s="10" t="s">
        <v>1151</v>
      </c>
      <c r="D472" s="11" t="s">
        <v>2251</v>
      </c>
      <c r="E472" s="8">
        <f t="shared" si="103"/>
        <v>0.80001354520288193</v>
      </c>
      <c r="F472" s="8">
        <v>22.680000000000003</v>
      </c>
      <c r="G472" s="8">
        <f t="shared" si="104"/>
        <v>1.6000270904057639</v>
      </c>
      <c r="H472" s="8">
        <v>45.360000000000007</v>
      </c>
      <c r="I472" s="8">
        <f t="shared" si="105"/>
        <v>2.000033863007205</v>
      </c>
      <c r="J472" s="8">
        <f t="shared" si="106"/>
        <v>56.700960016254264</v>
      </c>
      <c r="K472" s="8">
        <f t="shared" si="107"/>
        <v>3.2000541808115277</v>
      </c>
      <c r="L472" s="8">
        <f t="shared" si="108"/>
        <v>90.721536026006817</v>
      </c>
      <c r="M472" s="11" t="str">
        <f t="shared" si="109"/>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72" s="12">
        <v>10000000323</v>
      </c>
      <c r="O472" s="12">
        <v>30000000323</v>
      </c>
      <c r="P472" s="12">
        <v>50000000323</v>
      </c>
      <c r="Q472" s="12">
        <v>70000000323</v>
      </c>
      <c r="R472" s="12">
        <v>90000000323</v>
      </c>
      <c r="S472" s="12">
        <v>11000000323</v>
      </c>
      <c r="T472" s="12">
        <v>13000000323</v>
      </c>
      <c r="U472" s="10" t="s">
        <v>38</v>
      </c>
      <c r="V472" s="11"/>
      <c r="W472" s="8">
        <f t="shared" si="110"/>
        <v>0.40000677260144096</v>
      </c>
      <c r="X472" s="8">
        <f t="shared" si="111"/>
        <v>11.340192003250852</v>
      </c>
      <c r="Y472" s="8">
        <f t="shared" si="112"/>
        <v>6.4001083616230554</v>
      </c>
      <c r="Z472" s="8">
        <f t="shared" si="113"/>
        <v>181.44000000000003</v>
      </c>
      <c r="AA472" s="16">
        <v>15000000323</v>
      </c>
      <c r="AB472" s="8">
        <f t="shared" si="102"/>
        <v>1.2000203178043229</v>
      </c>
      <c r="AC472" s="8">
        <f t="shared" si="115"/>
        <v>34.020000000000003</v>
      </c>
      <c r="AD472" s="16">
        <v>15000000323</v>
      </c>
      <c r="AE472" s="13"/>
      <c r="AF472" s="11" t="str">
        <f t="shared" si="114"/>
        <v>Tropicana Tea Ingredients:
black tea, calendula petals, safflower petals, cornflower petals, rose petals, natural and artificial mango and passionfruit flavors</v>
      </c>
    </row>
    <row r="473" spans="1:32" ht="225" x14ac:dyDescent="0.3">
      <c r="A473" s="14" t="s">
        <v>1822</v>
      </c>
      <c r="B473" s="10" t="s">
        <v>1815</v>
      </c>
      <c r="C473" s="10" t="s">
        <v>1816</v>
      </c>
      <c r="D473" s="11" t="s">
        <v>2252</v>
      </c>
      <c r="E473" s="8">
        <f t="shared" si="103"/>
        <v>0.98767104346034784</v>
      </c>
      <c r="F473" s="8">
        <v>28</v>
      </c>
      <c r="G473" s="8">
        <f t="shared" si="104"/>
        <v>2.045890018596435</v>
      </c>
      <c r="H473" s="8">
        <v>58</v>
      </c>
      <c r="I473" s="8">
        <f t="shared" si="105"/>
        <v>2.5573625232455437</v>
      </c>
      <c r="J473" s="8">
        <f t="shared" si="106"/>
        <v>72.501227534011164</v>
      </c>
      <c r="K473" s="8">
        <f t="shared" si="107"/>
        <v>4.0917800371928701</v>
      </c>
      <c r="L473" s="8">
        <f t="shared" si="108"/>
        <v>116.00196405441787</v>
      </c>
      <c r="M473" s="11" t="str">
        <f t="shared" si="109"/>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3" s="12">
        <v>10000000522</v>
      </c>
      <c r="O473" s="12">
        <v>30000000522</v>
      </c>
      <c r="P473" s="12">
        <v>50000000522</v>
      </c>
      <c r="Q473" s="12">
        <v>70000000522</v>
      </c>
      <c r="R473" s="12">
        <v>90000000522</v>
      </c>
      <c r="S473" s="12">
        <v>11000000522</v>
      </c>
      <c r="T473" s="12">
        <v>13000000522</v>
      </c>
      <c r="U473" s="27"/>
      <c r="W473" s="8">
        <f t="shared" si="110"/>
        <v>0.51147250464910876</v>
      </c>
      <c r="X473" s="8">
        <f t="shared" si="111"/>
        <v>14.500245506802234</v>
      </c>
      <c r="Y473" s="8">
        <f t="shared" si="112"/>
        <v>8.1835600743857402</v>
      </c>
      <c r="Z473" s="8">
        <f t="shared" si="113"/>
        <v>232</v>
      </c>
      <c r="AA473" s="16">
        <v>15000000522</v>
      </c>
      <c r="AB473" s="8">
        <f t="shared" si="102"/>
        <v>1.5167805310283915</v>
      </c>
      <c r="AC473" s="8">
        <f t="shared" si="115"/>
        <v>43</v>
      </c>
      <c r="AD473" s="16">
        <v>15000000522</v>
      </c>
      <c r="AE473" s="13" t="s">
        <v>1817</v>
      </c>
      <c r="AF473" s="11" t="str">
        <f t="shared" si="114"/>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74" spans="1:32" ht="225" x14ac:dyDescent="0.3">
      <c r="A474" s="25" t="s">
        <v>518</v>
      </c>
      <c r="B474" s="10" t="s">
        <v>1153</v>
      </c>
      <c r="C474" s="10" t="s">
        <v>1154</v>
      </c>
      <c r="D474" s="11" t="s">
        <v>2253</v>
      </c>
      <c r="E474" s="8">
        <f t="shared" si="103"/>
        <v>0.98767104346034784</v>
      </c>
      <c r="F474" s="8">
        <v>28</v>
      </c>
      <c r="G474" s="8">
        <f t="shared" si="104"/>
        <v>2.045890018596435</v>
      </c>
      <c r="H474" s="8">
        <v>58</v>
      </c>
      <c r="I474" s="8">
        <f t="shared" si="105"/>
        <v>2.5573625232455437</v>
      </c>
      <c r="J474" s="8">
        <f t="shared" si="106"/>
        <v>72.501227534011164</v>
      </c>
      <c r="K474" s="8">
        <f t="shared" si="107"/>
        <v>4.0917800371928701</v>
      </c>
      <c r="L474" s="8">
        <f t="shared" si="108"/>
        <v>116.00196405441787</v>
      </c>
      <c r="M474" s="11" t="str">
        <f t="shared" si="109"/>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4" s="12">
        <v>10000000327</v>
      </c>
      <c r="O474" s="12">
        <v>30000000327</v>
      </c>
      <c r="P474" s="12">
        <v>50000000327</v>
      </c>
      <c r="Q474" s="12">
        <v>70000000327</v>
      </c>
      <c r="R474" s="12">
        <v>90000000327</v>
      </c>
      <c r="S474" s="12">
        <v>11000000327</v>
      </c>
      <c r="T474" s="12">
        <v>13000000327</v>
      </c>
      <c r="U474" s="10" t="s">
        <v>38</v>
      </c>
      <c r="V474" s="11" t="s">
        <v>907</v>
      </c>
      <c r="W474" s="8">
        <f t="shared" si="110"/>
        <v>0.51147250464910876</v>
      </c>
      <c r="X474" s="8">
        <f t="shared" si="111"/>
        <v>14.500245506802234</v>
      </c>
      <c r="Y474" s="8">
        <f t="shared" si="112"/>
        <v>8.1835600743857402</v>
      </c>
      <c r="Z474" s="8">
        <f t="shared" si="113"/>
        <v>232</v>
      </c>
      <c r="AA474" s="16">
        <v>15000000327</v>
      </c>
      <c r="AB474" s="8">
        <f t="shared" si="102"/>
        <v>1.5167805310283915</v>
      </c>
      <c r="AC474" s="8">
        <f t="shared" si="115"/>
        <v>43</v>
      </c>
      <c r="AD474" s="16">
        <v>15000000327</v>
      </c>
      <c r="AE474" s="13"/>
      <c r="AF474" s="11" t="str">
        <f t="shared" si="114"/>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75" spans="1:32" ht="390" x14ac:dyDescent="0.3">
      <c r="A475" s="9" t="s">
        <v>1155</v>
      </c>
      <c r="B475" s="10" t="s">
        <v>1156</v>
      </c>
      <c r="C475" s="10" t="s">
        <v>1156</v>
      </c>
      <c r="D475" s="11" t="s">
        <v>2361</v>
      </c>
      <c r="E475" s="8">
        <f t="shared" si="103"/>
        <v>2.6500448684845459</v>
      </c>
      <c r="F475" s="8">
        <v>75.127499999999998</v>
      </c>
      <c r="G475" s="8">
        <f t="shared" si="104"/>
        <v>5.3000897369690918</v>
      </c>
      <c r="H475" s="8">
        <v>150.255</v>
      </c>
      <c r="I475" s="8">
        <f t="shared" si="105"/>
        <v>6.6251121712113648</v>
      </c>
      <c r="J475" s="8">
        <f t="shared" si="106"/>
        <v>187.82193005384221</v>
      </c>
      <c r="K475" s="8">
        <f t="shared" si="107"/>
        <v>10.600179473938184</v>
      </c>
      <c r="L475" s="8">
        <f t="shared" si="108"/>
        <v>300.5150880861475</v>
      </c>
      <c r="M475" s="11" t="str">
        <f t="shared" si="109"/>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475" s="12">
        <v>10000000458</v>
      </c>
      <c r="O475" s="12">
        <v>30000000458</v>
      </c>
      <c r="P475" s="12">
        <v>50000000458</v>
      </c>
      <c r="Q475" s="12">
        <v>70000000458</v>
      </c>
      <c r="R475" s="12">
        <v>90000000458</v>
      </c>
      <c r="S475" s="12">
        <v>11000000458</v>
      </c>
      <c r="T475" s="12">
        <v>13000000458</v>
      </c>
      <c r="U475" s="10" t="s">
        <v>38</v>
      </c>
      <c r="V475" s="11"/>
      <c r="W475" s="8">
        <f t="shared" si="110"/>
        <v>1.325022434242273</v>
      </c>
      <c r="X475" s="8">
        <f t="shared" si="111"/>
        <v>37.564386010768438</v>
      </c>
      <c r="Y475" s="8">
        <f t="shared" si="112"/>
        <v>21.200358947876367</v>
      </c>
      <c r="Z475" s="8">
        <f t="shared" si="113"/>
        <v>601.02</v>
      </c>
      <c r="AA475" s="16">
        <v>15000000458</v>
      </c>
      <c r="AB475" s="8">
        <f t="shared" si="102"/>
        <v>3.9750673027268189</v>
      </c>
      <c r="AC475" s="8">
        <f t="shared" si="115"/>
        <v>112.69125</v>
      </c>
      <c r="AD475" s="16">
        <v>15000000458</v>
      </c>
      <c r="AE475" s="13"/>
      <c r="AF475" s="11" t="str">
        <f t="shared" si="114"/>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476" spans="1:32" ht="180" x14ac:dyDescent="0.3">
      <c r="A476" s="9" t="s">
        <v>1157</v>
      </c>
      <c r="B476" s="10" t="s">
        <v>1158</v>
      </c>
      <c r="C476" s="10" t="s">
        <v>1158</v>
      </c>
      <c r="D476" s="11" t="s">
        <v>2254</v>
      </c>
      <c r="E476" s="8">
        <f t="shared" si="103"/>
        <v>1.1287669068118262</v>
      </c>
      <c r="F476" s="8">
        <v>32</v>
      </c>
      <c r="G476" s="8">
        <f t="shared" si="104"/>
        <v>2.6102734720023482</v>
      </c>
      <c r="H476" s="8">
        <v>74</v>
      </c>
      <c r="I476" s="8">
        <f t="shared" si="105"/>
        <v>3.2628418400029351</v>
      </c>
      <c r="J476" s="8">
        <f t="shared" si="106"/>
        <v>92.501566164083215</v>
      </c>
      <c r="K476" s="8">
        <f t="shared" si="107"/>
        <v>5.2205469440046963</v>
      </c>
      <c r="L476" s="8">
        <f t="shared" si="108"/>
        <v>148.00250586253316</v>
      </c>
      <c r="M476" s="11" t="str">
        <f t="shared" si="109"/>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76" s="12">
        <v>10000000326</v>
      </c>
      <c r="O476" s="12">
        <v>30000000326</v>
      </c>
      <c r="P476" s="12">
        <v>50000000326</v>
      </c>
      <c r="Q476" s="12">
        <v>70000000326</v>
      </c>
      <c r="R476" s="12">
        <v>90000000326</v>
      </c>
      <c r="S476" s="12">
        <v>11000000326</v>
      </c>
      <c r="T476" s="12">
        <v>13000000326</v>
      </c>
      <c r="U476" s="10" t="s">
        <v>38</v>
      </c>
      <c r="V476" s="11" t="s">
        <v>844</v>
      </c>
      <c r="W476" s="8">
        <f t="shared" si="110"/>
        <v>0.65256836800058704</v>
      </c>
      <c r="X476" s="8">
        <f t="shared" si="111"/>
        <v>18.500313232816644</v>
      </c>
      <c r="Y476" s="8">
        <f t="shared" si="112"/>
        <v>10.441093888009393</v>
      </c>
      <c r="Z476" s="8">
        <f t="shared" si="113"/>
        <v>296</v>
      </c>
      <c r="AA476" s="16">
        <v>15000000326</v>
      </c>
      <c r="AB476" s="8">
        <f t="shared" si="102"/>
        <v>1.8695201894070872</v>
      </c>
      <c r="AC476" s="8">
        <f t="shared" si="115"/>
        <v>53</v>
      </c>
      <c r="AD476" s="16">
        <v>15000000326</v>
      </c>
      <c r="AE476" s="13"/>
      <c r="AF476" s="11" t="str">
        <f t="shared" si="114"/>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477" spans="1:32" ht="105" x14ac:dyDescent="0.3">
      <c r="A477" s="9" t="s">
        <v>1159</v>
      </c>
      <c r="B477" s="10" t="s">
        <v>1160</v>
      </c>
      <c r="C477" s="10" t="s">
        <v>1161</v>
      </c>
      <c r="D477" s="11" t="s">
        <v>2255</v>
      </c>
      <c r="E477" s="8">
        <f t="shared" si="103"/>
        <v>2.0106160527585653</v>
      </c>
      <c r="F477" s="8">
        <v>57</v>
      </c>
      <c r="G477" s="8">
        <f t="shared" si="104"/>
        <v>4.2328759005443484</v>
      </c>
      <c r="H477" s="8">
        <v>120</v>
      </c>
      <c r="I477" s="8">
        <f t="shared" si="105"/>
        <v>5.2910948756804359</v>
      </c>
      <c r="J477" s="8">
        <f t="shared" si="106"/>
        <v>150.00253972554037</v>
      </c>
      <c r="K477" s="8">
        <f t="shared" si="107"/>
        <v>8.4657518010886967</v>
      </c>
      <c r="L477" s="8">
        <f t="shared" si="108"/>
        <v>240.00406356086455</v>
      </c>
      <c r="M477" s="11" t="str">
        <f t="shared" si="109"/>
        <v>Truffle Sea Salt Ingredients:
salt, truffle flavor (natural and artificial flavors), truffles, canola oil
• Packed in a facility and/or equipment that produces products containing peanuts, tree nuts, soybean, milk, dairy, eggs, fish, shellfish, wheat, sesame •
 - NET WT. 2.01 oz (57 grams)</v>
      </c>
      <c r="N477" s="12">
        <v>10000000328</v>
      </c>
      <c r="O477" s="12">
        <v>30000000328</v>
      </c>
      <c r="P477" s="12">
        <v>50000000328</v>
      </c>
      <c r="Q477" s="12">
        <v>70000000328</v>
      </c>
      <c r="R477" s="12">
        <v>90000000328</v>
      </c>
      <c r="S477" s="12">
        <v>11000000328</v>
      </c>
      <c r="T477" s="12">
        <v>13000000328</v>
      </c>
      <c r="U477" s="10" t="s">
        <v>38</v>
      </c>
      <c r="V477" s="11" t="s">
        <v>907</v>
      </c>
      <c r="W477" s="8">
        <f t="shared" si="110"/>
        <v>1.0582189751360871</v>
      </c>
      <c r="X477" s="8">
        <f t="shared" si="111"/>
        <v>30.000507945108069</v>
      </c>
      <c r="Y477" s="8">
        <f t="shared" si="112"/>
        <v>16.931503602177393</v>
      </c>
      <c r="Z477" s="8">
        <f t="shared" si="113"/>
        <v>480</v>
      </c>
      <c r="AA477" s="16">
        <v>15000000328</v>
      </c>
      <c r="AB477" s="8">
        <f t="shared" si="102"/>
        <v>3.1217459766514568</v>
      </c>
      <c r="AC477" s="8">
        <f t="shared" si="115"/>
        <v>88.5</v>
      </c>
      <c r="AD477" s="16">
        <v>15000000328</v>
      </c>
      <c r="AE477" s="13"/>
      <c r="AF477" s="11" t="str">
        <f t="shared" si="114"/>
        <v>Truffle Sea Salt Ingredients:
salt, truffle flavor (natural and artificial flavors), truffles, canola oil</v>
      </c>
    </row>
    <row r="478" spans="1:32" ht="105" x14ac:dyDescent="0.3">
      <c r="A478" s="9" t="s">
        <v>1162</v>
      </c>
      <c r="B478" s="10" t="s">
        <v>1163</v>
      </c>
      <c r="C478" s="10" t="s">
        <v>1164</v>
      </c>
      <c r="D478" s="11" t="s">
        <v>2256</v>
      </c>
      <c r="E478" s="8">
        <f t="shared" si="103"/>
        <v>2.6000440219093659</v>
      </c>
      <c r="F478" s="8">
        <v>73.710000000000008</v>
      </c>
      <c r="G478" s="8">
        <f t="shared" si="104"/>
        <v>5.2000880438187318</v>
      </c>
      <c r="H478" s="8">
        <v>147.42000000000002</v>
      </c>
      <c r="I478" s="8">
        <f t="shared" si="105"/>
        <v>6.5001100547734145</v>
      </c>
      <c r="J478" s="8">
        <f t="shared" si="106"/>
        <v>184.27812005282632</v>
      </c>
      <c r="K478" s="8">
        <f t="shared" si="107"/>
        <v>10.400176087637464</v>
      </c>
      <c r="L478" s="8">
        <f t="shared" si="108"/>
        <v>294.84499208452212</v>
      </c>
      <c r="M478" s="11" t="str">
        <f t="shared" si="109"/>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78" s="12">
        <v>10000000324</v>
      </c>
      <c r="O478" s="12">
        <v>30000000324</v>
      </c>
      <c r="P478" s="12">
        <v>50000000324</v>
      </c>
      <c r="Q478" s="12">
        <v>70000000324</v>
      </c>
      <c r="R478" s="12">
        <v>90000000324</v>
      </c>
      <c r="S478" s="12">
        <v>11000000324</v>
      </c>
      <c r="T478" s="12">
        <v>13000000324</v>
      </c>
      <c r="U478" s="10"/>
      <c r="V478" s="11"/>
      <c r="W478" s="8">
        <f t="shared" si="110"/>
        <v>1.3000220109546829</v>
      </c>
      <c r="X478" s="8">
        <f t="shared" si="111"/>
        <v>36.855624010565265</v>
      </c>
      <c r="Y478" s="8">
        <f t="shared" si="112"/>
        <v>20.800352175274927</v>
      </c>
      <c r="Z478" s="8">
        <f t="shared" si="113"/>
        <v>589.68000000000006</v>
      </c>
      <c r="AA478" s="16">
        <v>15000000324</v>
      </c>
      <c r="AB478" s="8">
        <f t="shared" si="102"/>
        <v>3.9000660328640491</v>
      </c>
      <c r="AC478" s="8">
        <f t="shared" si="115"/>
        <v>110.56500000000001</v>
      </c>
      <c r="AD478" s="16">
        <v>15000000324</v>
      </c>
      <c r="AE478" s="13"/>
      <c r="AF478" s="11" t="str">
        <f t="shared" si="114"/>
        <v>Truffle Sea Salt &amp; Cayenne Seasoning Ingredients:
sea salt, truffle, canola oil, cayenne pepper truffle flavor (natural &amp; artificial)</v>
      </c>
    </row>
    <row r="479" spans="1:32" ht="105" x14ac:dyDescent="0.3">
      <c r="A479" s="9" t="s">
        <v>1165</v>
      </c>
      <c r="B479" s="10" t="s">
        <v>1166</v>
      </c>
      <c r="C479" s="10" t="s">
        <v>1167</v>
      </c>
      <c r="D479" s="11" t="s">
        <v>2257</v>
      </c>
      <c r="E479" s="8">
        <f t="shared" si="103"/>
        <v>2.6000440219093659</v>
      </c>
      <c r="F479" s="8">
        <v>73.710000000000008</v>
      </c>
      <c r="G479" s="8">
        <f t="shared" si="104"/>
        <v>5.2000880438187318</v>
      </c>
      <c r="H479" s="8">
        <v>147.42000000000002</v>
      </c>
      <c r="I479" s="8">
        <f t="shared" si="105"/>
        <v>6.5001100547734145</v>
      </c>
      <c r="J479" s="8">
        <f t="shared" si="106"/>
        <v>184.27812005282632</v>
      </c>
      <c r="K479" s="8">
        <f t="shared" si="107"/>
        <v>10.400176087637464</v>
      </c>
      <c r="L479" s="8">
        <f t="shared" si="108"/>
        <v>294.84499208452212</v>
      </c>
      <c r="M479" s="11" t="str">
        <f t="shared" si="109"/>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79" s="12">
        <v>10000000325</v>
      </c>
      <c r="O479" s="12">
        <v>30000000325</v>
      </c>
      <c r="P479" s="12">
        <v>50000000325</v>
      </c>
      <c r="Q479" s="12">
        <v>70000000325</v>
      </c>
      <c r="R479" s="12">
        <v>90000000325</v>
      </c>
      <c r="S479" s="12">
        <v>11000000325</v>
      </c>
      <c r="T479" s="12">
        <v>13000000325</v>
      </c>
      <c r="U479" s="10"/>
      <c r="V479" s="11"/>
      <c r="W479" s="8">
        <f t="shared" si="110"/>
        <v>1.3000220109546829</v>
      </c>
      <c r="X479" s="8">
        <f t="shared" si="111"/>
        <v>36.855624010565265</v>
      </c>
      <c r="Y479" s="8">
        <f t="shared" si="112"/>
        <v>20.800352175274927</v>
      </c>
      <c r="Z479" s="8">
        <f t="shared" si="113"/>
        <v>589.68000000000006</v>
      </c>
      <c r="AA479" s="16">
        <v>15000000325</v>
      </c>
      <c r="AB479" s="8">
        <f t="shared" si="102"/>
        <v>3.9000660328640491</v>
      </c>
      <c r="AC479" s="8">
        <f t="shared" si="115"/>
        <v>110.56500000000001</v>
      </c>
      <c r="AD479" s="16">
        <v>15000000325</v>
      </c>
      <c r="AE479" s="13"/>
      <c r="AF479" s="11" t="str">
        <f t="shared" si="114"/>
        <v>Truffle Sea Salt &amp; Parsley Ingredients:
sea salt, truffle, canola oil, parsley, truffle flavor (natural &amp; artificial)</v>
      </c>
    </row>
    <row r="480" spans="1:32" ht="105" x14ac:dyDescent="0.3">
      <c r="A480" s="9" t="s">
        <v>1168</v>
      </c>
      <c r="B480" s="10" t="s">
        <v>1169</v>
      </c>
      <c r="C480" s="10" t="s">
        <v>1169</v>
      </c>
      <c r="D480" s="11" t="s">
        <v>2258</v>
      </c>
      <c r="E480" s="8">
        <f t="shared" si="103"/>
        <v>1.3000220109546829</v>
      </c>
      <c r="F480" s="8">
        <v>36.855000000000004</v>
      </c>
      <c r="G480" s="8">
        <f t="shared" si="104"/>
        <v>2.6000440219093659</v>
      </c>
      <c r="H480" s="8">
        <v>73.710000000000008</v>
      </c>
      <c r="I480" s="8">
        <f t="shared" si="105"/>
        <v>3.2500550273867073</v>
      </c>
      <c r="J480" s="8">
        <f t="shared" si="106"/>
        <v>92.139060026413162</v>
      </c>
      <c r="K480" s="8">
        <f t="shared" si="107"/>
        <v>5.2000880438187318</v>
      </c>
      <c r="L480" s="8">
        <f t="shared" si="108"/>
        <v>147.42249604226106</v>
      </c>
      <c r="M480" s="11" t="str">
        <f t="shared" si="109"/>
        <v>Turkey &amp; Stuffing Ingredients:
Brown sugar, sea salt, ginger, orange, black pepper, nutmeg, and cloves
• Packed in a facility and/or equipment that produces products containing peanuts, tree nuts, soybean, milk, dairy, eggs, fish, shellfish, wheat, sesame •
 - NET WT. 1.30 oz (36.855 grams)</v>
      </c>
      <c r="N480" s="12">
        <v>10000000329</v>
      </c>
      <c r="O480" s="12">
        <v>30000000329</v>
      </c>
      <c r="P480" s="12">
        <v>50000000329</v>
      </c>
      <c r="Q480" s="12">
        <v>70000000329</v>
      </c>
      <c r="R480" s="12">
        <v>90000000329</v>
      </c>
      <c r="S480" s="12">
        <v>11000000329</v>
      </c>
      <c r="T480" s="12">
        <v>13000000329</v>
      </c>
      <c r="U480" s="10"/>
      <c r="V480" s="11"/>
      <c r="W480" s="8">
        <f t="shared" si="110"/>
        <v>0.65001100547734147</v>
      </c>
      <c r="X480" s="8">
        <f t="shared" si="111"/>
        <v>18.427812005282632</v>
      </c>
      <c r="Y480" s="8">
        <f t="shared" si="112"/>
        <v>10.400176087637464</v>
      </c>
      <c r="Z480" s="8">
        <f t="shared" si="113"/>
        <v>294.84000000000003</v>
      </c>
      <c r="AA480" s="16">
        <v>15000000329</v>
      </c>
      <c r="AB480" s="8">
        <f t="shared" si="102"/>
        <v>1.9500330164320245</v>
      </c>
      <c r="AC480" s="8">
        <f t="shared" si="115"/>
        <v>55.282500000000006</v>
      </c>
      <c r="AD480" s="16">
        <v>15000000329</v>
      </c>
      <c r="AE480" s="13"/>
      <c r="AF480" s="11" t="str">
        <f t="shared" si="114"/>
        <v>Turkey &amp; Stuffing Ingredients:
Brown sugar, sea salt, ginger, orange, black pepper, nutmeg, and cloves</v>
      </c>
    </row>
    <row r="481" spans="1:32" ht="105" x14ac:dyDescent="0.3">
      <c r="A481" s="9" t="s">
        <v>1672</v>
      </c>
      <c r="B481" s="10" t="s">
        <v>1170</v>
      </c>
      <c r="C481" s="10" t="s">
        <v>1171</v>
      </c>
      <c r="D481" s="11" t="s">
        <v>2259</v>
      </c>
      <c r="E481" s="8">
        <f t="shared" si="103"/>
        <v>0.80001354520288193</v>
      </c>
      <c r="F481" s="8">
        <v>22.680000000000003</v>
      </c>
      <c r="G481" s="8">
        <f t="shared" si="104"/>
        <v>1.6000270904057639</v>
      </c>
      <c r="H481" s="8">
        <v>45.360000000000007</v>
      </c>
      <c r="I481" s="8">
        <f t="shared" si="105"/>
        <v>2.000033863007205</v>
      </c>
      <c r="J481" s="8">
        <f t="shared" si="106"/>
        <v>56.700960016254264</v>
      </c>
      <c r="K481" s="8">
        <f t="shared" si="107"/>
        <v>3.2000541808115277</v>
      </c>
      <c r="L481" s="8">
        <f t="shared" si="108"/>
        <v>90.721536026006817</v>
      </c>
      <c r="M481" s="11" t="str">
        <f t="shared" si="109"/>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81" s="12">
        <v>10000000330</v>
      </c>
      <c r="O481" s="12">
        <v>30000000330</v>
      </c>
      <c r="P481" s="12">
        <v>50000000330</v>
      </c>
      <c r="Q481" s="12">
        <v>70000000330</v>
      </c>
      <c r="R481" s="12">
        <v>90000000330</v>
      </c>
      <c r="S481" s="12">
        <v>11000000330</v>
      </c>
      <c r="T481" s="12">
        <v>13000000330</v>
      </c>
      <c r="U481" s="10" t="s">
        <v>38</v>
      </c>
      <c r="V481" s="11" t="s">
        <v>1315</v>
      </c>
      <c r="W481" s="8">
        <f t="shared" si="110"/>
        <v>0.40000677260144096</v>
      </c>
      <c r="X481" s="8">
        <f t="shared" si="111"/>
        <v>11.340192003250852</v>
      </c>
      <c r="Y481" s="8">
        <f t="shared" si="112"/>
        <v>6.4001083616230554</v>
      </c>
      <c r="Z481" s="8">
        <f t="shared" si="113"/>
        <v>181.44000000000003</v>
      </c>
      <c r="AA481" s="16">
        <v>15000000330</v>
      </c>
      <c r="AB481" s="8">
        <f t="shared" si="102"/>
        <v>1.2000203178043229</v>
      </c>
      <c r="AC481" s="8">
        <f t="shared" si="115"/>
        <v>34.020000000000003</v>
      </c>
      <c r="AD481" s="16">
        <v>15000000330</v>
      </c>
      <c r="AE481" s="13"/>
      <c r="AF481" s="11" t="str">
        <f t="shared" si="114"/>
        <v>Turmeric Ginger Herbal Tea Ingredients:
turmeric, ginger, lemongrass, orange peel, licorice and citrus essential oils</v>
      </c>
    </row>
    <row r="482" spans="1:32" ht="105" x14ac:dyDescent="0.3">
      <c r="A482" s="25" t="s">
        <v>1172</v>
      </c>
      <c r="B482" s="10" t="s">
        <v>1173</v>
      </c>
      <c r="C482" s="10" t="s">
        <v>1174</v>
      </c>
      <c r="D482" s="11" t="s">
        <v>2260</v>
      </c>
      <c r="E482" s="8">
        <f t="shared" si="103"/>
        <v>0.9171231117846087</v>
      </c>
      <c r="F482" s="8">
        <v>26</v>
      </c>
      <c r="G482" s="8">
        <f t="shared" si="104"/>
        <v>1.9753420869206957</v>
      </c>
      <c r="H482" s="8">
        <v>56</v>
      </c>
      <c r="I482" s="8">
        <f t="shared" si="105"/>
        <v>2.4691776086508694</v>
      </c>
      <c r="J482" s="8">
        <f t="shared" si="106"/>
        <v>70.001185205252156</v>
      </c>
      <c r="K482" s="8">
        <f t="shared" si="107"/>
        <v>3.9506841738413914</v>
      </c>
      <c r="L482" s="8">
        <f t="shared" si="108"/>
        <v>112.00189632840345</v>
      </c>
      <c r="M482" s="11" t="str">
        <f t="shared" si="109"/>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482" s="12">
        <v>10000000332</v>
      </c>
      <c r="O482" s="12">
        <v>30000000332</v>
      </c>
      <c r="P482" s="12">
        <v>50000000332</v>
      </c>
      <c r="Q482" s="12">
        <v>70000000332</v>
      </c>
      <c r="R482" s="12">
        <v>90000000332</v>
      </c>
      <c r="S482" s="12">
        <v>11000000332</v>
      </c>
      <c r="T482" s="12">
        <v>13000000332</v>
      </c>
      <c r="U482" s="10" t="s">
        <v>38</v>
      </c>
      <c r="V482" s="11" t="s">
        <v>140</v>
      </c>
      <c r="W482" s="8">
        <f t="shared" si="110"/>
        <v>0.49383552173017392</v>
      </c>
      <c r="X482" s="8">
        <f t="shared" si="111"/>
        <v>14.000237041050431</v>
      </c>
      <c r="Y482" s="8">
        <f t="shared" si="112"/>
        <v>7.9013683476827827</v>
      </c>
      <c r="Z482" s="8">
        <f t="shared" si="113"/>
        <v>224</v>
      </c>
      <c r="AA482" s="16">
        <v>15000000332</v>
      </c>
      <c r="AB482" s="8">
        <f t="shared" si="102"/>
        <v>1.4462325993526521</v>
      </c>
      <c r="AC482" s="8">
        <f t="shared" si="115"/>
        <v>41</v>
      </c>
      <c r="AD482" s="16">
        <v>15000000332</v>
      </c>
      <c r="AE482" s="13" t="s">
        <v>1597</v>
      </c>
      <c r="AF482" s="11" t="str">
        <f t="shared" si="114"/>
        <v>Tuscan Bread Dip Ingredients:
garlic, salt, black pepper, onion, pepper flakes, rosemary, basil, oregano, and parsley</v>
      </c>
    </row>
    <row r="483" spans="1:32" ht="105" x14ac:dyDescent="0.3">
      <c r="A483" s="14" t="s">
        <v>1175</v>
      </c>
      <c r="B483" s="10" t="s">
        <v>1304</v>
      </c>
      <c r="C483" s="10" t="s">
        <v>1305</v>
      </c>
      <c r="D483" s="11" t="s">
        <v>2261</v>
      </c>
      <c r="E483" s="8">
        <f t="shared" si="103"/>
        <v>0.9171231117846087</v>
      </c>
      <c r="F483" s="8">
        <v>26</v>
      </c>
      <c r="G483" s="8">
        <f t="shared" si="104"/>
        <v>1.9753420869206957</v>
      </c>
      <c r="H483" s="8">
        <v>56</v>
      </c>
      <c r="I483" s="8">
        <f t="shared" si="105"/>
        <v>2.4691776086508694</v>
      </c>
      <c r="J483" s="8">
        <f t="shared" si="106"/>
        <v>70.001185205252156</v>
      </c>
      <c r="K483" s="8">
        <f t="shared" si="107"/>
        <v>3.9506841738413914</v>
      </c>
      <c r="L483" s="8">
        <f t="shared" si="108"/>
        <v>112.00189632840345</v>
      </c>
      <c r="M483" s="11" t="str">
        <f t="shared" si="109"/>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483" s="12">
        <v>10000000398</v>
      </c>
      <c r="O483" s="12">
        <v>30000000398</v>
      </c>
      <c r="P483" s="12">
        <v>50000000398</v>
      </c>
      <c r="Q483" s="12">
        <v>70000000398</v>
      </c>
      <c r="R483" s="12">
        <v>90000000398</v>
      </c>
      <c r="S483" s="12">
        <v>11000000398</v>
      </c>
      <c r="T483" s="12">
        <v>13000000398</v>
      </c>
      <c r="U483" s="11" t="s">
        <v>38</v>
      </c>
      <c r="V483" s="11" t="s">
        <v>140</v>
      </c>
      <c r="W483" s="8">
        <f t="shared" si="110"/>
        <v>0.49383552173017392</v>
      </c>
      <c r="X483" s="8">
        <f t="shared" si="111"/>
        <v>14.000237041050431</v>
      </c>
      <c r="Y483" s="8">
        <f t="shared" si="112"/>
        <v>7.9013683476827827</v>
      </c>
      <c r="Z483" s="8">
        <f t="shared" si="113"/>
        <v>224</v>
      </c>
      <c r="AA483" s="16">
        <v>15000000398</v>
      </c>
      <c r="AB483" s="8">
        <f t="shared" si="102"/>
        <v>1.4462325993526521</v>
      </c>
      <c r="AC483" s="8">
        <f t="shared" si="115"/>
        <v>41</v>
      </c>
      <c r="AD483" s="16">
        <v>15000000398</v>
      </c>
      <c r="AE483" s="13" t="s">
        <v>1176</v>
      </c>
      <c r="AF483" s="11" t="str">
        <f t="shared" si="114"/>
        <v>Tuscan Herb Bread Dip &amp; Seasoning Ingredients:
garlic, salt, black pepper, onion, pepper flakes, rosemary, basil, oregano, and parsley</v>
      </c>
    </row>
    <row r="484" spans="1:32" ht="105" x14ac:dyDescent="0.3">
      <c r="A484" s="9" t="s">
        <v>1177</v>
      </c>
      <c r="B484" s="10" t="s">
        <v>1178</v>
      </c>
      <c r="C484" s="10" t="s">
        <v>1179</v>
      </c>
      <c r="D484" s="11" t="s">
        <v>2262</v>
      </c>
      <c r="E484" s="8">
        <f t="shared" si="103"/>
        <v>2.2928077794615218</v>
      </c>
      <c r="F484" s="8">
        <v>65</v>
      </c>
      <c r="G484" s="8">
        <f t="shared" si="104"/>
        <v>4.6914374564366526</v>
      </c>
      <c r="H484" s="8">
        <v>133</v>
      </c>
      <c r="I484" s="8">
        <f t="shared" si="105"/>
        <v>5.8642968205458157</v>
      </c>
      <c r="J484" s="8">
        <f t="shared" si="106"/>
        <v>166.25281486247388</v>
      </c>
      <c r="K484" s="8">
        <f t="shared" si="107"/>
        <v>9.3828749128733051</v>
      </c>
      <c r="L484" s="8">
        <f t="shared" si="108"/>
        <v>266.00450377995821</v>
      </c>
      <c r="M484" s="11" t="str">
        <f t="shared" si="109"/>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484" s="12">
        <v>10000000333</v>
      </c>
      <c r="O484" s="12">
        <v>30000000333</v>
      </c>
      <c r="P484" s="12">
        <v>50000000333</v>
      </c>
      <c r="Q484" s="12">
        <v>70000000333</v>
      </c>
      <c r="R484" s="12">
        <v>90000000333</v>
      </c>
      <c r="S484" s="12">
        <v>11000000333</v>
      </c>
      <c r="T484" s="12">
        <v>13000000333</v>
      </c>
      <c r="U484" s="10" t="s">
        <v>38</v>
      </c>
      <c r="V484" s="11" t="s">
        <v>461</v>
      </c>
      <c r="W484" s="8">
        <f t="shared" si="110"/>
        <v>1.1728593641091631</v>
      </c>
      <c r="X484" s="8">
        <f t="shared" si="111"/>
        <v>33.250562972494777</v>
      </c>
      <c r="Y484" s="8">
        <f t="shared" si="112"/>
        <v>18.76574982574661</v>
      </c>
      <c r="Z484" s="8">
        <f t="shared" si="113"/>
        <v>532</v>
      </c>
      <c r="AA484" s="16">
        <v>15000000333</v>
      </c>
      <c r="AB484" s="8">
        <f t="shared" si="102"/>
        <v>3.4921226179490872</v>
      </c>
      <c r="AC484" s="8">
        <f t="shared" si="115"/>
        <v>99</v>
      </c>
      <c r="AD484" s="16">
        <v>15000000333</v>
      </c>
      <c r="AE484" s="13"/>
      <c r="AF484" s="11" t="str">
        <f t="shared" si="114"/>
        <v>Tuscan Sea Salt Ingredients:
sea salt, spices, garlic &amp; tomato, (spices include: parsley, oregano, basil, rosemary)</v>
      </c>
    </row>
    <row r="485" spans="1:32" ht="105" x14ac:dyDescent="0.3">
      <c r="A485" s="14" t="s">
        <v>1180</v>
      </c>
      <c r="B485" s="10" t="s">
        <v>1181</v>
      </c>
      <c r="C485" s="10" t="s">
        <v>1181</v>
      </c>
      <c r="D485" s="11" t="s">
        <v>2263</v>
      </c>
      <c r="E485" s="8">
        <f t="shared" si="103"/>
        <v>0.9171231117846087</v>
      </c>
      <c r="F485" s="8">
        <v>26</v>
      </c>
      <c r="G485" s="8">
        <f t="shared" si="104"/>
        <v>1.9753420869206957</v>
      </c>
      <c r="H485" s="8">
        <v>56</v>
      </c>
      <c r="I485" s="8">
        <f t="shared" si="105"/>
        <v>2.4691776086508694</v>
      </c>
      <c r="J485" s="8">
        <f t="shared" si="106"/>
        <v>70.001185205252156</v>
      </c>
      <c r="K485" s="8">
        <f t="shared" si="107"/>
        <v>3.9506841738413914</v>
      </c>
      <c r="L485" s="8">
        <f t="shared" si="108"/>
        <v>112.00189632840345</v>
      </c>
      <c r="M485" s="11" t="str">
        <f t="shared" si="109"/>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5" s="12">
        <v>10000000450</v>
      </c>
      <c r="O485" s="12">
        <v>30000000450</v>
      </c>
      <c r="P485" s="12">
        <v>50000000450</v>
      </c>
      <c r="Q485" s="12">
        <v>70000000450</v>
      </c>
      <c r="R485" s="12">
        <v>90000000450</v>
      </c>
      <c r="S485" s="12">
        <v>11000000450</v>
      </c>
      <c r="T485" s="12">
        <v>13000000450</v>
      </c>
      <c r="U485" s="11" t="s">
        <v>38</v>
      </c>
      <c r="V485" s="11" t="s">
        <v>140</v>
      </c>
      <c r="W485" s="8">
        <f t="shared" si="110"/>
        <v>0.49383552173017392</v>
      </c>
      <c r="X485" s="8">
        <f t="shared" si="111"/>
        <v>14.000237041050431</v>
      </c>
      <c r="Y485" s="8">
        <f t="shared" si="112"/>
        <v>7.9013683476827827</v>
      </c>
      <c r="Z485" s="8">
        <f t="shared" si="113"/>
        <v>224</v>
      </c>
      <c r="AA485" s="16">
        <v>15000000450</v>
      </c>
      <c r="AB485" s="8">
        <f t="shared" si="102"/>
        <v>1.4462325993526521</v>
      </c>
      <c r="AC485" s="8">
        <f t="shared" si="115"/>
        <v>41</v>
      </c>
      <c r="AD485" s="16">
        <v>15000000450</v>
      </c>
      <c r="AE485" s="13" t="s">
        <v>1182</v>
      </c>
      <c r="AF485" s="11" t="str">
        <f t="shared" si="114"/>
        <v>Tuscan Seasoning Ingredients:
garlic, salt, black pepper, onion, pepper flakes, rosemary, basil, oregano, and parsley</v>
      </c>
    </row>
    <row r="486" spans="1:32" ht="105" x14ac:dyDescent="0.3">
      <c r="A486" s="14" t="s">
        <v>1791</v>
      </c>
      <c r="B486" s="10" t="s">
        <v>1181</v>
      </c>
      <c r="C486" s="10" t="s">
        <v>1181</v>
      </c>
      <c r="D486" s="11" t="s">
        <v>2263</v>
      </c>
      <c r="E486" s="8">
        <f t="shared" si="103"/>
        <v>0.9171231117846087</v>
      </c>
      <c r="F486" s="8">
        <v>26</v>
      </c>
      <c r="G486" s="8">
        <f t="shared" si="104"/>
        <v>1.9753420869206957</v>
      </c>
      <c r="H486" s="8">
        <v>56</v>
      </c>
      <c r="I486" s="8">
        <f t="shared" si="105"/>
        <v>2.4691776086508694</v>
      </c>
      <c r="J486" s="8">
        <f t="shared" si="106"/>
        <v>70.001185205252156</v>
      </c>
      <c r="K486" s="8">
        <f t="shared" si="107"/>
        <v>3.9506841738413914</v>
      </c>
      <c r="L486" s="8">
        <f t="shared" si="108"/>
        <v>112.00189632840345</v>
      </c>
      <c r="M486" s="11" t="str">
        <f t="shared" si="109"/>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6" s="12">
        <v>10000000517</v>
      </c>
      <c r="O486" s="12">
        <v>30000000517</v>
      </c>
      <c r="P486" s="12">
        <v>50000000517</v>
      </c>
      <c r="Q486" s="12">
        <v>70000000517</v>
      </c>
      <c r="R486" s="12">
        <v>90000000517</v>
      </c>
      <c r="S486" s="12">
        <v>11000000517</v>
      </c>
      <c r="T486" s="12">
        <v>13000000517</v>
      </c>
      <c r="U486" s="27"/>
      <c r="W486" s="8">
        <f t="shared" si="110"/>
        <v>0.49383552173017392</v>
      </c>
      <c r="X486" s="8">
        <f t="shared" si="111"/>
        <v>14.000237041050431</v>
      </c>
      <c r="Y486" s="8">
        <f t="shared" si="112"/>
        <v>7.9013683476827827</v>
      </c>
      <c r="Z486" s="8">
        <f t="shared" si="113"/>
        <v>224</v>
      </c>
      <c r="AA486" s="16">
        <v>15000000517</v>
      </c>
      <c r="AB486" s="8">
        <f t="shared" si="102"/>
        <v>1.4462325993526521</v>
      </c>
      <c r="AC486" s="8">
        <f t="shared" si="115"/>
        <v>41</v>
      </c>
      <c r="AD486" s="16">
        <v>15000000517</v>
      </c>
      <c r="AE486" s="13" t="s">
        <v>1790</v>
      </c>
      <c r="AF486" s="11" t="str">
        <f t="shared" si="114"/>
        <v>Tuscan Seasoning Ingredients:
garlic, salt, black pepper, onion, pepper flakes, rosemary, basil, oregano, and parsley</v>
      </c>
    </row>
    <row r="487" spans="1:32" ht="90" x14ac:dyDescent="0.3">
      <c r="A487" s="9" t="s">
        <v>1183</v>
      </c>
      <c r="B487" s="10" t="s">
        <v>1184</v>
      </c>
      <c r="C487" s="10" t="s">
        <v>1185</v>
      </c>
      <c r="D487" s="11" t="s">
        <v>2264</v>
      </c>
      <c r="E487" s="8">
        <f t="shared" si="103"/>
        <v>1.9000321698568443</v>
      </c>
      <c r="F487" s="8">
        <v>53.865000000000002</v>
      </c>
      <c r="G487" s="8">
        <f t="shared" si="104"/>
        <v>3.8000643397136886</v>
      </c>
      <c r="H487" s="8">
        <v>107.73</v>
      </c>
      <c r="I487" s="8">
        <f t="shared" si="105"/>
        <v>4.7500804246421104</v>
      </c>
      <c r="J487" s="8">
        <f t="shared" si="106"/>
        <v>134.66478003860385</v>
      </c>
      <c r="K487" s="8">
        <f t="shared" si="107"/>
        <v>7.6001286794273772</v>
      </c>
      <c r="L487" s="8">
        <f t="shared" si="108"/>
        <v>215.46364806176615</v>
      </c>
      <c r="M487" s="11" t="str">
        <f t="shared" si="109"/>
        <v>Tuscan Tomato Bread Dip Ingredients:
tomato, onion, salt, roasted garlic, oregano, parsley
• Packed in a facility and/or equipment that produces products containing peanuts, tree nuts, soybean, milk, dairy, eggs, fish, shellfish, wheat, sesame •
 - NET WT. 1.90 oz (53.865 grams)</v>
      </c>
      <c r="N487" s="12">
        <v>10000000331</v>
      </c>
      <c r="O487" s="12">
        <v>30000000331</v>
      </c>
      <c r="P487" s="12">
        <v>50000000331</v>
      </c>
      <c r="Q487" s="12">
        <v>70000000331</v>
      </c>
      <c r="R487" s="12">
        <v>90000000331</v>
      </c>
      <c r="S487" s="12">
        <v>11000000331</v>
      </c>
      <c r="T487" s="12">
        <v>13000000331</v>
      </c>
      <c r="U487" s="10" t="s">
        <v>38</v>
      </c>
      <c r="V487" s="11"/>
      <c r="W487" s="8">
        <f t="shared" si="110"/>
        <v>0.95001608492842216</v>
      </c>
      <c r="X487" s="8">
        <f t="shared" si="111"/>
        <v>26.932956007720769</v>
      </c>
      <c r="Y487" s="8">
        <f t="shared" si="112"/>
        <v>15.200257358854754</v>
      </c>
      <c r="Z487" s="8">
        <f t="shared" si="113"/>
        <v>430.92</v>
      </c>
      <c r="AA487" s="16">
        <v>15000000331</v>
      </c>
      <c r="AB487" s="8">
        <f t="shared" si="102"/>
        <v>2.8500482547852664</v>
      </c>
      <c r="AC487" s="8">
        <f t="shared" si="115"/>
        <v>80.797499999999999</v>
      </c>
      <c r="AD487" s="16">
        <v>15000000331</v>
      </c>
      <c r="AE487" s="13"/>
      <c r="AF487" s="11" t="str">
        <f t="shared" si="114"/>
        <v>Tuscan Tomato Bread Dip Ingredients:
tomato, onion, salt, roasted garlic, oregano, parsley</v>
      </c>
    </row>
    <row r="488" spans="1:32" ht="105" x14ac:dyDescent="0.3">
      <c r="A488" s="9" t="s">
        <v>1186</v>
      </c>
      <c r="B488" s="10" t="s">
        <v>1187</v>
      </c>
      <c r="C488" s="10" t="s">
        <v>1188</v>
      </c>
      <c r="D488" s="11" t="s">
        <v>2265</v>
      </c>
      <c r="E488" s="8">
        <f t="shared" si="103"/>
        <v>1.8500313232816643</v>
      </c>
      <c r="F488" s="8">
        <v>52.447500000000005</v>
      </c>
      <c r="G488" s="8">
        <f t="shared" si="104"/>
        <v>3.7000626465633286</v>
      </c>
      <c r="H488" s="8">
        <v>104.89500000000001</v>
      </c>
      <c r="I488" s="8">
        <f t="shared" si="105"/>
        <v>4.6250783082041611</v>
      </c>
      <c r="J488" s="8">
        <f t="shared" si="106"/>
        <v>131.12097003758797</v>
      </c>
      <c r="K488" s="8">
        <f t="shared" si="107"/>
        <v>7.4001252931266572</v>
      </c>
      <c r="L488" s="8">
        <f t="shared" si="108"/>
        <v>209.79355206014074</v>
      </c>
      <c r="M488" s="11" t="str">
        <f t="shared" si="109"/>
        <v>Ultimate Grill Seasoning Ingredients:
salt, sugar, spices, chili pepper, brown sugar, paprika, monosodium glutamate, garlic, onion, garlic powder
• Packed in a facility and/or equipment that produces products containing peanuts, tree nuts, soybean, milk, dairy, eggs, fish, shellfish, wheat, sesame •
 - NET WT. 1.85 oz (52.4475 grams)</v>
      </c>
      <c r="N488" s="12">
        <v>10000000335</v>
      </c>
      <c r="O488" s="12">
        <v>30000000335</v>
      </c>
      <c r="P488" s="12">
        <v>50000000335</v>
      </c>
      <c r="Q488" s="12">
        <v>70000000335</v>
      </c>
      <c r="R488" s="12">
        <v>90000000335</v>
      </c>
      <c r="S488" s="12">
        <v>11000000335</v>
      </c>
      <c r="T488" s="12">
        <v>13000000335</v>
      </c>
      <c r="U488" s="10"/>
      <c r="V488" s="11"/>
      <c r="W488" s="8">
        <f t="shared" si="110"/>
        <v>0.92501566164083215</v>
      </c>
      <c r="X488" s="8">
        <f t="shared" si="111"/>
        <v>26.224194007517593</v>
      </c>
      <c r="Y488" s="8">
        <f t="shared" si="112"/>
        <v>14.800250586253314</v>
      </c>
      <c r="Z488" s="8">
        <f t="shared" si="113"/>
        <v>419.58000000000004</v>
      </c>
      <c r="AA488" s="16">
        <v>15000000335</v>
      </c>
      <c r="AB488" s="8">
        <f t="shared" si="102"/>
        <v>2.7750469849224966</v>
      </c>
      <c r="AC488" s="8">
        <f t="shared" si="115"/>
        <v>78.671250000000015</v>
      </c>
      <c r="AD488" s="16">
        <v>15000000335</v>
      </c>
      <c r="AE488" s="13"/>
      <c r="AF488" s="11" t="str">
        <f t="shared" si="114"/>
        <v>Ultimate Grill Seasoning Ingredients:
salt, sugar, spices, chili pepper, brown sugar, paprika, monosodium glutamate, garlic, onion, garlic powder</v>
      </c>
    </row>
    <row r="489" spans="1:32" ht="105" x14ac:dyDescent="0.3">
      <c r="A489" s="9" t="s">
        <v>1364</v>
      </c>
      <c r="B489" s="10" t="s">
        <v>1189</v>
      </c>
      <c r="C489" s="10" t="s">
        <v>1190</v>
      </c>
      <c r="D489" s="11" t="s">
        <v>2266</v>
      </c>
      <c r="E489" s="8">
        <f t="shared" si="103"/>
        <v>0.3527396583786957</v>
      </c>
      <c r="F489" s="8">
        <v>10</v>
      </c>
      <c r="G489" s="8">
        <f t="shared" si="104"/>
        <v>0.77602724843313053</v>
      </c>
      <c r="H489" s="8">
        <v>22</v>
      </c>
      <c r="I489" s="8">
        <f t="shared" si="105"/>
        <v>0.97003406054141317</v>
      </c>
      <c r="J489" s="8">
        <f t="shared" si="106"/>
        <v>27.500465616349064</v>
      </c>
      <c r="K489" s="8">
        <f t="shared" si="107"/>
        <v>1.5520544968662611</v>
      </c>
      <c r="L489" s="8">
        <f t="shared" si="108"/>
        <v>44.000744986158502</v>
      </c>
      <c r="M489" s="11" t="str">
        <f t="shared" si="109"/>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489" s="12">
        <v>10000000334</v>
      </c>
      <c r="O489" s="12">
        <v>30000000334</v>
      </c>
      <c r="P489" s="12">
        <v>50000000334</v>
      </c>
      <c r="Q489" s="12">
        <v>70000000334</v>
      </c>
      <c r="R489" s="12">
        <v>90000000334</v>
      </c>
      <c r="S489" s="12">
        <v>11000000334</v>
      </c>
      <c r="T489" s="12">
        <v>13000000334</v>
      </c>
      <c r="U489" s="10" t="s">
        <v>38</v>
      </c>
      <c r="V489" s="11" t="s">
        <v>654</v>
      </c>
      <c r="W489" s="8">
        <f t="shared" si="110"/>
        <v>0.19400681210828263</v>
      </c>
      <c r="X489" s="8">
        <f t="shared" si="111"/>
        <v>5.5000931232698127</v>
      </c>
      <c r="Y489" s="8">
        <f t="shared" si="112"/>
        <v>3.1041089937325221</v>
      </c>
      <c r="Z489" s="8">
        <f t="shared" si="113"/>
        <v>88</v>
      </c>
      <c r="AA489" s="16">
        <v>15000000334</v>
      </c>
      <c r="AB489" s="8">
        <f t="shared" si="102"/>
        <v>0.56438345340591312</v>
      </c>
      <c r="AC489" s="8">
        <f t="shared" si="115"/>
        <v>16</v>
      </c>
      <c r="AD489" s="16">
        <v>15000000334</v>
      </c>
      <c r="AE489" s="13" t="s">
        <v>85</v>
      </c>
      <c r="AF489" s="11" t="str">
        <f t="shared" si="114"/>
        <v>Ultimate Pizza Seasoning Ingredients:
oregano, marjoram, thyme, basil, rosemary, red peppers, sage, minced garlic</v>
      </c>
    </row>
    <row r="490" spans="1:32" ht="90" x14ac:dyDescent="0.3">
      <c r="A490" s="9" t="s">
        <v>1191</v>
      </c>
      <c r="B490" s="10" t="s">
        <v>1192</v>
      </c>
      <c r="C490" s="10" t="s">
        <v>1192</v>
      </c>
      <c r="D490" s="11" t="s">
        <v>2267</v>
      </c>
      <c r="E490" s="8">
        <f t="shared" si="103"/>
        <v>2.1869858819479133</v>
      </c>
      <c r="F490" s="8">
        <v>62</v>
      </c>
      <c r="G490" s="8">
        <f t="shared" si="104"/>
        <v>4.3739717638958266</v>
      </c>
      <c r="H490" s="8">
        <v>124</v>
      </c>
      <c r="I490" s="8">
        <f t="shared" si="105"/>
        <v>5.4674647048697835</v>
      </c>
      <c r="J490" s="8">
        <f t="shared" si="106"/>
        <v>155.00262438305836</v>
      </c>
      <c r="K490" s="8">
        <f t="shared" si="107"/>
        <v>8.7479435277916533</v>
      </c>
      <c r="L490" s="8">
        <f t="shared" si="108"/>
        <v>248.00419901289339</v>
      </c>
      <c r="M490" s="11" t="str">
        <f t="shared" si="109"/>
        <v>Vanilla Bean Sugar Ingredients:
cane sugar, vanilla powder
• Packed in a facility and/or equipment that produces products containing peanuts, tree nuts, soybean, milk, dairy, eggs, fish, shellfish, wheat, sesame •
 - NET WT. 2.19 oz (62 grams)</v>
      </c>
      <c r="N490" s="12">
        <v>10000000465</v>
      </c>
      <c r="O490" s="12">
        <v>30000000465</v>
      </c>
      <c r="P490" s="12">
        <v>50000000465</v>
      </c>
      <c r="Q490" s="12">
        <v>70000000465</v>
      </c>
      <c r="R490" s="12">
        <v>90000000465</v>
      </c>
      <c r="S490" s="12">
        <v>11000000465</v>
      </c>
      <c r="T490" s="12">
        <v>13000000465</v>
      </c>
      <c r="U490" s="10" t="s">
        <v>38</v>
      </c>
      <c r="V490" s="11" t="s">
        <v>1321</v>
      </c>
      <c r="W490" s="8">
        <f t="shared" si="110"/>
        <v>1.0934929409739567</v>
      </c>
      <c r="X490" s="8">
        <f t="shared" si="111"/>
        <v>31.000524876611674</v>
      </c>
      <c r="Y490" s="8">
        <f t="shared" si="112"/>
        <v>17.495887055583307</v>
      </c>
      <c r="Z490" s="8">
        <f t="shared" si="113"/>
        <v>496</v>
      </c>
      <c r="AA490" s="16">
        <v>15000000465</v>
      </c>
      <c r="AB490" s="8">
        <f t="shared" si="102"/>
        <v>3.2804788229218698</v>
      </c>
      <c r="AC490" s="8">
        <f t="shared" si="115"/>
        <v>93</v>
      </c>
      <c r="AD490" s="16">
        <v>15000000465</v>
      </c>
      <c r="AE490" s="13"/>
      <c r="AF490" s="11" t="str">
        <f t="shared" si="114"/>
        <v>Vanilla Bean Sugar Ingredients:
cane sugar, vanilla powder</v>
      </c>
    </row>
    <row r="491" spans="1:32" ht="90" x14ac:dyDescent="0.3">
      <c r="A491" s="9" t="s">
        <v>1671</v>
      </c>
      <c r="B491" s="10" t="s">
        <v>1193</v>
      </c>
      <c r="C491" s="10" t="s">
        <v>1194</v>
      </c>
      <c r="D491" s="11" t="s">
        <v>2268</v>
      </c>
      <c r="E491" s="8">
        <f t="shared" si="103"/>
        <v>0.80001354520288193</v>
      </c>
      <c r="F491" s="8">
        <v>22.680000000000003</v>
      </c>
      <c r="G491" s="8">
        <f t="shared" si="104"/>
        <v>1.6000270904057639</v>
      </c>
      <c r="H491" s="8">
        <v>45.360000000000007</v>
      </c>
      <c r="I491" s="8">
        <f t="shared" si="105"/>
        <v>2.000033863007205</v>
      </c>
      <c r="J491" s="8">
        <f t="shared" si="106"/>
        <v>56.700960016254264</v>
      </c>
      <c r="K491" s="8">
        <f t="shared" si="107"/>
        <v>3.2000541808115277</v>
      </c>
      <c r="L491" s="8">
        <f t="shared" si="108"/>
        <v>90.721536026006817</v>
      </c>
      <c r="M491" s="11" t="str">
        <f t="shared" si="109"/>
        <v>Vanilla Rooibos Herbal Tea Ingredients:
rooibos, artificial flavoring
• Packed in a facility and/or equipment that produces products containing peanuts, tree nuts, soybean, milk, dairy, eggs, fish, shellfish, wheat, sesame •
 - NET WT. 0.80 oz (22.68 grams)</v>
      </c>
      <c r="N491" s="12">
        <v>10000000336</v>
      </c>
      <c r="O491" s="12">
        <v>30000000336</v>
      </c>
      <c r="P491" s="12">
        <v>50000000336</v>
      </c>
      <c r="Q491" s="12">
        <v>70000000336</v>
      </c>
      <c r="R491" s="12">
        <v>90000000336</v>
      </c>
      <c r="S491" s="12">
        <v>11000000336</v>
      </c>
      <c r="T491" s="12">
        <v>13000000336</v>
      </c>
      <c r="U491" s="10" t="s">
        <v>38</v>
      </c>
      <c r="V491" s="11" t="s">
        <v>1315</v>
      </c>
      <c r="W491" s="8">
        <f t="shared" si="110"/>
        <v>0.40000677260144096</v>
      </c>
      <c r="X491" s="8">
        <f t="shared" si="111"/>
        <v>11.340192003250852</v>
      </c>
      <c r="Y491" s="8">
        <f t="shared" si="112"/>
        <v>6.4001083616230554</v>
      </c>
      <c r="Z491" s="8">
        <f t="shared" si="113"/>
        <v>181.44000000000003</v>
      </c>
      <c r="AA491" s="16">
        <v>15000000336</v>
      </c>
      <c r="AB491" s="8">
        <f t="shared" si="102"/>
        <v>1.2000203178043229</v>
      </c>
      <c r="AC491" s="8">
        <f t="shared" si="115"/>
        <v>34.020000000000003</v>
      </c>
      <c r="AD491" s="16">
        <v>15000000336</v>
      </c>
      <c r="AE491" s="13"/>
      <c r="AF491" s="11" t="str">
        <f t="shared" si="114"/>
        <v>Vanilla Rooibos Herbal Tea Ingredients:
rooibos, artificial flavoring</v>
      </c>
    </row>
    <row r="492" spans="1:32" ht="90" x14ac:dyDescent="0.3">
      <c r="A492" s="9" t="s">
        <v>1195</v>
      </c>
      <c r="B492" s="10" t="s">
        <v>1196</v>
      </c>
      <c r="C492" s="10" t="s">
        <v>1196</v>
      </c>
      <c r="D492" s="11" t="s">
        <v>2269</v>
      </c>
      <c r="E492" s="8">
        <f t="shared" si="103"/>
        <v>0.80001354520288193</v>
      </c>
      <c r="F492" s="8">
        <v>22.680000000000003</v>
      </c>
      <c r="G492" s="8">
        <f t="shared" si="104"/>
        <v>1.6000270904057639</v>
      </c>
      <c r="H492" s="8">
        <v>45.360000000000007</v>
      </c>
      <c r="I492" s="8">
        <f t="shared" si="105"/>
        <v>2.000033863007205</v>
      </c>
      <c r="J492" s="8">
        <f t="shared" si="106"/>
        <v>56.700960016254264</v>
      </c>
      <c r="K492" s="8">
        <f t="shared" si="107"/>
        <v>3.2000541808115277</v>
      </c>
      <c r="L492" s="8">
        <f t="shared" si="108"/>
        <v>90.721536026006817</v>
      </c>
      <c r="M492" s="11" t="str">
        <f t="shared" si="109"/>
        <v>Vanilla Tea Ingredients:
black tea, vanilla flavor, calendula flowers
• Packed in a facility and/or equipment that produces products containing peanuts, tree nuts, soybean, milk, dairy, eggs, fish, shellfish, wheat, sesame •
 - NET WT. 0.80 oz (22.68 grams)</v>
      </c>
      <c r="N492" s="12">
        <v>10000000337</v>
      </c>
      <c r="O492" s="12">
        <v>30000000337</v>
      </c>
      <c r="P492" s="12">
        <v>50000000337</v>
      </c>
      <c r="Q492" s="12">
        <v>70000000337</v>
      </c>
      <c r="R492" s="12">
        <v>90000000337</v>
      </c>
      <c r="S492" s="12">
        <v>11000000337</v>
      </c>
      <c r="T492" s="12">
        <v>13000000337</v>
      </c>
      <c r="U492" s="10"/>
      <c r="V492" s="11"/>
      <c r="W492" s="8">
        <f t="shared" si="110"/>
        <v>0.40000677260144096</v>
      </c>
      <c r="X492" s="8">
        <f t="shared" si="111"/>
        <v>11.340192003250852</v>
      </c>
      <c r="Y492" s="8">
        <f t="shared" si="112"/>
        <v>6.4001083616230554</v>
      </c>
      <c r="Z492" s="8">
        <f t="shared" si="113"/>
        <v>181.44000000000003</v>
      </c>
      <c r="AA492" s="16">
        <v>15000000337</v>
      </c>
      <c r="AB492" s="8">
        <f t="shared" si="102"/>
        <v>1.2000203178043229</v>
      </c>
      <c r="AC492" s="8">
        <f t="shared" si="115"/>
        <v>34.020000000000003</v>
      </c>
      <c r="AD492" s="16">
        <v>15000000337</v>
      </c>
      <c r="AE492" s="13"/>
      <c r="AF492" s="11" t="str">
        <f t="shared" si="114"/>
        <v>Vanilla Tea Ingredients:
black tea, vanilla flavor, calendula flowers</v>
      </c>
    </row>
    <row r="493" spans="1:32" ht="120" x14ac:dyDescent="0.3">
      <c r="A493" s="9" t="s">
        <v>1197</v>
      </c>
      <c r="B493" s="10" t="s">
        <v>1198</v>
      </c>
      <c r="C493" s="10" t="s">
        <v>1198</v>
      </c>
      <c r="D493" s="11" t="s">
        <v>2270</v>
      </c>
      <c r="E493" s="8">
        <f t="shared" si="103"/>
        <v>2.7500465616349064</v>
      </c>
      <c r="F493" s="8">
        <v>77.962500000000006</v>
      </c>
      <c r="G493" s="8">
        <f t="shared" si="104"/>
        <v>5.5000931232698127</v>
      </c>
      <c r="H493" s="8">
        <v>155.92500000000001</v>
      </c>
      <c r="I493" s="8">
        <f t="shared" si="105"/>
        <v>6.8751164040872661</v>
      </c>
      <c r="J493" s="8">
        <f t="shared" si="106"/>
        <v>194.90955005587401</v>
      </c>
      <c r="K493" s="8">
        <f t="shared" si="107"/>
        <v>11.000186246539625</v>
      </c>
      <c r="L493" s="8">
        <f t="shared" si="108"/>
        <v>311.85528008939838</v>
      </c>
      <c r="M493" s="11" t="str">
        <f t="shared" si="109"/>
        <v>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
 - NET WT. 2.75 oz (77.9625 grams)</v>
      </c>
      <c r="N493" s="12">
        <v>10000000339</v>
      </c>
      <c r="O493" s="12">
        <v>30000000339</v>
      </c>
      <c r="P493" s="12">
        <v>50000000339</v>
      </c>
      <c r="Q493" s="12">
        <v>70000000339</v>
      </c>
      <c r="R493" s="12">
        <v>90000000339</v>
      </c>
      <c r="S493" s="12">
        <v>11000000339</v>
      </c>
      <c r="T493" s="12">
        <v>13000000339</v>
      </c>
      <c r="U493" s="10" t="s">
        <v>38</v>
      </c>
      <c r="V493" s="11"/>
      <c r="W493" s="8">
        <f t="shared" si="110"/>
        <v>1.3750232808174532</v>
      </c>
      <c r="X493" s="8">
        <f t="shared" si="111"/>
        <v>38.981910011174797</v>
      </c>
      <c r="Y493" s="8">
        <f t="shared" si="112"/>
        <v>22.000372493079251</v>
      </c>
      <c r="Z493" s="8">
        <f t="shared" si="113"/>
        <v>623.70000000000005</v>
      </c>
      <c r="AA493" s="16">
        <v>15000000339</v>
      </c>
      <c r="AB493" s="8">
        <f t="shared" si="102"/>
        <v>4.1250698424523593</v>
      </c>
      <c r="AC493" s="8">
        <f t="shared" si="115"/>
        <v>116.94375000000001</v>
      </c>
      <c r="AD493" s="16">
        <v>15000000339</v>
      </c>
      <c r="AE493" s="13"/>
      <c r="AF493" s="11" t="str">
        <f t="shared" si="114"/>
        <v>Veggie Butter Seasoning Ingredients:
salt, sesame seed, dehydrated onion, spices, sugar, monosodium glutamate, cheese powder, butter flavor, corn starch, extractive of turmeric</v>
      </c>
    </row>
    <row r="494" spans="1:32" ht="240" x14ac:dyDescent="0.3">
      <c r="A494" s="9" t="s">
        <v>1199</v>
      </c>
      <c r="B494" s="10" t="s">
        <v>1200</v>
      </c>
      <c r="C494" s="10" t="s">
        <v>1200</v>
      </c>
      <c r="D494" s="11" t="s">
        <v>2271</v>
      </c>
      <c r="E494" s="8">
        <f t="shared" si="103"/>
        <v>1.9500330164320243</v>
      </c>
      <c r="F494" s="8">
        <v>55.282499999999999</v>
      </c>
      <c r="G494" s="8">
        <f t="shared" si="104"/>
        <v>3.9000660328640486</v>
      </c>
      <c r="H494" s="8">
        <v>110.565</v>
      </c>
      <c r="I494" s="8">
        <f t="shared" si="105"/>
        <v>4.8750825410800607</v>
      </c>
      <c r="J494" s="8">
        <f t="shared" si="106"/>
        <v>138.20859003961974</v>
      </c>
      <c r="K494" s="8">
        <f t="shared" si="107"/>
        <v>7.8001320657280973</v>
      </c>
      <c r="L494" s="8">
        <f t="shared" si="108"/>
        <v>221.13374406339156</v>
      </c>
      <c r="M494" s="11" t="str">
        <f t="shared" si="109"/>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494" s="12">
        <v>10000000340</v>
      </c>
      <c r="O494" s="12">
        <v>30000000340</v>
      </c>
      <c r="P494" s="12">
        <v>50000000340</v>
      </c>
      <c r="Q494" s="12">
        <v>70000000340</v>
      </c>
      <c r="R494" s="12">
        <v>90000000340</v>
      </c>
      <c r="S494" s="12">
        <v>11000000340</v>
      </c>
      <c r="T494" s="12">
        <v>13000000340</v>
      </c>
      <c r="U494" s="10"/>
      <c r="V494" s="11"/>
      <c r="W494" s="8">
        <f t="shared" si="110"/>
        <v>0.97501650821601216</v>
      </c>
      <c r="X494" s="8">
        <f t="shared" si="111"/>
        <v>27.641718007923945</v>
      </c>
      <c r="Y494" s="8">
        <f t="shared" si="112"/>
        <v>15.600264131456195</v>
      </c>
      <c r="Z494" s="8">
        <f t="shared" si="113"/>
        <v>442.26</v>
      </c>
      <c r="AA494" s="16">
        <v>15000000340</v>
      </c>
      <c r="AB494" s="8">
        <f t="shared" si="102"/>
        <v>2.9250495246480366</v>
      </c>
      <c r="AC494" s="8">
        <f t="shared" si="115"/>
        <v>82.923749999999998</v>
      </c>
      <c r="AD494" s="16">
        <v>15000000340</v>
      </c>
      <c r="AE494" s="13"/>
      <c r="AF494" s="11" t="str">
        <f t="shared" si="114"/>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v>
      </c>
    </row>
    <row r="495" spans="1:32" ht="105" x14ac:dyDescent="0.3">
      <c r="A495" s="34" t="s">
        <v>1838</v>
      </c>
      <c r="B495" s="10" t="s">
        <v>1836</v>
      </c>
      <c r="C495" s="10" t="s">
        <v>1836</v>
      </c>
      <c r="D495" s="11" t="s">
        <v>2272</v>
      </c>
      <c r="E495" s="8">
        <f t="shared" si="103"/>
        <v>1.8000304767064841</v>
      </c>
      <c r="F495" s="8">
        <v>51.03</v>
      </c>
      <c r="G495" s="8">
        <f t="shared" si="104"/>
        <v>3.6000609534129682</v>
      </c>
      <c r="H495" s="8">
        <v>102.06</v>
      </c>
      <c r="I495" s="8">
        <f t="shared" si="105"/>
        <v>4.50007619176621</v>
      </c>
      <c r="J495" s="8">
        <f t="shared" si="106"/>
        <v>127.57716003657205</v>
      </c>
      <c r="K495" s="8">
        <f t="shared" si="107"/>
        <v>7.2001219068259363</v>
      </c>
      <c r="L495" s="8">
        <f t="shared" si="108"/>
        <v>204.1234560585153</v>
      </c>
      <c r="M495" s="11" t="str">
        <f t="shared" si="109"/>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495" s="12">
        <v>10000000525</v>
      </c>
      <c r="O495" s="12">
        <v>30000000525</v>
      </c>
      <c r="P495" s="12">
        <v>50000000525</v>
      </c>
      <c r="Q495" s="12">
        <v>70000000525</v>
      </c>
      <c r="R495" s="12">
        <v>90000000525</v>
      </c>
      <c r="S495" s="12">
        <v>11000000525</v>
      </c>
      <c r="T495" s="12">
        <v>13000000525</v>
      </c>
      <c r="U495" s="27"/>
      <c r="W495" s="8">
        <f t="shared" si="110"/>
        <v>0.90001523835324204</v>
      </c>
      <c r="X495" s="8">
        <f t="shared" si="111"/>
        <v>25.515432007314413</v>
      </c>
      <c r="Y495" s="8">
        <f t="shared" si="112"/>
        <v>14.400243813651873</v>
      </c>
      <c r="Z495" s="8">
        <f t="shared" si="113"/>
        <v>408.24</v>
      </c>
      <c r="AA495" s="16">
        <v>15000000525</v>
      </c>
      <c r="AB495" s="8">
        <f t="shared" si="102"/>
        <v>2.7000457150597263</v>
      </c>
      <c r="AC495" s="8">
        <f t="shared" si="115"/>
        <v>76.545000000000002</v>
      </c>
      <c r="AD495" s="16">
        <v>15000000525</v>
      </c>
      <c r="AE495" s="13" t="s">
        <v>1837</v>
      </c>
      <c r="AF495" s="11" t="str">
        <f t="shared" si="114"/>
        <v>Venison Seasoning Ingredients:
salt, spices, onion, red bell peppers, sugar, garlic, grill flavor (from sunflower oil), natural flavor</v>
      </c>
    </row>
    <row r="496" spans="1:32" ht="105" x14ac:dyDescent="0.3">
      <c r="A496" s="9" t="s">
        <v>1201</v>
      </c>
      <c r="B496" s="10" t="s">
        <v>1202</v>
      </c>
      <c r="C496" s="10" t="s">
        <v>1202</v>
      </c>
      <c r="D496" s="11" t="s">
        <v>2273</v>
      </c>
      <c r="E496" s="8">
        <f t="shared" si="103"/>
        <v>1.0000169315036023</v>
      </c>
      <c r="F496" s="8">
        <v>28.35</v>
      </c>
      <c r="G496" s="8">
        <f t="shared" si="104"/>
        <v>2.0000338630072045</v>
      </c>
      <c r="H496" s="8">
        <v>56.7</v>
      </c>
      <c r="I496" s="8">
        <f t="shared" si="105"/>
        <v>2.5000423287590054</v>
      </c>
      <c r="J496" s="8">
        <f t="shared" si="106"/>
        <v>70.87620002031781</v>
      </c>
      <c r="K496" s="8">
        <f t="shared" si="107"/>
        <v>4.0000677260144091</v>
      </c>
      <c r="L496" s="8">
        <f t="shared" si="108"/>
        <v>113.4019200325085</v>
      </c>
      <c r="M496" s="11" t="str">
        <f t="shared" si="109"/>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496" s="12">
        <v>10000000341</v>
      </c>
      <c r="O496" s="12">
        <v>30000000341</v>
      </c>
      <c r="P496" s="12">
        <v>50000000341</v>
      </c>
      <c r="Q496" s="12">
        <v>70000000341</v>
      </c>
      <c r="R496" s="12">
        <v>90000000341</v>
      </c>
      <c r="S496" s="12">
        <v>11000000341</v>
      </c>
      <c r="T496" s="12">
        <v>13000000341</v>
      </c>
      <c r="U496" s="10"/>
      <c r="V496" s="11" t="s">
        <v>1314</v>
      </c>
      <c r="W496" s="8">
        <f t="shared" si="110"/>
        <v>0.50000846575180113</v>
      </c>
      <c r="X496" s="8">
        <f t="shared" si="111"/>
        <v>14.175240004063562</v>
      </c>
      <c r="Y496" s="8">
        <f t="shared" si="112"/>
        <v>8.0001354520288182</v>
      </c>
      <c r="Z496" s="8">
        <f t="shared" si="113"/>
        <v>226.8</v>
      </c>
      <c r="AA496" s="16">
        <v>15000000341</v>
      </c>
      <c r="AB496" s="8">
        <f t="shared" si="102"/>
        <v>1.5000253972554034</v>
      </c>
      <c r="AC496" s="8">
        <f t="shared" si="115"/>
        <v>42.525000000000006</v>
      </c>
      <c r="AD496" s="16">
        <v>15000000341</v>
      </c>
      <c r="AE496" s="13" t="s">
        <v>1628</v>
      </c>
      <c r="AF496" s="11" t="str">
        <f t="shared" si="114"/>
        <v>Vermont Maple Pepper Ingredients:
sugar, salt, flavoring including natural maple flavor, natural &amp; artificial flavors, pepper</v>
      </c>
    </row>
    <row r="497" spans="1:32" ht="90" x14ac:dyDescent="0.3">
      <c r="A497" s="9" t="s">
        <v>1203</v>
      </c>
      <c r="B497" s="10" t="s">
        <v>1204</v>
      </c>
      <c r="C497" s="10" t="s">
        <v>1205</v>
      </c>
      <c r="D497" s="11" t="s">
        <v>2274</v>
      </c>
      <c r="E497" s="8">
        <f t="shared" si="103"/>
        <v>2.100035556157565</v>
      </c>
      <c r="F497" s="8">
        <v>59.535000000000004</v>
      </c>
      <c r="G497" s="8">
        <f t="shared" si="104"/>
        <v>4.20007111231513</v>
      </c>
      <c r="H497" s="8">
        <v>119.07000000000001</v>
      </c>
      <c r="I497" s="8">
        <f t="shared" si="105"/>
        <v>5.2500888903939122</v>
      </c>
      <c r="J497" s="8">
        <f t="shared" si="106"/>
        <v>148.84002004266742</v>
      </c>
      <c r="K497" s="8">
        <f t="shared" si="107"/>
        <v>8.4001422246302599</v>
      </c>
      <c r="L497" s="8">
        <f t="shared" si="108"/>
        <v>238.14403206826788</v>
      </c>
      <c r="M497" s="11" t="str">
        <f t="shared" si="109"/>
        <v>Vermont Pure Maple Syrup (Granulated) Ingredients:
pure maple syrup
• Packed in a facility and/or equipment that produces products containing peanuts, tree nuts, soybean, milk, dairy, eggs, fish, shellfish, wheat, sesame •
 - NET WT. 2.10 oz (59.535 grams)</v>
      </c>
      <c r="N497" s="12">
        <v>10000000342</v>
      </c>
      <c r="O497" s="12">
        <v>30000000342</v>
      </c>
      <c r="P497" s="12">
        <v>50000000342</v>
      </c>
      <c r="Q497" s="12">
        <v>70000000342</v>
      </c>
      <c r="R497" s="12">
        <v>90000000342</v>
      </c>
      <c r="S497" s="12">
        <v>11000000342</v>
      </c>
      <c r="T497" s="12">
        <v>13000000342</v>
      </c>
      <c r="U497" s="10"/>
      <c r="V497" s="11"/>
      <c r="W497" s="8">
        <f t="shared" si="110"/>
        <v>1.0500177780787825</v>
      </c>
      <c r="X497" s="8">
        <f t="shared" si="111"/>
        <v>29.768004008533484</v>
      </c>
      <c r="Y497" s="8">
        <f t="shared" si="112"/>
        <v>16.80028444926052</v>
      </c>
      <c r="Z497" s="8">
        <f t="shared" si="113"/>
        <v>476.28000000000003</v>
      </c>
      <c r="AA497" s="16">
        <v>15000000342</v>
      </c>
      <c r="AB497" s="8">
        <f t="shared" si="102"/>
        <v>3.1500533342363477</v>
      </c>
      <c r="AC497" s="8">
        <f t="shared" si="115"/>
        <v>89.302500000000009</v>
      </c>
      <c r="AD497" s="16">
        <v>15000000342</v>
      </c>
      <c r="AE497" s="13"/>
      <c r="AF497" s="11" t="str">
        <f t="shared" si="114"/>
        <v>Vermont Pure Maple Syrup (Granulated) Ingredients:
pure maple syrup</v>
      </c>
    </row>
    <row r="498" spans="1:32" ht="180" x14ac:dyDescent="0.3">
      <c r="A498" s="9" t="s">
        <v>1206</v>
      </c>
      <c r="B498" s="10" t="s">
        <v>1207</v>
      </c>
      <c r="C498" s="10" t="s">
        <v>1208</v>
      </c>
      <c r="D498" s="11" t="s">
        <v>2362</v>
      </c>
      <c r="E498" s="8">
        <f t="shared" si="103"/>
        <v>1.6900286142410879</v>
      </c>
      <c r="F498" s="8">
        <v>47.911500000000004</v>
      </c>
      <c r="G498" s="8">
        <f t="shared" si="104"/>
        <v>3.3800572284821757</v>
      </c>
      <c r="H498" s="8">
        <v>95.823000000000008</v>
      </c>
      <c r="I498" s="8">
        <f t="shared" si="105"/>
        <v>4.2250715356027193</v>
      </c>
      <c r="J498" s="8">
        <f t="shared" si="106"/>
        <v>119.7807780343371</v>
      </c>
      <c r="K498" s="8">
        <f t="shared" si="107"/>
        <v>6.7601144569643514</v>
      </c>
      <c r="L498" s="8">
        <f t="shared" si="108"/>
        <v>191.64924485493938</v>
      </c>
      <c r="M498" s="11" t="str">
        <f t="shared" si="109"/>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498" s="12">
        <v>10000000343</v>
      </c>
      <c r="O498" s="12">
        <v>30000000343</v>
      </c>
      <c r="P498" s="12">
        <v>50000000343</v>
      </c>
      <c r="Q498" s="12">
        <v>70000000343</v>
      </c>
      <c r="R498" s="12">
        <v>90000000343</v>
      </c>
      <c r="S498" s="12">
        <v>11000000343</v>
      </c>
      <c r="T498" s="12">
        <v>13000000343</v>
      </c>
      <c r="U498" s="10"/>
      <c r="V498" s="11"/>
      <c r="W498" s="8">
        <f t="shared" si="110"/>
        <v>0.84501430712054393</v>
      </c>
      <c r="X498" s="8">
        <f t="shared" si="111"/>
        <v>23.956155606867423</v>
      </c>
      <c r="Y498" s="8">
        <f t="shared" si="112"/>
        <v>13.520228913928703</v>
      </c>
      <c r="Z498" s="8">
        <f t="shared" si="113"/>
        <v>383.29200000000003</v>
      </c>
      <c r="AA498" s="16">
        <v>15000000343</v>
      </c>
      <c r="AB498" s="8">
        <f t="shared" si="102"/>
        <v>2.5350429213616317</v>
      </c>
      <c r="AC498" s="8">
        <f t="shared" si="115"/>
        <v>71.867250000000013</v>
      </c>
      <c r="AD498" s="16">
        <v>15000000343</v>
      </c>
      <c r="AE498" s="13"/>
      <c r="AF498" s="11" t="str">
        <f t="shared" si="114"/>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v>
      </c>
    </row>
    <row r="499" spans="1:32" ht="90" x14ac:dyDescent="0.3">
      <c r="A499" s="9" t="s">
        <v>1209</v>
      </c>
      <c r="B499" s="10" t="s">
        <v>1210</v>
      </c>
      <c r="C499" s="10" t="s">
        <v>1210</v>
      </c>
      <c r="D499" s="11" t="s">
        <v>2275</v>
      </c>
      <c r="E499" s="8">
        <f t="shared" si="103"/>
        <v>1.1000186246539627</v>
      </c>
      <c r="F499" s="8">
        <v>31.185000000000006</v>
      </c>
      <c r="G499" s="8">
        <f t="shared" si="104"/>
        <v>2.2000372493079254</v>
      </c>
      <c r="H499" s="8">
        <v>62.370000000000012</v>
      </c>
      <c r="I499" s="8">
        <f t="shared" si="105"/>
        <v>2.7500465616349068</v>
      </c>
      <c r="J499" s="8">
        <f t="shared" si="106"/>
        <v>77.963820022349609</v>
      </c>
      <c r="K499" s="8">
        <f t="shared" si="107"/>
        <v>4.4000744986158509</v>
      </c>
      <c r="L499" s="8">
        <f t="shared" si="108"/>
        <v>124.74211203575938</v>
      </c>
      <c r="M499" s="11" t="str">
        <f t="shared" si="109"/>
        <v>Vietnam Peppercorn Ingredients:
peppercorns
• Packed in a facility and/or equipment that produces products containing peanuts, tree nuts, soybean, milk, dairy, eggs, fish, shellfish, wheat, sesame •
 - NET WT. 1.10 oz (31.185 grams)</v>
      </c>
      <c r="N499" s="12">
        <v>10000000344</v>
      </c>
      <c r="O499" s="12">
        <v>30000000344</v>
      </c>
      <c r="P499" s="12">
        <v>50000000344</v>
      </c>
      <c r="Q499" s="12">
        <v>70000000344</v>
      </c>
      <c r="R499" s="12">
        <v>90000000344</v>
      </c>
      <c r="S499" s="12">
        <v>11000000344</v>
      </c>
      <c r="T499" s="12">
        <v>13000000344</v>
      </c>
      <c r="U499" s="10"/>
      <c r="V499" s="11"/>
      <c r="W499" s="8">
        <f t="shared" si="110"/>
        <v>0.55000931232698136</v>
      </c>
      <c r="X499" s="8">
        <f t="shared" si="111"/>
        <v>15.592764004469922</v>
      </c>
      <c r="Y499" s="8">
        <f t="shared" si="112"/>
        <v>8.8001489972317017</v>
      </c>
      <c r="Z499" s="8">
        <f t="shared" si="113"/>
        <v>249.48000000000005</v>
      </c>
      <c r="AA499" s="16">
        <v>15000000344</v>
      </c>
      <c r="AB499" s="8">
        <f t="shared" si="102"/>
        <v>1.6500279369809441</v>
      </c>
      <c r="AC499" s="8">
        <f t="shared" si="115"/>
        <v>46.777500000000011</v>
      </c>
      <c r="AD499" s="16">
        <v>15000000344</v>
      </c>
      <c r="AE499" s="13"/>
      <c r="AF499" s="11" t="str">
        <f t="shared" si="114"/>
        <v>Vietnam Peppercorn Ingredients:
peppercorns</v>
      </c>
    </row>
    <row r="500" spans="1:32" ht="30" x14ac:dyDescent="0.3">
      <c r="A500" s="9" t="s">
        <v>1312</v>
      </c>
      <c r="B500" s="10" t="s">
        <v>1313</v>
      </c>
      <c r="C500" s="10" t="s">
        <v>1313</v>
      </c>
      <c r="D500" s="11" t="s">
        <v>32</v>
      </c>
      <c r="E500" s="8" t="str">
        <f t="shared" si="103"/>
        <v>NULL</v>
      </c>
      <c r="F500" s="8" t="s">
        <v>32</v>
      </c>
      <c r="G500" s="8" t="str">
        <f t="shared" si="104"/>
        <v>NULL</v>
      </c>
      <c r="H500" s="8" t="s">
        <v>32</v>
      </c>
      <c r="I500" s="8" t="str">
        <f t="shared" si="105"/>
        <v>NULL</v>
      </c>
      <c r="J500" s="8" t="str">
        <f t="shared" si="106"/>
        <v>NULL</v>
      </c>
      <c r="K500" s="8" t="str">
        <f t="shared" si="107"/>
        <v>NULL</v>
      </c>
      <c r="L500" s="8" t="str">
        <f t="shared" si="108"/>
        <v>NULL</v>
      </c>
      <c r="M500" s="11" t="str">
        <f t="shared" si="109"/>
        <v>NULL
 - NET WT. NULL oz (NULL grams)</v>
      </c>
      <c r="N500" s="12">
        <v>10000000483</v>
      </c>
      <c r="O500" s="12">
        <v>30000000483</v>
      </c>
      <c r="P500" s="12">
        <v>50000000483</v>
      </c>
      <c r="Q500" s="12">
        <v>70000000483</v>
      </c>
      <c r="R500" s="12">
        <v>90000000483</v>
      </c>
      <c r="S500" s="12">
        <v>11000000483</v>
      </c>
      <c r="T500" s="12">
        <v>13000000483</v>
      </c>
      <c r="U500" s="10"/>
      <c r="V500" s="11" t="s">
        <v>1317</v>
      </c>
      <c r="W500" s="8" t="str">
        <f t="shared" si="110"/>
        <v>NULL</v>
      </c>
      <c r="X500" s="8" t="str">
        <f t="shared" si="111"/>
        <v>NULL</v>
      </c>
      <c r="Y500" s="8" t="str">
        <f t="shared" si="112"/>
        <v>NULL</v>
      </c>
      <c r="Z500" s="8" t="str">
        <f t="shared" si="113"/>
        <v>NULL</v>
      </c>
      <c r="AA500" s="16">
        <v>15000000483</v>
      </c>
      <c r="AB500" s="8" t="str">
        <f t="shared" si="102"/>
        <v>NULL</v>
      </c>
      <c r="AC500" s="8" t="str">
        <f t="shared" si="115"/>
        <v>NULL</v>
      </c>
      <c r="AD500" s="16">
        <v>15000000483</v>
      </c>
      <c r="AE500" s="13"/>
      <c r="AF500" s="11" t="str">
        <f t="shared" si="114"/>
        <v>NULL</v>
      </c>
    </row>
    <row r="501" spans="1:32" ht="90" x14ac:dyDescent="0.3">
      <c r="A501" s="9" t="s">
        <v>1211</v>
      </c>
      <c r="B501" s="10" t="s">
        <v>1212</v>
      </c>
      <c r="C501" s="10" t="s">
        <v>1213</v>
      </c>
      <c r="D501" s="11" t="s">
        <v>2276</v>
      </c>
      <c r="E501" s="8">
        <f t="shared" si="103"/>
        <v>2.9000491013604468</v>
      </c>
      <c r="F501" s="8">
        <v>82.215000000000003</v>
      </c>
      <c r="G501" s="8">
        <f t="shared" si="104"/>
        <v>5.8000982027208936</v>
      </c>
      <c r="H501" s="8">
        <v>164.43</v>
      </c>
      <c r="I501" s="8">
        <f t="shared" si="105"/>
        <v>7.2501227534011168</v>
      </c>
      <c r="J501" s="8">
        <f t="shared" si="106"/>
        <v>205.54098005892166</v>
      </c>
      <c r="K501" s="8">
        <f t="shared" si="107"/>
        <v>11.600196405441787</v>
      </c>
      <c r="L501" s="8">
        <f t="shared" si="108"/>
        <v>328.86556809427469</v>
      </c>
      <c r="M501" s="11" t="str">
        <f t="shared" si="109"/>
        <v>Vintage Merlot Sea Salt Ingredients:
sea salt, merlot  wine
• Packed in a facility and/or equipment that produces products containing peanuts, tree nuts, soybean, milk, dairy, eggs, fish, shellfish, wheat, sesame •
 - NET WT. 2.90 oz (82.215 grams)</v>
      </c>
      <c r="N501" s="12">
        <v>10000000345</v>
      </c>
      <c r="O501" s="12">
        <v>30000000345</v>
      </c>
      <c r="P501" s="12">
        <v>50000000345</v>
      </c>
      <c r="Q501" s="12">
        <v>70000000345</v>
      </c>
      <c r="R501" s="12">
        <v>90000000345</v>
      </c>
      <c r="S501" s="12">
        <v>11000000345</v>
      </c>
      <c r="T501" s="12">
        <v>13000000345</v>
      </c>
      <c r="U501" s="10" t="s">
        <v>38</v>
      </c>
      <c r="V501" s="11" t="s">
        <v>1321</v>
      </c>
      <c r="W501" s="8">
        <f t="shared" si="110"/>
        <v>1.4500245506802234</v>
      </c>
      <c r="X501" s="8">
        <f t="shared" si="111"/>
        <v>41.108196011784337</v>
      </c>
      <c r="Y501" s="8">
        <f t="shared" si="112"/>
        <v>23.200392810883574</v>
      </c>
      <c r="Z501" s="8">
        <f t="shared" si="113"/>
        <v>657.72</v>
      </c>
      <c r="AA501" s="16">
        <v>15000000345</v>
      </c>
      <c r="AB501" s="8">
        <f t="shared" si="102"/>
        <v>4.3500736520406704</v>
      </c>
      <c r="AC501" s="8">
        <f t="shared" si="115"/>
        <v>123.32250000000001</v>
      </c>
      <c r="AD501" s="16">
        <v>15000000345</v>
      </c>
      <c r="AE501" s="13"/>
      <c r="AF501" s="11" t="str">
        <f t="shared" si="114"/>
        <v>Vintage Merlot Sea Salt Ingredients:
sea salt, merlot  wine</v>
      </c>
    </row>
    <row r="502" spans="1:32" ht="90" x14ac:dyDescent="0.3">
      <c r="A502" s="9" t="s">
        <v>1214</v>
      </c>
      <c r="B502" s="10" t="s">
        <v>1215</v>
      </c>
      <c r="C502" s="10" t="s">
        <v>1216</v>
      </c>
      <c r="D502" s="11" t="s">
        <v>2277</v>
      </c>
      <c r="E502" s="8">
        <f t="shared" si="103"/>
        <v>1.8000304767064841</v>
      </c>
      <c r="F502" s="8">
        <v>51.03</v>
      </c>
      <c r="G502" s="8">
        <f t="shared" si="104"/>
        <v>3.6000609534129682</v>
      </c>
      <c r="H502" s="8">
        <v>102.06</v>
      </c>
      <c r="I502" s="8">
        <f t="shared" si="105"/>
        <v>4.50007619176621</v>
      </c>
      <c r="J502" s="8">
        <f t="shared" si="106"/>
        <v>127.57716003657205</v>
      </c>
      <c r="K502" s="8">
        <f t="shared" si="107"/>
        <v>7.2001219068259363</v>
      </c>
      <c r="L502" s="8">
        <f t="shared" si="108"/>
        <v>204.1234560585153</v>
      </c>
      <c r="M502" s="11" t="str">
        <f t="shared" si="109"/>
        <v>VA Baked Ham Glaze Ingredients:
sugar, paprika, cloves, cinnamon
• Packed in a facility and/or equipment that produces products containing peanuts, tree nuts, soybean, milk, dairy, eggs, fish, shellfish, wheat, sesame •
 - NET WT. 1.80 oz (51.03 grams)</v>
      </c>
      <c r="N502" s="12">
        <v>10000000346</v>
      </c>
      <c r="O502" s="12">
        <v>30000000346</v>
      </c>
      <c r="P502" s="12">
        <v>50000000346</v>
      </c>
      <c r="Q502" s="12">
        <v>70000000346</v>
      </c>
      <c r="R502" s="12">
        <v>90000000346</v>
      </c>
      <c r="S502" s="12">
        <v>11000000346</v>
      </c>
      <c r="T502" s="12">
        <v>13000000346</v>
      </c>
      <c r="U502" s="10"/>
      <c r="V502" s="11"/>
      <c r="W502" s="8">
        <f t="shared" si="110"/>
        <v>0.90001523835324204</v>
      </c>
      <c r="X502" s="8">
        <f t="shared" si="111"/>
        <v>25.515432007314413</v>
      </c>
      <c r="Y502" s="8">
        <f t="shared" si="112"/>
        <v>14.400243813651873</v>
      </c>
      <c r="Z502" s="8">
        <f t="shared" si="113"/>
        <v>408.24</v>
      </c>
      <c r="AA502" s="16">
        <v>15000000346</v>
      </c>
      <c r="AB502" s="8">
        <f t="shared" si="102"/>
        <v>2.7000457150597263</v>
      </c>
      <c r="AC502" s="8">
        <f t="shared" si="115"/>
        <v>76.545000000000002</v>
      </c>
      <c r="AD502" s="16">
        <v>15000000346</v>
      </c>
      <c r="AE502" s="13"/>
      <c r="AF502" s="11" t="str">
        <f t="shared" si="114"/>
        <v>VA Baked Ham Glaze Ingredients:
sugar, paprika, cloves, cinnamon</v>
      </c>
    </row>
    <row r="503" spans="1:32" ht="105" x14ac:dyDescent="0.3">
      <c r="A503" s="9" t="s">
        <v>1217</v>
      </c>
      <c r="B503" s="10" t="s">
        <v>1218</v>
      </c>
      <c r="C503" s="10" t="s">
        <v>1219</v>
      </c>
      <c r="D503" s="11" t="s">
        <v>2278</v>
      </c>
      <c r="E503" s="8">
        <f t="shared" si="103"/>
        <v>1.7000287835561239</v>
      </c>
      <c r="F503" s="8">
        <v>48.195</v>
      </c>
      <c r="G503" s="8">
        <f t="shared" si="104"/>
        <v>3.4000575671122477</v>
      </c>
      <c r="H503" s="8">
        <v>96.39</v>
      </c>
      <c r="I503" s="8">
        <f t="shared" si="105"/>
        <v>4.2500719588903095</v>
      </c>
      <c r="J503" s="8">
        <f t="shared" si="106"/>
        <v>120.48954003454028</v>
      </c>
      <c r="K503" s="8">
        <f t="shared" si="107"/>
        <v>6.8001151342244954</v>
      </c>
      <c r="L503" s="8">
        <f t="shared" si="108"/>
        <v>192.78326405526445</v>
      </c>
      <c r="M503" s="11" t="str">
        <f t="shared" si="109"/>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03" s="12">
        <v>10000000347</v>
      </c>
      <c r="O503" s="12">
        <v>30000000347</v>
      </c>
      <c r="P503" s="12">
        <v>50000000347</v>
      </c>
      <c r="Q503" s="12">
        <v>70000000347</v>
      </c>
      <c r="R503" s="12">
        <v>90000000347</v>
      </c>
      <c r="S503" s="12">
        <v>11000000347</v>
      </c>
      <c r="T503" s="12">
        <v>13000000347</v>
      </c>
      <c r="U503" s="10"/>
      <c r="V503" s="11"/>
      <c r="W503" s="8">
        <f t="shared" si="110"/>
        <v>0.85001439177806193</v>
      </c>
      <c r="X503" s="8">
        <f t="shared" si="111"/>
        <v>24.097908006908057</v>
      </c>
      <c r="Y503" s="8">
        <f t="shared" si="112"/>
        <v>13.600230268448991</v>
      </c>
      <c r="Z503" s="8">
        <f t="shared" si="113"/>
        <v>385.56</v>
      </c>
      <c r="AA503" s="16">
        <v>15000000347</v>
      </c>
      <c r="AB503" s="8">
        <f t="shared" si="102"/>
        <v>2.5500431753341859</v>
      </c>
      <c r="AC503" s="8">
        <f t="shared" si="115"/>
        <v>72.292500000000004</v>
      </c>
      <c r="AD503" s="16">
        <v>15000000347</v>
      </c>
      <c r="AE503" s="13"/>
      <c r="AF503" s="11" t="str">
        <f t="shared" si="114"/>
        <v>Virginia Chicken &amp; Poultry Ingredients:
salt, coriander, rosemary, laurel, sage, oregano, marjoram, cumin, natural oil, calcium, spices</v>
      </c>
    </row>
    <row r="504" spans="1:32" ht="90" x14ac:dyDescent="0.3">
      <c r="A504" s="14" t="s">
        <v>2318</v>
      </c>
      <c r="B504" s="10" t="s">
        <v>2316</v>
      </c>
      <c r="C504" s="10" t="s">
        <v>2316</v>
      </c>
      <c r="D504" s="11" t="s">
        <v>2317</v>
      </c>
      <c r="E504" s="8">
        <f t="shared" si="103"/>
        <v>0.8113012142710001</v>
      </c>
      <c r="F504" s="8">
        <v>23</v>
      </c>
      <c r="G504" s="8">
        <f t="shared" si="104"/>
        <v>2.1164379502721742</v>
      </c>
      <c r="H504" s="8">
        <v>60</v>
      </c>
      <c r="I504" s="8">
        <f t="shared" si="105"/>
        <v>2.645547437840218</v>
      </c>
      <c r="J504" s="8">
        <f t="shared" si="106"/>
        <v>75.001269862770187</v>
      </c>
      <c r="K504" s="8">
        <f t="shared" si="107"/>
        <v>4.2328759005443484</v>
      </c>
      <c r="L504" s="8">
        <f t="shared" si="108"/>
        <v>120.00203178043228</v>
      </c>
      <c r="M504" s="11" t="str">
        <f t="shared" si="109"/>
        <v>Virginia Pork Rub Ingredients:
chili powder, dehydrated garlic, spices, sea salt
• Packed in a facility and/or equipment that produces products containing peanuts, tree nuts, soybean, milk, dairy, eggs, fish, shellfish, wheat, sesame •
 - NET WT. 0.81 oz (23 grams)</v>
      </c>
      <c r="N504" s="12">
        <v>10000000527</v>
      </c>
      <c r="O504" s="12">
        <v>30000000527</v>
      </c>
      <c r="P504" s="12">
        <v>50000000527</v>
      </c>
      <c r="Q504" s="12">
        <v>70000000527</v>
      </c>
      <c r="R504" s="12">
        <v>90000000527</v>
      </c>
      <c r="S504" s="12">
        <v>11000000527</v>
      </c>
      <c r="T504" s="12">
        <v>13000000527</v>
      </c>
      <c r="U504" s="10" t="s">
        <v>38</v>
      </c>
      <c r="V504" s="11"/>
      <c r="W504" s="8">
        <f t="shared" si="110"/>
        <v>0.52910948756804355</v>
      </c>
      <c r="X504" s="8">
        <f t="shared" si="111"/>
        <v>15.000253972554034</v>
      </c>
      <c r="Y504" s="8">
        <f t="shared" si="112"/>
        <v>8.4657518010886967</v>
      </c>
      <c r="Z504" s="8">
        <f t="shared" si="113"/>
        <v>240</v>
      </c>
      <c r="AA504" s="16">
        <v>15000000527</v>
      </c>
      <c r="AB504" s="8">
        <f t="shared" si="102"/>
        <v>1.4638695822715873</v>
      </c>
      <c r="AC504" s="8">
        <f t="shared" si="115"/>
        <v>41.5</v>
      </c>
      <c r="AD504" s="16">
        <v>15000000527</v>
      </c>
      <c r="AE504" s="13" t="s">
        <v>2319</v>
      </c>
      <c r="AF504" s="11" t="str">
        <f t="shared" si="114"/>
        <v>Virginia Pork Rub Ingredients:
chili powder, dehydrated garlic, spices, sea salt</v>
      </c>
    </row>
    <row r="505" spans="1:32" ht="195" x14ac:dyDescent="0.3">
      <c r="A505" s="14" t="s">
        <v>1221</v>
      </c>
      <c r="B505" s="10" t="s">
        <v>1222</v>
      </c>
      <c r="C505" s="10" t="s">
        <v>1222</v>
      </c>
      <c r="D505" s="11" t="s">
        <v>2279</v>
      </c>
      <c r="E505" s="8">
        <f t="shared" si="103"/>
        <v>1.0229450092982175</v>
      </c>
      <c r="F505" s="8">
        <v>29</v>
      </c>
      <c r="G505" s="8">
        <f t="shared" si="104"/>
        <v>2.1164379502721742</v>
      </c>
      <c r="H505" s="8">
        <v>60</v>
      </c>
      <c r="I505" s="8">
        <f t="shared" si="105"/>
        <v>2.645547437840218</v>
      </c>
      <c r="J505" s="8">
        <f t="shared" si="106"/>
        <v>75.001269862770187</v>
      </c>
      <c r="K505" s="8">
        <f t="shared" si="107"/>
        <v>4.2328759005443484</v>
      </c>
      <c r="L505" s="8">
        <f t="shared" si="108"/>
        <v>120.00203178043228</v>
      </c>
      <c r="M505" s="11" t="str">
        <f t="shared" si="109"/>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05" s="12">
        <v>10000000423</v>
      </c>
      <c r="O505" s="12">
        <v>30000000423</v>
      </c>
      <c r="P505" s="12">
        <v>50000000423</v>
      </c>
      <c r="Q505" s="12">
        <v>70000000423</v>
      </c>
      <c r="R505" s="12">
        <v>90000000423</v>
      </c>
      <c r="S505" s="12">
        <v>11000000423</v>
      </c>
      <c r="T505" s="12">
        <v>13000000423</v>
      </c>
      <c r="U505" s="11"/>
      <c r="V505" s="11"/>
      <c r="W505" s="8">
        <f t="shared" si="110"/>
        <v>0.52910948756804355</v>
      </c>
      <c r="X505" s="8">
        <f t="shared" si="111"/>
        <v>15.000253972554034</v>
      </c>
      <c r="Y505" s="8">
        <f t="shared" si="112"/>
        <v>8.4657518010886967</v>
      </c>
      <c r="Z505" s="8">
        <f t="shared" si="113"/>
        <v>240</v>
      </c>
      <c r="AA505" s="16">
        <v>15000000423</v>
      </c>
      <c r="AB505" s="8">
        <f t="shared" si="102"/>
        <v>1.5696914797851957</v>
      </c>
      <c r="AC505" s="8">
        <f t="shared" si="115"/>
        <v>44.5</v>
      </c>
      <c r="AD505" s="16">
        <v>15000000423</v>
      </c>
      <c r="AE505" s="13" t="s">
        <v>1223</v>
      </c>
      <c r="AF505" s="11" t="str">
        <f t="shared" si="114"/>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06" spans="1:32" ht="195" x14ac:dyDescent="0.3">
      <c r="A506" s="9" t="s">
        <v>1224</v>
      </c>
      <c r="B506" s="10" t="s">
        <v>1225</v>
      </c>
      <c r="C506" s="10" t="s">
        <v>1226</v>
      </c>
      <c r="D506" s="11" t="s">
        <v>2363</v>
      </c>
      <c r="E506" s="8">
        <f t="shared" si="103"/>
        <v>1.687528571912329</v>
      </c>
      <c r="F506" s="8">
        <v>47.840625000000003</v>
      </c>
      <c r="G506" s="8">
        <f t="shared" si="104"/>
        <v>3.3750571438246579</v>
      </c>
      <c r="H506" s="8">
        <v>95.681250000000006</v>
      </c>
      <c r="I506" s="8">
        <f t="shared" si="105"/>
        <v>4.2188214297808226</v>
      </c>
      <c r="J506" s="8">
        <f t="shared" si="106"/>
        <v>119.60358753428633</v>
      </c>
      <c r="K506" s="8">
        <f t="shared" si="107"/>
        <v>6.7501142876493159</v>
      </c>
      <c r="L506" s="8">
        <f t="shared" si="108"/>
        <v>191.36574005485812</v>
      </c>
      <c r="M506" s="11" t="str">
        <f t="shared" si="109"/>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506" s="12">
        <v>10000000348</v>
      </c>
      <c r="O506" s="12">
        <v>30000000348</v>
      </c>
      <c r="P506" s="12">
        <v>50000000348</v>
      </c>
      <c r="Q506" s="12">
        <v>70000000348</v>
      </c>
      <c r="R506" s="12">
        <v>90000000348</v>
      </c>
      <c r="S506" s="12">
        <v>11000000348</v>
      </c>
      <c r="T506" s="12">
        <v>13000000348</v>
      </c>
      <c r="U506" s="10"/>
      <c r="V506" s="11"/>
      <c r="W506" s="8">
        <f t="shared" si="110"/>
        <v>0.84376428595616448</v>
      </c>
      <c r="X506" s="8">
        <f t="shared" si="111"/>
        <v>23.920717506857265</v>
      </c>
      <c r="Y506" s="8">
        <f t="shared" si="112"/>
        <v>13.500228575298632</v>
      </c>
      <c r="Z506" s="8">
        <f t="shared" si="113"/>
        <v>382.72500000000002</v>
      </c>
      <c r="AA506" s="16">
        <v>15000000348</v>
      </c>
      <c r="AB506" s="8">
        <f t="shared" si="102"/>
        <v>2.5312928578684932</v>
      </c>
      <c r="AC506" s="8">
        <f t="shared" si="115"/>
        <v>71.760937500000011</v>
      </c>
      <c r="AD506" s="16">
        <v>15000000348</v>
      </c>
      <c r="AE506" s="13"/>
      <c r="AF506" s="11" t="str">
        <f t="shared" si="114"/>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v>
      </c>
    </row>
    <row r="507" spans="1:32" ht="105" x14ac:dyDescent="0.3">
      <c r="A507" s="9" t="s">
        <v>1227</v>
      </c>
      <c r="B507" s="10" t="s">
        <v>1228</v>
      </c>
      <c r="C507" s="10" t="s">
        <v>1229</v>
      </c>
      <c r="D507" s="11" t="s">
        <v>2280</v>
      </c>
      <c r="E507" s="8">
        <f t="shared" si="103"/>
        <v>1.1000186246539627</v>
      </c>
      <c r="F507" s="8">
        <v>31.185000000000006</v>
      </c>
      <c r="G507" s="8">
        <f t="shared" si="104"/>
        <v>2.2000372493079254</v>
      </c>
      <c r="H507" s="8">
        <v>62.370000000000012</v>
      </c>
      <c r="I507" s="8">
        <f t="shared" si="105"/>
        <v>2.7500465616349068</v>
      </c>
      <c r="J507" s="8">
        <f t="shared" si="106"/>
        <v>77.963820022349609</v>
      </c>
      <c r="K507" s="8">
        <f t="shared" si="107"/>
        <v>4.4000744986158509</v>
      </c>
      <c r="L507" s="8">
        <f t="shared" si="108"/>
        <v>124.74211203575938</v>
      </c>
      <c r="M507" s="11" t="str">
        <f t="shared" si="109"/>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07" s="12">
        <v>10000000387</v>
      </c>
      <c r="O507" s="12">
        <v>30000000387</v>
      </c>
      <c r="P507" s="12">
        <v>50000000387</v>
      </c>
      <c r="Q507" s="12">
        <v>70000000387</v>
      </c>
      <c r="R507" s="12">
        <v>90000000387</v>
      </c>
      <c r="S507" s="12">
        <v>11000000387</v>
      </c>
      <c r="T507" s="12">
        <v>13000000387</v>
      </c>
      <c r="U507" s="10" t="s">
        <v>38</v>
      </c>
      <c r="V507" s="11" t="s">
        <v>1316</v>
      </c>
      <c r="W507" s="8">
        <f t="shared" si="110"/>
        <v>0.55000931232698136</v>
      </c>
      <c r="X507" s="8">
        <f t="shared" si="111"/>
        <v>15.592764004469922</v>
      </c>
      <c r="Y507" s="8">
        <f t="shared" si="112"/>
        <v>8.8001489972317017</v>
      </c>
      <c r="Z507" s="8">
        <f t="shared" si="113"/>
        <v>249.48000000000005</v>
      </c>
      <c r="AA507" s="16">
        <v>15000000387</v>
      </c>
      <c r="AB507" s="8">
        <f t="shared" si="102"/>
        <v>1.6500279369809441</v>
      </c>
      <c r="AC507" s="8">
        <f t="shared" si="115"/>
        <v>46.777500000000011</v>
      </c>
      <c r="AD507" s="16">
        <v>15000000387</v>
      </c>
      <c r="AE507" s="13"/>
      <c r="AF507" s="11" t="str">
        <f t="shared" si="114"/>
        <v>Way Down South Grill Seasoning Ingredients:
salt, sugar, dextrose, spices, dehydrated garlic, dehydrated onion</v>
      </c>
    </row>
    <row r="508" spans="1:32" ht="180" x14ac:dyDescent="0.3">
      <c r="A508" s="9" t="s">
        <v>1231</v>
      </c>
      <c r="B508" s="10" t="s">
        <v>1232</v>
      </c>
      <c r="C508" s="10" t="s">
        <v>1233</v>
      </c>
      <c r="D508" s="11" t="s">
        <v>2282</v>
      </c>
      <c r="E508" s="8">
        <f t="shared" si="103"/>
        <v>1.1000186246539627</v>
      </c>
      <c r="F508" s="8">
        <v>31.185000000000006</v>
      </c>
      <c r="G508" s="8">
        <f t="shared" si="104"/>
        <v>2.2000372493079254</v>
      </c>
      <c r="H508" s="8">
        <v>62.370000000000012</v>
      </c>
      <c r="I508" s="8">
        <f t="shared" si="105"/>
        <v>2.7500465616349068</v>
      </c>
      <c r="J508" s="8">
        <f t="shared" si="106"/>
        <v>77.963820022349609</v>
      </c>
      <c r="K508" s="8">
        <f t="shared" si="107"/>
        <v>4.4000744986158509</v>
      </c>
      <c r="L508" s="8">
        <f t="shared" si="108"/>
        <v>124.74211203575938</v>
      </c>
      <c r="M508" s="11" t="str">
        <f t="shared" si="109"/>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08" s="12">
        <v>10000000349</v>
      </c>
      <c r="O508" s="12">
        <v>30000000349</v>
      </c>
      <c r="P508" s="12">
        <v>50000000349</v>
      </c>
      <c r="Q508" s="12">
        <v>70000000349</v>
      </c>
      <c r="R508" s="12">
        <v>90000000349</v>
      </c>
      <c r="S508" s="12">
        <v>11000000349</v>
      </c>
      <c r="T508" s="12">
        <v>13000000349</v>
      </c>
      <c r="U508" s="10"/>
      <c r="V508" s="11"/>
      <c r="W508" s="8">
        <f t="shared" si="110"/>
        <v>0.55000931232698136</v>
      </c>
      <c r="X508" s="8">
        <f t="shared" si="111"/>
        <v>15.592764004469922</v>
      </c>
      <c r="Y508" s="8">
        <f t="shared" si="112"/>
        <v>8.8001489972317017</v>
      </c>
      <c r="Z508" s="8">
        <f t="shared" si="113"/>
        <v>249.48000000000005</v>
      </c>
      <c r="AA508" s="16">
        <v>15000000349</v>
      </c>
      <c r="AB508" s="8">
        <f t="shared" ref="AB508:AB527" si="116">IF(OR(E508 = "NULL", G508 = "NULL"), "NULL", (E508+G508)/2)</f>
        <v>1.6500279369809441</v>
      </c>
      <c r="AC508" s="8">
        <f t="shared" si="115"/>
        <v>46.777500000000011</v>
      </c>
      <c r="AD508" s="16">
        <v>15000000349</v>
      </c>
      <c r="AE508" s="13"/>
      <c r="AF508" s="11" t="str">
        <f t="shared" si="114"/>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09" spans="1:32" ht="135" x14ac:dyDescent="0.3">
      <c r="A509" s="25" t="s">
        <v>1234</v>
      </c>
      <c r="B509" s="10" t="s">
        <v>1235</v>
      </c>
      <c r="C509" s="10" t="s">
        <v>1236</v>
      </c>
      <c r="D509" s="11" t="s">
        <v>2283</v>
      </c>
      <c r="E509" s="8">
        <f t="shared" si="103"/>
        <v>1.0934929409739567</v>
      </c>
      <c r="F509" s="8">
        <v>31</v>
      </c>
      <c r="G509" s="8">
        <f t="shared" si="104"/>
        <v>2.2222598477857827</v>
      </c>
      <c r="H509" s="8">
        <v>63</v>
      </c>
      <c r="I509" s="8">
        <f t="shared" si="105"/>
        <v>2.7778248097322282</v>
      </c>
      <c r="J509" s="8">
        <f t="shared" si="106"/>
        <v>78.75133335590867</v>
      </c>
      <c r="K509" s="8">
        <f t="shared" si="107"/>
        <v>4.4445196955715653</v>
      </c>
      <c r="L509" s="8">
        <f t="shared" si="108"/>
        <v>126.00213336945389</v>
      </c>
      <c r="M509" s="11" t="str">
        <f t="shared" si="109"/>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09" s="12">
        <v>10000000351</v>
      </c>
      <c r="O509" s="12">
        <v>30000000351</v>
      </c>
      <c r="P509" s="12">
        <v>50000000351</v>
      </c>
      <c r="Q509" s="12">
        <v>70000000351</v>
      </c>
      <c r="R509" s="12">
        <v>90000000351</v>
      </c>
      <c r="S509" s="12">
        <v>11000000351</v>
      </c>
      <c r="T509" s="12">
        <v>13000000351</v>
      </c>
      <c r="U509" s="10" t="s">
        <v>38</v>
      </c>
      <c r="V509" s="11" t="s">
        <v>1632</v>
      </c>
      <c r="W509" s="8">
        <f t="shared" si="110"/>
        <v>0.55556496194644567</v>
      </c>
      <c r="X509" s="8">
        <f t="shared" si="111"/>
        <v>15.750266671181736</v>
      </c>
      <c r="Y509" s="8">
        <f t="shared" si="112"/>
        <v>8.8890393911431307</v>
      </c>
      <c r="Z509" s="8">
        <f t="shared" si="113"/>
        <v>252</v>
      </c>
      <c r="AA509" s="16">
        <v>15000000351</v>
      </c>
      <c r="AB509" s="8">
        <f t="shared" si="116"/>
        <v>1.6578763943798696</v>
      </c>
      <c r="AC509" s="8">
        <f t="shared" si="115"/>
        <v>47</v>
      </c>
      <c r="AD509" s="16">
        <v>15000000351</v>
      </c>
      <c r="AE509" s="13"/>
      <c r="AF509" s="11" t="str">
        <f t="shared" si="114"/>
        <v>White Cheddar Popcorn Seasoning Ingredients:
buttermilk powder, cheddar cheese powder (cultured pasteurized milk, salt, enzymes) whey, salt, natural flavor, disodium phosphate
• ALLERGY ALERT: contains milk •</v>
      </c>
    </row>
    <row r="510" spans="1:32" ht="135" x14ac:dyDescent="0.3">
      <c r="A510" s="14" t="s">
        <v>1781</v>
      </c>
      <c r="B510" s="10" t="s">
        <v>1764</v>
      </c>
      <c r="C510" s="10" t="s">
        <v>1764</v>
      </c>
      <c r="D510" s="11" t="s">
        <v>2284</v>
      </c>
      <c r="E510" s="8">
        <f t="shared" si="103"/>
        <v>1.0934929409739567</v>
      </c>
      <c r="F510" s="8">
        <v>31</v>
      </c>
      <c r="G510" s="8">
        <f t="shared" si="104"/>
        <v>2.2222598477857827</v>
      </c>
      <c r="H510" s="8">
        <v>63</v>
      </c>
      <c r="I510" s="8">
        <f t="shared" si="105"/>
        <v>2.7778248097322282</v>
      </c>
      <c r="J510" s="8">
        <f t="shared" si="106"/>
        <v>78.75133335590867</v>
      </c>
      <c r="K510" s="8">
        <f t="shared" si="107"/>
        <v>4.4445196955715653</v>
      </c>
      <c r="L510" s="8">
        <f t="shared" si="108"/>
        <v>126.00213336945389</v>
      </c>
      <c r="M510" s="11" t="str">
        <f t="shared" si="109"/>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0" s="12">
        <v>10000000515</v>
      </c>
      <c r="O510" s="12">
        <v>30000000515</v>
      </c>
      <c r="P510" s="12">
        <v>50000000515</v>
      </c>
      <c r="Q510" s="12">
        <v>70000000515</v>
      </c>
      <c r="R510" s="12">
        <v>90000000515</v>
      </c>
      <c r="S510" s="12">
        <v>11000000515</v>
      </c>
      <c r="T510" s="12">
        <v>13000000515</v>
      </c>
      <c r="U510" s="27"/>
      <c r="W510" s="8">
        <f t="shared" si="110"/>
        <v>0.55556496194644567</v>
      </c>
      <c r="X510" s="8">
        <f t="shared" si="111"/>
        <v>15.750266671181736</v>
      </c>
      <c r="Y510" s="8">
        <f t="shared" si="112"/>
        <v>8.8890393911431307</v>
      </c>
      <c r="Z510" s="8">
        <f t="shared" si="113"/>
        <v>252</v>
      </c>
      <c r="AA510" s="16">
        <v>15000000515</v>
      </c>
      <c r="AB510" s="8">
        <f t="shared" si="116"/>
        <v>1.6578763943798696</v>
      </c>
      <c r="AC510" s="8">
        <f t="shared" si="115"/>
        <v>47</v>
      </c>
      <c r="AD510" s="16">
        <v>15000000515</v>
      </c>
      <c r="AE510" s="13" t="s">
        <v>1778</v>
      </c>
      <c r="AF510" s="11" t="str">
        <f t="shared" si="114"/>
        <v>White Cheddar Seasoning Ingredients:
buttermilk powder, cheddar cheese powder (cultured pasteurized milk, salt, enzymes) whey, salt, natural flavor, disodium phosphate
• ALLERGY ALERT: contains milk •</v>
      </c>
    </row>
    <row r="511" spans="1:32" ht="90" x14ac:dyDescent="0.3">
      <c r="A511" s="9" t="s">
        <v>1237</v>
      </c>
      <c r="B511" s="10" t="s">
        <v>1238</v>
      </c>
      <c r="C511" s="10" t="s">
        <v>1238</v>
      </c>
      <c r="D511" s="11" t="s">
        <v>2285</v>
      </c>
      <c r="E511" s="8">
        <f t="shared" si="103"/>
        <v>1.1000186246539627</v>
      </c>
      <c r="F511" s="8">
        <v>31.185000000000006</v>
      </c>
      <c r="G511" s="8">
        <f t="shared" si="104"/>
        <v>2.2000372493079254</v>
      </c>
      <c r="H511" s="8">
        <v>62.370000000000012</v>
      </c>
      <c r="I511" s="8">
        <f t="shared" si="105"/>
        <v>2.7500465616349068</v>
      </c>
      <c r="J511" s="8">
        <f t="shared" si="106"/>
        <v>77.963820022349609</v>
      </c>
      <c r="K511" s="8">
        <f t="shared" si="107"/>
        <v>4.4000744986158509</v>
      </c>
      <c r="L511" s="8">
        <f t="shared" si="108"/>
        <v>124.74211203575938</v>
      </c>
      <c r="M511" s="11" t="str">
        <f t="shared" si="109"/>
        <v>White Pepper Ingredients:
white pepper
• Packed in a facility and/or equipment that produces products containing peanuts, tree nuts, soybean, milk, dairy, eggs, fish, shellfish, wheat, sesame •
 - NET WT. 1.10 oz (31.185 grams)</v>
      </c>
      <c r="N511" s="12">
        <v>10000000352</v>
      </c>
      <c r="O511" s="12">
        <v>30000000352</v>
      </c>
      <c r="P511" s="12">
        <v>50000000352</v>
      </c>
      <c r="Q511" s="12">
        <v>70000000352</v>
      </c>
      <c r="R511" s="12">
        <v>90000000352</v>
      </c>
      <c r="S511" s="12">
        <v>11000000352</v>
      </c>
      <c r="T511" s="12">
        <v>13000000352</v>
      </c>
      <c r="U511" s="10"/>
      <c r="V511" s="11" t="s">
        <v>197</v>
      </c>
      <c r="W511" s="8">
        <f t="shared" si="110"/>
        <v>0.55000931232698136</v>
      </c>
      <c r="X511" s="8">
        <f t="shared" si="111"/>
        <v>15.592764004469922</v>
      </c>
      <c r="Y511" s="8">
        <f t="shared" si="112"/>
        <v>8.8001489972317017</v>
      </c>
      <c r="Z511" s="8">
        <f t="shared" si="113"/>
        <v>249.48000000000005</v>
      </c>
      <c r="AA511" s="16">
        <v>15000000352</v>
      </c>
      <c r="AB511" s="8">
        <f t="shared" si="116"/>
        <v>1.6500279369809441</v>
      </c>
      <c r="AC511" s="8">
        <f t="shared" si="115"/>
        <v>46.777500000000011</v>
      </c>
      <c r="AD511" s="16">
        <v>15000000352</v>
      </c>
      <c r="AE511" s="13"/>
      <c r="AF511" s="11" t="str">
        <f t="shared" si="114"/>
        <v>White Pepper Ingredients:
white pepper</v>
      </c>
    </row>
    <row r="512" spans="1:32" ht="90" x14ac:dyDescent="0.3">
      <c r="A512" s="9" t="s">
        <v>1239</v>
      </c>
      <c r="B512" s="10" t="s">
        <v>1240</v>
      </c>
      <c r="C512" s="10" t="s">
        <v>1240</v>
      </c>
      <c r="D512" s="11" t="s">
        <v>2286</v>
      </c>
      <c r="E512" s="8">
        <f t="shared" si="103"/>
        <v>1.3000220109546829</v>
      </c>
      <c r="F512" s="8">
        <v>36.855000000000004</v>
      </c>
      <c r="G512" s="8">
        <f t="shared" si="104"/>
        <v>2.6000440219093659</v>
      </c>
      <c r="H512" s="8">
        <v>73.710000000000008</v>
      </c>
      <c r="I512" s="8">
        <f t="shared" si="105"/>
        <v>3.2500550273867073</v>
      </c>
      <c r="J512" s="8">
        <f t="shared" si="106"/>
        <v>92.139060026413162</v>
      </c>
      <c r="K512" s="8">
        <f t="shared" si="107"/>
        <v>5.2000880438187318</v>
      </c>
      <c r="L512" s="8">
        <f t="shared" si="108"/>
        <v>147.42249604226106</v>
      </c>
      <c r="M512" s="11" t="str">
        <f t="shared" si="109"/>
        <v>White Peppercorn Ingredients:
white peppercorns
• Packed in a facility and/or equipment that produces products containing peanuts, tree nuts, soybean, milk, dairy, eggs, fish, shellfish, wheat, sesame •
 - NET WT. 1.30 oz (36.855 grams)</v>
      </c>
      <c r="N512" s="12">
        <v>10000000353</v>
      </c>
      <c r="O512" s="12">
        <v>30000000353</v>
      </c>
      <c r="P512" s="12">
        <v>50000000353</v>
      </c>
      <c r="Q512" s="12">
        <v>70000000353</v>
      </c>
      <c r="R512" s="12">
        <v>90000000353</v>
      </c>
      <c r="S512" s="12">
        <v>11000000353</v>
      </c>
      <c r="T512" s="12">
        <v>13000000353</v>
      </c>
      <c r="U512" s="10"/>
      <c r="V512" s="11" t="s">
        <v>140</v>
      </c>
      <c r="W512" s="8">
        <f t="shared" si="110"/>
        <v>0.65001100547734147</v>
      </c>
      <c r="X512" s="8">
        <f t="shared" si="111"/>
        <v>18.427812005282632</v>
      </c>
      <c r="Y512" s="8">
        <f t="shared" si="112"/>
        <v>10.400176087637464</v>
      </c>
      <c r="Z512" s="8">
        <f t="shared" si="113"/>
        <v>294.84000000000003</v>
      </c>
      <c r="AA512" s="16">
        <v>15000000353</v>
      </c>
      <c r="AB512" s="8">
        <f t="shared" si="116"/>
        <v>1.9500330164320245</v>
      </c>
      <c r="AC512" s="8">
        <f t="shared" si="115"/>
        <v>55.282500000000006</v>
      </c>
      <c r="AD512" s="16">
        <v>15000000353</v>
      </c>
      <c r="AE512" s="13"/>
      <c r="AF512" s="11" t="str">
        <f t="shared" si="114"/>
        <v>White Peppercorn Ingredients:
white peppercorns</v>
      </c>
    </row>
    <row r="513" spans="1:32" ht="90" x14ac:dyDescent="0.3">
      <c r="A513" s="9" t="s">
        <v>1241</v>
      </c>
      <c r="B513" s="10" t="s">
        <v>1242</v>
      </c>
      <c r="C513" s="10" t="s">
        <v>1242</v>
      </c>
      <c r="D513" s="11" t="s">
        <v>2287</v>
      </c>
      <c r="E513" s="8">
        <f t="shared" si="103"/>
        <v>0.80001354520288193</v>
      </c>
      <c r="F513" s="8">
        <v>22.680000000000003</v>
      </c>
      <c r="G513" s="8">
        <f t="shared" si="104"/>
        <v>1.6000270904057639</v>
      </c>
      <c r="H513" s="8">
        <v>45.360000000000007</v>
      </c>
      <c r="I513" s="8">
        <f t="shared" si="105"/>
        <v>2.000033863007205</v>
      </c>
      <c r="J513" s="8">
        <f t="shared" si="106"/>
        <v>56.700960016254264</v>
      </c>
      <c r="K513" s="8">
        <f t="shared" si="107"/>
        <v>3.2000541808115277</v>
      </c>
      <c r="L513" s="8">
        <f t="shared" si="108"/>
        <v>90.721536026006817</v>
      </c>
      <c r="M513" s="11" t="str">
        <f t="shared" si="109"/>
        <v>White Tea Ingredients:
black tea
• Packed in a facility and/or equipment that produces products containing peanuts, tree nuts, soybean, milk, dairy, eggs, fish, shellfish, wheat, sesame •
 - NET WT. 0.80 oz (22.68 grams)</v>
      </c>
      <c r="N513" s="12">
        <v>10000000354</v>
      </c>
      <c r="O513" s="12">
        <v>30000000354</v>
      </c>
      <c r="P513" s="12">
        <v>50000000354</v>
      </c>
      <c r="Q513" s="12">
        <v>70000000354</v>
      </c>
      <c r="R513" s="12">
        <v>90000000354</v>
      </c>
      <c r="S513" s="12">
        <v>11000000354</v>
      </c>
      <c r="T513" s="12">
        <v>13000000354</v>
      </c>
      <c r="U513" s="10" t="s">
        <v>38</v>
      </c>
      <c r="V513" s="11"/>
      <c r="W513" s="8">
        <f t="shared" si="110"/>
        <v>0.40000677260144096</v>
      </c>
      <c r="X513" s="8">
        <f t="shared" si="111"/>
        <v>11.340192003250852</v>
      </c>
      <c r="Y513" s="8">
        <f t="shared" si="112"/>
        <v>6.4001083616230554</v>
      </c>
      <c r="Z513" s="8">
        <f t="shared" si="113"/>
        <v>181.44000000000003</v>
      </c>
      <c r="AA513" s="16">
        <v>15000000354</v>
      </c>
      <c r="AB513" s="8">
        <f t="shared" si="116"/>
        <v>1.2000203178043229</v>
      </c>
      <c r="AC513" s="8">
        <f t="shared" si="115"/>
        <v>34.020000000000003</v>
      </c>
      <c r="AD513" s="16">
        <v>15000000354</v>
      </c>
      <c r="AE513" s="13"/>
      <c r="AF513" s="11" t="str">
        <f t="shared" si="114"/>
        <v>White Tea Ingredients:
black tea</v>
      </c>
    </row>
    <row r="514" spans="1:32" ht="90" x14ac:dyDescent="0.3">
      <c r="A514" s="9" t="s">
        <v>1243</v>
      </c>
      <c r="B514" s="10" t="s">
        <v>1244</v>
      </c>
      <c r="C514" s="10" t="s">
        <v>1245</v>
      </c>
      <c r="D514" s="11" t="s">
        <v>2288</v>
      </c>
      <c r="E514" s="8" t="str">
        <f t="shared" ref="E514:E527" si="117">IF(F514 = "NULL", "NULL", F514/28.34952)</f>
        <v>NULL</v>
      </c>
      <c r="F514" s="8" t="s">
        <v>32</v>
      </c>
      <c r="G514" s="8" t="str">
        <f t="shared" ref="G514:G527" si="118">IF(H514 = "NULL", "NULL", H514/28.34952)</f>
        <v>NULL</v>
      </c>
      <c r="H514" s="8" t="s">
        <v>32</v>
      </c>
      <c r="I514" s="8" t="str">
        <f t="shared" ref="I514:I527" si="119">IF(G514 = "NULL", "NULL", G514*1.25)</f>
        <v>NULL</v>
      </c>
      <c r="J514" s="8" t="str">
        <f t="shared" ref="J514:J527" si="120">IF(G514 = "NULL", "NULL", I514*28.35)</f>
        <v>NULL</v>
      </c>
      <c r="K514" s="8" t="str">
        <f t="shared" ref="K514:K527" si="121">IF(G514 = "NULL", "NULL", G514*2)</f>
        <v>NULL</v>
      </c>
      <c r="L514" s="8" t="str">
        <f t="shared" ref="L514:L527" si="122">IF(G514 = "NULL", "NULL", K514*28.35)</f>
        <v>NULL</v>
      </c>
      <c r="M514" s="11" t="str">
        <f t="shared" ref="M514:M527" si="123">CONCATENATE(D514, CHAR(10), " - NET WT. ", TEXT(E514, "0.00"), " oz (", F514, " grams)")</f>
        <v>Whole Cinnamon Ingredients:
whole cinnamon stick
• Packed in a facility and/or equipment that produces products containing peanuts, tree nuts, soybean, milk, dairy, eggs, fish, shellfish, wheat, sesame •
 - NET WT. NULL oz (NULL grams)</v>
      </c>
      <c r="N514" s="12">
        <v>10000000356</v>
      </c>
      <c r="O514" s="12">
        <v>30000000356</v>
      </c>
      <c r="P514" s="12">
        <v>50000000356</v>
      </c>
      <c r="Q514" s="12">
        <v>70000000356</v>
      </c>
      <c r="R514" s="12">
        <v>90000000356</v>
      </c>
      <c r="S514" s="12">
        <v>11000000356</v>
      </c>
      <c r="T514" s="12">
        <v>13000000356</v>
      </c>
      <c r="U514" s="10" t="s">
        <v>38</v>
      </c>
      <c r="V514" s="11"/>
      <c r="W514" s="8" t="str">
        <f t="shared" ref="W514:W527" si="124">IF(G514 = "NULL", "NULL", G514/4)</f>
        <v>NULL</v>
      </c>
      <c r="X514" s="8" t="str">
        <f t="shared" ref="X514:X527" si="125">IF(W514 = "NULL", "NULL", W514*28.35)</f>
        <v>NULL</v>
      </c>
      <c r="Y514" s="8" t="str">
        <f t="shared" ref="Y514:Y527" si="126">IF(G514 = "NULL", "NULL", G514*4)</f>
        <v>NULL</v>
      </c>
      <c r="Z514" s="8" t="str">
        <f t="shared" ref="Z514:Z527" si="127">IF(G514 = "NULL", "NULL", H514*4)</f>
        <v>NULL</v>
      </c>
      <c r="AA514" s="16">
        <v>15000000356</v>
      </c>
      <c r="AB514" s="8" t="str">
        <f t="shared" si="116"/>
        <v>NULL</v>
      </c>
      <c r="AC514" s="8" t="str">
        <f t="shared" si="115"/>
        <v>NULL</v>
      </c>
      <c r="AD514" s="16">
        <v>15000000356</v>
      </c>
      <c r="AE514" s="13"/>
      <c r="AF514" s="11" t="str">
        <f t="shared" ref="AF514:AF527" si="128">SUBSTITUTE(D514,CHAR(10)&amp;"• Packed in a facility and/or equipment that produces products containing peanuts, tree nuts, soybean, milk, dairy, eggs, fish, shellfish, wheat, sesame •","")</f>
        <v>Whole Cinnamon Ingredients:
whole cinnamon stick</v>
      </c>
    </row>
    <row r="515" spans="1:32" ht="90" x14ac:dyDescent="0.3">
      <c r="A515" s="9" t="s">
        <v>1246</v>
      </c>
      <c r="B515" s="10" t="s">
        <v>1247</v>
      </c>
      <c r="C515" s="10" t="s">
        <v>1248</v>
      </c>
      <c r="D515" s="11" t="s">
        <v>2289</v>
      </c>
      <c r="E515" s="8" t="str">
        <f t="shared" si="117"/>
        <v>NULL</v>
      </c>
      <c r="F515" s="8" t="s">
        <v>32</v>
      </c>
      <c r="G515" s="8" t="str">
        <f t="shared" si="118"/>
        <v>NULL</v>
      </c>
      <c r="H515" s="8" t="s">
        <v>32</v>
      </c>
      <c r="I515" s="8" t="str">
        <f t="shared" si="119"/>
        <v>NULL</v>
      </c>
      <c r="J515" s="8" t="str">
        <f t="shared" si="120"/>
        <v>NULL</v>
      </c>
      <c r="K515" s="8" t="str">
        <f t="shared" si="121"/>
        <v>NULL</v>
      </c>
      <c r="L515" s="8" t="str">
        <f t="shared" si="122"/>
        <v>NULL</v>
      </c>
      <c r="M515" s="11" t="str">
        <f t="shared" si="123"/>
        <v>Whole Cinnamon/Nutmeg Ingredients:
whole cinnamon sticks, whole nutmeg
• Packed in a facility and/or equipment that produces products containing peanuts, tree nuts, soybean, milk, dairy, eggs, fish, shellfish, wheat, sesame •
 - NET WT. NULL oz (NULL grams)</v>
      </c>
      <c r="N515" s="12">
        <v>10000000357</v>
      </c>
      <c r="O515" s="12">
        <v>30000000357</v>
      </c>
      <c r="P515" s="12">
        <v>50000000357</v>
      </c>
      <c r="Q515" s="12">
        <v>70000000357</v>
      </c>
      <c r="R515" s="12">
        <v>90000000357</v>
      </c>
      <c r="S515" s="12">
        <v>11000000357</v>
      </c>
      <c r="T515" s="12">
        <v>13000000357</v>
      </c>
      <c r="U515" s="10" t="s">
        <v>38</v>
      </c>
      <c r="V515" s="11"/>
      <c r="W515" s="8" t="str">
        <f t="shared" si="124"/>
        <v>NULL</v>
      </c>
      <c r="X515" s="8" t="str">
        <f t="shared" si="125"/>
        <v>NULL</v>
      </c>
      <c r="Y515" s="8" t="str">
        <f t="shared" si="126"/>
        <v>NULL</v>
      </c>
      <c r="Z515" s="8" t="str">
        <f t="shared" si="127"/>
        <v>NULL</v>
      </c>
      <c r="AA515" s="16">
        <v>15000000357</v>
      </c>
      <c r="AB515" s="8" t="str">
        <f t="shared" si="116"/>
        <v>NULL</v>
      </c>
      <c r="AC515" s="8" t="str">
        <f t="shared" si="115"/>
        <v>NULL</v>
      </c>
      <c r="AD515" s="16">
        <v>15000000357</v>
      </c>
      <c r="AE515" s="13"/>
      <c r="AF515" s="11" t="str">
        <f t="shared" si="128"/>
        <v>Whole Cinnamon/Nutmeg Ingredients:
whole cinnamon sticks, whole nutmeg</v>
      </c>
    </row>
    <row r="516" spans="1:32" ht="90" x14ac:dyDescent="0.3">
      <c r="A516" s="9" t="s">
        <v>1249</v>
      </c>
      <c r="B516" s="10" t="s">
        <v>1250</v>
      </c>
      <c r="C516" s="10" t="s">
        <v>1251</v>
      </c>
      <c r="D516" s="11" t="s">
        <v>2290</v>
      </c>
      <c r="E516" s="8" t="str">
        <f t="shared" si="117"/>
        <v>NULL</v>
      </c>
      <c r="F516" s="8" t="s">
        <v>32</v>
      </c>
      <c r="G516" s="8" t="str">
        <f t="shared" si="118"/>
        <v>NULL</v>
      </c>
      <c r="H516" s="8" t="s">
        <v>32</v>
      </c>
      <c r="I516" s="8" t="str">
        <f t="shared" si="119"/>
        <v>NULL</v>
      </c>
      <c r="J516" s="8" t="str">
        <f t="shared" si="120"/>
        <v>NULL</v>
      </c>
      <c r="K516" s="8" t="str">
        <f t="shared" si="121"/>
        <v>NULL</v>
      </c>
      <c r="L516" s="8" t="str">
        <f t="shared" si="122"/>
        <v>NULL</v>
      </c>
      <c r="M516" s="11" t="str">
        <f t="shared" si="123"/>
        <v>Whole Nutmeg Ingredients:
whole nutmeg
• Packed in a facility and/or equipment that produces products containing peanuts, tree nuts, soybean, milk, dairy, eggs, fish, shellfish, wheat, sesame •
 - NET WT. NULL oz (NULL grams)</v>
      </c>
      <c r="N516" s="12">
        <v>10000000358</v>
      </c>
      <c r="O516" s="12">
        <v>30000000358</v>
      </c>
      <c r="P516" s="12">
        <v>50000000358</v>
      </c>
      <c r="Q516" s="12">
        <v>70000000358</v>
      </c>
      <c r="R516" s="12">
        <v>90000000358</v>
      </c>
      <c r="S516" s="12">
        <v>11000000358</v>
      </c>
      <c r="T516" s="12">
        <v>13000000358</v>
      </c>
      <c r="U516" s="10" t="s">
        <v>38</v>
      </c>
      <c r="V516" s="11"/>
      <c r="W516" s="8" t="str">
        <f t="shared" si="124"/>
        <v>NULL</v>
      </c>
      <c r="X516" s="8" t="str">
        <f t="shared" si="125"/>
        <v>NULL</v>
      </c>
      <c r="Y516" s="8" t="str">
        <f t="shared" si="126"/>
        <v>NULL</v>
      </c>
      <c r="Z516" s="8" t="str">
        <f t="shared" si="127"/>
        <v>NULL</v>
      </c>
      <c r="AA516" s="16">
        <v>15000000358</v>
      </c>
      <c r="AB516" s="8" t="str">
        <f t="shared" si="116"/>
        <v>NULL</v>
      </c>
      <c r="AC516" s="8" t="str">
        <f t="shared" si="115"/>
        <v>NULL</v>
      </c>
      <c r="AD516" s="16">
        <v>15000000358</v>
      </c>
      <c r="AE516" s="13"/>
      <c r="AF516" s="11" t="str">
        <f t="shared" si="128"/>
        <v>Whole Nutmeg Ingredients:
whole nutmeg</v>
      </c>
    </row>
    <row r="517" spans="1:32" ht="105" x14ac:dyDescent="0.3">
      <c r="A517" s="9" t="s">
        <v>1252</v>
      </c>
      <c r="B517" s="10" t="s">
        <v>1253</v>
      </c>
      <c r="C517" s="10" t="s">
        <v>1254</v>
      </c>
      <c r="D517" s="11" t="s">
        <v>2291</v>
      </c>
      <c r="E517" s="8">
        <f t="shared" si="117"/>
        <v>2.0000338630072045</v>
      </c>
      <c r="F517" s="8">
        <v>56.7</v>
      </c>
      <c r="G517" s="8">
        <f t="shared" si="118"/>
        <v>4.0000677260144091</v>
      </c>
      <c r="H517" s="8">
        <v>113.4</v>
      </c>
      <c r="I517" s="8">
        <f t="shared" si="119"/>
        <v>5.0000846575180109</v>
      </c>
      <c r="J517" s="8">
        <f t="shared" si="120"/>
        <v>141.75240004063562</v>
      </c>
      <c r="K517" s="8">
        <f t="shared" si="121"/>
        <v>8.0001354520288182</v>
      </c>
      <c r="L517" s="8">
        <f t="shared" si="122"/>
        <v>226.803840065017</v>
      </c>
      <c r="M517" s="11" t="str">
        <f t="shared" si="123"/>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17" s="12">
        <v>10000000359</v>
      </c>
      <c r="O517" s="12">
        <v>30000000359</v>
      </c>
      <c r="P517" s="12">
        <v>50000000359</v>
      </c>
      <c r="Q517" s="12">
        <v>70000000359</v>
      </c>
      <c r="R517" s="12">
        <v>90000000359</v>
      </c>
      <c r="S517" s="12">
        <v>11000000359</v>
      </c>
      <c r="T517" s="12">
        <v>13000000359</v>
      </c>
      <c r="U517" s="10" t="s">
        <v>38</v>
      </c>
      <c r="V517" s="11"/>
      <c r="W517" s="8">
        <f t="shared" si="124"/>
        <v>1.0000169315036023</v>
      </c>
      <c r="X517" s="8">
        <f t="shared" si="125"/>
        <v>28.350480008127125</v>
      </c>
      <c r="Y517" s="8">
        <f t="shared" si="126"/>
        <v>16.000270904057636</v>
      </c>
      <c r="Z517" s="8">
        <f t="shared" si="127"/>
        <v>453.6</v>
      </c>
      <c r="AA517" s="16">
        <v>15000000359</v>
      </c>
      <c r="AB517" s="8">
        <f t="shared" si="116"/>
        <v>3.0000507945108068</v>
      </c>
      <c r="AC517" s="8">
        <f t="shared" si="115"/>
        <v>85.050000000000011</v>
      </c>
      <c r="AD517" s="16">
        <v>15000000359</v>
      </c>
      <c r="AE517" s="13"/>
      <c r="AF517" s="11" t="str">
        <f t="shared" si="128"/>
        <v>Wild Alaskan Salmon Seasoning Ingredients:
sugar, paprika, sea salt, black pepper, cacao powder, cumin and red pepper flakes</v>
      </c>
    </row>
    <row r="518" spans="1:32" ht="90" x14ac:dyDescent="0.3">
      <c r="A518" s="9" t="s">
        <v>1379</v>
      </c>
      <c r="B518" s="10" t="s">
        <v>1352</v>
      </c>
      <c r="C518" s="10" t="s">
        <v>1352</v>
      </c>
      <c r="D518" s="11" t="s">
        <v>2292</v>
      </c>
      <c r="E518" s="8">
        <f t="shared" si="117"/>
        <v>1.5520544968662611</v>
      </c>
      <c r="F518" s="8">
        <v>44</v>
      </c>
      <c r="G518" s="8">
        <f t="shared" si="118"/>
        <v>3.5273965837869565</v>
      </c>
      <c r="H518" s="8">
        <v>100</v>
      </c>
      <c r="I518" s="8">
        <f t="shared" si="119"/>
        <v>4.409245729733696</v>
      </c>
      <c r="J518" s="8">
        <f t="shared" si="120"/>
        <v>125.00211643795029</v>
      </c>
      <c r="K518" s="8">
        <f t="shared" si="121"/>
        <v>7.0547931675739131</v>
      </c>
      <c r="L518" s="8">
        <f t="shared" si="122"/>
        <v>200.00338630072045</v>
      </c>
      <c r="M518" s="11" t="str">
        <f t="shared" si="123"/>
        <v>Wild Blueberry Sugar Ingredients:
cane sugar, blueberry powder
• Packed in a facility and/or equipment that produces products containing peanuts, tree nuts, soybean, milk, dairy, eggs, fish, shellfish, wheat, sesame •
 - NET WT. 1.55 oz (44 grams)</v>
      </c>
      <c r="N518" s="12">
        <v>10000000505</v>
      </c>
      <c r="O518" s="12">
        <v>30000000505</v>
      </c>
      <c r="P518" s="12">
        <v>50000000505</v>
      </c>
      <c r="Q518" s="12">
        <v>70000000505</v>
      </c>
      <c r="R518" s="12">
        <v>90000000505</v>
      </c>
      <c r="S518" s="12">
        <v>11000000505</v>
      </c>
      <c r="T518" s="12">
        <v>13000000505</v>
      </c>
      <c r="U518" s="10" t="s">
        <v>38</v>
      </c>
      <c r="V518" s="11" t="s">
        <v>1321</v>
      </c>
      <c r="W518" s="8">
        <f t="shared" si="124"/>
        <v>0.88184914594673913</v>
      </c>
      <c r="X518" s="8">
        <f t="shared" si="125"/>
        <v>25.000423287590056</v>
      </c>
      <c r="Y518" s="8">
        <f t="shared" si="126"/>
        <v>14.109586335147826</v>
      </c>
      <c r="Z518" s="8">
        <f t="shared" si="127"/>
        <v>400</v>
      </c>
      <c r="AA518" s="16">
        <v>15000000505</v>
      </c>
      <c r="AB518" s="8">
        <f t="shared" si="116"/>
        <v>2.539725540326609</v>
      </c>
      <c r="AC518" s="8">
        <f t="shared" si="115"/>
        <v>72</v>
      </c>
      <c r="AD518" s="16">
        <v>15000000505</v>
      </c>
      <c r="AE518" s="13"/>
      <c r="AF518" s="11" t="str">
        <f t="shared" si="128"/>
        <v>Wild Blueberry Sugar Ingredients:
cane sugar, blueberry powder</v>
      </c>
    </row>
    <row r="519" spans="1:32" ht="105" x14ac:dyDescent="0.3">
      <c r="A519" s="9" t="s">
        <v>1255</v>
      </c>
      <c r="B519" s="10" t="s">
        <v>1256</v>
      </c>
      <c r="C519" s="10" t="s">
        <v>1257</v>
      </c>
      <c r="D519" s="11" t="s">
        <v>2293</v>
      </c>
      <c r="E519" s="8">
        <f t="shared" si="117"/>
        <v>2.2575338136236525</v>
      </c>
      <c r="F519" s="8">
        <v>64</v>
      </c>
      <c r="G519" s="8">
        <f t="shared" si="118"/>
        <v>4.7267114222745219</v>
      </c>
      <c r="H519" s="8">
        <v>134</v>
      </c>
      <c r="I519" s="8">
        <f t="shared" si="119"/>
        <v>5.9083892778431526</v>
      </c>
      <c r="J519" s="8">
        <f t="shared" si="120"/>
        <v>167.50283602685337</v>
      </c>
      <c r="K519" s="8">
        <f t="shared" si="121"/>
        <v>9.4534228445490438</v>
      </c>
      <c r="L519" s="8">
        <f t="shared" si="122"/>
        <v>268.00453764296543</v>
      </c>
      <c r="M519" s="11" t="str">
        <f t="shared" si="123"/>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19" s="12">
        <v>10000000360</v>
      </c>
      <c r="O519" s="12">
        <v>30000000360</v>
      </c>
      <c r="P519" s="12">
        <v>50000000360</v>
      </c>
      <c r="Q519" s="12">
        <v>70000000360</v>
      </c>
      <c r="R519" s="12">
        <v>90000000360</v>
      </c>
      <c r="S519" s="12">
        <v>11000000360</v>
      </c>
      <c r="T519" s="12">
        <v>13000000360</v>
      </c>
      <c r="U519" s="10" t="s">
        <v>38</v>
      </c>
      <c r="V519" s="11" t="s">
        <v>197</v>
      </c>
      <c r="W519" s="8">
        <f t="shared" si="124"/>
        <v>1.1816778555686305</v>
      </c>
      <c r="X519" s="8">
        <f t="shared" si="125"/>
        <v>33.500567205370679</v>
      </c>
      <c r="Y519" s="8">
        <f t="shared" si="126"/>
        <v>18.906845689098088</v>
      </c>
      <c r="Z519" s="8">
        <f t="shared" si="127"/>
        <v>536</v>
      </c>
      <c r="AA519" s="16">
        <v>15000000360</v>
      </c>
      <c r="AB519" s="8">
        <f t="shared" si="116"/>
        <v>3.4921226179490872</v>
      </c>
      <c r="AC519" s="8">
        <f t="shared" si="115"/>
        <v>99</v>
      </c>
      <c r="AD519" s="16">
        <v>15000000360</v>
      </c>
      <c r="AE519" s="13" t="s">
        <v>1613</v>
      </c>
      <c r="AF519" s="11" t="str">
        <f t="shared" si="128"/>
        <v>Wild Buffalo Wing Seasoning Ingredients:
sea salt, vinegar powder, cayenne pepper, sugar, garlic, paprika, pepper, turmeric</v>
      </c>
    </row>
    <row r="520" spans="1:32" ht="135" x14ac:dyDescent="0.3">
      <c r="A520" s="14" t="s">
        <v>1258</v>
      </c>
      <c r="B520" s="10" t="s">
        <v>1259</v>
      </c>
      <c r="C520" s="10" t="s">
        <v>1260</v>
      </c>
      <c r="D520" s="11" t="s">
        <v>2294</v>
      </c>
      <c r="E520" s="8">
        <f t="shared" si="117"/>
        <v>1.0934929409739567</v>
      </c>
      <c r="F520" s="8">
        <v>31</v>
      </c>
      <c r="G520" s="8">
        <f t="shared" si="118"/>
        <v>2.2222598477857827</v>
      </c>
      <c r="H520" s="8">
        <v>63</v>
      </c>
      <c r="I520" s="8">
        <f t="shared" si="119"/>
        <v>2.7778248097322282</v>
      </c>
      <c r="J520" s="8">
        <f t="shared" si="120"/>
        <v>78.75133335590867</v>
      </c>
      <c r="K520" s="8">
        <f t="shared" si="121"/>
        <v>4.4445196955715653</v>
      </c>
      <c r="L520" s="8">
        <f t="shared" si="122"/>
        <v>126.00213336945389</v>
      </c>
      <c r="M520" s="11" t="str">
        <f t="shared" si="123"/>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0" s="12">
        <v>10000000350</v>
      </c>
      <c r="O520" s="12">
        <v>30000000350</v>
      </c>
      <c r="P520" s="12">
        <v>50000000350</v>
      </c>
      <c r="Q520" s="12">
        <v>70000000350</v>
      </c>
      <c r="R520" s="12">
        <v>90000000350</v>
      </c>
      <c r="S520" s="12">
        <v>11000000350</v>
      </c>
      <c r="T520" s="12">
        <v>13000000350</v>
      </c>
      <c r="U520" s="11"/>
      <c r="V520" s="11"/>
      <c r="W520" s="8">
        <f t="shared" si="124"/>
        <v>0.55556496194644567</v>
      </c>
      <c r="X520" s="8">
        <f t="shared" si="125"/>
        <v>15.750266671181736</v>
      </c>
      <c r="Y520" s="8">
        <f t="shared" si="126"/>
        <v>8.8890393911431307</v>
      </c>
      <c r="Z520" s="8">
        <f t="shared" si="127"/>
        <v>252</v>
      </c>
      <c r="AA520" s="16">
        <v>15000000350</v>
      </c>
      <c r="AB520" s="8">
        <f t="shared" si="116"/>
        <v>1.6578763943798696</v>
      </c>
      <c r="AC520" s="8">
        <f t="shared" si="115"/>
        <v>47</v>
      </c>
      <c r="AD520" s="16">
        <v>15000000350</v>
      </c>
      <c r="AE520" s="13" t="s">
        <v>1261</v>
      </c>
      <c r="AF520" s="11" t="str">
        <f t="shared" si="128"/>
        <v>Wisconsin Cheddar Popcorn Seasoning Ingredients:
buttermilk powder, cheddar cheese powder (cultured pasteurized milk, salt, enzymes) whey, salt, natural flavor, disodium phosphate
• ALLERGY ALERT: contains milk •</v>
      </c>
    </row>
    <row r="521" spans="1:32" ht="105" x14ac:dyDescent="0.3">
      <c r="A521" s="9" t="s">
        <v>1262</v>
      </c>
      <c r="B521" s="10" t="s">
        <v>1263</v>
      </c>
      <c r="C521" s="10" t="s">
        <v>1263</v>
      </c>
      <c r="D521" s="11" t="s">
        <v>2295</v>
      </c>
      <c r="E521" s="8">
        <f t="shared" si="117"/>
        <v>1.9000321698568443</v>
      </c>
      <c r="F521" s="8">
        <v>53.865000000000002</v>
      </c>
      <c r="G521" s="8">
        <f t="shared" si="118"/>
        <v>3.8000643397136886</v>
      </c>
      <c r="H521" s="8">
        <v>107.73</v>
      </c>
      <c r="I521" s="8">
        <f t="shared" si="119"/>
        <v>4.7500804246421104</v>
      </c>
      <c r="J521" s="8">
        <f t="shared" si="120"/>
        <v>134.66478003860385</v>
      </c>
      <c r="K521" s="8">
        <f t="shared" si="121"/>
        <v>7.6001286794273772</v>
      </c>
      <c r="L521" s="8">
        <f t="shared" si="122"/>
        <v>215.46364806176615</v>
      </c>
      <c r="M521" s="11" t="str">
        <f t="shared" si="123"/>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21" s="12">
        <v>10000000362</v>
      </c>
      <c r="O521" s="12">
        <v>30000000362</v>
      </c>
      <c r="P521" s="12">
        <v>50000000362</v>
      </c>
      <c r="Q521" s="12">
        <v>70000000362</v>
      </c>
      <c r="R521" s="12">
        <v>90000000362</v>
      </c>
      <c r="S521" s="12">
        <v>11000000362</v>
      </c>
      <c r="T521" s="12">
        <v>13000000362</v>
      </c>
      <c r="U521" s="10"/>
      <c r="V521" s="11"/>
      <c r="W521" s="8">
        <f t="shared" si="124"/>
        <v>0.95001608492842216</v>
      </c>
      <c r="X521" s="8">
        <f t="shared" si="125"/>
        <v>26.932956007720769</v>
      </c>
      <c r="Y521" s="8">
        <f t="shared" si="126"/>
        <v>15.200257358854754</v>
      </c>
      <c r="Z521" s="8">
        <f t="shared" si="127"/>
        <v>430.92</v>
      </c>
      <c r="AA521" s="16">
        <v>15000000362</v>
      </c>
      <c r="AB521" s="8">
        <f t="shared" si="116"/>
        <v>2.8500482547852664</v>
      </c>
      <c r="AC521" s="8">
        <f t="shared" si="115"/>
        <v>80.797499999999999</v>
      </c>
      <c r="AD521" s="16">
        <v>15000000362</v>
      </c>
      <c r="AE521" s="13"/>
      <c r="AF521" s="11" t="str">
        <f t="shared" si="128"/>
        <v>Woodfire BBQ Seasoning Ingredients:
spices (including mustard) salt, dehydrated garlic, paprika, sugar, natural flavor, silicon dioxide</v>
      </c>
    </row>
    <row r="522" spans="1:32" ht="90" x14ac:dyDescent="0.3">
      <c r="A522" s="9" t="s">
        <v>1265</v>
      </c>
      <c r="B522" s="10" t="s">
        <v>1266</v>
      </c>
      <c r="C522" s="10" t="s">
        <v>1266</v>
      </c>
      <c r="D522" s="11" t="s">
        <v>2296</v>
      </c>
      <c r="E522" s="8">
        <f t="shared" si="117"/>
        <v>0.80001354520288193</v>
      </c>
      <c r="F522" s="8">
        <v>22.680000000000003</v>
      </c>
      <c r="G522" s="8">
        <f t="shared" si="118"/>
        <v>1.6000270904057639</v>
      </c>
      <c r="H522" s="8">
        <v>45.360000000000007</v>
      </c>
      <c r="I522" s="8">
        <f t="shared" si="119"/>
        <v>2.000033863007205</v>
      </c>
      <c r="J522" s="8">
        <f t="shared" si="120"/>
        <v>56.700960016254264</v>
      </c>
      <c r="K522" s="8">
        <f t="shared" si="121"/>
        <v>3.2000541808115277</v>
      </c>
      <c r="L522" s="8">
        <f t="shared" si="122"/>
        <v>90.721536026006817</v>
      </c>
      <c r="M522" s="11" t="str">
        <f t="shared" si="123"/>
        <v>Yerba Mate Tea Ingredients:
yerba mate tea
• Packed in a facility and/or equipment that produces products containing peanuts, tree nuts, soybean, milk, dairy, eggs, fish, shellfish, wheat, sesame •
 - NET WT. 0.80 oz (22.68 grams)</v>
      </c>
      <c r="N522" s="12">
        <v>10000000364</v>
      </c>
      <c r="O522" s="12">
        <v>30000000364</v>
      </c>
      <c r="P522" s="12">
        <v>50000000364</v>
      </c>
      <c r="Q522" s="12">
        <v>70000000364</v>
      </c>
      <c r="R522" s="12">
        <v>90000000364</v>
      </c>
      <c r="S522" s="12">
        <v>11000000364</v>
      </c>
      <c r="T522" s="12">
        <v>13000000364</v>
      </c>
      <c r="U522" s="10" t="s">
        <v>38</v>
      </c>
      <c r="V522" s="11"/>
      <c r="W522" s="8">
        <f t="shared" si="124"/>
        <v>0.40000677260144096</v>
      </c>
      <c r="X522" s="8">
        <f t="shared" si="125"/>
        <v>11.340192003250852</v>
      </c>
      <c r="Y522" s="8">
        <f t="shared" si="126"/>
        <v>6.4001083616230554</v>
      </c>
      <c r="Z522" s="8">
        <f t="shared" si="127"/>
        <v>181.44000000000003</v>
      </c>
      <c r="AA522" s="16">
        <v>15000000364</v>
      </c>
      <c r="AB522" s="8">
        <f t="shared" si="116"/>
        <v>1.2000203178043229</v>
      </c>
      <c r="AC522" s="8">
        <f t="shared" si="115"/>
        <v>34.020000000000003</v>
      </c>
      <c r="AD522" s="16">
        <v>15000000364</v>
      </c>
      <c r="AE522" s="13"/>
      <c r="AF522" s="11" t="str">
        <f t="shared" si="128"/>
        <v>Yerba Mate Tea Ingredients:
yerba mate tea</v>
      </c>
    </row>
    <row r="523" spans="1:32" ht="90" x14ac:dyDescent="0.3">
      <c r="A523" s="9" t="s">
        <v>1267</v>
      </c>
      <c r="B523" s="10" t="s">
        <v>1268</v>
      </c>
      <c r="C523" s="10" t="s">
        <v>1269</v>
      </c>
      <c r="D523" s="11" t="s">
        <v>2297</v>
      </c>
      <c r="E523" s="8">
        <f t="shared" si="117"/>
        <v>0.80001354520288193</v>
      </c>
      <c r="F523" s="8">
        <v>22.680000000000003</v>
      </c>
      <c r="G523" s="8">
        <f t="shared" si="118"/>
        <v>1.6000270904057639</v>
      </c>
      <c r="H523" s="8">
        <v>45.360000000000007</v>
      </c>
      <c r="I523" s="8">
        <f t="shared" si="119"/>
        <v>2.000033863007205</v>
      </c>
      <c r="J523" s="8">
        <f t="shared" si="120"/>
        <v>56.700960016254264</v>
      </c>
      <c r="K523" s="8">
        <f t="shared" si="121"/>
        <v>3.2000541808115277</v>
      </c>
      <c r="L523" s="8">
        <f t="shared" si="122"/>
        <v>90.721536026006817</v>
      </c>
      <c r="M523" s="11" t="str">
        <f t="shared" si="123"/>
        <v>Yun YU Green Tea Ingredients:
yun wu tea
• Packed in a facility and/or equipment that produces products containing peanuts, tree nuts, soybean, milk, dairy, eggs, fish, shellfish, wheat, sesame •
 - NET WT. 0.80 oz (22.68 grams)</v>
      </c>
      <c r="N523" s="12">
        <v>10000000365</v>
      </c>
      <c r="O523" s="12">
        <v>30000000365</v>
      </c>
      <c r="P523" s="12">
        <v>50000000365</v>
      </c>
      <c r="Q523" s="12">
        <v>70000000365</v>
      </c>
      <c r="R523" s="12">
        <v>90000000365</v>
      </c>
      <c r="S523" s="12">
        <v>11000000365</v>
      </c>
      <c r="T523" s="12">
        <v>13000000365</v>
      </c>
      <c r="U523" s="10" t="s">
        <v>38</v>
      </c>
      <c r="V523" s="11"/>
      <c r="W523" s="8">
        <f t="shared" si="124"/>
        <v>0.40000677260144096</v>
      </c>
      <c r="X523" s="8">
        <f t="shared" si="125"/>
        <v>11.340192003250852</v>
      </c>
      <c r="Y523" s="8">
        <f t="shared" si="126"/>
        <v>6.4001083616230554</v>
      </c>
      <c r="Z523" s="8">
        <f t="shared" si="127"/>
        <v>181.44000000000003</v>
      </c>
      <c r="AA523" s="16">
        <v>15000000365</v>
      </c>
      <c r="AB523" s="8">
        <f t="shared" si="116"/>
        <v>1.2000203178043229</v>
      </c>
      <c r="AC523" s="8">
        <f t="shared" si="115"/>
        <v>34.020000000000003</v>
      </c>
      <c r="AD523" s="16">
        <v>15000000365</v>
      </c>
      <c r="AE523" s="13"/>
      <c r="AF523" s="11" t="str">
        <f t="shared" si="128"/>
        <v>Yun YU Green Tea Ingredients:
yun wu tea</v>
      </c>
    </row>
    <row r="524" spans="1:32" ht="105" x14ac:dyDescent="0.3">
      <c r="A524" s="9" t="s">
        <v>1270</v>
      </c>
      <c r="B524" s="10" t="s">
        <v>1271</v>
      </c>
      <c r="C524" s="10" t="s">
        <v>1272</v>
      </c>
      <c r="D524" s="11" t="s">
        <v>2298</v>
      </c>
      <c r="E524" s="8">
        <f t="shared" si="117"/>
        <v>2.0500347095823845</v>
      </c>
      <c r="F524" s="8">
        <v>58.1175</v>
      </c>
      <c r="G524" s="8">
        <f t="shared" si="118"/>
        <v>4.1000694191647691</v>
      </c>
      <c r="H524" s="8">
        <v>116.235</v>
      </c>
      <c r="I524" s="8">
        <f t="shared" si="119"/>
        <v>5.1250867739559611</v>
      </c>
      <c r="J524" s="8">
        <f t="shared" si="120"/>
        <v>145.29621004165151</v>
      </c>
      <c r="K524" s="8">
        <f t="shared" si="121"/>
        <v>8.2001388383295382</v>
      </c>
      <c r="L524" s="8">
        <f t="shared" si="122"/>
        <v>232.47393606664241</v>
      </c>
      <c r="M524" s="11" t="str">
        <f t="shared" si="123"/>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24" s="12">
        <v>10000000368</v>
      </c>
      <c r="O524" s="12">
        <v>30000000368</v>
      </c>
      <c r="P524" s="12">
        <v>50000000368</v>
      </c>
      <c r="Q524" s="12">
        <v>70000000368</v>
      </c>
      <c r="R524" s="12">
        <v>90000000368</v>
      </c>
      <c r="S524" s="12">
        <v>11000000368</v>
      </c>
      <c r="T524" s="12">
        <v>13000000368</v>
      </c>
      <c r="U524" s="10"/>
      <c r="V524" s="11"/>
      <c r="W524" s="8">
        <f t="shared" si="124"/>
        <v>1.0250173547911923</v>
      </c>
      <c r="X524" s="8">
        <f t="shared" si="125"/>
        <v>29.059242008330301</v>
      </c>
      <c r="Y524" s="8">
        <f t="shared" si="126"/>
        <v>16.400277676659076</v>
      </c>
      <c r="Z524" s="8">
        <f t="shared" si="127"/>
        <v>464.94</v>
      </c>
      <c r="AA524" s="16">
        <v>15000000368</v>
      </c>
      <c r="AB524" s="8">
        <f t="shared" si="116"/>
        <v>3.075052064373577</v>
      </c>
      <c r="AC524" s="8">
        <f t="shared" si="115"/>
        <v>87.176249999999996</v>
      </c>
      <c r="AD524" s="16">
        <v>15000000368</v>
      </c>
      <c r="AE524" s="13"/>
      <c r="AF524" s="11" t="str">
        <f t="shared" si="128"/>
        <v>Zesty Grill Seasoning Ingredients:
onion, red bell peppers, salt, spices, sugar, garlic, grill flavor (from sunflower oil) natural flavor</v>
      </c>
    </row>
    <row r="525" spans="1:32" ht="90" x14ac:dyDescent="0.3">
      <c r="A525" s="25" t="s">
        <v>1273</v>
      </c>
      <c r="B525" s="10" t="s">
        <v>1274</v>
      </c>
      <c r="C525" s="10" t="s">
        <v>1275</v>
      </c>
      <c r="D525" s="11" t="s">
        <v>2299</v>
      </c>
      <c r="E525" s="8">
        <f t="shared" si="117"/>
        <v>1.9500330164320243</v>
      </c>
      <c r="F525" s="8">
        <v>55.282499999999999</v>
      </c>
      <c r="G525" s="8">
        <f t="shared" si="118"/>
        <v>3.9000660328640486</v>
      </c>
      <c r="H525" s="8">
        <v>110.565</v>
      </c>
      <c r="I525" s="8">
        <f t="shared" si="119"/>
        <v>4.8750825410800607</v>
      </c>
      <c r="J525" s="8">
        <f t="shared" si="120"/>
        <v>138.20859003961974</v>
      </c>
      <c r="K525" s="8">
        <f t="shared" si="121"/>
        <v>7.8001320657280973</v>
      </c>
      <c r="L525" s="8">
        <f t="shared" si="122"/>
        <v>221.13374406339156</v>
      </c>
      <c r="M525" s="11" t="str">
        <f t="shared" si="123"/>
        <v>Zesty Italian Bread Dip Ingredients:
dehydrated garlic, spices, orange peel, citric acid, corn oil
• Packed in a facility and/or equipment that produces products containing peanuts, tree nuts, soybean, milk, dairy, eggs, fish, shellfish, wheat, sesame •
 - NET WT. 1.95 oz (55.2825 grams)</v>
      </c>
      <c r="N525" s="12">
        <v>10000000366</v>
      </c>
      <c r="O525" s="12">
        <v>30000000366</v>
      </c>
      <c r="P525" s="12">
        <v>50000000366</v>
      </c>
      <c r="Q525" s="12">
        <v>70000000366</v>
      </c>
      <c r="R525" s="12">
        <v>90000000366</v>
      </c>
      <c r="S525" s="12">
        <v>11000000366</v>
      </c>
      <c r="T525" s="12">
        <v>13000000366</v>
      </c>
      <c r="U525" s="10" t="s">
        <v>38</v>
      </c>
      <c r="V525" s="11"/>
      <c r="W525" s="8">
        <f t="shared" si="124"/>
        <v>0.97501650821601216</v>
      </c>
      <c r="X525" s="8">
        <f t="shared" si="125"/>
        <v>27.641718007923945</v>
      </c>
      <c r="Y525" s="8">
        <f t="shared" si="126"/>
        <v>15.600264131456195</v>
      </c>
      <c r="Z525" s="8">
        <f t="shared" si="127"/>
        <v>442.26</v>
      </c>
      <c r="AA525" s="16">
        <v>15000000366</v>
      </c>
      <c r="AB525" s="8">
        <f t="shared" si="116"/>
        <v>2.9250495246480366</v>
      </c>
      <c r="AC525" s="8">
        <f t="shared" si="115"/>
        <v>82.923749999999998</v>
      </c>
      <c r="AD525" s="16">
        <v>15000000366</v>
      </c>
      <c r="AE525" s="13"/>
      <c r="AF525" s="11" t="str">
        <f t="shared" si="128"/>
        <v>Zesty Italian Bread Dip Ingredients:
dehydrated garlic, spices, orange peel, citric acid, corn oil</v>
      </c>
    </row>
    <row r="526" spans="1:32" ht="90" x14ac:dyDescent="0.3">
      <c r="A526" s="14" t="s">
        <v>1276</v>
      </c>
      <c r="B526" s="10" t="s">
        <v>1277</v>
      </c>
      <c r="C526" s="10" t="s">
        <v>1277</v>
      </c>
      <c r="D526" s="11" t="s">
        <v>2300</v>
      </c>
      <c r="E526" s="8">
        <f t="shared" si="117"/>
        <v>1.9500330164320243</v>
      </c>
      <c r="F526" s="8">
        <v>55.282499999999999</v>
      </c>
      <c r="G526" s="8">
        <f t="shared" si="118"/>
        <v>3.9000660328640486</v>
      </c>
      <c r="H526" s="8">
        <v>110.565</v>
      </c>
      <c r="I526" s="8">
        <f t="shared" si="119"/>
        <v>4.8750825410800607</v>
      </c>
      <c r="J526" s="8">
        <f t="shared" si="120"/>
        <v>138.20859003961974</v>
      </c>
      <c r="K526" s="8">
        <f t="shared" si="121"/>
        <v>7.8001320657280973</v>
      </c>
      <c r="L526" s="8">
        <f t="shared" si="122"/>
        <v>221.13374406339156</v>
      </c>
      <c r="M526" s="11" t="str">
        <f t="shared" si="123"/>
        <v>Zesty Italian Seasoning Ingredients:
dehydrated garlic, spices, orange peel, citric acid, corn oil
• Packed in a facility and/or equipment that produces products containing peanuts, tree nuts, soybean, milk, dairy, eggs, fish, shellfish, wheat, sesame •
 - NET WT. 1.95 oz (55.2825 grams)</v>
      </c>
      <c r="N526" s="12">
        <v>10000000455</v>
      </c>
      <c r="O526" s="12">
        <v>30000000455</v>
      </c>
      <c r="P526" s="12">
        <v>50000000455</v>
      </c>
      <c r="Q526" s="12">
        <v>70000000455</v>
      </c>
      <c r="R526" s="12">
        <v>90000000455</v>
      </c>
      <c r="S526" s="12">
        <v>11000000455</v>
      </c>
      <c r="T526" s="12">
        <v>13000000455</v>
      </c>
      <c r="U526" s="11" t="s">
        <v>38</v>
      </c>
      <c r="V526" s="11"/>
      <c r="W526" s="8">
        <f t="shared" si="124"/>
        <v>0.97501650821601216</v>
      </c>
      <c r="X526" s="8">
        <f t="shared" si="125"/>
        <v>27.641718007923945</v>
      </c>
      <c r="Y526" s="8">
        <f t="shared" si="126"/>
        <v>15.600264131456195</v>
      </c>
      <c r="Z526" s="8">
        <f t="shared" si="127"/>
        <v>442.26</v>
      </c>
      <c r="AA526" s="16">
        <v>15000000455</v>
      </c>
      <c r="AB526" s="8">
        <f t="shared" si="116"/>
        <v>2.9250495246480366</v>
      </c>
      <c r="AC526" s="8">
        <f t="shared" si="115"/>
        <v>82.923749999999998</v>
      </c>
      <c r="AD526" s="16">
        <v>15000000455</v>
      </c>
      <c r="AE526" s="13" t="s">
        <v>1278</v>
      </c>
      <c r="AF526" s="11" t="str">
        <f t="shared" si="128"/>
        <v>Zesty Italian Seasoning Ingredients:
dehydrated garlic, spices, orange peel, citric acid, corn oil</v>
      </c>
    </row>
    <row r="527" spans="1:32" ht="105" x14ac:dyDescent="0.3">
      <c r="A527" s="9" t="s">
        <v>1279</v>
      </c>
      <c r="B527" s="10" t="s">
        <v>1345</v>
      </c>
      <c r="C527" s="10" t="s">
        <v>1345</v>
      </c>
      <c r="D527" s="11" t="s">
        <v>2301</v>
      </c>
      <c r="E527" s="8">
        <f t="shared" si="117"/>
        <v>0.9171231117846087</v>
      </c>
      <c r="F527" s="8">
        <v>26</v>
      </c>
      <c r="G527" s="8">
        <f t="shared" si="118"/>
        <v>1.9400681210828261</v>
      </c>
      <c r="H527" s="8">
        <v>55</v>
      </c>
      <c r="I527" s="8">
        <f t="shared" si="119"/>
        <v>2.4250851513535325</v>
      </c>
      <c r="J527" s="8">
        <f t="shared" si="120"/>
        <v>68.751164040872652</v>
      </c>
      <c r="K527" s="8">
        <f t="shared" si="121"/>
        <v>3.8801362421656522</v>
      </c>
      <c r="L527" s="8">
        <f t="shared" si="122"/>
        <v>110.00186246539624</v>
      </c>
      <c r="M527" s="11" t="str">
        <f t="shared" si="123"/>
        <v>Zesty Taco Seasoning Ingredients:
paprika, salt, onion, corn meal, garlic, flour, cocoa, citric acid, spices
• Packed in a facility and/or equipment that produces products containing peanuts, tree nuts, soybean, milk, dairy, eggs, fish, shellfish, wheat, sesame •
 - NET WT. 0.92 oz (26 grams)</v>
      </c>
      <c r="N527" s="12">
        <v>10000000367</v>
      </c>
      <c r="O527" s="12">
        <v>30000000367</v>
      </c>
      <c r="P527" s="12">
        <v>50000000367</v>
      </c>
      <c r="Q527" s="12">
        <v>70000000367</v>
      </c>
      <c r="R527" s="12">
        <v>90000000367</v>
      </c>
      <c r="S527" s="12">
        <v>11000000367</v>
      </c>
      <c r="T527" s="12">
        <v>13000000367</v>
      </c>
      <c r="U527" s="10"/>
      <c r="V527" s="11" t="s">
        <v>197</v>
      </c>
      <c r="W527" s="8">
        <f t="shared" si="124"/>
        <v>0.48501703027070653</v>
      </c>
      <c r="X527" s="8">
        <f t="shared" si="125"/>
        <v>13.75023280817453</v>
      </c>
      <c r="Y527" s="8">
        <f t="shared" si="126"/>
        <v>7.7602724843313045</v>
      </c>
      <c r="Z527" s="8">
        <f t="shared" si="127"/>
        <v>220</v>
      </c>
      <c r="AA527" s="16">
        <v>15000000367</v>
      </c>
      <c r="AB527" s="8">
        <f t="shared" si="116"/>
        <v>1.4285956164337175</v>
      </c>
      <c r="AC527" s="8">
        <f t="shared" si="115"/>
        <v>40.5</v>
      </c>
      <c r="AD527" s="16">
        <v>15000000367</v>
      </c>
      <c r="AE527" s="13" t="s">
        <v>1612</v>
      </c>
      <c r="AF527" s="11" t="str">
        <f t="shared" si="128"/>
        <v>Zesty Taco Seasoning Ingredients:
paprika, salt, onion, corn meal, garlic, flour, cocoa, citric acid, spices</v>
      </c>
    </row>
  </sheetData>
  <sortState xmlns:xlrd2="http://schemas.microsoft.com/office/spreadsheetml/2017/richdata2" ref="A2:L526">
    <sortCondition ref="A1:A526"/>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tabSelected="1" zoomScale="85" zoomScaleNormal="85" workbookViewId="0">
      <pane ySplit="1" topLeftCell="A34" activePane="bottomLeft" state="frozen"/>
      <selection pane="bottomLeft" activeCell="K47" sqref="K47"/>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1595</v>
      </c>
      <c r="B1" s="4" t="s">
        <v>1596</v>
      </c>
      <c r="C1" s="5" t="s">
        <v>1355</v>
      </c>
      <c r="D1" s="5" t="s">
        <v>1358</v>
      </c>
      <c r="E1" s="5" t="s">
        <v>1381</v>
      </c>
      <c r="F1" s="5" t="s">
        <v>1697</v>
      </c>
      <c r="G1" s="5" t="s">
        <v>1382</v>
      </c>
      <c r="H1" s="5" t="s">
        <v>1356</v>
      </c>
      <c r="I1" s="5" t="s">
        <v>1357</v>
      </c>
    </row>
    <row r="2" spans="1:9" ht="15.6" x14ac:dyDescent="0.3">
      <c r="A2" s="33" t="s">
        <v>1789</v>
      </c>
      <c r="B2" s="23" t="s">
        <v>1786</v>
      </c>
      <c r="E2" s="1" t="s">
        <v>1553</v>
      </c>
      <c r="F2" s="1" t="s">
        <v>1555</v>
      </c>
      <c r="G2" s="1" t="s">
        <v>1554</v>
      </c>
    </row>
    <row r="3" spans="1:9" ht="15.6" x14ac:dyDescent="0.3">
      <c r="A3" s="7" t="s">
        <v>1369</v>
      </c>
      <c r="B3" s="23" t="s">
        <v>1637</v>
      </c>
      <c r="E3" s="1" t="s">
        <v>1499</v>
      </c>
      <c r="F3" s="1" t="s">
        <v>1501</v>
      </c>
      <c r="G3" s="1" t="s">
        <v>1500</v>
      </c>
    </row>
    <row r="4" spans="1:9" ht="15.6" x14ac:dyDescent="0.3">
      <c r="A4" s="7" t="s">
        <v>89</v>
      </c>
      <c r="B4" s="23" t="s">
        <v>90</v>
      </c>
      <c r="C4" s="2" t="s">
        <v>1281</v>
      </c>
      <c r="D4" s="2"/>
      <c r="E4" s="2" t="s">
        <v>1709</v>
      </c>
      <c r="F4" s="2" t="s">
        <v>1743</v>
      </c>
      <c r="G4" s="2" t="s">
        <v>1728</v>
      </c>
      <c r="H4" s="2"/>
      <c r="I4" s="2"/>
    </row>
    <row r="5" spans="1:9" ht="15.6" x14ac:dyDescent="0.3">
      <c r="A5" s="7" t="s">
        <v>98</v>
      </c>
      <c r="B5" s="23" t="s">
        <v>99</v>
      </c>
      <c r="E5" s="1" t="s">
        <v>1458</v>
      </c>
      <c r="F5" s="1" t="s">
        <v>1460</v>
      </c>
      <c r="G5" s="1" t="s">
        <v>1459</v>
      </c>
    </row>
    <row r="6" spans="1:9" ht="15.6" x14ac:dyDescent="0.3">
      <c r="A6" s="7" t="s">
        <v>128</v>
      </c>
      <c r="B6" s="23" t="s">
        <v>1610</v>
      </c>
      <c r="C6" s="2" t="s">
        <v>1282</v>
      </c>
      <c r="D6" s="2"/>
      <c r="E6" s="2" t="s">
        <v>1703</v>
      </c>
      <c r="F6" s="2" t="s">
        <v>1737</v>
      </c>
      <c r="G6" s="2" t="s">
        <v>1722</v>
      </c>
      <c r="H6" s="2"/>
      <c r="I6" s="2"/>
    </row>
    <row r="7" spans="1:9" ht="15.6" x14ac:dyDescent="0.3">
      <c r="A7" s="7" t="s">
        <v>1370</v>
      </c>
      <c r="B7" s="23" t="s">
        <v>1752</v>
      </c>
      <c r="E7" s="1" t="s">
        <v>1566</v>
      </c>
      <c r="F7" s="1" t="s">
        <v>2378</v>
      </c>
      <c r="G7" s="1" t="s">
        <v>1567</v>
      </c>
    </row>
    <row r="8" spans="1:9" ht="15.6" x14ac:dyDescent="0.3">
      <c r="A8" s="7" t="s">
        <v>141</v>
      </c>
      <c r="B8" s="23" t="s">
        <v>142</v>
      </c>
      <c r="E8" s="1" t="s">
        <v>1455</v>
      </c>
      <c r="F8" s="1" t="s">
        <v>1457</v>
      </c>
      <c r="G8" s="1" t="s">
        <v>1456</v>
      </c>
    </row>
    <row r="9" spans="1:9" ht="15.6" x14ac:dyDescent="0.3">
      <c r="A9" s="33" t="s">
        <v>1779</v>
      </c>
      <c r="B9" s="23" t="s">
        <v>1765</v>
      </c>
      <c r="E9" s="1" t="s">
        <v>1413</v>
      </c>
      <c r="F9" s="1" t="s">
        <v>1415</v>
      </c>
      <c r="G9" s="1" t="s">
        <v>1414</v>
      </c>
    </row>
    <row r="10" spans="1:9" ht="15.6" x14ac:dyDescent="0.3">
      <c r="A10" s="7" t="s">
        <v>179</v>
      </c>
      <c r="B10" s="23" t="s">
        <v>180</v>
      </c>
      <c r="C10" s="1" t="s">
        <v>2315</v>
      </c>
      <c r="E10" s="1" t="s">
        <v>1529</v>
      </c>
      <c r="F10" s="1" t="s">
        <v>1531</v>
      </c>
      <c r="G10" s="1" t="s">
        <v>1530</v>
      </c>
    </row>
    <row r="11" spans="1:9" ht="15.6" x14ac:dyDescent="0.3">
      <c r="A11" s="7" t="s">
        <v>1310</v>
      </c>
      <c r="B11" s="23" t="s">
        <v>1311</v>
      </c>
      <c r="E11" s="1" t="s">
        <v>1564</v>
      </c>
      <c r="F11" s="1" t="s">
        <v>2379</v>
      </c>
      <c r="G11" s="1" t="s">
        <v>1565</v>
      </c>
    </row>
    <row r="12" spans="1:9" ht="15.6" x14ac:dyDescent="0.3">
      <c r="A12" s="7" t="s">
        <v>201</v>
      </c>
      <c r="B12" s="23" t="s">
        <v>202</v>
      </c>
      <c r="C12" s="1" t="s">
        <v>2313</v>
      </c>
      <c r="E12" s="1" t="s">
        <v>1452</v>
      </c>
      <c r="F12" s="1" t="s">
        <v>1454</v>
      </c>
      <c r="G12" s="1" t="s">
        <v>1453</v>
      </c>
    </row>
    <row r="13" spans="1:9" ht="15.6" x14ac:dyDescent="0.3">
      <c r="A13" s="7" t="s">
        <v>1371</v>
      </c>
      <c r="B13" s="23" t="s">
        <v>1354</v>
      </c>
      <c r="E13" s="1" t="s">
        <v>1589</v>
      </c>
      <c r="F13" s="1" t="s">
        <v>1591</v>
      </c>
      <c r="G13" s="1" t="s">
        <v>1590</v>
      </c>
    </row>
    <row r="14" spans="1:9" ht="15.6" x14ac:dyDescent="0.3">
      <c r="A14" s="7" t="s">
        <v>265</v>
      </c>
      <c r="B14" s="23" t="s">
        <v>1793</v>
      </c>
      <c r="E14" s="1" t="s">
        <v>1541</v>
      </c>
      <c r="F14" s="1" t="s">
        <v>1543</v>
      </c>
      <c r="G14" s="1" t="s">
        <v>1542</v>
      </c>
    </row>
    <row r="15" spans="1:9" ht="15.6" x14ac:dyDescent="0.3">
      <c r="A15" s="7" t="s">
        <v>272</v>
      </c>
      <c r="B15" s="23" t="s">
        <v>273</v>
      </c>
      <c r="E15" s="1" t="s">
        <v>1526</v>
      </c>
      <c r="F15" s="1" t="s">
        <v>1528</v>
      </c>
      <c r="G15" s="1" t="s">
        <v>1527</v>
      </c>
    </row>
    <row r="16" spans="1:9" ht="15.6" x14ac:dyDescent="0.3">
      <c r="A16" s="7" t="s">
        <v>280</v>
      </c>
      <c r="B16" s="23" t="s">
        <v>1794</v>
      </c>
      <c r="E16" s="1" t="s">
        <v>1490</v>
      </c>
      <c r="F16" s="1" t="s">
        <v>1492</v>
      </c>
      <c r="G16" s="1" t="s">
        <v>1491</v>
      </c>
    </row>
    <row r="17" spans="1:9" ht="15.6" x14ac:dyDescent="0.3">
      <c r="A17" s="7" t="s">
        <v>286</v>
      </c>
      <c r="B17" s="23" t="s">
        <v>287</v>
      </c>
      <c r="E17" s="1" t="s">
        <v>1544</v>
      </c>
      <c r="F17" s="1" t="s">
        <v>1546</v>
      </c>
      <c r="G17" s="1" t="s">
        <v>1545</v>
      </c>
    </row>
    <row r="18" spans="1:9" ht="15.6" x14ac:dyDescent="0.3">
      <c r="A18" s="7" t="s">
        <v>315</v>
      </c>
      <c r="B18" s="23" t="s">
        <v>316</v>
      </c>
      <c r="E18" s="1" t="s">
        <v>1386</v>
      </c>
      <c r="F18" s="1" t="s">
        <v>1388</v>
      </c>
      <c r="G18" s="1" t="s">
        <v>1387</v>
      </c>
    </row>
    <row r="19" spans="1:9" ht="15.6" x14ac:dyDescent="0.3">
      <c r="A19" s="7" t="s">
        <v>960</v>
      </c>
      <c r="B19" s="23" t="s">
        <v>1346</v>
      </c>
      <c r="E19" s="1" t="s">
        <v>1437</v>
      </c>
      <c r="F19" s="1" t="s">
        <v>1439</v>
      </c>
      <c r="G19" s="1" t="s">
        <v>1438</v>
      </c>
    </row>
    <row r="20" spans="1:9" ht="15.6" x14ac:dyDescent="0.3">
      <c r="A20" s="7" t="s">
        <v>373</v>
      </c>
      <c r="B20" s="23" t="s">
        <v>1795</v>
      </c>
      <c r="E20" s="1" t="s">
        <v>1440</v>
      </c>
      <c r="F20" s="1" t="s">
        <v>1442</v>
      </c>
      <c r="G20" s="1" t="s">
        <v>1441</v>
      </c>
    </row>
    <row r="21" spans="1:9" ht="15.6" x14ac:dyDescent="0.3">
      <c r="A21" s="7" t="s">
        <v>392</v>
      </c>
      <c r="B21" s="23" t="s">
        <v>393</v>
      </c>
      <c r="E21" s="1" t="s">
        <v>1517</v>
      </c>
      <c r="F21" s="1" t="s">
        <v>1519</v>
      </c>
      <c r="G21" s="1" t="s">
        <v>1518</v>
      </c>
    </row>
    <row r="22" spans="1:9" ht="15.6" x14ac:dyDescent="0.3">
      <c r="A22" s="7" t="s">
        <v>395</v>
      </c>
      <c r="B22" s="23" t="s">
        <v>396</v>
      </c>
      <c r="E22" s="1" t="s">
        <v>1583</v>
      </c>
      <c r="F22" s="1" t="s">
        <v>1585</v>
      </c>
      <c r="G22" s="1" t="s">
        <v>1584</v>
      </c>
    </row>
    <row r="23" spans="1:9" ht="15.6" x14ac:dyDescent="0.3">
      <c r="A23" s="7" t="s">
        <v>411</v>
      </c>
      <c r="B23" s="23" t="s">
        <v>1607</v>
      </c>
      <c r="E23" s="1" t="s">
        <v>1383</v>
      </c>
      <c r="F23" s="1" t="s">
        <v>1385</v>
      </c>
      <c r="G23" s="1" t="s">
        <v>1384</v>
      </c>
    </row>
    <row r="24" spans="1:9" ht="15.6" x14ac:dyDescent="0.3">
      <c r="A24" s="7" t="s">
        <v>429</v>
      </c>
      <c r="B24" s="23" t="s">
        <v>430</v>
      </c>
      <c r="E24" s="1" t="s">
        <v>1532</v>
      </c>
      <c r="F24" s="1" t="s">
        <v>1534</v>
      </c>
      <c r="G24" s="1" t="s">
        <v>1533</v>
      </c>
    </row>
    <row r="25" spans="1:9" ht="15.6" x14ac:dyDescent="0.3">
      <c r="A25" s="7" t="s">
        <v>462</v>
      </c>
      <c r="B25" s="23" t="s">
        <v>1759</v>
      </c>
      <c r="E25" s="1" t="s">
        <v>1395</v>
      </c>
      <c r="F25" s="1" t="s">
        <v>1397</v>
      </c>
      <c r="G25" s="1" t="s">
        <v>1396</v>
      </c>
    </row>
    <row r="26" spans="1:9" ht="15.6" x14ac:dyDescent="0.3">
      <c r="A26" s="32" t="s">
        <v>1594</v>
      </c>
      <c r="B26" s="24" t="s">
        <v>1592</v>
      </c>
      <c r="C26" s="2" t="s">
        <v>1280</v>
      </c>
      <c r="D26" s="2"/>
      <c r="E26" s="2" t="s">
        <v>1748</v>
      </c>
      <c r="F26" s="2" t="s">
        <v>1750</v>
      </c>
      <c r="G26" s="2" t="s">
        <v>1749</v>
      </c>
      <c r="H26" s="2"/>
      <c r="I26" s="2"/>
    </row>
    <row r="27" spans="1:9" ht="15.6" x14ac:dyDescent="0.3">
      <c r="A27" s="7" t="s">
        <v>1152</v>
      </c>
      <c r="B27" s="23" t="s">
        <v>519</v>
      </c>
      <c r="E27" s="1" t="s">
        <v>1480</v>
      </c>
      <c r="F27" s="1" t="s">
        <v>1481</v>
      </c>
      <c r="G27" s="1" t="s">
        <v>1479</v>
      </c>
    </row>
    <row r="28" spans="1:9" ht="15.6" x14ac:dyDescent="0.3">
      <c r="A28" s="7" t="s">
        <v>1343</v>
      </c>
      <c r="B28" s="23" t="s">
        <v>1342</v>
      </c>
      <c r="E28" s="1" t="s">
        <v>1470</v>
      </c>
      <c r="F28" s="1" t="s">
        <v>1472</v>
      </c>
      <c r="G28" s="1" t="s">
        <v>1471</v>
      </c>
    </row>
    <row r="29" spans="1:9" ht="15.6" x14ac:dyDescent="0.3">
      <c r="A29" s="7" t="s">
        <v>542</v>
      </c>
      <c r="B29" s="23" t="s">
        <v>543</v>
      </c>
      <c r="E29" s="1" t="s">
        <v>1523</v>
      </c>
      <c r="F29" s="1" t="s">
        <v>1525</v>
      </c>
      <c r="G29" s="1" t="s">
        <v>1524</v>
      </c>
    </row>
    <row r="30" spans="1:9" ht="15.6" x14ac:dyDescent="0.3">
      <c r="A30" s="7" t="s">
        <v>576</v>
      </c>
      <c r="B30" s="23" t="s">
        <v>549</v>
      </c>
      <c r="E30" s="1" t="s">
        <v>1487</v>
      </c>
      <c r="F30" s="1" t="s">
        <v>1489</v>
      </c>
      <c r="G30" s="1" t="s">
        <v>1488</v>
      </c>
    </row>
    <row r="31" spans="1:9" ht="15.6" x14ac:dyDescent="0.3">
      <c r="A31" s="7" t="s">
        <v>555</v>
      </c>
      <c r="B31" s="23" t="s">
        <v>1826</v>
      </c>
      <c r="E31" s="1" t="s">
        <v>1422</v>
      </c>
      <c r="F31" s="1" t="s">
        <v>1424</v>
      </c>
      <c r="G31" s="1" t="s">
        <v>1423</v>
      </c>
    </row>
    <row r="32" spans="1:9" ht="15.6" x14ac:dyDescent="0.3">
      <c r="A32" s="7" t="s">
        <v>566</v>
      </c>
      <c r="B32" s="23" t="s">
        <v>567</v>
      </c>
      <c r="E32" s="1" t="s">
        <v>1482</v>
      </c>
      <c r="F32" s="1" t="s">
        <v>1484</v>
      </c>
      <c r="G32" s="1" t="s">
        <v>1483</v>
      </c>
    </row>
    <row r="33" spans="1:9" ht="15.6" x14ac:dyDescent="0.3">
      <c r="A33" s="7" t="s">
        <v>1365</v>
      </c>
      <c r="B33" s="23" t="s">
        <v>1797</v>
      </c>
      <c r="E33" s="1" t="s">
        <v>1401</v>
      </c>
      <c r="F33" s="1" t="s">
        <v>1403</v>
      </c>
      <c r="G33" s="1" t="s">
        <v>1402</v>
      </c>
    </row>
    <row r="34" spans="1:9" ht="15.6" x14ac:dyDescent="0.3">
      <c r="A34" s="7" t="s">
        <v>588</v>
      </c>
      <c r="B34" s="23" t="s">
        <v>589</v>
      </c>
      <c r="E34" s="1" t="s">
        <v>1434</v>
      </c>
      <c r="F34" s="1" t="s">
        <v>1436</v>
      </c>
      <c r="G34" s="1" t="s">
        <v>1435</v>
      </c>
    </row>
    <row r="35" spans="1:9" ht="15.6" x14ac:dyDescent="0.3">
      <c r="A35" s="7" t="s">
        <v>606</v>
      </c>
      <c r="B35" s="23" t="s">
        <v>607</v>
      </c>
      <c r="C35" s="2" t="s">
        <v>1284</v>
      </c>
      <c r="D35" s="2"/>
      <c r="E35" s="2" t="s">
        <v>1699</v>
      </c>
      <c r="F35" s="2" t="s">
        <v>1733</v>
      </c>
      <c r="G35" s="2" t="s">
        <v>1715</v>
      </c>
      <c r="H35" s="2"/>
      <c r="I35" s="2"/>
    </row>
    <row r="36" spans="1:9" ht="15.6" x14ac:dyDescent="0.3">
      <c r="A36" s="7" t="s">
        <v>623</v>
      </c>
      <c r="B36" s="23" t="s">
        <v>624</v>
      </c>
      <c r="E36" s="1" t="s">
        <v>1520</v>
      </c>
      <c r="F36" s="1" t="s">
        <v>1522</v>
      </c>
      <c r="G36" s="1" t="s">
        <v>1521</v>
      </c>
    </row>
    <row r="37" spans="1:9" ht="15.6" x14ac:dyDescent="0.3">
      <c r="A37" s="33" t="s">
        <v>1782</v>
      </c>
      <c r="B37" s="23" t="s">
        <v>1760</v>
      </c>
      <c r="C37" s="2" t="s">
        <v>1283</v>
      </c>
      <c r="D37" s="2"/>
      <c r="E37" s="2" t="s">
        <v>1739</v>
      </c>
      <c r="F37" s="2" t="s">
        <v>1751</v>
      </c>
      <c r="G37" s="2" t="s">
        <v>1741</v>
      </c>
      <c r="H37" s="2"/>
      <c r="I37" s="2"/>
    </row>
    <row r="38" spans="1:9" ht="15.6" x14ac:dyDescent="0.3">
      <c r="A38" s="7" t="s">
        <v>1362</v>
      </c>
      <c r="B38" s="23" t="s">
        <v>650</v>
      </c>
      <c r="E38" s="1" t="s">
        <v>1473</v>
      </c>
      <c r="F38" s="1" t="s">
        <v>1475</v>
      </c>
      <c r="G38" s="1" t="s">
        <v>1474</v>
      </c>
    </row>
    <row r="39" spans="1:9" ht="15.6" x14ac:dyDescent="0.3">
      <c r="A39" s="7" t="s">
        <v>657</v>
      </c>
      <c r="B39" s="23" t="s">
        <v>658</v>
      </c>
      <c r="E39" s="1" t="s">
        <v>1535</v>
      </c>
      <c r="F39" s="1" t="s">
        <v>1537</v>
      </c>
      <c r="G39" s="1" t="s">
        <v>1536</v>
      </c>
    </row>
    <row r="40" spans="1:9" ht="15.6" x14ac:dyDescent="0.3">
      <c r="A40" s="7" t="s">
        <v>1372</v>
      </c>
      <c r="B40" s="23" t="s">
        <v>1353</v>
      </c>
      <c r="E40" s="1" t="s">
        <v>1586</v>
      </c>
      <c r="F40" s="1" t="s">
        <v>1588</v>
      </c>
      <c r="G40" s="1" t="s">
        <v>1587</v>
      </c>
    </row>
    <row r="41" spans="1:9" ht="15.6" x14ac:dyDescent="0.3">
      <c r="A41" s="7" t="s">
        <v>681</v>
      </c>
      <c r="B41" s="23" t="s">
        <v>682</v>
      </c>
      <c r="C41" s="2" t="s">
        <v>1285</v>
      </c>
      <c r="D41" s="2"/>
      <c r="E41" s="2" t="s">
        <v>1702</v>
      </c>
      <c r="F41" s="2" t="s">
        <v>1736</v>
      </c>
      <c r="G41" s="2" t="s">
        <v>1718</v>
      </c>
      <c r="H41" s="2"/>
      <c r="I41" s="2"/>
    </row>
    <row r="42" spans="1:9" ht="15.6" x14ac:dyDescent="0.3">
      <c r="A42" s="7" t="s">
        <v>719</v>
      </c>
      <c r="B42" s="23" t="s">
        <v>720</v>
      </c>
      <c r="E42" s="1" t="s">
        <v>1449</v>
      </c>
      <c r="F42" s="1" t="s">
        <v>1451</v>
      </c>
      <c r="G42" s="1" t="s">
        <v>1450</v>
      </c>
    </row>
    <row r="43" spans="1:9" ht="15.6" x14ac:dyDescent="0.3">
      <c r="A43" s="7" t="s">
        <v>779</v>
      </c>
      <c r="B43" s="23" t="s">
        <v>780</v>
      </c>
      <c r="E43" s="1" t="s">
        <v>1425</v>
      </c>
      <c r="F43" s="1" t="s">
        <v>1427</v>
      </c>
      <c r="G43" s="1" t="s">
        <v>1426</v>
      </c>
    </row>
    <row r="44" spans="1:9" ht="15.6" x14ac:dyDescent="0.3">
      <c r="A44" s="7" t="s">
        <v>1373</v>
      </c>
      <c r="B44" s="23" t="s">
        <v>1798</v>
      </c>
      <c r="E44" s="1" t="s">
        <v>1550</v>
      </c>
      <c r="F44" s="1" t="s">
        <v>1552</v>
      </c>
      <c r="G44" s="1" t="s">
        <v>1551</v>
      </c>
    </row>
    <row r="45" spans="1:9" ht="15.6" x14ac:dyDescent="0.3">
      <c r="A45" s="7" t="s">
        <v>851</v>
      </c>
      <c r="B45" s="23" t="s">
        <v>1799</v>
      </c>
      <c r="C45" s="2" t="s">
        <v>1287</v>
      </c>
      <c r="D45" s="2"/>
      <c r="E45" s="2" t="s">
        <v>1701</v>
      </c>
      <c r="F45" s="2" t="s">
        <v>1735</v>
      </c>
      <c r="G45" s="2" t="s">
        <v>1717</v>
      </c>
      <c r="H45" s="2"/>
      <c r="I45" s="2"/>
    </row>
    <row r="46" spans="1:9" ht="15.6" x14ac:dyDescent="0.3">
      <c r="A46" s="33" t="s">
        <v>1784</v>
      </c>
      <c r="B46" s="23" t="s">
        <v>1792</v>
      </c>
      <c r="C46" s="2" t="s">
        <v>1286</v>
      </c>
      <c r="D46" s="2"/>
      <c r="E46" s="2" t="s">
        <v>1708</v>
      </c>
      <c r="F46" s="2" t="s">
        <v>1742</v>
      </c>
      <c r="G46" s="2" t="s">
        <v>1727</v>
      </c>
      <c r="H46" s="2"/>
      <c r="I46" s="2"/>
    </row>
    <row r="47" spans="1:9" ht="15.6" x14ac:dyDescent="0.3">
      <c r="A47" s="7" t="s">
        <v>1220</v>
      </c>
      <c r="B47" s="23" t="s">
        <v>1348</v>
      </c>
      <c r="E47" s="1" t="s">
        <v>1476</v>
      </c>
      <c r="F47" s="1" t="s">
        <v>1478</v>
      </c>
      <c r="G47" s="1" t="s">
        <v>1477</v>
      </c>
    </row>
    <row r="48" spans="1:9" ht="15.6" x14ac:dyDescent="0.3">
      <c r="A48" s="7" t="s">
        <v>1374</v>
      </c>
      <c r="B48" s="23" t="s">
        <v>1394</v>
      </c>
      <c r="E48" s="1" t="s">
        <v>1568</v>
      </c>
      <c r="F48" s="1" t="s">
        <v>2380</v>
      </c>
      <c r="G48" s="1" t="s">
        <v>1569</v>
      </c>
    </row>
    <row r="49" spans="1:9" ht="15.6" x14ac:dyDescent="0.3">
      <c r="A49" s="7" t="s">
        <v>36</v>
      </c>
      <c r="B49" s="23" t="s">
        <v>1393</v>
      </c>
      <c r="E49" s="1" t="s">
        <v>1562</v>
      </c>
      <c r="F49" s="1" t="s">
        <v>2381</v>
      </c>
      <c r="G49" s="1" t="s">
        <v>1563</v>
      </c>
    </row>
    <row r="50" spans="1:9" ht="15.6" x14ac:dyDescent="0.3">
      <c r="A50" s="7" t="s">
        <v>1363</v>
      </c>
      <c r="B50" s="23" t="s">
        <v>854</v>
      </c>
      <c r="E50" s="1" t="s">
        <v>1467</v>
      </c>
      <c r="F50" s="1" t="s">
        <v>1469</v>
      </c>
      <c r="G50" s="1" t="s">
        <v>1468</v>
      </c>
    </row>
    <row r="51" spans="1:9" ht="15.6" x14ac:dyDescent="0.3">
      <c r="A51" s="7" t="s">
        <v>1367</v>
      </c>
      <c r="B51" s="23" t="s">
        <v>1375</v>
      </c>
      <c r="E51" s="1" t="s">
        <v>1496</v>
      </c>
      <c r="F51" s="1" t="s">
        <v>1498</v>
      </c>
      <c r="G51" s="1" t="s">
        <v>1497</v>
      </c>
    </row>
    <row r="52" spans="1:9" ht="15.6" x14ac:dyDescent="0.3">
      <c r="A52" s="33" t="s">
        <v>1824</v>
      </c>
      <c r="B52" s="23" t="s">
        <v>1800</v>
      </c>
      <c r="C52" s="2" t="s">
        <v>1288</v>
      </c>
      <c r="D52" s="2"/>
      <c r="E52" s="2" t="s">
        <v>1711</v>
      </c>
      <c r="F52" s="2" t="s">
        <v>1745</v>
      </c>
      <c r="G52" s="2" t="s">
        <v>1730</v>
      </c>
      <c r="H52" s="2" t="s">
        <v>1289</v>
      </c>
      <c r="I52" s="2" t="s">
        <v>1290</v>
      </c>
    </row>
    <row r="53" spans="1:9" ht="15.6" x14ac:dyDescent="0.3">
      <c r="A53" s="33" t="s">
        <v>1785</v>
      </c>
      <c r="B53" s="23" t="s">
        <v>1801</v>
      </c>
      <c r="E53" s="1" t="s">
        <v>1558</v>
      </c>
      <c r="F53" s="1" t="s">
        <v>2375</v>
      </c>
      <c r="G53" s="1" t="s">
        <v>1559</v>
      </c>
    </row>
    <row r="54" spans="1:9" ht="15.6" x14ac:dyDescent="0.3">
      <c r="A54" s="7" t="s">
        <v>904</v>
      </c>
      <c r="B54" s="23" t="s">
        <v>905</v>
      </c>
      <c r="E54" s="1" t="s">
        <v>1560</v>
      </c>
      <c r="F54" s="1" t="s">
        <v>2376</v>
      </c>
      <c r="G54" s="1" t="s">
        <v>1561</v>
      </c>
    </row>
    <row r="55" spans="1:9" ht="15.6" x14ac:dyDescent="0.3">
      <c r="A55" s="7" t="s">
        <v>1366</v>
      </c>
      <c r="B55" s="23" t="s">
        <v>1376</v>
      </c>
      <c r="E55" s="1" t="s">
        <v>1493</v>
      </c>
      <c r="F55" s="1" t="s">
        <v>1495</v>
      </c>
      <c r="G55" s="1" t="s">
        <v>1494</v>
      </c>
    </row>
    <row r="56" spans="1:9" ht="15.6" x14ac:dyDescent="0.3">
      <c r="A56" s="33" t="s">
        <v>1780</v>
      </c>
      <c r="B56" s="23" t="s">
        <v>1761</v>
      </c>
      <c r="C56" s="2" t="s">
        <v>1291</v>
      </c>
      <c r="D56" s="2"/>
      <c r="E56" s="2" t="s">
        <v>1707</v>
      </c>
      <c r="F56" s="2" t="s">
        <v>1740</v>
      </c>
      <c r="G56" s="2" t="s">
        <v>1726</v>
      </c>
      <c r="H56" s="2"/>
      <c r="I56" s="2"/>
    </row>
    <row r="57" spans="1:9" ht="15.6" x14ac:dyDescent="0.3">
      <c r="A57" s="7" t="s">
        <v>1648</v>
      </c>
      <c r="B57" s="23" t="s">
        <v>1350</v>
      </c>
      <c r="E57" s="1" t="s">
        <v>1508</v>
      </c>
      <c r="F57" s="1" t="s">
        <v>1510</v>
      </c>
      <c r="G57" s="1" t="s">
        <v>1509</v>
      </c>
    </row>
    <row r="58" spans="1:9" ht="15.6" x14ac:dyDescent="0.3">
      <c r="A58" s="7" t="s">
        <v>977</v>
      </c>
      <c r="B58" s="23" t="s">
        <v>978</v>
      </c>
      <c r="C58" s="1" t="s">
        <v>2311</v>
      </c>
      <c r="E58" s="1" t="s">
        <v>1404</v>
      </c>
      <c r="F58" s="1" t="s">
        <v>1406</v>
      </c>
      <c r="G58" s="1" t="s">
        <v>1405</v>
      </c>
    </row>
    <row r="59" spans="1:9" ht="15.6" x14ac:dyDescent="0.3">
      <c r="A59" s="7" t="s">
        <v>990</v>
      </c>
      <c r="B59" s="23" t="s">
        <v>1753</v>
      </c>
      <c r="E59" s="1" t="s">
        <v>1407</v>
      </c>
      <c r="F59" s="1" t="s">
        <v>1409</v>
      </c>
      <c r="G59" s="1" t="s">
        <v>1408</v>
      </c>
    </row>
    <row r="60" spans="1:9" ht="15.6" x14ac:dyDescent="0.3">
      <c r="A60" s="33" t="s">
        <v>1818</v>
      </c>
      <c r="B60" s="23" t="s">
        <v>1803</v>
      </c>
      <c r="E60" s="1" t="s">
        <v>1419</v>
      </c>
      <c r="F60" s="1" t="s">
        <v>1421</v>
      </c>
      <c r="G60" s="1" t="s">
        <v>1420</v>
      </c>
    </row>
    <row r="61" spans="1:9" ht="15.6" x14ac:dyDescent="0.3">
      <c r="A61" s="7" t="s">
        <v>1380</v>
      </c>
      <c r="B61" s="23" t="s">
        <v>1754</v>
      </c>
      <c r="E61" s="1" t="s">
        <v>1428</v>
      </c>
      <c r="F61" s="1" t="s">
        <v>1430</v>
      </c>
      <c r="G61" s="1" t="s">
        <v>1429</v>
      </c>
    </row>
    <row r="62" spans="1:9" ht="15.6" x14ac:dyDescent="0.3">
      <c r="A62" s="7" t="s">
        <v>994</v>
      </c>
      <c r="B62" s="23" t="s">
        <v>995</v>
      </c>
      <c r="E62" s="1" t="s">
        <v>1577</v>
      </c>
      <c r="F62" s="1" t="s">
        <v>1579</v>
      </c>
      <c r="G62" s="1" t="s">
        <v>1578</v>
      </c>
    </row>
    <row r="63" spans="1:9" ht="15.6" x14ac:dyDescent="0.3">
      <c r="A63" s="7" t="s">
        <v>529</v>
      </c>
      <c r="B63" s="23" t="s">
        <v>1651</v>
      </c>
      <c r="E63" s="1" t="s">
        <v>1461</v>
      </c>
      <c r="F63" s="1" t="s">
        <v>1463</v>
      </c>
      <c r="G63" s="1" t="s">
        <v>1462</v>
      </c>
    </row>
    <row r="64" spans="1:9" ht="15.6" x14ac:dyDescent="0.3">
      <c r="A64" s="33" t="s">
        <v>1829</v>
      </c>
      <c r="B64" s="23" t="s">
        <v>1003</v>
      </c>
      <c r="C64" s="1" t="s">
        <v>2314</v>
      </c>
      <c r="E64" s="1" t="s">
        <v>1410</v>
      </c>
      <c r="F64" s="1" t="s">
        <v>1412</v>
      </c>
      <c r="G64" s="1" t="s">
        <v>1411</v>
      </c>
    </row>
    <row r="65" spans="1:9" ht="15.6" x14ac:dyDescent="0.3">
      <c r="A65" s="7" t="s">
        <v>1377</v>
      </c>
      <c r="B65" s="23" t="s">
        <v>1392</v>
      </c>
      <c r="E65" s="1" t="s">
        <v>1572</v>
      </c>
      <c r="F65" s="1" t="s">
        <v>2382</v>
      </c>
      <c r="G65" s="1" t="s">
        <v>1573</v>
      </c>
    </row>
    <row r="66" spans="1:9" ht="15.6" x14ac:dyDescent="0.3">
      <c r="A66" s="7" t="s">
        <v>1361</v>
      </c>
      <c r="B66" s="23" t="s">
        <v>1650</v>
      </c>
      <c r="C66" s="1" t="s">
        <v>2312</v>
      </c>
      <c r="E66" s="1" t="s">
        <v>1398</v>
      </c>
      <c r="F66" s="1" t="s">
        <v>1400</v>
      </c>
      <c r="G66" s="1" t="s">
        <v>1399</v>
      </c>
    </row>
    <row r="67" spans="1:9" ht="15.6" x14ac:dyDescent="0.3">
      <c r="A67" s="33" t="s">
        <v>1783</v>
      </c>
      <c r="B67" s="23" t="s">
        <v>1762</v>
      </c>
      <c r="C67" s="2" t="s">
        <v>1292</v>
      </c>
      <c r="D67" s="2"/>
      <c r="E67" s="2" t="s">
        <v>1706</v>
      </c>
      <c r="F67" s="2" t="s">
        <v>1721</v>
      </c>
      <c r="G67" s="2" t="s">
        <v>1725</v>
      </c>
      <c r="H67" s="2"/>
      <c r="I67" s="2"/>
    </row>
    <row r="68" spans="1:9" ht="15.6" x14ac:dyDescent="0.3">
      <c r="A68" s="7" t="s">
        <v>1083</v>
      </c>
      <c r="B68" s="23" t="s">
        <v>1806</v>
      </c>
      <c r="C68" s="2" t="s">
        <v>1293</v>
      </c>
      <c r="D68" s="2"/>
      <c r="E68" s="2" t="s">
        <v>1700</v>
      </c>
      <c r="F68" s="2" t="s">
        <v>1734</v>
      </c>
      <c r="G68" s="2" t="s">
        <v>1716</v>
      </c>
      <c r="H68" s="2"/>
      <c r="I68" s="2"/>
    </row>
    <row r="69" spans="1:9" ht="15.6" x14ac:dyDescent="0.3">
      <c r="A69" s="33" t="s">
        <v>1819</v>
      </c>
      <c r="B69" s="23" t="s">
        <v>1807</v>
      </c>
      <c r="C69" s="2" t="s">
        <v>1294</v>
      </c>
      <c r="D69" s="2"/>
      <c r="E69" s="2" t="s">
        <v>1712</v>
      </c>
      <c r="F69" s="2" t="s">
        <v>1746</v>
      </c>
      <c r="G69" s="2" t="s">
        <v>1731</v>
      </c>
      <c r="H69" s="2" t="s">
        <v>1295</v>
      </c>
      <c r="I69" s="2" t="s">
        <v>1296</v>
      </c>
    </row>
    <row r="70" spans="1:9" ht="15.6" x14ac:dyDescent="0.3">
      <c r="A70" s="7" t="s">
        <v>1093</v>
      </c>
      <c r="B70" s="23" t="s">
        <v>1094</v>
      </c>
      <c r="E70" s="1" t="s">
        <v>1547</v>
      </c>
      <c r="F70" s="1" t="s">
        <v>1549</v>
      </c>
      <c r="G70" s="1" t="s">
        <v>1548</v>
      </c>
    </row>
    <row r="71" spans="1:9" ht="15.6" x14ac:dyDescent="0.3">
      <c r="A71" s="7" t="s">
        <v>1096</v>
      </c>
      <c r="B71" s="23" t="s">
        <v>1830</v>
      </c>
      <c r="E71" s="1" t="s">
        <v>1556</v>
      </c>
      <c r="F71" s="1" t="s">
        <v>2377</v>
      </c>
      <c r="G71" s="1" t="s">
        <v>1557</v>
      </c>
    </row>
    <row r="72" spans="1:9" ht="15.6" x14ac:dyDescent="0.3">
      <c r="A72" s="7" t="s">
        <v>1100</v>
      </c>
      <c r="B72" s="23" t="s">
        <v>1101</v>
      </c>
      <c r="E72" s="1" t="s">
        <v>1416</v>
      </c>
      <c r="F72" s="1" t="s">
        <v>1418</v>
      </c>
      <c r="G72" s="1" t="s">
        <v>1417</v>
      </c>
    </row>
    <row r="73" spans="1:9" ht="15.6" x14ac:dyDescent="0.3">
      <c r="A73" s="33" t="s">
        <v>1820</v>
      </c>
      <c r="B73" s="23" t="s">
        <v>1769</v>
      </c>
      <c r="C73" s="2" t="s">
        <v>1297</v>
      </c>
      <c r="D73" s="2"/>
      <c r="E73" s="2" t="s">
        <v>1713</v>
      </c>
      <c r="F73" s="2" t="s">
        <v>1747</v>
      </c>
      <c r="G73" s="2" t="s">
        <v>1719</v>
      </c>
      <c r="H73" s="2"/>
      <c r="I73" s="2"/>
    </row>
    <row r="74" spans="1:9" ht="15.6" x14ac:dyDescent="0.3">
      <c r="A74" s="7" t="s">
        <v>1082</v>
      </c>
      <c r="B74" s="23" t="s">
        <v>1359</v>
      </c>
      <c r="E74" s="1" t="s">
        <v>1389</v>
      </c>
      <c r="F74" s="1" t="s">
        <v>1391</v>
      </c>
      <c r="G74" s="1" t="s">
        <v>1390</v>
      </c>
    </row>
    <row r="75" spans="1:9" ht="15.6" x14ac:dyDescent="0.3">
      <c r="A75" s="33" t="s">
        <v>1821</v>
      </c>
      <c r="B75" s="23" t="s">
        <v>1814</v>
      </c>
      <c r="C75" s="2" t="s">
        <v>1298</v>
      </c>
      <c r="D75" s="2"/>
      <c r="E75" s="2" t="s">
        <v>1704</v>
      </c>
      <c r="F75" s="2" t="s">
        <v>1720</v>
      </c>
      <c r="G75" s="2" t="s">
        <v>1723</v>
      </c>
      <c r="H75" s="2"/>
      <c r="I75" s="2"/>
    </row>
    <row r="76" spans="1:9" ht="15.6" x14ac:dyDescent="0.3">
      <c r="A76" s="7" t="s">
        <v>1368</v>
      </c>
      <c r="B76" s="23" t="s">
        <v>1349</v>
      </c>
      <c r="E76" s="1" t="s">
        <v>1502</v>
      </c>
      <c r="F76" s="1" t="s">
        <v>1504</v>
      </c>
      <c r="G76" s="1" t="s">
        <v>1503</v>
      </c>
    </row>
    <row r="77" spans="1:9" ht="15.6" x14ac:dyDescent="0.3">
      <c r="A77" s="7" t="s">
        <v>1136</v>
      </c>
      <c r="B77" s="23" t="s">
        <v>1812</v>
      </c>
      <c r="C77" s="2" t="s">
        <v>1299</v>
      </c>
      <c r="D77" s="2"/>
      <c r="E77" s="2" t="s">
        <v>1705</v>
      </c>
      <c r="F77" s="2" t="s">
        <v>1738</v>
      </c>
      <c r="G77" s="2" t="s">
        <v>1724</v>
      </c>
      <c r="H77" s="2"/>
      <c r="I77" s="2"/>
    </row>
    <row r="78" spans="1:9" ht="15.6" x14ac:dyDescent="0.3">
      <c r="A78" s="7" t="s">
        <v>1137</v>
      </c>
      <c r="B78" s="23" t="s">
        <v>1621</v>
      </c>
      <c r="E78" s="1" t="s">
        <v>1446</v>
      </c>
      <c r="F78" s="1" t="s">
        <v>1448</v>
      </c>
      <c r="G78" s="1" t="s">
        <v>1447</v>
      </c>
    </row>
    <row r="79" spans="1:9" ht="15.6" x14ac:dyDescent="0.3">
      <c r="A79" s="7" t="s">
        <v>1378</v>
      </c>
      <c r="B79" s="23" t="s">
        <v>1138</v>
      </c>
      <c r="E79" s="1" t="s">
        <v>1570</v>
      </c>
      <c r="F79" s="1" t="s">
        <v>2383</v>
      </c>
      <c r="G79" s="1" t="s">
        <v>1571</v>
      </c>
    </row>
    <row r="80" spans="1:9" ht="15.6" x14ac:dyDescent="0.3">
      <c r="A80" s="7" t="s">
        <v>728</v>
      </c>
      <c r="B80" s="23" t="s">
        <v>1140</v>
      </c>
      <c r="E80" s="1" t="s">
        <v>1505</v>
      </c>
      <c r="F80" s="1" t="s">
        <v>1507</v>
      </c>
      <c r="G80" s="1" t="s">
        <v>1506</v>
      </c>
    </row>
    <row r="81" spans="1:9" ht="15.6" x14ac:dyDescent="0.3">
      <c r="A81" s="7" t="s">
        <v>1157</v>
      </c>
      <c r="B81" s="23" t="s">
        <v>1158</v>
      </c>
      <c r="C81" s="2" t="s">
        <v>1300</v>
      </c>
      <c r="D81" s="2"/>
      <c r="E81" s="2" t="s">
        <v>1698</v>
      </c>
      <c r="F81" s="2" t="s">
        <v>1732</v>
      </c>
      <c r="G81" s="2" t="s">
        <v>1714</v>
      </c>
      <c r="H81" s="2"/>
      <c r="I81" s="2"/>
    </row>
    <row r="82" spans="1:9" ht="15.6" x14ac:dyDescent="0.3">
      <c r="A82" s="33" t="s">
        <v>1822</v>
      </c>
      <c r="B82" s="23" t="s">
        <v>1815</v>
      </c>
      <c r="E82" s="1" t="s">
        <v>1485</v>
      </c>
      <c r="F82" s="1" t="s">
        <v>1487</v>
      </c>
      <c r="G82" s="1" t="s">
        <v>1486</v>
      </c>
    </row>
    <row r="83" spans="1:9" ht="15.6" x14ac:dyDescent="0.3">
      <c r="A83" s="7" t="s">
        <v>1159</v>
      </c>
      <c r="B83" s="23" t="s">
        <v>1160</v>
      </c>
      <c r="E83" s="1" t="s">
        <v>1514</v>
      </c>
      <c r="F83" s="1" t="s">
        <v>1516</v>
      </c>
      <c r="G83" s="1" t="s">
        <v>1515</v>
      </c>
    </row>
    <row r="84" spans="1:9" ht="15.6" x14ac:dyDescent="0.3">
      <c r="A84" s="7" t="s">
        <v>1177</v>
      </c>
      <c r="B84" s="23" t="s">
        <v>1178</v>
      </c>
      <c r="E84" s="1" t="s">
        <v>1538</v>
      </c>
      <c r="F84" s="1" t="s">
        <v>1540</v>
      </c>
      <c r="G84" s="1" t="s">
        <v>1539</v>
      </c>
    </row>
    <row r="85" spans="1:9" ht="15.6" x14ac:dyDescent="0.3">
      <c r="A85" s="33" t="s">
        <v>1791</v>
      </c>
      <c r="B85" s="23" t="s">
        <v>1181</v>
      </c>
      <c r="C85" s="2" t="s">
        <v>1301</v>
      </c>
      <c r="D85" s="2" t="s">
        <v>1344</v>
      </c>
      <c r="E85" s="2" t="s">
        <v>1710</v>
      </c>
      <c r="F85" s="2" t="s">
        <v>1744</v>
      </c>
      <c r="G85" s="2" t="s">
        <v>1729</v>
      </c>
      <c r="H85" s="2" t="s">
        <v>1302</v>
      </c>
      <c r="I85" s="2" t="s">
        <v>1303</v>
      </c>
    </row>
    <row r="86" spans="1:9" ht="15.6" x14ac:dyDescent="0.3">
      <c r="A86" s="7" t="s">
        <v>1364</v>
      </c>
      <c r="B86" s="23" t="s">
        <v>1347</v>
      </c>
      <c r="E86" s="1" t="s">
        <v>1464</v>
      </c>
      <c r="F86" s="1" t="s">
        <v>1466</v>
      </c>
      <c r="G86" s="1" t="s">
        <v>1465</v>
      </c>
    </row>
    <row r="87" spans="1:9" ht="15.6" x14ac:dyDescent="0.3">
      <c r="A87" s="7" t="s">
        <v>1191</v>
      </c>
      <c r="B87" s="23" t="s">
        <v>1192</v>
      </c>
      <c r="E87" s="1" t="s">
        <v>1574</v>
      </c>
      <c r="F87" s="1" t="s">
        <v>1576</v>
      </c>
      <c r="G87" s="1" t="s">
        <v>1575</v>
      </c>
    </row>
    <row r="88" spans="1:9" ht="15.6" x14ac:dyDescent="0.3">
      <c r="A88" s="33" t="s">
        <v>1781</v>
      </c>
      <c r="B88" s="23" t="s">
        <v>1764</v>
      </c>
      <c r="E88" s="1" t="s">
        <v>1511</v>
      </c>
      <c r="F88" s="1" t="s">
        <v>1513</v>
      </c>
      <c r="G88" s="1" t="s">
        <v>1512</v>
      </c>
    </row>
    <row r="89" spans="1:9" ht="15.6" x14ac:dyDescent="0.3">
      <c r="A89" s="7" t="s">
        <v>1379</v>
      </c>
      <c r="B89" s="23" t="s">
        <v>1352</v>
      </c>
      <c r="E89" s="1" t="s">
        <v>1580</v>
      </c>
      <c r="F89" s="1" t="s">
        <v>1582</v>
      </c>
      <c r="G89" s="1" t="s">
        <v>1581</v>
      </c>
    </row>
    <row r="90" spans="1:9" ht="15.6" x14ac:dyDescent="0.3">
      <c r="A90" s="7" t="s">
        <v>1255</v>
      </c>
      <c r="B90" s="23" t="s">
        <v>1256</v>
      </c>
      <c r="E90" s="1" t="s">
        <v>1443</v>
      </c>
      <c r="F90" s="1" t="s">
        <v>1445</v>
      </c>
      <c r="G90" s="1" t="s">
        <v>1444</v>
      </c>
    </row>
    <row r="91" spans="1:9" ht="15.6" x14ac:dyDescent="0.3">
      <c r="A91" s="7" t="s">
        <v>1279</v>
      </c>
      <c r="B91" s="23" t="s">
        <v>1345</v>
      </c>
      <c r="E91" s="1" t="s">
        <v>1431</v>
      </c>
      <c r="F91" s="1" t="s">
        <v>1433</v>
      </c>
      <c r="G91" s="1" t="s">
        <v>1432</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F4"/>
  <sheetViews>
    <sheetView zoomScale="70" zoomScaleNormal="70" workbookViewId="0">
      <selection activeCell="H12" sqref="H12"/>
    </sheetView>
  </sheetViews>
  <sheetFormatPr defaultRowHeight="15" x14ac:dyDescent="0.25"/>
  <cols>
    <col min="1" max="1" width="8.88671875" style="36"/>
    <col min="2" max="2" width="38.109375" style="36" customWidth="1"/>
    <col min="3" max="3" width="27.33203125" style="36" customWidth="1"/>
    <col min="4" max="4" width="43.109375" style="36" customWidth="1"/>
    <col min="5" max="12" width="9" style="36" bestFit="1" customWidth="1"/>
    <col min="13" max="13" width="35.33203125" style="36" hidden="1" customWidth="1"/>
    <col min="14" max="20" width="15.21875" style="36" bestFit="1" customWidth="1"/>
    <col min="21" max="21" width="0" style="36" hidden="1" customWidth="1"/>
    <col min="22" max="22" width="8.5546875" style="36" hidden="1" customWidth="1"/>
    <col min="23" max="26" width="9" style="36" bestFit="1" customWidth="1"/>
    <col min="27" max="27" width="15.21875" style="36" bestFit="1" customWidth="1"/>
    <col min="28" max="29" width="9" style="36" bestFit="1" customWidth="1"/>
    <col min="30" max="30" width="15.21875" style="36" bestFit="1" customWidth="1"/>
    <col min="31" max="31" width="8.88671875" style="36"/>
    <col min="32" max="32" width="0" style="36" hidden="1" customWidth="1"/>
    <col min="33" max="16384" width="8.88671875" style="36"/>
  </cols>
  <sheetData>
    <row r="1" spans="1:32" s="17" customFormat="1" ht="109.2"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1603</v>
      </c>
      <c r="W1" s="19" t="s">
        <v>21</v>
      </c>
      <c r="X1" s="19" t="s">
        <v>22</v>
      </c>
      <c r="Y1" s="19" t="s">
        <v>23</v>
      </c>
      <c r="Z1" s="19" t="s">
        <v>24</v>
      </c>
      <c r="AA1" s="15" t="s">
        <v>1306</v>
      </c>
      <c r="AB1" s="19" t="s">
        <v>1691</v>
      </c>
      <c r="AC1" s="19" t="s">
        <v>1692</v>
      </c>
      <c r="AD1" s="19" t="s">
        <v>1833</v>
      </c>
      <c r="AE1" s="20" t="s">
        <v>25</v>
      </c>
      <c r="AF1" s="35" t="s">
        <v>2364</v>
      </c>
    </row>
    <row r="2" spans="1:32" s="11" customFormat="1" ht="127.8" customHeight="1" x14ac:dyDescent="0.3">
      <c r="A2" s="9" t="s">
        <v>928</v>
      </c>
      <c r="B2" s="10" t="s">
        <v>1842</v>
      </c>
      <c r="C2" s="10" t="s">
        <v>1845</v>
      </c>
      <c r="D2" s="11" t="s">
        <v>2157</v>
      </c>
      <c r="E2" s="8">
        <f>IF(F2 = "NULL", "NULL", F2/28.34952)</f>
        <v>7.0001185205252163</v>
      </c>
      <c r="F2" s="8">
        <v>198.45000000000002</v>
      </c>
      <c r="G2" s="8">
        <f>IF(H2 = "NULL", "NULL", H2/28.34952)</f>
        <v>14.000237041050433</v>
      </c>
      <c r="H2" s="8">
        <v>396.90000000000003</v>
      </c>
      <c r="I2" s="8">
        <f>IF(G2 = "NULL", "NULL", G2*1.25)</f>
        <v>17.500296301313043</v>
      </c>
      <c r="J2" s="8">
        <f>IF(G2 = "NULL", "NULL", I2*28.35)</f>
        <v>496.13340014222479</v>
      </c>
      <c r="K2" s="8">
        <f>IF(G2 = "NULL", "NULL", G2*2)</f>
        <v>28.000474082100865</v>
      </c>
      <c r="L2" s="8">
        <f>IF(G2 = "NULL", "NULL", K2*28.35)</f>
        <v>793.81344022755957</v>
      </c>
      <c r="M2" s="11" t="str">
        <f>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W2" s="8">
        <f>IF(G2 = "NULL", "NULL", G2/4)</f>
        <v>3.5000592602626082</v>
      </c>
      <c r="X2" s="8">
        <f>IF(W2 = "NULL", "NULL", W2*28.35)</f>
        <v>99.226680028444946</v>
      </c>
      <c r="Y2" s="8">
        <f>IF(G2 = "NULL", "NULL", G2*4)</f>
        <v>56.000948164201731</v>
      </c>
      <c r="Z2" s="8">
        <f>IF(G2 = "NULL", "NULL", H2*4)</f>
        <v>1587.6000000000001</v>
      </c>
      <c r="AA2" s="16">
        <v>15000000260</v>
      </c>
      <c r="AB2" s="8">
        <f t="shared" ref="AB2:AC4" si="0">IF(OR(E2 = "NULL", G2 = "NULL"), "NULL", (E2+G2)/2)</f>
        <v>10.500177780787824</v>
      </c>
      <c r="AC2" s="8">
        <f t="shared" si="0"/>
        <v>297.67500000000001</v>
      </c>
      <c r="AD2" s="16">
        <v>15000000260</v>
      </c>
      <c r="AE2" s="13"/>
      <c r="AF2" s="11" t="str">
        <f>SUBSTITUTE(D2,CHAR(10)&amp;"• Packed in a facility and/or equipment that produces products containing peanuts, tree nuts, soybean, milk, dairy, eggs, fish, shellfish, wheat, sesame •","")</f>
        <v>Rainbow Mix Popcorn Ingredients:
red, white, &amp; blue rainbow butterfly popcorn kernels  (NON GMO)</v>
      </c>
    </row>
    <row r="3" spans="1:32" s="11" customFormat="1" ht="113.4" customHeight="1" x14ac:dyDescent="0.3">
      <c r="A3" s="9" t="s">
        <v>937</v>
      </c>
      <c r="B3" s="10" t="s">
        <v>1841</v>
      </c>
      <c r="C3" s="10" t="s">
        <v>1843</v>
      </c>
      <c r="D3" s="11" t="s">
        <v>2163</v>
      </c>
      <c r="E3" s="8">
        <f>IF(F3 = "NULL", "NULL", F3/28.34952)</f>
        <v>1.7500296301313041</v>
      </c>
      <c r="F3" s="8">
        <v>49.612500000000004</v>
      </c>
      <c r="G3" s="8">
        <f>IF(H3 = "NULL", "NULL", H3/28.34952)</f>
        <v>3.5000592602626082</v>
      </c>
      <c r="H3" s="8">
        <v>99.225000000000009</v>
      </c>
      <c r="I3" s="8">
        <f>IF(G3 = "NULL", "NULL", G3*1.25)</f>
        <v>4.3750740753282606</v>
      </c>
      <c r="J3" s="8">
        <f>IF(G3 = "NULL", "NULL", I3*28.35)</f>
        <v>124.0333500355562</v>
      </c>
      <c r="K3" s="8">
        <f>IF(G3 = "NULL", "NULL", G3*2)</f>
        <v>7.0001185205252163</v>
      </c>
      <c r="L3" s="8">
        <f>IF(G3 = "NULL", "NULL", K3*28.35)</f>
        <v>198.45336005688989</v>
      </c>
      <c r="M3" s="11" t="str">
        <f>CONCATENATE(D3, CHAR(10), " - NET WT. ", TEXT(E3, "0.00"), " oz (", F3, " grams)")</f>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W3" s="8">
        <f>IF(G3 = "NULL", "NULL", G3/4)</f>
        <v>0.87501481506565204</v>
      </c>
      <c r="X3" s="8">
        <f>IF(W3 = "NULL", "NULL", W3*28.35)</f>
        <v>24.806670007111236</v>
      </c>
      <c r="Y3" s="8">
        <f>IF(G3 = "NULL", "NULL", G3*4)</f>
        <v>14.000237041050433</v>
      </c>
      <c r="Z3" s="8">
        <f>IF(G3 = "NULL", "NULL", H3*4)</f>
        <v>396.90000000000003</v>
      </c>
      <c r="AA3" s="16">
        <v>15000000265</v>
      </c>
      <c r="AB3" s="8">
        <f t="shared" si="0"/>
        <v>2.6250444451969561</v>
      </c>
      <c r="AC3" s="8">
        <f t="shared" si="0"/>
        <v>74.418750000000003</v>
      </c>
      <c r="AD3" s="16">
        <v>15000000265</v>
      </c>
      <c r="AE3" s="13"/>
      <c r="AF3" s="11" t="str">
        <f>SUBSTITUTE(D3,CHAR(10)&amp;"• Packed in a facility and/or equipment that produces products containing peanuts, tree nuts, soybean, milk, dairy, eggs, fish, shellfish, wheat, sesame •","")</f>
        <v>Red Butterfly Popcorn Ingredients:
red butterfly popcorn kernels (NON GMO)</v>
      </c>
    </row>
    <row r="4" spans="1:32" s="11" customFormat="1" ht="138" customHeight="1" x14ac:dyDescent="0.3">
      <c r="A4" s="9" t="s">
        <v>1230</v>
      </c>
      <c r="B4" s="10" t="s">
        <v>1840</v>
      </c>
      <c r="C4" s="10" t="s">
        <v>1844</v>
      </c>
      <c r="D4" s="11" t="s">
        <v>2281</v>
      </c>
      <c r="E4" s="8">
        <f>IF(F4 = "NULL", "NULL", F4/28.34952)</f>
        <v>13.000220109546829</v>
      </c>
      <c r="F4" s="8">
        <v>368.55</v>
      </c>
      <c r="G4" s="8">
        <f>IF(H4 = "NULL", "NULL", H4/28.34952)</f>
        <v>26.000440219093658</v>
      </c>
      <c r="H4" s="8">
        <v>737.1</v>
      </c>
      <c r="I4" s="8">
        <f>IF(G4 = "NULL", "NULL", G4*1.25)</f>
        <v>32.50055027386707</v>
      </c>
      <c r="J4" s="8">
        <f>IF(G4 = "NULL", "NULL", I4*28.35)</f>
        <v>921.39060026413154</v>
      </c>
      <c r="K4" s="8">
        <f>IF(G4 = "NULL", "NULL", G4*2)</f>
        <v>52.000880438187316</v>
      </c>
      <c r="L4" s="8">
        <f>IF(G4 = "NULL", "NULL", K4*28.35)</f>
        <v>1474.2249604226106</v>
      </c>
      <c r="M4" s="11" t="str">
        <f>CONCATENATE(D4, CHAR(10), " - NET WT. ", TEXT(E4, "0.00"), " oz (", F4, " grams)")</f>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W4" s="8">
        <f>IF(G4 = "NULL", "NULL", G4/4)</f>
        <v>6.5001100547734145</v>
      </c>
      <c r="X4" s="8">
        <f>IF(W4 = "NULL", "NULL", W4*28.35)</f>
        <v>184.27812005282632</v>
      </c>
      <c r="Y4" s="8">
        <f>IF(G4 = "NULL", "NULL", G4*4)</f>
        <v>104.00176087637463</v>
      </c>
      <c r="Z4" s="8">
        <f>IF(G4 = "NULL", "NULL", H4*4)</f>
        <v>2948.4</v>
      </c>
      <c r="AA4" s="16">
        <v>15000000355</v>
      </c>
      <c r="AB4" s="8">
        <f t="shared" si="0"/>
        <v>19.500330164320243</v>
      </c>
      <c r="AC4" s="8">
        <f t="shared" si="0"/>
        <v>552.82500000000005</v>
      </c>
      <c r="AD4" s="16">
        <v>15000000355</v>
      </c>
      <c r="AE4" s="13"/>
      <c r="AF4" s="11" t="str">
        <f>SUBSTITUTE(D4,CHAR(10)&amp;"• Packed in a facility and/or equipment that produces products containing peanuts, tree nuts, soybean, milk, dairy, eggs, fish, shellfish, wheat, sesame •","")</f>
        <v>White Butterfly Popcorn Ingredients:
white butterfly popcorn kernels (NON GMO)</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2022-12-08T19:13:56Z</dcterms:modified>
  <cp:category/>
  <cp:contentStatus/>
</cp:coreProperties>
</file>