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335" documentId="6_{0062E85B-EC94-4DB9-9A2E-068EC17C5B35}" xr6:coauthVersionLast="47" xr6:coauthVersionMax="47" xr10:uidLastSave="{31CE77ED-1863-41EE-AE9D-5773F3FC9851}"/>
  <bookViews>
    <workbookView xWindow="-108" yWindow="-108" windowWidth="30936" windowHeight="18816"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 i="1" l="1"/>
  <c r="E2" i="1"/>
  <c r="E3" i="1"/>
  <c r="E4" i="1"/>
  <c r="E5" i="1"/>
  <c r="E6" i="1"/>
  <c r="E7" i="1"/>
  <c r="E8" i="1"/>
  <c r="M8" i="1" s="1"/>
  <c r="E9" i="1"/>
  <c r="M9" i="1" s="1"/>
  <c r="E10" i="1"/>
  <c r="M10" i="1" s="1"/>
  <c r="E11" i="1"/>
  <c r="M11" i="1" s="1"/>
  <c r="E12" i="1"/>
  <c r="M12" i="1" s="1"/>
  <c r="E13" i="1"/>
  <c r="M13" i="1" s="1"/>
  <c r="E14" i="1"/>
  <c r="M14" i="1" s="1"/>
  <c r="E15" i="1"/>
  <c r="M15" i="1" s="1"/>
  <c r="E16" i="1"/>
  <c r="M16" i="1" s="1"/>
  <c r="E17" i="1"/>
  <c r="M17" i="1" s="1"/>
  <c r="E18" i="1"/>
  <c r="E19" i="1"/>
  <c r="E20" i="1"/>
  <c r="E21" i="1"/>
  <c r="E22" i="1"/>
  <c r="E23" i="1"/>
  <c r="E24" i="1"/>
  <c r="M24" i="1" s="1"/>
  <c r="E25" i="1"/>
  <c r="E26" i="1"/>
  <c r="E27" i="1"/>
  <c r="M27" i="1" s="1"/>
  <c r="E28" i="1"/>
  <c r="M28" i="1" s="1"/>
  <c r="E29" i="1"/>
  <c r="M29" i="1" s="1"/>
  <c r="E30" i="1"/>
  <c r="M30" i="1" s="1"/>
  <c r="E31" i="1"/>
  <c r="M31" i="1" s="1"/>
  <c r="E32" i="1"/>
  <c r="M32" i="1" s="1"/>
  <c r="E33" i="1"/>
  <c r="M33" i="1" s="1"/>
  <c r="E34" i="1"/>
  <c r="E35" i="1"/>
  <c r="E36" i="1"/>
  <c r="E37" i="1"/>
  <c r="E38" i="1"/>
  <c r="E39" i="1"/>
  <c r="E40" i="1"/>
  <c r="E41" i="1"/>
  <c r="M41" i="1" s="1"/>
  <c r="E42" i="1"/>
  <c r="M42" i="1" s="1"/>
  <c r="E43" i="1"/>
  <c r="M43" i="1" s="1"/>
  <c r="E44" i="1"/>
  <c r="M44" i="1" s="1"/>
  <c r="E45" i="1"/>
  <c r="M45" i="1" s="1"/>
  <c r="E46" i="1"/>
  <c r="M46" i="1" s="1"/>
  <c r="E47" i="1"/>
  <c r="M47" i="1" s="1"/>
  <c r="E48" i="1"/>
  <c r="M48" i="1" s="1"/>
  <c r="E49" i="1"/>
  <c r="M49" i="1" s="1"/>
  <c r="E50" i="1"/>
  <c r="E51" i="1"/>
  <c r="E52" i="1"/>
  <c r="E53" i="1"/>
  <c r="E54" i="1"/>
  <c r="E55" i="1"/>
  <c r="E56" i="1"/>
  <c r="E57" i="1"/>
  <c r="E58" i="1"/>
  <c r="E59" i="1"/>
  <c r="M59" i="1" s="1"/>
  <c r="E60" i="1"/>
  <c r="M60" i="1" s="1"/>
  <c r="E61" i="1"/>
  <c r="M61" i="1" s="1"/>
  <c r="E62" i="1"/>
  <c r="M62" i="1" s="1"/>
  <c r="E63" i="1"/>
  <c r="M63" i="1" s="1"/>
  <c r="E64" i="1"/>
  <c r="M64" i="1" s="1"/>
  <c r="E65" i="1"/>
  <c r="M65" i="1" s="1"/>
  <c r="E66" i="1"/>
  <c r="E67" i="1"/>
  <c r="E68" i="1"/>
  <c r="E69" i="1"/>
  <c r="E70" i="1"/>
  <c r="E71" i="1"/>
  <c r="E72" i="1"/>
  <c r="E73" i="1"/>
  <c r="M73" i="1" s="1"/>
  <c r="E74" i="1"/>
  <c r="M74" i="1" s="1"/>
  <c r="E75" i="1"/>
  <c r="M75" i="1" s="1"/>
  <c r="E76" i="1"/>
  <c r="M76" i="1" s="1"/>
  <c r="E77" i="1"/>
  <c r="M77" i="1" s="1"/>
  <c r="E78" i="1"/>
  <c r="M78" i="1" s="1"/>
  <c r="E79" i="1"/>
  <c r="M79" i="1" s="1"/>
  <c r="E80" i="1"/>
  <c r="M80" i="1" s="1"/>
  <c r="E81" i="1"/>
  <c r="M81" i="1" s="1"/>
  <c r="E82" i="1"/>
  <c r="E83" i="1"/>
  <c r="E84" i="1"/>
  <c r="E85" i="1"/>
  <c r="E86" i="1"/>
  <c r="E87" i="1"/>
  <c r="E88" i="1"/>
  <c r="E89" i="1"/>
  <c r="E90" i="1"/>
  <c r="E91" i="1"/>
  <c r="M91" i="1" s="1"/>
  <c r="E92" i="1"/>
  <c r="M92" i="1" s="1"/>
  <c r="E93" i="1"/>
  <c r="M93" i="1" s="1"/>
  <c r="E94" i="1"/>
  <c r="M94" i="1" s="1"/>
  <c r="E95" i="1"/>
  <c r="M95" i="1" s="1"/>
  <c r="E96" i="1"/>
  <c r="M96" i="1" s="1"/>
  <c r="E97" i="1"/>
  <c r="M97" i="1" s="1"/>
  <c r="E98" i="1"/>
  <c r="E99" i="1"/>
  <c r="E100" i="1"/>
  <c r="E101" i="1"/>
  <c r="E102" i="1"/>
  <c r="E103" i="1"/>
  <c r="E104" i="1"/>
  <c r="M104" i="1" s="1"/>
  <c r="E105" i="1"/>
  <c r="M105" i="1" s="1"/>
  <c r="E106" i="1"/>
  <c r="M106" i="1" s="1"/>
  <c r="E107" i="1"/>
  <c r="M107" i="1" s="1"/>
  <c r="E108" i="1"/>
  <c r="M108" i="1" s="1"/>
  <c r="E109" i="1"/>
  <c r="M109" i="1" s="1"/>
  <c r="E110" i="1"/>
  <c r="M110" i="1" s="1"/>
  <c r="E111" i="1"/>
  <c r="M111" i="1" s="1"/>
  <c r="E112" i="1"/>
  <c r="M112" i="1" s="1"/>
  <c r="E113" i="1"/>
  <c r="E114" i="1"/>
  <c r="E115" i="1"/>
  <c r="E116" i="1"/>
  <c r="E117" i="1"/>
  <c r="E118" i="1"/>
  <c r="E119" i="1"/>
  <c r="E120" i="1"/>
  <c r="E121" i="1"/>
  <c r="E122" i="1"/>
  <c r="E123" i="1"/>
  <c r="M123" i="1" s="1"/>
  <c r="E124" i="1"/>
  <c r="M124" i="1" s="1"/>
  <c r="E125" i="1"/>
  <c r="M125" i="1" s="1"/>
  <c r="E126" i="1"/>
  <c r="M126" i="1" s="1"/>
  <c r="E127" i="1"/>
  <c r="M127" i="1" s="1"/>
  <c r="E128" i="1"/>
  <c r="E129" i="1"/>
  <c r="E130" i="1"/>
  <c r="E131" i="1"/>
  <c r="E132" i="1"/>
  <c r="E133" i="1"/>
  <c r="E134" i="1"/>
  <c r="E135" i="1"/>
  <c r="E136" i="1"/>
  <c r="E137" i="1"/>
  <c r="E138" i="1"/>
  <c r="E139" i="1"/>
  <c r="M139" i="1" s="1"/>
  <c r="E140" i="1"/>
  <c r="M140" i="1" s="1"/>
  <c r="E141" i="1"/>
  <c r="M141" i="1" s="1"/>
  <c r="E142" i="1"/>
  <c r="M142" i="1" s="1"/>
  <c r="E143" i="1"/>
  <c r="M143" i="1" s="1"/>
  <c r="E144" i="1"/>
  <c r="M144" i="1" s="1"/>
  <c r="E145" i="1"/>
  <c r="E146" i="1"/>
  <c r="E147" i="1"/>
  <c r="E148" i="1"/>
  <c r="E149" i="1"/>
  <c r="E150" i="1"/>
  <c r="E151" i="1"/>
  <c r="E152" i="1"/>
  <c r="E153" i="1"/>
  <c r="E154" i="1"/>
  <c r="E155" i="1"/>
  <c r="M155" i="1" s="1"/>
  <c r="E156" i="1"/>
  <c r="M156" i="1" s="1"/>
  <c r="E157" i="1"/>
  <c r="M157" i="1" s="1"/>
  <c r="E158" i="1"/>
  <c r="M158" i="1" s="1"/>
  <c r="E159" i="1"/>
  <c r="M159" i="1" s="1"/>
  <c r="E160" i="1"/>
  <c r="M160" i="1" s="1"/>
  <c r="E161" i="1"/>
  <c r="E162" i="1"/>
  <c r="E163" i="1"/>
  <c r="E164" i="1"/>
  <c r="E165" i="1"/>
  <c r="E166" i="1"/>
  <c r="E167" i="1"/>
  <c r="E168" i="1"/>
  <c r="E169" i="1"/>
  <c r="E170" i="1"/>
  <c r="E171" i="1"/>
  <c r="M171" i="1" s="1"/>
  <c r="E172" i="1"/>
  <c r="M172" i="1" s="1"/>
  <c r="E173" i="1"/>
  <c r="M173" i="1" s="1"/>
  <c r="E174" i="1"/>
  <c r="E175" i="1"/>
  <c r="M175" i="1" s="1"/>
  <c r="E176" i="1"/>
  <c r="M176" i="1" s="1"/>
  <c r="E177" i="1"/>
  <c r="M177" i="1" s="1"/>
  <c r="E178" i="1"/>
  <c r="E179" i="1"/>
  <c r="E180" i="1"/>
  <c r="E181" i="1"/>
  <c r="E182" i="1"/>
  <c r="E183" i="1"/>
  <c r="E184" i="1"/>
  <c r="E185" i="1"/>
  <c r="M185" i="1" s="1"/>
  <c r="E186" i="1"/>
  <c r="M186" i="1" s="1"/>
  <c r="E187" i="1"/>
  <c r="M187" i="1" s="1"/>
  <c r="E188" i="1"/>
  <c r="M188" i="1" s="1"/>
  <c r="E189" i="1"/>
  <c r="E190" i="1"/>
  <c r="M190" i="1" s="1"/>
  <c r="E191" i="1"/>
  <c r="M191" i="1" s="1"/>
  <c r="E192" i="1"/>
  <c r="M192" i="1" s="1"/>
  <c r="E193" i="1"/>
  <c r="E194" i="1"/>
  <c r="E195" i="1"/>
  <c r="E196" i="1"/>
  <c r="E197" i="1"/>
  <c r="E198" i="1"/>
  <c r="E199" i="1"/>
  <c r="E200" i="1"/>
  <c r="E201" i="1"/>
  <c r="E202" i="1"/>
  <c r="E203" i="1"/>
  <c r="M203" i="1" s="1"/>
  <c r="E204" i="1"/>
  <c r="M204" i="1" s="1"/>
  <c r="E205" i="1"/>
  <c r="M205" i="1" s="1"/>
  <c r="E206" i="1"/>
  <c r="M206" i="1" s="1"/>
  <c r="E207" i="1"/>
  <c r="M207" i="1" s="1"/>
  <c r="E208" i="1"/>
  <c r="M208" i="1" s="1"/>
  <c r="E209" i="1"/>
  <c r="M209" i="1" s="1"/>
  <c r="E210" i="1"/>
  <c r="E211" i="1"/>
  <c r="E212" i="1"/>
  <c r="E213" i="1"/>
  <c r="E214" i="1"/>
  <c r="E215" i="1"/>
  <c r="E216" i="1"/>
  <c r="E217" i="1"/>
  <c r="E218" i="1"/>
  <c r="M218" i="1" s="1"/>
  <c r="E219" i="1"/>
  <c r="M219" i="1" s="1"/>
  <c r="E220" i="1"/>
  <c r="M220" i="1" s="1"/>
  <c r="E221" i="1"/>
  <c r="E222" i="1"/>
  <c r="M222" i="1" s="1"/>
  <c r="E223" i="1"/>
  <c r="M223" i="1" s="1"/>
  <c r="E224" i="1"/>
  <c r="M224" i="1" s="1"/>
  <c r="E225" i="1"/>
  <c r="M225" i="1" s="1"/>
  <c r="E226" i="1"/>
  <c r="E227" i="1"/>
  <c r="E228" i="1"/>
  <c r="E229" i="1"/>
  <c r="E230" i="1"/>
  <c r="E231" i="1"/>
  <c r="E232" i="1"/>
  <c r="E233" i="1"/>
  <c r="E234" i="1"/>
  <c r="E235" i="1"/>
  <c r="M235" i="1" s="1"/>
  <c r="E236" i="1"/>
  <c r="M236" i="1" s="1"/>
  <c r="E237" i="1"/>
  <c r="M237" i="1" s="1"/>
  <c r="E238" i="1"/>
  <c r="M238" i="1" s="1"/>
  <c r="E239" i="1"/>
  <c r="M239" i="1" s="1"/>
  <c r="E240" i="1"/>
  <c r="M240" i="1" s="1"/>
  <c r="E241" i="1"/>
  <c r="E242" i="1"/>
  <c r="E243" i="1"/>
  <c r="E244" i="1"/>
  <c r="E245" i="1"/>
  <c r="E246" i="1"/>
  <c r="E247" i="1"/>
  <c r="E248" i="1"/>
  <c r="M248" i="1" s="1"/>
  <c r="E249" i="1"/>
  <c r="M249" i="1" s="1"/>
  <c r="E250" i="1"/>
  <c r="E251" i="1"/>
  <c r="M251" i="1" s="1"/>
  <c r="E252" i="1"/>
  <c r="M252" i="1" s="1"/>
  <c r="E253" i="1"/>
  <c r="M253" i="1" s="1"/>
  <c r="E254" i="1"/>
  <c r="M254" i="1" s="1"/>
  <c r="E255" i="1"/>
  <c r="M255" i="1" s="1"/>
  <c r="E256" i="1"/>
  <c r="M256" i="1" s="1"/>
  <c r="E257" i="1"/>
  <c r="M257" i="1" s="1"/>
  <c r="E258" i="1"/>
  <c r="E259" i="1"/>
  <c r="E260" i="1"/>
  <c r="E261" i="1"/>
  <c r="E262" i="1"/>
  <c r="E263" i="1"/>
  <c r="E264" i="1"/>
  <c r="E265" i="1"/>
  <c r="E266" i="1"/>
  <c r="E267" i="1"/>
  <c r="M267" i="1" s="1"/>
  <c r="E268" i="1"/>
  <c r="M268" i="1" s="1"/>
  <c r="E269" i="1"/>
  <c r="M269" i="1" s="1"/>
  <c r="E270" i="1"/>
  <c r="M270" i="1" s="1"/>
  <c r="E271" i="1"/>
  <c r="M271" i="1" s="1"/>
  <c r="E272" i="1"/>
  <c r="M272" i="1" s="1"/>
  <c r="E273" i="1"/>
  <c r="M273" i="1" s="1"/>
  <c r="E274" i="1"/>
  <c r="E275" i="1"/>
  <c r="E276" i="1"/>
  <c r="E277" i="1"/>
  <c r="E278" i="1"/>
  <c r="E279" i="1"/>
  <c r="E280" i="1"/>
  <c r="M280" i="1" s="1"/>
  <c r="E281" i="1"/>
  <c r="E282" i="1"/>
  <c r="E283" i="1"/>
  <c r="M283" i="1" s="1"/>
  <c r="E284" i="1"/>
  <c r="M284" i="1" s="1"/>
  <c r="E285" i="1"/>
  <c r="M285" i="1" s="1"/>
  <c r="E286" i="1"/>
  <c r="E287" i="1"/>
  <c r="M287" i="1" s="1"/>
  <c r="E288" i="1"/>
  <c r="M288" i="1" s="1"/>
  <c r="E289" i="1"/>
  <c r="M289" i="1" s="1"/>
  <c r="E290" i="1"/>
  <c r="E291" i="1"/>
  <c r="E292" i="1"/>
  <c r="E293" i="1"/>
  <c r="E294" i="1"/>
  <c r="E295" i="1"/>
  <c r="E296" i="1"/>
  <c r="M296" i="1" s="1"/>
  <c r="E297" i="1"/>
  <c r="E298" i="1"/>
  <c r="E299" i="1"/>
  <c r="M299" i="1" s="1"/>
  <c r="E300" i="1"/>
  <c r="E301" i="1"/>
  <c r="M301" i="1" s="1"/>
  <c r="E302" i="1"/>
  <c r="M302" i="1" s="1"/>
  <c r="E303" i="1"/>
  <c r="E304" i="1"/>
  <c r="E305" i="1"/>
  <c r="M305" i="1" s="1"/>
  <c r="E306" i="1"/>
  <c r="E307" i="1"/>
  <c r="E308" i="1"/>
  <c r="E309" i="1"/>
  <c r="E310" i="1"/>
  <c r="E311" i="1"/>
  <c r="E312" i="1"/>
  <c r="E313" i="1"/>
  <c r="E314" i="1"/>
  <c r="M314" i="1" s="1"/>
  <c r="E315" i="1"/>
  <c r="M315" i="1" s="1"/>
  <c r="E316" i="1"/>
  <c r="M316" i="1" s="1"/>
  <c r="E317" i="1"/>
  <c r="M317" i="1" s="1"/>
  <c r="E318" i="1"/>
  <c r="M318" i="1" s="1"/>
  <c r="E319" i="1"/>
  <c r="M319" i="1" s="1"/>
  <c r="E320" i="1"/>
  <c r="M320" i="1" s="1"/>
  <c r="E321" i="1"/>
  <c r="M321" i="1" s="1"/>
  <c r="E322" i="1"/>
  <c r="E323" i="1"/>
  <c r="E324" i="1"/>
  <c r="E325" i="1"/>
  <c r="E326" i="1"/>
  <c r="E327" i="1"/>
  <c r="E328" i="1"/>
  <c r="M328" i="1" s="1"/>
  <c r="E329" i="1"/>
  <c r="E330" i="1"/>
  <c r="E331" i="1"/>
  <c r="M331" i="1" s="1"/>
  <c r="E332" i="1"/>
  <c r="M332" i="1" s="1"/>
  <c r="E333" i="1"/>
  <c r="M333" i="1" s="1"/>
  <c r="E334" i="1"/>
  <c r="M334" i="1" s="1"/>
  <c r="E335" i="1"/>
  <c r="M335" i="1" s="1"/>
  <c r="E336" i="1"/>
  <c r="M336" i="1" s="1"/>
  <c r="E337" i="1"/>
  <c r="M337" i="1" s="1"/>
  <c r="E338" i="1"/>
  <c r="E339" i="1"/>
  <c r="E340" i="1"/>
  <c r="E341" i="1"/>
  <c r="E342" i="1"/>
  <c r="E343" i="1"/>
  <c r="E344" i="1"/>
  <c r="E345" i="1"/>
  <c r="E346" i="1"/>
  <c r="E347" i="1"/>
  <c r="M347" i="1" s="1"/>
  <c r="E348" i="1"/>
  <c r="M348" i="1" s="1"/>
  <c r="E349" i="1"/>
  <c r="M349" i="1" s="1"/>
  <c r="E350" i="1"/>
  <c r="E351" i="1"/>
  <c r="M351" i="1" s="1"/>
  <c r="E352" i="1"/>
  <c r="M352" i="1" s="1"/>
  <c r="E353" i="1"/>
  <c r="M353" i="1" s="1"/>
  <c r="E354" i="1"/>
  <c r="E355" i="1"/>
  <c r="E356" i="1"/>
  <c r="E357" i="1"/>
  <c r="E358" i="1"/>
  <c r="E359" i="1"/>
  <c r="E360" i="1"/>
  <c r="E361" i="1"/>
  <c r="E362" i="1"/>
  <c r="E363" i="1"/>
  <c r="E364" i="1"/>
  <c r="M364" i="1" s="1"/>
  <c r="E365" i="1"/>
  <c r="M365" i="1" s="1"/>
  <c r="E366" i="1"/>
  <c r="M366" i="1" s="1"/>
  <c r="E367" i="1"/>
  <c r="M367" i="1" s="1"/>
  <c r="E368" i="1"/>
  <c r="M368" i="1" s="1"/>
  <c r="E369" i="1"/>
  <c r="M369" i="1" s="1"/>
  <c r="E370" i="1"/>
  <c r="E371" i="1"/>
  <c r="E372" i="1"/>
  <c r="E373" i="1"/>
  <c r="E374" i="1"/>
  <c r="E375" i="1"/>
  <c r="M375" i="1" s="1"/>
  <c r="E376" i="1"/>
  <c r="E377" i="1"/>
  <c r="E378" i="1"/>
  <c r="E379" i="1"/>
  <c r="M379" i="1" s="1"/>
  <c r="E380" i="1"/>
  <c r="M380" i="1" s="1"/>
  <c r="E381" i="1"/>
  <c r="M381" i="1" s="1"/>
  <c r="E382" i="1"/>
  <c r="M382" i="1" s="1"/>
  <c r="E383" i="1"/>
  <c r="M383" i="1" s="1"/>
  <c r="E384" i="1"/>
  <c r="E385" i="1"/>
  <c r="E386" i="1"/>
  <c r="E387" i="1"/>
  <c r="E388" i="1"/>
  <c r="E389" i="1"/>
  <c r="E390" i="1"/>
  <c r="E391" i="1"/>
  <c r="E392" i="1"/>
  <c r="E393" i="1"/>
  <c r="E394" i="1"/>
  <c r="E395" i="1"/>
  <c r="M395" i="1" s="1"/>
  <c r="E396" i="1"/>
  <c r="M396" i="1" s="1"/>
  <c r="E397" i="1"/>
  <c r="E398" i="1"/>
  <c r="M398" i="1" s="1"/>
  <c r="E399" i="1"/>
  <c r="E400" i="1"/>
  <c r="E401" i="1"/>
  <c r="M401" i="1" s="1"/>
  <c r="E402" i="1"/>
  <c r="E403" i="1"/>
  <c r="E404" i="1"/>
  <c r="E405" i="1"/>
  <c r="E406" i="1"/>
  <c r="E407" i="1"/>
  <c r="M407" i="1" s="1"/>
  <c r="E408" i="1"/>
  <c r="E409" i="1"/>
  <c r="E410" i="1"/>
  <c r="E411" i="1"/>
  <c r="M411" i="1" s="1"/>
  <c r="E412" i="1"/>
  <c r="M412" i="1" s="1"/>
  <c r="E413" i="1"/>
  <c r="M413" i="1" s="1"/>
  <c r="E414" i="1"/>
  <c r="M414" i="1" s="1"/>
  <c r="E415" i="1"/>
  <c r="M415" i="1" s="1"/>
  <c r="E416" i="1"/>
  <c r="M416" i="1" s="1"/>
  <c r="E417" i="1"/>
  <c r="M417" i="1" s="1"/>
  <c r="E418" i="1"/>
  <c r="E419" i="1"/>
  <c r="E420" i="1"/>
  <c r="E421" i="1"/>
  <c r="E422" i="1"/>
  <c r="E423" i="1"/>
  <c r="E424" i="1"/>
  <c r="M424" i="1" s="1"/>
  <c r="E425" i="1"/>
  <c r="E426" i="1"/>
  <c r="E427" i="1"/>
  <c r="E428" i="1"/>
  <c r="M428" i="1" s="1"/>
  <c r="E429" i="1"/>
  <c r="M429" i="1" s="1"/>
  <c r="E430" i="1"/>
  <c r="M430" i="1" s="1"/>
  <c r="E431" i="1"/>
  <c r="M431" i="1" s="1"/>
  <c r="E432" i="1"/>
  <c r="M432" i="1" s="1"/>
  <c r="E433" i="1"/>
  <c r="M433" i="1" s="1"/>
  <c r="E434" i="1"/>
  <c r="E435" i="1"/>
  <c r="E436" i="1"/>
  <c r="E437" i="1"/>
  <c r="E438" i="1"/>
  <c r="E439" i="1"/>
  <c r="E440" i="1"/>
  <c r="E441" i="1"/>
  <c r="E442" i="1"/>
  <c r="E443" i="1"/>
  <c r="M443" i="1" s="1"/>
  <c r="E444" i="1"/>
  <c r="M444" i="1" s="1"/>
  <c r="E445" i="1"/>
  <c r="M445" i="1" s="1"/>
  <c r="E446" i="1"/>
  <c r="M446" i="1" s="1"/>
  <c r="E447" i="1"/>
  <c r="E448" i="1"/>
  <c r="M448" i="1" s="1"/>
  <c r="E449" i="1"/>
  <c r="M449" i="1" s="1"/>
  <c r="E450" i="1"/>
  <c r="E451" i="1"/>
  <c r="E452" i="1"/>
  <c r="E453" i="1"/>
  <c r="E454" i="1"/>
  <c r="E455" i="1"/>
  <c r="E456" i="1"/>
  <c r="E457" i="1"/>
  <c r="E458" i="1"/>
  <c r="E459" i="1"/>
  <c r="M459" i="1" s="1"/>
  <c r="E460" i="1"/>
  <c r="M460" i="1" s="1"/>
  <c r="E461" i="1"/>
  <c r="M461" i="1" s="1"/>
  <c r="E462" i="1"/>
  <c r="M462" i="1" s="1"/>
  <c r="E463" i="1"/>
  <c r="M463" i="1" s="1"/>
  <c r="E464" i="1"/>
  <c r="M464" i="1" s="1"/>
  <c r="E465" i="1"/>
  <c r="M465" i="1" s="1"/>
  <c r="E466" i="1"/>
  <c r="E467" i="1"/>
  <c r="E468" i="1"/>
  <c r="E469" i="1"/>
  <c r="E470" i="1"/>
  <c r="E471" i="1"/>
  <c r="E472" i="1"/>
  <c r="E473" i="1"/>
  <c r="E474" i="1"/>
  <c r="E475" i="1"/>
  <c r="M475" i="1" s="1"/>
  <c r="E476" i="1"/>
  <c r="E477" i="1"/>
  <c r="M477" i="1" s="1"/>
  <c r="E478" i="1"/>
  <c r="M478" i="1" s="1"/>
  <c r="E479" i="1"/>
  <c r="M479" i="1" s="1"/>
  <c r="E480" i="1"/>
  <c r="M480" i="1" s="1"/>
  <c r="E481" i="1"/>
  <c r="M481" i="1" s="1"/>
  <c r="E482" i="1"/>
  <c r="E483" i="1"/>
  <c r="E484" i="1"/>
  <c r="E485" i="1"/>
  <c r="E486" i="1"/>
  <c r="E487" i="1"/>
  <c r="E488" i="1"/>
  <c r="E489" i="1"/>
  <c r="E490" i="1"/>
  <c r="E491" i="1"/>
  <c r="M491" i="1" s="1"/>
  <c r="E492" i="1"/>
  <c r="M492" i="1" s="1"/>
  <c r="E493" i="1"/>
  <c r="E494" i="1"/>
  <c r="M494" i="1" s="1"/>
  <c r="E495" i="1"/>
  <c r="M495" i="1" s="1"/>
  <c r="E496" i="1"/>
  <c r="M496" i="1" s="1"/>
  <c r="E497" i="1"/>
  <c r="M497" i="1" s="1"/>
  <c r="E498" i="1"/>
  <c r="E499" i="1"/>
  <c r="E500" i="1"/>
  <c r="E501" i="1"/>
  <c r="E502" i="1"/>
  <c r="E503" i="1"/>
  <c r="E504" i="1"/>
  <c r="M504" i="1" s="1"/>
  <c r="E505" i="1"/>
  <c r="E506" i="1"/>
  <c r="E507" i="1"/>
  <c r="M507" i="1" s="1"/>
  <c r="E508" i="1"/>
  <c r="M508" i="1" s="1"/>
  <c r="E509" i="1"/>
  <c r="E510" i="1"/>
  <c r="M510" i="1" s="1"/>
  <c r="E511" i="1"/>
  <c r="M511" i="1" s="1"/>
  <c r="E512" i="1"/>
  <c r="M512" i="1" s="1"/>
  <c r="E513" i="1"/>
  <c r="M513" i="1" s="1"/>
  <c r="E514" i="1"/>
  <c r="E515" i="1"/>
  <c r="E516" i="1"/>
  <c r="E517" i="1"/>
  <c r="G2" i="1"/>
  <c r="G3" i="1"/>
  <c r="G4" i="1"/>
  <c r="G5" i="1"/>
  <c r="G6" i="1"/>
  <c r="W6" i="1" s="1"/>
  <c r="X6" i="1" s="1"/>
  <c r="G7" i="1"/>
  <c r="W7" i="1" s="1"/>
  <c r="X7" i="1" s="1"/>
  <c r="G8" i="1"/>
  <c r="W8" i="1" s="1"/>
  <c r="X8" i="1" s="1"/>
  <c r="G9" i="1"/>
  <c r="G10" i="1"/>
  <c r="G11" i="1"/>
  <c r="G12" i="1"/>
  <c r="G13" i="1"/>
  <c r="G14" i="1"/>
  <c r="G15" i="1"/>
  <c r="W15" i="1" s="1"/>
  <c r="X15" i="1" s="1"/>
  <c r="G16" i="1"/>
  <c r="G17" i="1"/>
  <c r="G18" i="1"/>
  <c r="G19" i="1"/>
  <c r="G20" i="1"/>
  <c r="K20" i="1" s="1"/>
  <c r="L20" i="1" s="1"/>
  <c r="G21" i="1"/>
  <c r="K21" i="1" s="1"/>
  <c r="L21" i="1" s="1"/>
  <c r="G22" i="1"/>
  <c r="K22" i="1" s="1"/>
  <c r="G23" i="1"/>
  <c r="G24" i="1"/>
  <c r="G25" i="1"/>
  <c r="W25" i="1" s="1"/>
  <c r="X25" i="1" s="1"/>
  <c r="G26" i="1"/>
  <c r="W26" i="1" s="1"/>
  <c r="X26" i="1" s="1"/>
  <c r="G27" i="1"/>
  <c r="G28" i="1"/>
  <c r="G29" i="1"/>
  <c r="G30" i="1"/>
  <c r="G31" i="1"/>
  <c r="W31" i="1" s="1"/>
  <c r="X31" i="1" s="1"/>
  <c r="G32" i="1"/>
  <c r="G33" i="1"/>
  <c r="G34" i="1"/>
  <c r="W34" i="1" s="1"/>
  <c r="X34" i="1" s="1"/>
  <c r="G35" i="1"/>
  <c r="G36" i="1"/>
  <c r="G37" i="1"/>
  <c r="G38" i="1"/>
  <c r="G39" i="1"/>
  <c r="G40" i="1"/>
  <c r="G41" i="1"/>
  <c r="G42" i="1"/>
  <c r="G43" i="1"/>
  <c r="G44" i="1"/>
  <c r="G45" i="1"/>
  <c r="G46" i="1"/>
  <c r="G47" i="1"/>
  <c r="W47" i="1" s="1"/>
  <c r="X47" i="1" s="1"/>
  <c r="G48" i="1"/>
  <c r="W48" i="1" s="1"/>
  <c r="X48" i="1" s="1"/>
  <c r="G49" i="1"/>
  <c r="G50" i="1"/>
  <c r="I50" i="1" s="1"/>
  <c r="J50" i="1" s="1"/>
  <c r="G51" i="1"/>
  <c r="G52" i="1"/>
  <c r="G53" i="1"/>
  <c r="G54" i="1"/>
  <c r="G55" i="1"/>
  <c r="W55" i="1" s="1"/>
  <c r="X55" i="1" s="1"/>
  <c r="G56" i="1"/>
  <c r="W56" i="1" s="1"/>
  <c r="X56" i="1" s="1"/>
  <c r="G57" i="1"/>
  <c r="G58" i="1"/>
  <c r="G59" i="1"/>
  <c r="W59" i="1" s="1"/>
  <c r="X59" i="1" s="1"/>
  <c r="G60" i="1"/>
  <c r="G61" i="1"/>
  <c r="G62" i="1"/>
  <c r="G63" i="1"/>
  <c r="W63" i="1" s="1"/>
  <c r="X63" i="1" s="1"/>
  <c r="G64" i="1"/>
  <c r="W64" i="1" s="1"/>
  <c r="X64" i="1" s="1"/>
  <c r="G65" i="1"/>
  <c r="G66" i="1"/>
  <c r="G67" i="1"/>
  <c r="G68" i="1"/>
  <c r="G69" i="1"/>
  <c r="G70" i="1"/>
  <c r="G71" i="1"/>
  <c r="G72" i="1"/>
  <c r="G73" i="1"/>
  <c r="G74" i="1"/>
  <c r="G75" i="1"/>
  <c r="G76" i="1"/>
  <c r="G77" i="1"/>
  <c r="G78" i="1"/>
  <c r="G79" i="1"/>
  <c r="W79" i="1" s="1"/>
  <c r="X79" i="1" s="1"/>
  <c r="G80" i="1"/>
  <c r="W80" i="1" s="1"/>
  <c r="X80" i="1" s="1"/>
  <c r="G81" i="1"/>
  <c r="W81" i="1" s="1"/>
  <c r="X81" i="1" s="1"/>
  <c r="G82" i="1"/>
  <c r="I82" i="1" s="1"/>
  <c r="J82" i="1" s="1"/>
  <c r="G83" i="1"/>
  <c r="G84" i="1"/>
  <c r="G85" i="1"/>
  <c r="G86" i="1"/>
  <c r="G87" i="1"/>
  <c r="G88" i="1"/>
  <c r="G89" i="1"/>
  <c r="W89" i="1" s="1"/>
  <c r="X89" i="1" s="1"/>
  <c r="G90" i="1"/>
  <c r="G91" i="1"/>
  <c r="G92" i="1"/>
  <c r="G93" i="1"/>
  <c r="G94" i="1"/>
  <c r="G95" i="1"/>
  <c r="W95" i="1" s="1"/>
  <c r="X95" i="1" s="1"/>
  <c r="G96" i="1"/>
  <c r="W96" i="1" s="1"/>
  <c r="X96" i="1" s="1"/>
  <c r="G97" i="1"/>
  <c r="W97" i="1" s="1"/>
  <c r="X97" i="1" s="1"/>
  <c r="G98" i="1"/>
  <c r="G99" i="1"/>
  <c r="G100" i="1"/>
  <c r="G101" i="1"/>
  <c r="G102" i="1"/>
  <c r="G103" i="1"/>
  <c r="G104" i="1"/>
  <c r="G105" i="1"/>
  <c r="G106" i="1"/>
  <c r="G107" i="1"/>
  <c r="G108" i="1"/>
  <c r="G109" i="1"/>
  <c r="G110" i="1"/>
  <c r="G111" i="1"/>
  <c r="W111" i="1" s="1"/>
  <c r="X111" i="1" s="1"/>
  <c r="G112" i="1"/>
  <c r="W112" i="1" s="1"/>
  <c r="X112" i="1" s="1"/>
  <c r="G113" i="1"/>
  <c r="W113" i="1" s="1"/>
  <c r="X113" i="1" s="1"/>
  <c r="G114" i="1"/>
  <c r="G115" i="1"/>
  <c r="G116" i="1"/>
  <c r="G117" i="1"/>
  <c r="W117" i="1" s="1"/>
  <c r="X117" i="1" s="1"/>
  <c r="G118" i="1"/>
  <c r="G119" i="1"/>
  <c r="G120" i="1"/>
  <c r="G121" i="1"/>
  <c r="G122" i="1"/>
  <c r="G123" i="1"/>
  <c r="G124" i="1"/>
  <c r="G125" i="1"/>
  <c r="G126" i="1"/>
  <c r="G127" i="1"/>
  <c r="W127" i="1" s="1"/>
  <c r="X127" i="1" s="1"/>
  <c r="G128" i="1"/>
  <c r="W128" i="1" s="1"/>
  <c r="X128" i="1" s="1"/>
  <c r="G129" i="1"/>
  <c r="W129" i="1" s="1"/>
  <c r="X129" i="1" s="1"/>
  <c r="G130" i="1"/>
  <c r="G131" i="1"/>
  <c r="G132" i="1"/>
  <c r="G133" i="1"/>
  <c r="G134" i="1"/>
  <c r="G135" i="1"/>
  <c r="W135" i="1" s="1"/>
  <c r="X135" i="1" s="1"/>
  <c r="G136" i="1"/>
  <c r="W136" i="1" s="1"/>
  <c r="X136" i="1" s="1"/>
  <c r="G137" i="1"/>
  <c r="G138" i="1"/>
  <c r="G139" i="1"/>
  <c r="G140" i="1"/>
  <c r="G141" i="1"/>
  <c r="G142" i="1"/>
  <c r="G143" i="1"/>
  <c r="W143" i="1" s="1"/>
  <c r="X143" i="1" s="1"/>
  <c r="G144" i="1"/>
  <c r="W144" i="1" s="1"/>
  <c r="X144" i="1" s="1"/>
  <c r="G145" i="1"/>
  <c r="W145" i="1" s="1"/>
  <c r="X145" i="1" s="1"/>
  <c r="G146" i="1"/>
  <c r="G147" i="1"/>
  <c r="G148" i="1"/>
  <c r="G149" i="1"/>
  <c r="G150" i="1"/>
  <c r="I150" i="1" s="1"/>
  <c r="J150" i="1" s="1"/>
  <c r="G151" i="1"/>
  <c r="G152" i="1"/>
  <c r="G153" i="1"/>
  <c r="G154" i="1"/>
  <c r="G155" i="1"/>
  <c r="W155" i="1" s="1"/>
  <c r="X155" i="1" s="1"/>
  <c r="G156" i="1"/>
  <c r="G157" i="1"/>
  <c r="W157" i="1" s="1"/>
  <c r="X157" i="1" s="1"/>
  <c r="G158" i="1"/>
  <c r="G159" i="1"/>
  <c r="W159" i="1" s="1"/>
  <c r="X159" i="1" s="1"/>
  <c r="G160" i="1"/>
  <c r="W160" i="1" s="1"/>
  <c r="X160" i="1" s="1"/>
  <c r="G161" i="1"/>
  <c r="G162" i="1"/>
  <c r="G163" i="1"/>
  <c r="K163" i="1" s="1"/>
  <c r="L163" i="1" s="1"/>
  <c r="G164" i="1"/>
  <c r="K164" i="1" s="1"/>
  <c r="L164" i="1" s="1"/>
  <c r="G165" i="1"/>
  <c r="K165" i="1" s="1"/>
  <c r="L165" i="1" s="1"/>
  <c r="G166" i="1"/>
  <c r="G167" i="1"/>
  <c r="G168" i="1"/>
  <c r="G169" i="1"/>
  <c r="G170" i="1"/>
  <c r="G171" i="1"/>
  <c r="G172" i="1"/>
  <c r="G173" i="1"/>
  <c r="W173" i="1" s="1"/>
  <c r="X173" i="1" s="1"/>
  <c r="G174" i="1"/>
  <c r="G175" i="1"/>
  <c r="W175" i="1" s="1"/>
  <c r="X175" i="1" s="1"/>
  <c r="G176" i="1"/>
  <c r="W176" i="1" s="1"/>
  <c r="X176" i="1" s="1"/>
  <c r="G177" i="1"/>
  <c r="W177" i="1" s="1"/>
  <c r="X177" i="1" s="1"/>
  <c r="G178" i="1"/>
  <c r="G179" i="1"/>
  <c r="G180" i="1"/>
  <c r="W180" i="1" s="1"/>
  <c r="X180" i="1" s="1"/>
  <c r="G181" i="1"/>
  <c r="W181" i="1" s="1"/>
  <c r="X181" i="1" s="1"/>
  <c r="G182" i="1"/>
  <c r="G183" i="1"/>
  <c r="G184" i="1"/>
  <c r="G185" i="1"/>
  <c r="G186" i="1"/>
  <c r="G187" i="1"/>
  <c r="G188" i="1"/>
  <c r="G189" i="1"/>
  <c r="G190" i="1"/>
  <c r="G191" i="1"/>
  <c r="W191" i="1" s="1"/>
  <c r="X191" i="1" s="1"/>
  <c r="G192" i="1"/>
  <c r="W192" i="1" s="1"/>
  <c r="X192" i="1" s="1"/>
  <c r="G193" i="1"/>
  <c r="W193" i="1" s="1"/>
  <c r="X193" i="1" s="1"/>
  <c r="G194" i="1"/>
  <c r="G195" i="1"/>
  <c r="G196" i="1"/>
  <c r="G197" i="1"/>
  <c r="G198" i="1"/>
  <c r="G199" i="1"/>
  <c r="G200" i="1"/>
  <c r="W200" i="1" s="1"/>
  <c r="X200" i="1" s="1"/>
  <c r="G201" i="1"/>
  <c r="W201" i="1" s="1"/>
  <c r="X201" i="1" s="1"/>
  <c r="G202" i="1"/>
  <c r="G203" i="1"/>
  <c r="G204" i="1"/>
  <c r="G205" i="1"/>
  <c r="G206" i="1"/>
  <c r="G207" i="1"/>
  <c r="W207" i="1" s="1"/>
  <c r="X207" i="1" s="1"/>
  <c r="G208" i="1"/>
  <c r="W208" i="1" s="1"/>
  <c r="X208" i="1" s="1"/>
  <c r="G209" i="1"/>
  <c r="W209" i="1" s="1"/>
  <c r="X209" i="1" s="1"/>
  <c r="G210" i="1"/>
  <c r="G211" i="1"/>
  <c r="G212" i="1"/>
  <c r="G213" i="1"/>
  <c r="G214" i="1"/>
  <c r="G215" i="1"/>
  <c r="G216" i="1"/>
  <c r="G217" i="1"/>
  <c r="G218" i="1"/>
  <c r="G219" i="1"/>
  <c r="G220" i="1"/>
  <c r="G221" i="1"/>
  <c r="G222" i="1"/>
  <c r="G223" i="1"/>
  <c r="W223" i="1" s="1"/>
  <c r="X223" i="1" s="1"/>
  <c r="G224" i="1"/>
  <c r="W224" i="1" s="1"/>
  <c r="X224" i="1" s="1"/>
  <c r="G225" i="1"/>
  <c r="W225" i="1" s="1"/>
  <c r="X225" i="1" s="1"/>
  <c r="G226" i="1"/>
  <c r="G227" i="1"/>
  <c r="G228" i="1"/>
  <c r="G229" i="1"/>
  <c r="G230" i="1"/>
  <c r="G231" i="1"/>
  <c r="G232" i="1"/>
  <c r="G233" i="1"/>
  <c r="W233" i="1" s="1"/>
  <c r="X233" i="1" s="1"/>
  <c r="G234" i="1"/>
  <c r="G235" i="1"/>
  <c r="G236" i="1"/>
  <c r="G237" i="1"/>
  <c r="G238" i="1"/>
  <c r="G239" i="1"/>
  <c r="W239" i="1" s="1"/>
  <c r="X239" i="1" s="1"/>
  <c r="G240" i="1"/>
  <c r="G241" i="1"/>
  <c r="W241" i="1" s="1"/>
  <c r="X241" i="1" s="1"/>
  <c r="G242" i="1"/>
  <c r="G243" i="1"/>
  <c r="G244" i="1"/>
  <c r="G245" i="1"/>
  <c r="G246" i="1"/>
  <c r="G247" i="1"/>
  <c r="G248" i="1"/>
  <c r="G249" i="1"/>
  <c r="G250" i="1"/>
  <c r="W250" i="1" s="1"/>
  <c r="X250" i="1" s="1"/>
  <c r="G251" i="1"/>
  <c r="G252" i="1"/>
  <c r="G253" i="1"/>
  <c r="G254" i="1"/>
  <c r="G255" i="1"/>
  <c r="W255" i="1" s="1"/>
  <c r="X255" i="1" s="1"/>
  <c r="G256" i="1"/>
  <c r="G257" i="1"/>
  <c r="G258" i="1"/>
  <c r="G259" i="1"/>
  <c r="G260" i="1"/>
  <c r="G261" i="1"/>
  <c r="G262" i="1"/>
  <c r="G263" i="1"/>
  <c r="G264" i="1"/>
  <c r="G265" i="1"/>
  <c r="W265" i="1" s="1"/>
  <c r="X265" i="1" s="1"/>
  <c r="G266" i="1"/>
  <c r="G267" i="1"/>
  <c r="W267" i="1" s="1"/>
  <c r="X267" i="1" s="1"/>
  <c r="G268" i="1"/>
  <c r="G269" i="1"/>
  <c r="W269" i="1" s="1"/>
  <c r="X269" i="1" s="1"/>
  <c r="G270" i="1"/>
  <c r="G271" i="1"/>
  <c r="W271" i="1" s="1"/>
  <c r="X271" i="1" s="1"/>
  <c r="G272" i="1"/>
  <c r="G273" i="1"/>
  <c r="G274" i="1"/>
  <c r="G275" i="1"/>
  <c r="G276" i="1"/>
  <c r="G277" i="1"/>
  <c r="G278" i="1"/>
  <c r="G279" i="1"/>
  <c r="G280" i="1"/>
  <c r="G281" i="1"/>
  <c r="G282" i="1"/>
  <c r="G283" i="1"/>
  <c r="G284" i="1"/>
  <c r="G285" i="1"/>
  <c r="G286" i="1"/>
  <c r="G287" i="1"/>
  <c r="W287" i="1" s="1"/>
  <c r="X287" i="1" s="1"/>
  <c r="G288" i="1"/>
  <c r="G289" i="1"/>
  <c r="G290" i="1"/>
  <c r="G291" i="1"/>
  <c r="G292" i="1"/>
  <c r="G293" i="1"/>
  <c r="G294" i="1"/>
  <c r="G295" i="1"/>
  <c r="G296" i="1"/>
  <c r="G297" i="1"/>
  <c r="G298" i="1"/>
  <c r="G299" i="1"/>
  <c r="G300" i="1"/>
  <c r="G301" i="1"/>
  <c r="G302" i="1"/>
  <c r="G303" i="1"/>
  <c r="W303" i="1" s="1"/>
  <c r="X303" i="1" s="1"/>
  <c r="G304" i="1"/>
  <c r="W304" i="1" s="1"/>
  <c r="X304" i="1" s="1"/>
  <c r="G305" i="1"/>
  <c r="G306" i="1"/>
  <c r="G307" i="1"/>
  <c r="G308" i="1"/>
  <c r="G309" i="1"/>
  <c r="G310" i="1"/>
  <c r="G311" i="1"/>
  <c r="W311" i="1" s="1"/>
  <c r="X311" i="1" s="1"/>
  <c r="G312" i="1"/>
  <c r="G313" i="1"/>
  <c r="G314" i="1"/>
  <c r="G315" i="1"/>
  <c r="G316" i="1"/>
  <c r="G317" i="1"/>
  <c r="G318" i="1"/>
  <c r="G319" i="1"/>
  <c r="W319" i="1" s="1"/>
  <c r="X319" i="1" s="1"/>
  <c r="G320" i="1"/>
  <c r="W320" i="1" s="1"/>
  <c r="X320" i="1" s="1"/>
  <c r="G321" i="1"/>
  <c r="W321" i="1" s="1"/>
  <c r="X321" i="1" s="1"/>
  <c r="G322" i="1"/>
  <c r="G323" i="1"/>
  <c r="G324" i="1"/>
  <c r="G325" i="1"/>
  <c r="G326" i="1"/>
  <c r="G327" i="1"/>
  <c r="G328" i="1"/>
  <c r="G329" i="1"/>
  <c r="G330" i="1"/>
  <c r="G331" i="1"/>
  <c r="G332" i="1"/>
  <c r="G333" i="1"/>
  <c r="G334" i="1"/>
  <c r="G335" i="1"/>
  <c r="W335" i="1" s="1"/>
  <c r="X335" i="1" s="1"/>
  <c r="G336" i="1"/>
  <c r="W336" i="1" s="1"/>
  <c r="X336" i="1" s="1"/>
  <c r="G337" i="1"/>
  <c r="W337" i="1" s="1"/>
  <c r="X337" i="1" s="1"/>
  <c r="G338" i="1"/>
  <c r="G339" i="1"/>
  <c r="G340" i="1"/>
  <c r="G341" i="1"/>
  <c r="G342" i="1"/>
  <c r="G343" i="1"/>
  <c r="W343" i="1" s="1"/>
  <c r="X343" i="1" s="1"/>
  <c r="G344" i="1"/>
  <c r="G345" i="1"/>
  <c r="G346" i="1"/>
  <c r="G347" i="1"/>
  <c r="G348" i="1"/>
  <c r="G349" i="1"/>
  <c r="G350" i="1"/>
  <c r="G351" i="1"/>
  <c r="W351" i="1" s="1"/>
  <c r="X351" i="1" s="1"/>
  <c r="G352" i="1"/>
  <c r="W352" i="1" s="1"/>
  <c r="X352" i="1" s="1"/>
  <c r="G353" i="1"/>
  <c r="W353" i="1" s="1"/>
  <c r="X353" i="1" s="1"/>
  <c r="G354" i="1"/>
  <c r="G355" i="1"/>
  <c r="G356" i="1"/>
  <c r="G357" i="1"/>
  <c r="G358" i="1"/>
  <c r="G359" i="1"/>
  <c r="G360" i="1"/>
  <c r="G361" i="1"/>
  <c r="G362" i="1"/>
  <c r="W362" i="1" s="1"/>
  <c r="X362" i="1" s="1"/>
  <c r="G363" i="1"/>
  <c r="G364" i="1"/>
  <c r="G365" i="1"/>
  <c r="G366" i="1"/>
  <c r="G367" i="1"/>
  <c r="W367" i="1" s="1"/>
  <c r="X367" i="1" s="1"/>
  <c r="G368" i="1"/>
  <c r="W368" i="1" s="1"/>
  <c r="X368" i="1" s="1"/>
  <c r="G369" i="1"/>
  <c r="W369" i="1" s="1"/>
  <c r="X369" i="1" s="1"/>
  <c r="G370" i="1"/>
  <c r="G371" i="1"/>
  <c r="G372" i="1"/>
  <c r="G373" i="1"/>
  <c r="G374" i="1"/>
  <c r="G375" i="1"/>
  <c r="G376" i="1"/>
  <c r="G377" i="1"/>
  <c r="G378" i="1"/>
  <c r="G379" i="1"/>
  <c r="G380" i="1"/>
  <c r="G381" i="1"/>
  <c r="G382" i="1"/>
  <c r="G383" i="1"/>
  <c r="W383" i="1" s="1"/>
  <c r="X383" i="1" s="1"/>
  <c r="G384" i="1"/>
  <c r="W384" i="1" s="1"/>
  <c r="X384" i="1" s="1"/>
  <c r="G385" i="1"/>
  <c r="W385" i="1" s="1"/>
  <c r="X385" i="1" s="1"/>
  <c r="G386" i="1"/>
  <c r="G387" i="1"/>
  <c r="G388" i="1"/>
  <c r="G389" i="1"/>
  <c r="G390" i="1"/>
  <c r="G391" i="1"/>
  <c r="G392" i="1"/>
  <c r="G393" i="1"/>
  <c r="G394" i="1"/>
  <c r="G395" i="1"/>
  <c r="G396" i="1"/>
  <c r="G397" i="1"/>
  <c r="G398" i="1"/>
  <c r="G399" i="1"/>
  <c r="W399" i="1" s="1"/>
  <c r="X399" i="1" s="1"/>
  <c r="G400" i="1"/>
  <c r="W400" i="1" s="1"/>
  <c r="X400" i="1" s="1"/>
  <c r="G401" i="1"/>
  <c r="W401" i="1" s="1"/>
  <c r="X401" i="1" s="1"/>
  <c r="G402" i="1"/>
  <c r="G403" i="1"/>
  <c r="G404" i="1"/>
  <c r="G405" i="1"/>
  <c r="G406" i="1"/>
  <c r="G407" i="1"/>
  <c r="W407" i="1" s="1"/>
  <c r="X407" i="1" s="1"/>
  <c r="G408" i="1"/>
  <c r="G409" i="1"/>
  <c r="G410" i="1"/>
  <c r="G411" i="1"/>
  <c r="G412" i="1"/>
  <c r="G413" i="1"/>
  <c r="G414" i="1"/>
  <c r="G415" i="1"/>
  <c r="W415" i="1" s="1"/>
  <c r="X415" i="1" s="1"/>
  <c r="G416" i="1"/>
  <c r="W416" i="1" s="1"/>
  <c r="X416" i="1" s="1"/>
  <c r="G417" i="1"/>
  <c r="W417" i="1" s="1"/>
  <c r="X417" i="1" s="1"/>
  <c r="G418" i="1"/>
  <c r="W418" i="1" s="1"/>
  <c r="X418" i="1" s="1"/>
  <c r="G419" i="1"/>
  <c r="G420" i="1"/>
  <c r="G421" i="1"/>
  <c r="G422" i="1"/>
  <c r="G423" i="1"/>
  <c r="G424" i="1"/>
  <c r="G425" i="1"/>
  <c r="G426" i="1"/>
  <c r="W426" i="1" s="1"/>
  <c r="X426" i="1" s="1"/>
  <c r="G427" i="1"/>
  <c r="G428" i="1"/>
  <c r="G429" i="1"/>
  <c r="G430" i="1"/>
  <c r="G431" i="1"/>
  <c r="W431" i="1" s="1"/>
  <c r="X431" i="1" s="1"/>
  <c r="G432" i="1"/>
  <c r="W432" i="1" s="1"/>
  <c r="X432" i="1" s="1"/>
  <c r="G433" i="1"/>
  <c r="W433" i="1" s="1"/>
  <c r="X433" i="1" s="1"/>
  <c r="G434" i="1"/>
  <c r="G435" i="1"/>
  <c r="G436" i="1"/>
  <c r="G437" i="1"/>
  <c r="G438" i="1"/>
  <c r="G439" i="1"/>
  <c r="G440" i="1"/>
  <c r="G441" i="1"/>
  <c r="G442" i="1"/>
  <c r="G443" i="1"/>
  <c r="G444" i="1"/>
  <c r="G445" i="1"/>
  <c r="G446" i="1"/>
  <c r="G447" i="1"/>
  <c r="W447" i="1" s="1"/>
  <c r="X447" i="1" s="1"/>
  <c r="G448" i="1"/>
  <c r="W448" i="1" s="1"/>
  <c r="X448" i="1" s="1"/>
  <c r="G449" i="1"/>
  <c r="W449" i="1" s="1"/>
  <c r="X449" i="1" s="1"/>
  <c r="G450" i="1"/>
  <c r="G451" i="1"/>
  <c r="G452" i="1"/>
  <c r="G453" i="1"/>
  <c r="G454" i="1"/>
  <c r="G455" i="1"/>
  <c r="G456" i="1"/>
  <c r="G457" i="1"/>
  <c r="G458" i="1"/>
  <c r="G459" i="1"/>
  <c r="G460" i="1"/>
  <c r="G461" i="1"/>
  <c r="G462" i="1"/>
  <c r="G463" i="1"/>
  <c r="W463" i="1" s="1"/>
  <c r="X463" i="1" s="1"/>
  <c r="G464" i="1"/>
  <c r="W464" i="1" s="1"/>
  <c r="X464" i="1" s="1"/>
  <c r="G465" i="1"/>
  <c r="W465" i="1" s="1"/>
  <c r="X465" i="1" s="1"/>
  <c r="G466" i="1"/>
  <c r="G467" i="1"/>
  <c r="G468" i="1"/>
  <c r="G469" i="1"/>
  <c r="G470" i="1"/>
  <c r="G471" i="1"/>
  <c r="G472" i="1"/>
  <c r="G473" i="1"/>
  <c r="G474" i="1"/>
  <c r="G475" i="1"/>
  <c r="G476" i="1"/>
  <c r="G477" i="1"/>
  <c r="G478" i="1"/>
  <c r="G479" i="1"/>
  <c r="W479" i="1" s="1"/>
  <c r="X479" i="1" s="1"/>
  <c r="G480" i="1"/>
  <c r="W480" i="1" s="1"/>
  <c r="X480" i="1" s="1"/>
  <c r="G481" i="1"/>
  <c r="W481" i="1" s="1"/>
  <c r="X481" i="1" s="1"/>
  <c r="G482" i="1"/>
  <c r="G483" i="1"/>
  <c r="G484" i="1"/>
  <c r="G485" i="1"/>
  <c r="G486" i="1"/>
  <c r="G487" i="1"/>
  <c r="G488" i="1"/>
  <c r="G489" i="1"/>
  <c r="G490" i="1"/>
  <c r="G491" i="1"/>
  <c r="G492" i="1"/>
  <c r="G493" i="1"/>
  <c r="G494" i="1"/>
  <c r="G495" i="1"/>
  <c r="W495" i="1" s="1"/>
  <c r="X495" i="1" s="1"/>
  <c r="G496" i="1"/>
  <c r="W496" i="1" s="1"/>
  <c r="X496" i="1" s="1"/>
  <c r="G497" i="1"/>
  <c r="W497" i="1" s="1"/>
  <c r="X497" i="1" s="1"/>
  <c r="G498" i="1"/>
  <c r="G499" i="1"/>
  <c r="G500" i="1"/>
  <c r="G501" i="1"/>
  <c r="G502" i="1"/>
  <c r="G503" i="1"/>
  <c r="G504" i="1"/>
  <c r="G505" i="1"/>
  <c r="G506" i="1"/>
  <c r="G507" i="1"/>
  <c r="W507" i="1" s="1"/>
  <c r="X507" i="1" s="1"/>
  <c r="G508" i="1"/>
  <c r="G509" i="1"/>
  <c r="G510" i="1"/>
  <c r="G511" i="1"/>
  <c r="W511" i="1" s="1"/>
  <c r="X511" i="1" s="1"/>
  <c r="G512" i="1"/>
  <c r="W512" i="1" s="1"/>
  <c r="X512" i="1" s="1"/>
  <c r="G513" i="1"/>
  <c r="W513" i="1" s="1"/>
  <c r="X513" i="1" s="1"/>
  <c r="G514" i="1"/>
  <c r="G515" i="1"/>
  <c r="G516" i="1"/>
  <c r="G517" i="1"/>
  <c r="K517" i="1" s="1"/>
  <c r="L517" i="1" s="1"/>
  <c r="I2" i="1"/>
  <c r="J2" i="1" s="1"/>
  <c r="I3" i="1"/>
  <c r="I4" i="1"/>
  <c r="I5" i="1"/>
  <c r="J5" i="1" s="1"/>
  <c r="I6" i="1"/>
  <c r="J6" i="1" s="1"/>
  <c r="I7" i="1"/>
  <c r="J7" i="1" s="1"/>
  <c r="I18" i="1"/>
  <c r="J18" i="1" s="1"/>
  <c r="I34" i="1"/>
  <c r="J34" i="1" s="1"/>
  <c r="I99" i="1"/>
  <c r="J99" i="1" s="1"/>
  <c r="I115" i="1"/>
  <c r="J115" i="1" s="1"/>
  <c r="I178" i="1"/>
  <c r="J178" i="1" s="1"/>
  <c r="I181" i="1"/>
  <c r="J181" i="1" s="1"/>
  <c r="I195" i="1"/>
  <c r="I242" i="1"/>
  <c r="J242" i="1" s="1"/>
  <c r="I291" i="1"/>
  <c r="I306" i="1"/>
  <c r="J306" i="1" s="1"/>
  <c r="I418" i="1"/>
  <c r="J418" i="1" s="1"/>
  <c r="J211" i="1"/>
  <c r="K2" i="1"/>
  <c r="L2" i="1" s="1"/>
  <c r="K14" i="1"/>
  <c r="L14" i="1" s="1"/>
  <c r="K30" i="1"/>
  <c r="L30" i="1" s="1"/>
  <c r="K34" i="1"/>
  <c r="L34" i="1" s="1"/>
  <c r="K35" i="1"/>
  <c r="L35" i="1" s="1"/>
  <c r="K38" i="1"/>
  <c r="L38" i="1" s="1"/>
  <c r="K46" i="1"/>
  <c r="L46" i="1" s="1"/>
  <c r="K51" i="1"/>
  <c r="L51" i="1" s="1"/>
  <c r="K62" i="1"/>
  <c r="L62" i="1" s="1"/>
  <c r="K69" i="1"/>
  <c r="L69" i="1" s="1"/>
  <c r="K70" i="1"/>
  <c r="L70" i="1" s="1"/>
  <c r="K78" i="1"/>
  <c r="L78" i="1" s="1"/>
  <c r="K94" i="1"/>
  <c r="L94" i="1" s="1"/>
  <c r="K110" i="1"/>
  <c r="L110" i="1" s="1"/>
  <c r="K114" i="1"/>
  <c r="L114" i="1" s="1"/>
  <c r="K131" i="1"/>
  <c r="L131" i="1" s="1"/>
  <c r="K146" i="1"/>
  <c r="L146" i="1" s="1"/>
  <c r="K190" i="1"/>
  <c r="L190" i="1" s="1"/>
  <c r="K206" i="1"/>
  <c r="L206" i="1" s="1"/>
  <c r="K286" i="1"/>
  <c r="L286" i="1" s="1"/>
  <c r="K302" i="1"/>
  <c r="L302" i="1" s="1"/>
  <c r="K334" i="1"/>
  <c r="L334" i="1" s="1"/>
  <c r="K418" i="1"/>
  <c r="L418" i="1" s="1"/>
  <c r="L3" i="1"/>
  <c r="M2" i="1"/>
  <c r="M3" i="1"/>
  <c r="M4" i="1"/>
  <c r="M5" i="1"/>
  <c r="M6" i="1"/>
  <c r="M7" i="1"/>
  <c r="M18" i="1"/>
  <c r="M19" i="1"/>
  <c r="M20" i="1"/>
  <c r="M21" i="1"/>
  <c r="M22" i="1"/>
  <c r="M23" i="1"/>
  <c r="M25" i="1"/>
  <c r="M26" i="1"/>
  <c r="M34" i="1"/>
  <c r="M35" i="1"/>
  <c r="M36" i="1"/>
  <c r="M37" i="1"/>
  <c r="M38" i="1"/>
  <c r="M50" i="1"/>
  <c r="M51" i="1"/>
  <c r="M52" i="1"/>
  <c r="M53" i="1"/>
  <c r="M54" i="1"/>
  <c r="M55" i="1"/>
  <c r="M56" i="1"/>
  <c r="M57" i="1"/>
  <c r="M58" i="1"/>
  <c r="M66" i="1"/>
  <c r="M68" i="1"/>
  <c r="M69" i="1"/>
  <c r="M70" i="1"/>
  <c r="M71" i="1"/>
  <c r="M82" i="1"/>
  <c r="M83" i="1"/>
  <c r="M84" i="1"/>
  <c r="M85" i="1"/>
  <c r="M86" i="1"/>
  <c r="M87" i="1"/>
  <c r="M88" i="1"/>
  <c r="M89" i="1"/>
  <c r="M90" i="1"/>
  <c r="M98" i="1"/>
  <c r="M100" i="1"/>
  <c r="M101" i="1"/>
  <c r="M102" i="1"/>
  <c r="M103" i="1"/>
  <c r="M113" i="1"/>
  <c r="M114" i="1"/>
  <c r="M116" i="1"/>
  <c r="M117" i="1"/>
  <c r="M118" i="1"/>
  <c r="M119" i="1"/>
  <c r="M120" i="1"/>
  <c r="M121" i="1"/>
  <c r="M122" i="1"/>
  <c r="M129" i="1"/>
  <c r="M130" i="1"/>
  <c r="M131" i="1"/>
  <c r="M132" i="1"/>
  <c r="M133" i="1"/>
  <c r="M134" i="1"/>
  <c r="M135" i="1"/>
  <c r="M136" i="1"/>
  <c r="M137" i="1"/>
  <c r="M138" i="1"/>
  <c r="M145" i="1"/>
  <c r="M146" i="1"/>
  <c r="M147" i="1"/>
  <c r="M148" i="1"/>
  <c r="M149" i="1"/>
  <c r="M150" i="1"/>
  <c r="M151" i="1"/>
  <c r="M152" i="1"/>
  <c r="M153" i="1"/>
  <c r="M154" i="1"/>
  <c r="M162" i="1"/>
  <c r="M163" i="1"/>
  <c r="M164" i="1"/>
  <c r="M165" i="1"/>
  <c r="M166" i="1"/>
  <c r="M167" i="1"/>
  <c r="M168" i="1"/>
  <c r="M169" i="1"/>
  <c r="M170" i="1"/>
  <c r="M179" i="1"/>
  <c r="M180" i="1"/>
  <c r="M181" i="1"/>
  <c r="M182" i="1"/>
  <c r="M183" i="1"/>
  <c r="M184" i="1"/>
  <c r="M194" i="1"/>
  <c r="M195" i="1"/>
  <c r="M196" i="1"/>
  <c r="M197" i="1"/>
  <c r="M198" i="1"/>
  <c r="M199" i="1"/>
  <c r="M202" i="1"/>
  <c r="M210" i="1"/>
  <c r="M211" i="1"/>
  <c r="M212" i="1"/>
  <c r="M213" i="1"/>
  <c r="M215" i="1"/>
  <c r="M216" i="1"/>
  <c r="M217" i="1"/>
  <c r="M226" i="1"/>
  <c r="M227" i="1"/>
  <c r="M228" i="1"/>
  <c r="M229" i="1"/>
  <c r="M230" i="1"/>
  <c r="M231" i="1"/>
  <c r="M232" i="1"/>
  <c r="M233" i="1"/>
  <c r="M234" i="1"/>
  <c r="M242" i="1"/>
  <c r="M243" i="1"/>
  <c r="M244" i="1"/>
  <c r="M245" i="1"/>
  <c r="M246" i="1"/>
  <c r="M247" i="1"/>
  <c r="M258" i="1"/>
  <c r="M259" i="1"/>
  <c r="M260" i="1"/>
  <c r="M261" i="1"/>
  <c r="M262" i="1"/>
  <c r="M263" i="1"/>
  <c r="M264" i="1"/>
  <c r="M265" i="1"/>
  <c r="M266" i="1"/>
  <c r="M275" i="1"/>
  <c r="M276" i="1"/>
  <c r="M277" i="1"/>
  <c r="M279" i="1"/>
  <c r="M281" i="1"/>
  <c r="M282" i="1"/>
  <c r="M290" i="1"/>
  <c r="M293" i="1"/>
  <c r="M294" i="1"/>
  <c r="M295" i="1"/>
  <c r="M297" i="1"/>
  <c r="M298" i="1"/>
  <c r="M306" i="1"/>
  <c r="M307" i="1"/>
  <c r="M308" i="1"/>
  <c r="M309" i="1"/>
  <c r="M310" i="1"/>
  <c r="M311" i="1"/>
  <c r="M312" i="1"/>
  <c r="M313" i="1"/>
  <c r="M324" i="1"/>
  <c r="M325" i="1"/>
  <c r="M326" i="1"/>
  <c r="M327" i="1"/>
  <c r="M329" i="1"/>
  <c r="M330" i="1"/>
  <c r="M338" i="1"/>
  <c r="M340" i="1"/>
  <c r="M341" i="1"/>
  <c r="M342" i="1"/>
  <c r="M343" i="1"/>
  <c r="M344" i="1"/>
  <c r="M345" i="1"/>
  <c r="M346" i="1"/>
  <c r="M354" i="1"/>
  <c r="M355" i="1"/>
  <c r="M356" i="1"/>
  <c r="M357" i="1"/>
  <c r="M358" i="1"/>
  <c r="M359" i="1"/>
  <c r="M360" i="1"/>
  <c r="M361" i="1"/>
  <c r="M362" i="1"/>
  <c r="M370" i="1"/>
  <c r="M371" i="1"/>
  <c r="M372" i="1"/>
  <c r="M373" i="1"/>
  <c r="M374" i="1"/>
  <c r="M376" i="1"/>
  <c r="M377" i="1"/>
  <c r="M378" i="1"/>
  <c r="M386" i="1"/>
  <c r="M388" i="1"/>
  <c r="M389" i="1"/>
  <c r="M390" i="1"/>
  <c r="M391" i="1"/>
  <c r="M393" i="1"/>
  <c r="M394" i="1"/>
  <c r="M402" i="1"/>
  <c r="M403" i="1"/>
  <c r="M404" i="1"/>
  <c r="M405" i="1"/>
  <c r="M409" i="1"/>
  <c r="M410" i="1"/>
  <c r="M418" i="1"/>
  <c r="M419" i="1"/>
  <c r="M420" i="1"/>
  <c r="M421" i="1"/>
  <c r="M422" i="1"/>
  <c r="M423" i="1"/>
  <c r="M425" i="1"/>
  <c r="M426" i="1"/>
  <c r="M434" i="1"/>
  <c r="M435" i="1"/>
  <c r="M436" i="1"/>
  <c r="M437" i="1"/>
  <c r="M438" i="1"/>
  <c r="M439" i="1"/>
  <c r="M440" i="1"/>
  <c r="M441" i="1"/>
  <c r="M442" i="1"/>
  <c r="M450" i="1"/>
  <c r="M451" i="1"/>
  <c r="M452" i="1"/>
  <c r="M453" i="1"/>
  <c r="M454" i="1"/>
  <c r="M455" i="1"/>
  <c r="M456" i="1"/>
  <c r="M457" i="1"/>
  <c r="M458" i="1"/>
  <c r="M466" i="1"/>
  <c r="M467" i="1"/>
  <c r="M468" i="1"/>
  <c r="M469" i="1"/>
  <c r="M470" i="1"/>
  <c r="M471" i="1"/>
  <c r="M472" i="1"/>
  <c r="M473" i="1"/>
  <c r="M482" i="1"/>
  <c r="M483" i="1"/>
  <c r="M484" i="1"/>
  <c r="M485" i="1"/>
  <c r="M486" i="1"/>
  <c r="M487" i="1"/>
  <c r="M488" i="1"/>
  <c r="M489" i="1"/>
  <c r="M490" i="1"/>
  <c r="M498" i="1"/>
  <c r="M499" i="1"/>
  <c r="M500" i="1"/>
  <c r="M501" i="1"/>
  <c r="M502" i="1"/>
  <c r="M503" i="1"/>
  <c r="M505" i="1"/>
  <c r="M506" i="1"/>
  <c r="M514" i="1"/>
  <c r="M515" i="1"/>
  <c r="M517" i="1"/>
  <c r="AC499" i="1"/>
  <c r="AC426" i="1"/>
  <c r="AC367" i="1"/>
  <c r="AC325" i="1"/>
  <c r="AC244" i="1"/>
  <c r="AC222" i="1"/>
  <c r="AC61" i="1"/>
  <c r="AC201" i="1"/>
  <c r="AC221" i="1"/>
  <c r="K181" i="1" l="1"/>
  <c r="L181" i="1" s="1"/>
  <c r="I117" i="1"/>
  <c r="J117" i="1" s="1"/>
  <c r="K117" i="1"/>
  <c r="L117" i="1" s="1"/>
  <c r="K180" i="1"/>
  <c r="L180" i="1" s="1"/>
  <c r="I180" i="1"/>
  <c r="J180" i="1" s="1"/>
  <c r="K6" i="1"/>
  <c r="L6" i="1" s="1"/>
  <c r="I332" i="1"/>
  <c r="J332" i="1" s="1"/>
  <c r="W332" i="1"/>
  <c r="X332" i="1" s="1"/>
  <c r="K92" i="1"/>
  <c r="L92" i="1" s="1"/>
  <c r="W92" i="1"/>
  <c r="X92" i="1" s="1"/>
  <c r="K459" i="1"/>
  <c r="W459" i="1"/>
  <c r="X459" i="1" s="1"/>
  <c r="K251" i="1"/>
  <c r="L251" i="1" s="1"/>
  <c r="W251" i="1"/>
  <c r="X251" i="1" s="1"/>
  <c r="I442" i="1"/>
  <c r="J442" i="1" s="1"/>
  <c r="W442" i="1"/>
  <c r="X442" i="1" s="1"/>
  <c r="I346" i="1"/>
  <c r="J346" i="1" s="1"/>
  <c r="W346" i="1"/>
  <c r="X346" i="1" s="1"/>
  <c r="I330" i="1"/>
  <c r="J330" i="1" s="1"/>
  <c r="W330" i="1"/>
  <c r="X330" i="1" s="1"/>
  <c r="I314" i="1"/>
  <c r="J314" i="1" s="1"/>
  <c r="W314" i="1"/>
  <c r="X314" i="1" s="1"/>
  <c r="I298" i="1"/>
  <c r="J298" i="1" s="1"/>
  <c r="W298" i="1"/>
  <c r="X298" i="1" s="1"/>
  <c r="I282" i="1"/>
  <c r="J282" i="1" s="1"/>
  <c r="W282" i="1"/>
  <c r="X282" i="1" s="1"/>
  <c r="I266" i="1"/>
  <c r="J266" i="1" s="1"/>
  <c r="W266" i="1"/>
  <c r="X266" i="1" s="1"/>
  <c r="I234" i="1"/>
  <c r="J234" i="1" s="1"/>
  <c r="W234" i="1"/>
  <c r="X234" i="1" s="1"/>
  <c r="I218" i="1"/>
  <c r="J218" i="1" s="1"/>
  <c r="W218" i="1"/>
  <c r="X218" i="1" s="1"/>
  <c r="K202" i="1"/>
  <c r="W202" i="1"/>
  <c r="X202" i="1" s="1"/>
  <c r="I186" i="1"/>
  <c r="J186" i="1" s="1"/>
  <c r="W186" i="1"/>
  <c r="X186" i="1" s="1"/>
  <c r="I170" i="1"/>
  <c r="J170" i="1" s="1"/>
  <c r="W170" i="1"/>
  <c r="X170" i="1" s="1"/>
  <c r="I154" i="1"/>
  <c r="J154" i="1" s="1"/>
  <c r="W154" i="1"/>
  <c r="X154" i="1" s="1"/>
  <c r="I138" i="1"/>
  <c r="J138" i="1" s="1"/>
  <c r="W138" i="1"/>
  <c r="X138" i="1" s="1"/>
  <c r="I122" i="1"/>
  <c r="J122" i="1" s="1"/>
  <c r="W122" i="1"/>
  <c r="X122" i="1" s="1"/>
  <c r="I106" i="1"/>
  <c r="J106" i="1" s="1"/>
  <c r="W106" i="1"/>
  <c r="X106" i="1" s="1"/>
  <c r="K90" i="1"/>
  <c r="W90" i="1"/>
  <c r="X90" i="1" s="1"/>
  <c r="I74" i="1"/>
  <c r="J74" i="1" s="1"/>
  <c r="W74" i="1"/>
  <c r="X74" i="1" s="1"/>
  <c r="I58" i="1"/>
  <c r="J58" i="1" s="1"/>
  <c r="W58" i="1"/>
  <c r="X58" i="1" s="1"/>
  <c r="I42" i="1"/>
  <c r="J42" i="1" s="1"/>
  <c r="W42" i="1"/>
  <c r="X42" i="1" s="1"/>
  <c r="I10" i="1"/>
  <c r="J10" i="1" s="1"/>
  <c r="W10" i="1"/>
  <c r="X10" i="1" s="1"/>
  <c r="K283" i="1"/>
  <c r="W283" i="1"/>
  <c r="X283" i="1" s="1"/>
  <c r="J489" i="1"/>
  <c r="W489" i="1"/>
  <c r="X489" i="1" s="1"/>
  <c r="I457" i="1"/>
  <c r="J457" i="1" s="1"/>
  <c r="W457" i="1"/>
  <c r="X457" i="1" s="1"/>
  <c r="K441" i="1"/>
  <c r="W441" i="1"/>
  <c r="X441" i="1" s="1"/>
  <c r="K425" i="1"/>
  <c r="L425" i="1" s="1"/>
  <c r="W425" i="1"/>
  <c r="X425" i="1" s="1"/>
  <c r="K409" i="1"/>
  <c r="L409" i="1" s="1"/>
  <c r="W409" i="1"/>
  <c r="X409" i="1" s="1"/>
  <c r="J393" i="1"/>
  <c r="W393" i="1"/>
  <c r="X393" i="1" s="1"/>
  <c r="I377" i="1"/>
  <c r="J377" i="1" s="1"/>
  <c r="W377" i="1"/>
  <c r="X377" i="1" s="1"/>
  <c r="K361" i="1"/>
  <c r="L361" i="1" s="1"/>
  <c r="W361" i="1"/>
  <c r="X361" i="1" s="1"/>
  <c r="I345" i="1"/>
  <c r="W345" i="1"/>
  <c r="X345" i="1" s="1"/>
  <c r="I329" i="1"/>
  <c r="J329" i="1" s="1"/>
  <c r="W329" i="1"/>
  <c r="X329" i="1" s="1"/>
  <c r="K313" i="1"/>
  <c r="L313" i="1" s="1"/>
  <c r="W313" i="1"/>
  <c r="X313" i="1" s="1"/>
  <c r="K297" i="1"/>
  <c r="W297" i="1"/>
  <c r="X297" i="1" s="1"/>
  <c r="K281" i="1"/>
  <c r="L281" i="1" s="1"/>
  <c r="W281" i="1"/>
  <c r="X281" i="1" s="1"/>
  <c r="K249" i="1"/>
  <c r="L249" i="1" s="1"/>
  <c r="W249" i="1"/>
  <c r="X249" i="1" s="1"/>
  <c r="I217" i="1"/>
  <c r="J217" i="1" s="1"/>
  <c r="W217" i="1"/>
  <c r="X217" i="1" s="1"/>
  <c r="K185" i="1"/>
  <c r="L185" i="1" s="1"/>
  <c r="W185" i="1"/>
  <c r="X185" i="1" s="1"/>
  <c r="I169" i="1"/>
  <c r="J169" i="1" s="1"/>
  <c r="W169" i="1"/>
  <c r="X169" i="1" s="1"/>
  <c r="I153" i="1"/>
  <c r="J153" i="1" s="1"/>
  <c r="W153" i="1"/>
  <c r="X153" i="1" s="1"/>
  <c r="I137" i="1"/>
  <c r="J137" i="1" s="1"/>
  <c r="W137" i="1"/>
  <c r="X137" i="1" s="1"/>
  <c r="I121" i="1"/>
  <c r="J121" i="1" s="1"/>
  <c r="W121" i="1"/>
  <c r="X121" i="1" s="1"/>
  <c r="I105" i="1"/>
  <c r="J105" i="1" s="1"/>
  <c r="W105" i="1"/>
  <c r="X105" i="1" s="1"/>
  <c r="I73" i="1"/>
  <c r="J73" i="1" s="1"/>
  <c r="W73" i="1"/>
  <c r="X73" i="1" s="1"/>
  <c r="I57" i="1"/>
  <c r="J57" i="1" s="1"/>
  <c r="W57" i="1"/>
  <c r="X57" i="1" s="1"/>
  <c r="I41" i="1"/>
  <c r="J41" i="1" s="1"/>
  <c r="W41" i="1"/>
  <c r="X41" i="1" s="1"/>
  <c r="I9" i="1"/>
  <c r="J9" i="1" s="1"/>
  <c r="W9" i="1"/>
  <c r="X9" i="1" s="1"/>
  <c r="I460" i="1"/>
  <c r="J460" i="1" s="1"/>
  <c r="W460" i="1"/>
  <c r="X460" i="1" s="1"/>
  <c r="I220" i="1"/>
  <c r="J220" i="1" s="1"/>
  <c r="W220" i="1"/>
  <c r="X220" i="1" s="1"/>
  <c r="K427" i="1"/>
  <c r="L427" i="1" s="1"/>
  <c r="W427" i="1"/>
  <c r="X427" i="1" s="1"/>
  <c r="I235" i="1"/>
  <c r="J235" i="1" s="1"/>
  <c r="W235" i="1"/>
  <c r="X235" i="1" s="1"/>
  <c r="K123" i="1"/>
  <c r="L123" i="1" s="1"/>
  <c r="W123" i="1"/>
  <c r="X123" i="1" s="1"/>
  <c r="K456" i="1"/>
  <c r="L456" i="1" s="1"/>
  <c r="W456" i="1"/>
  <c r="X456" i="1" s="1"/>
  <c r="I312" i="1"/>
  <c r="J312" i="1" s="1"/>
  <c r="W312" i="1"/>
  <c r="X312" i="1" s="1"/>
  <c r="I232" i="1"/>
  <c r="J232" i="1" s="1"/>
  <c r="W232" i="1"/>
  <c r="X232" i="1" s="1"/>
  <c r="I40" i="1"/>
  <c r="J40" i="1" s="1"/>
  <c r="W40" i="1"/>
  <c r="X40" i="1" s="1"/>
  <c r="K24" i="1"/>
  <c r="L24" i="1" s="1"/>
  <c r="W24" i="1"/>
  <c r="X24" i="1" s="1"/>
  <c r="I476" i="1"/>
  <c r="J476" i="1" s="1"/>
  <c r="W476" i="1"/>
  <c r="X476" i="1" s="1"/>
  <c r="I316" i="1"/>
  <c r="J316" i="1" s="1"/>
  <c r="W316" i="1"/>
  <c r="X316" i="1" s="1"/>
  <c r="I108" i="1"/>
  <c r="J108" i="1" s="1"/>
  <c r="W108" i="1"/>
  <c r="X108" i="1" s="1"/>
  <c r="I331" i="1"/>
  <c r="J331" i="1" s="1"/>
  <c r="W331" i="1"/>
  <c r="X331" i="1" s="1"/>
  <c r="J43" i="1"/>
  <c r="W43" i="1"/>
  <c r="X43" i="1" s="1"/>
  <c r="K474" i="1"/>
  <c r="L474" i="1" s="1"/>
  <c r="W474" i="1"/>
  <c r="X474" i="1" s="1"/>
  <c r="I424" i="1"/>
  <c r="J424" i="1" s="1"/>
  <c r="W424" i="1"/>
  <c r="X424" i="1" s="1"/>
  <c r="K184" i="1"/>
  <c r="L184" i="1" s="1"/>
  <c r="W184" i="1"/>
  <c r="X184" i="1" s="1"/>
  <c r="I359" i="1"/>
  <c r="J359" i="1" s="1"/>
  <c r="W359" i="1"/>
  <c r="X359" i="1" s="1"/>
  <c r="K327" i="1"/>
  <c r="L327" i="1" s="1"/>
  <c r="W327" i="1"/>
  <c r="X327" i="1" s="1"/>
  <c r="I295" i="1"/>
  <c r="J295" i="1" s="1"/>
  <c r="W295" i="1"/>
  <c r="X295" i="1" s="1"/>
  <c r="K247" i="1"/>
  <c r="W247" i="1"/>
  <c r="X247" i="1" s="1"/>
  <c r="K215" i="1"/>
  <c r="W215" i="1"/>
  <c r="X215" i="1" s="1"/>
  <c r="K183" i="1"/>
  <c r="L183" i="1" s="1"/>
  <c r="W183" i="1"/>
  <c r="X183" i="1" s="1"/>
  <c r="K119" i="1"/>
  <c r="L119" i="1" s="1"/>
  <c r="W119" i="1"/>
  <c r="X119" i="1" s="1"/>
  <c r="K23" i="1"/>
  <c r="W23" i="1"/>
  <c r="X23" i="1" s="1"/>
  <c r="I364" i="1"/>
  <c r="J364" i="1" s="1"/>
  <c r="W364" i="1"/>
  <c r="X364" i="1" s="1"/>
  <c r="K156" i="1"/>
  <c r="L156" i="1" s="1"/>
  <c r="W156" i="1"/>
  <c r="X156" i="1" s="1"/>
  <c r="I28" i="1"/>
  <c r="J28" i="1" s="1"/>
  <c r="W28" i="1"/>
  <c r="X28" i="1" s="1"/>
  <c r="K491" i="1"/>
  <c r="L491" i="1" s="1"/>
  <c r="W491" i="1"/>
  <c r="X491" i="1" s="1"/>
  <c r="K315" i="1"/>
  <c r="L315" i="1" s="1"/>
  <c r="W315" i="1"/>
  <c r="X315" i="1" s="1"/>
  <c r="I490" i="1"/>
  <c r="J490" i="1" s="1"/>
  <c r="W490" i="1"/>
  <c r="X490" i="1" s="1"/>
  <c r="I360" i="1"/>
  <c r="J360" i="1" s="1"/>
  <c r="W360" i="1"/>
  <c r="X360" i="1" s="1"/>
  <c r="I168" i="1"/>
  <c r="J168" i="1" s="1"/>
  <c r="W168" i="1"/>
  <c r="X168" i="1" s="1"/>
  <c r="K487" i="1"/>
  <c r="L487" i="1" s="1"/>
  <c r="W487" i="1"/>
  <c r="X487" i="1" s="1"/>
  <c r="I423" i="1"/>
  <c r="J423" i="1" s="1"/>
  <c r="W423" i="1"/>
  <c r="X423" i="1" s="1"/>
  <c r="K279" i="1"/>
  <c r="L279" i="1" s="1"/>
  <c r="W279" i="1"/>
  <c r="X279" i="1" s="1"/>
  <c r="I263" i="1"/>
  <c r="W263" i="1"/>
  <c r="X263" i="1" s="1"/>
  <c r="I231" i="1"/>
  <c r="J231" i="1" s="1"/>
  <c r="W231" i="1"/>
  <c r="X231" i="1" s="1"/>
  <c r="I199" i="1"/>
  <c r="W199" i="1"/>
  <c r="X199" i="1" s="1"/>
  <c r="I502" i="1"/>
  <c r="J502" i="1" s="1"/>
  <c r="W502" i="1"/>
  <c r="X502" i="1" s="1"/>
  <c r="I486" i="1"/>
  <c r="J486" i="1" s="1"/>
  <c r="W486" i="1"/>
  <c r="X486" i="1" s="1"/>
  <c r="K470" i="1"/>
  <c r="L470" i="1" s="1"/>
  <c r="W470" i="1"/>
  <c r="X470" i="1" s="1"/>
  <c r="I454" i="1"/>
  <c r="J454" i="1" s="1"/>
  <c r="W454" i="1"/>
  <c r="X454" i="1" s="1"/>
  <c r="I438" i="1"/>
  <c r="J438" i="1" s="1"/>
  <c r="W438" i="1"/>
  <c r="X438" i="1" s="1"/>
  <c r="I422" i="1"/>
  <c r="J422" i="1" s="1"/>
  <c r="W422" i="1"/>
  <c r="X422" i="1" s="1"/>
  <c r="K406" i="1"/>
  <c r="L406" i="1" s="1"/>
  <c r="W406" i="1"/>
  <c r="X406" i="1" s="1"/>
  <c r="I390" i="1"/>
  <c r="J390" i="1" s="1"/>
  <c r="W390" i="1"/>
  <c r="X390" i="1" s="1"/>
  <c r="I374" i="1"/>
  <c r="J374" i="1" s="1"/>
  <c r="W374" i="1"/>
  <c r="X374" i="1" s="1"/>
  <c r="I358" i="1"/>
  <c r="J358" i="1" s="1"/>
  <c r="W358" i="1"/>
  <c r="X358" i="1" s="1"/>
  <c r="I342" i="1"/>
  <c r="J342" i="1" s="1"/>
  <c r="W342" i="1"/>
  <c r="X342" i="1" s="1"/>
  <c r="I326" i="1"/>
  <c r="J326" i="1" s="1"/>
  <c r="W326" i="1"/>
  <c r="X326" i="1" s="1"/>
  <c r="I310" i="1"/>
  <c r="J310" i="1" s="1"/>
  <c r="W310" i="1"/>
  <c r="X310" i="1" s="1"/>
  <c r="I294" i="1"/>
  <c r="J294" i="1" s="1"/>
  <c r="W294" i="1"/>
  <c r="X294" i="1" s="1"/>
  <c r="I278" i="1"/>
  <c r="W278" i="1"/>
  <c r="X278" i="1" s="1"/>
  <c r="I262" i="1"/>
  <c r="W262" i="1"/>
  <c r="X262" i="1" s="1"/>
  <c r="I246" i="1"/>
  <c r="J246" i="1" s="1"/>
  <c r="W246" i="1"/>
  <c r="X246" i="1" s="1"/>
  <c r="I230" i="1"/>
  <c r="J230" i="1" s="1"/>
  <c r="W230" i="1"/>
  <c r="X230" i="1" s="1"/>
  <c r="I214" i="1"/>
  <c r="J214" i="1" s="1"/>
  <c r="W214" i="1"/>
  <c r="X214" i="1" s="1"/>
  <c r="I198" i="1"/>
  <c r="J198" i="1" s="1"/>
  <c r="W198" i="1"/>
  <c r="X198" i="1" s="1"/>
  <c r="I182" i="1"/>
  <c r="J182" i="1" s="1"/>
  <c r="W182" i="1"/>
  <c r="X182" i="1" s="1"/>
  <c r="I166" i="1"/>
  <c r="J166" i="1" s="1"/>
  <c r="W166" i="1"/>
  <c r="X166" i="1" s="1"/>
  <c r="K150" i="1"/>
  <c r="L150" i="1" s="1"/>
  <c r="W150" i="1"/>
  <c r="X150" i="1" s="1"/>
  <c r="K134" i="1"/>
  <c r="L134" i="1" s="1"/>
  <c r="W134" i="1"/>
  <c r="X134" i="1" s="1"/>
  <c r="I118" i="1"/>
  <c r="J118" i="1" s="1"/>
  <c r="W118" i="1"/>
  <c r="X118" i="1" s="1"/>
  <c r="I102" i="1"/>
  <c r="J102" i="1" s="1"/>
  <c r="W102" i="1"/>
  <c r="X102" i="1" s="1"/>
  <c r="I86" i="1"/>
  <c r="J86" i="1" s="1"/>
  <c r="W86" i="1"/>
  <c r="X86" i="1" s="1"/>
  <c r="I70" i="1"/>
  <c r="J70" i="1" s="1"/>
  <c r="W70" i="1"/>
  <c r="X70" i="1" s="1"/>
  <c r="K54" i="1"/>
  <c r="L54" i="1" s="1"/>
  <c r="W54" i="1"/>
  <c r="X54" i="1" s="1"/>
  <c r="I38" i="1"/>
  <c r="J38" i="1" s="1"/>
  <c r="W38" i="1"/>
  <c r="X38" i="1" s="1"/>
  <c r="I22" i="1"/>
  <c r="W22" i="1"/>
  <c r="X22" i="1" s="1"/>
  <c r="I268" i="1"/>
  <c r="J268" i="1" s="1"/>
  <c r="W268" i="1"/>
  <c r="X268" i="1" s="1"/>
  <c r="K443" i="1"/>
  <c r="W443" i="1"/>
  <c r="X443" i="1" s="1"/>
  <c r="I299" i="1"/>
  <c r="J299" i="1" s="1"/>
  <c r="W299" i="1"/>
  <c r="X299" i="1" s="1"/>
  <c r="I171" i="1"/>
  <c r="J171" i="1" s="1"/>
  <c r="W171" i="1"/>
  <c r="X171" i="1" s="1"/>
  <c r="I139" i="1"/>
  <c r="J139" i="1" s="1"/>
  <c r="W139" i="1"/>
  <c r="X139" i="1" s="1"/>
  <c r="K75" i="1"/>
  <c r="L75" i="1" s="1"/>
  <c r="W75" i="1"/>
  <c r="X75" i="1" s="1"/>
  <c r="I506" i="1"/>
  <c r="J506" i="1" s="1"/>
  <c r="W506" i="1"/>
  <c r="X506" i="1" s="1"/>
  <c r="I408" i="1"/>
  <c r="J408" i="1" s="1"/>
  <c r="W408" i="1"/>
  <c r="X408" i="1" s="1"/>
  <c r="K248" i="1"/>
  <c r="W248" i="1"/>
  <c r="X248" i="1" s="1"/>
  <c r="I39" i="1"/>
  <c r="J39" i="1" s="1"/>
  <c r="W39" i="1"/>
  <c r="X39" i="1" s="1"/>
  <c r="I517" i="1"/>
  <c r="J517" i="1" s="1"/>
  <c r="W517" i="1"/>
  <c r="X517" i="1" s="1"/>
  <c r="K501" i="1"/>
  <c r="L501" i="1" s="1"/>
  <c r="W501" i="1"/>
  <c r="X501" i="1" s="1"/>
  <c r="I485" i="1"/>
  <c r="J485" i="1" s="1"/>
  <c r="W485" i="1"/>
  <c r="X485" i="1" s="1"/>
  <c r="K469" i="1"/>
  <c r="L469" i="1" s="1"/>
  <c r="W469" i="1"/>
  <c r="X469" i="1" s="1"/>
  <c r="I453" i="1"/>
  <c r="J453" i="1" s="1"/>
  <c r="W453" i="1"/>
  <c r="X453" i="1" s="1"/>
  <c r="I437" i="1"/>
  <c r="J437" i="1" s="1"/>
  <c r="W437" i="1"/>
  <c r="X437" i="1" s="1"/>
  <c r="I421" i="1"/>
  <c r="J421" i="1" s="1"/>
  <c r="W421" i="1"/>
  <c r="X421" i="1" s="1"/>
  <c r="I405" i="1"/>
  <c r="J405" i="1" s="1"/>
  <c r="W405" i="1"/>
  <c r="X405" i="1" s="1"/>
  <c r="I389" i="1"/>
  <c r="J389" i="1" s="1"/>
  <c r="W389" i="1"/>
  <c r="X389" i="1" s="1"/>
  <c r="K373" i="1"/>
  <c r="L373" i="1" s="1"/>
  <c r="W373" i="1"/>
  <c r="X373" i="1" s="1"/>
  <c r="I357" i="1"/>
  <c r="J357" i="1" s="1"/>
  <c r="W357" i="1"/>
  <c r="X357" i="1" s="1"/>
  <c r="I341" i="1"/>
  <c r="J341" i="1" s="1"/>
  <c r="W341" i="1"/>
  <c r="X341" i="1" s="1"/>
  <c r="I325" i="1"/>
  <c r="W325" i="1"/>
  <c r="X325" i="1" s="1"/>
  <c r="I309" i="1"/>
  <c r="W309" i="1"/>
  <c r="X309" i="1" s="1"/>
  <c r="I293" i="1"/>
  <c r="J293" i="1" s="1"/>
  <c r="W293" i="1"/>
  <c r="X293" i="1" s="1"/>
  <c r="I277" i="1"/>
  <c r="J277" i="1" s="1"/>
  <c r="W277" i="1"/>
  <c r="X277" i="1" s="1"/>
  <c r="I261" i="1"/>
  <c r="W261" i="1"/>
  <c r="X261" i="1" s="1"/>
  <c r="I245" i="1"/>
  <c r="J245" i="1" s="1"/>
  <c r="W245" i="1"/>
  <c r="X245" i="1" s="1"/>
  <c r="I229" i="1"/>
  <c r="J229" i="1" s="1"/>
  <c r="W229" i="1"/>
  <c r="X229" i="1" s="1"/>
  <c r="I213" i="1"/>
  <c r="J213" i="1" s="1"/>
  <c r="W213" i="1"/>
  <c r="X213" i="1" s="1"/>
  <c r="I197" i="1"/>
  <c r="W197" i="1"/>
  <c r="X197" i="1" s="1"/>
  <c r="I165" i="1"/>
  <c r="J165" i="1" s="1"/>
  <c r="W165" i="1"/>
  <c r="X165" i="1" s="1"/>
  <c r="K149" i="1"/>
  <c r="L149" i="1" s="1"/>
  <c r="W149" i="1"/>
  <c r="X149" i="1" s="1"/>
  <c r="I133" i="1"/>
  <c r="J133" i="1" s="1"/>
  <c r="W133" i="1"/>
  <c r="X133" i="1" s="1"/>
  <c r="I101" i="1"/>
  <c r="J101" i="1" s="1"/>
  <c r="W101" i="1"/>
  <c r="X101" i="1" s="1"/>
  <c r="I85" i="1"/>
  <c r="J85" i="1" s="1"/>
  <c r="W85" i="1"/>
  <c r="X85" i="1" s="1"/>
  <c r="I69" i="1"/>
  <c r="J69" i="1" s="1"/>
  <c r="W69" i="1"/>
  <c r="X69" i="1" s="1"/>
  <c r="I53" i="1"/>
  <c r="J53" i="1" s="1"/>
  <c r="W53" i="1"/>
  <c r="X53" i="1" s="1"/>
  <c r="I37" i="1"/>
  <c r="J37" i="1" s="1"/>
  <c r="W37" i="1"/>
  <c r="X37" i="1" s="1"/>
  <c r="I21" i="1"/>
  <c r="J21" i="1" s="1"/>
  <c r="W21" i="1"/>
  <c r="X21" i="1" s="1"/>
  <c r="K5" i="1"/>
  <c r="L5" i="1" s="1"/>
  <c r="W5" i="1"/>
  <c r="X5" i="1" s="1"/>
  <c r="I444" i="1"/>
  <c r="J444" i="1" s="1"/>
  <c r="W444" i="1"/>
  <c r="X444" i="1" s="1"/>
  <c r="K472" i="1"/>
  <c r="L472" i="1" s="1"/>
  <c r="W472" i="1"/>
  <c r="X472" i="1" s="1"/>
  <c r="I296" i="1"/>
  <c r="J296" i="1" s="1"/>
  <c r="W296" i="1"/>
  <c r="X296" i="1" s="1"/>
  <c r="K88" i="1"/>
  <c r="L88" i="1" s="1"/>
  <c r="W88" i="1"/>
  <c r="X88" i="1" s="1"/>
  <c r="I455" i="1"/>
  <c r="J455" i="1" s="1"/>
  <c r="W455" i="1"/>
  <c r="X455" i="1" s="1"/>
  <c r="I151" i="1"/>
  <c r="J151" i="1" s="1"/>
  <c r="W151" i="1"/>
  <c r="X151" i="1" s="1"/>
  <c r="I516" i="1"/>
  <c r="W516" i="1"/>
  <c r="X516" i="1" s="1"/>
  <c r="K500" i="1"/>
  <c r="L500" i="1" s="1"/>
  <c r="W500" i="1"/>
  <c r="X500" i="1" s="1"/>
  <c r="I484" i="1"/>
  <c r="J484" i="1" s="1"/>
  <c r="W484" i="1"/>
  <c r="X484" i="1" s="1"/>
  <c r="K468" i="1"/>
  <c r="L468" i="1" s="1"/>
  <c r="W468" i="1"/>
  <c r="X468" i="1" s="1"/>
  <c r="I452" i="1"/>
  <c r="J452" i="1" s="1"/>
  <c r="W452" i="1"/>
  <c r="X452" i="1" s="1"/>
  <c r="I436" i="1"/>
  <c r="J436" i="1" s="1"/>
  <c r="W436" i="1"/>
  <c r="X436" i="1" s="1"/>
  <c r="I420" i="1"/>
  <c r="J420" i="1" s="1"/>
  <c r="W420" i="1"/>
  <c r="X420" i="1" s="1"/>
  <c r="I404" i="1"/>
  <c r="J404" i="1" s="1"/>
  <c r="W404" i="1"/>
  <c r="X404" i="1" s="1"/>
  <c r="I388" i="1"/>
  <c r="J388" i="1" s="1"/>
  <c r="W388" i="1"/>
  <c r="X388" i="1" s="1"/>
  <c r="J372" i="1"/>
  <c r="W372" i="1"/>
  <c r="X372" i="1" s="1"/>
  <c r="I356" i="1"/>
  <c r="J356" i="1" s="1"/>
  <c r="W356" i="1"/>
  <c r="X356" i="1" s="1"/>
  <c r="I340" i="1"/>
  <c r="J340" i="1" s="1"/>
  <c r="W340" i="1"/>
  <c r="X340" i="1" s="1"/>
  <c r="I324" i="1"/>
  <c r="J324" i="1" s="1"/>
  <c r="W324" i="1"/>
  <c r="X324" i="1" s="1"/>
  <c r="I308" i="1"/>
  <c r="J308" i="1" s="1"/>
  <c r="W308" i="1"/>
  <c r="X308" i="1" s="1"/>
  <c r="I292" i="1"/>
  <c r="J292" i="1" s="1"/>
  <c r="W292" i="1"/>
  <c r="X292" i="1" s="1"/>
  <c r="I276" i="1"/>
  <c r="J276" i="1" s="1"/>
  <c r="W276" i="1"/>
  <c r="X276" i="1" s="1"/>
  <c r="K260" i="1"/>
  <c r="L260" i="1" s="1"/>
  <c r="W260" i="1"/>
  <c r="X260" i="1" s="1"/>
  <c r="I244" i="1"/>
  <c r="J244" i="1" s="1"/>
  <c r="W244" i="1"/>
  <c r="X244" i="1" s="1"/>
  <c r="I228" i="1"/>
  <c r="J228" i="1" s="1"/>
  <c r="W228" i="1"/>
  <c r="X228" i="1" s="1"/>
  <c r="I212" i="1"/>
  <c r="J212" i="1" s="1"/>
  <c r="W212" i="1"/>
  <c r="X212" i="1" s="1"/>
  <c r="I196" i="1"/>
  <c r="W196" i="1"/>
  <c r="X196" i="1" s="1"/>
  <c r="I164" i="1"/>
  <c r="J164" i="1" s="1"/>
  <c r="W164" i="1"/>
  <c r="X164" i="1" s="1"/>
  <c r="K148" i="1"/>
  <c r="L148" i="1" s="1"/>
  <c r="W148" i="1"/>
  <c r="X148" i="1" s="1"/>
  <c r="I132" i="1"/>
  <c r="J132" i="1" s="1"/>
  <c r="W132" i="1"/>
  <c r="X132" i="1" s="1"/>
  <c r="I116" i="1"/>
  <c r="J116" i="1" s="1"/>
  <c r="W116" i="1"/>
  <c r="X116" i="1" s="1"/>
  <c r="K100" i="1"/>
  <c r="L100" i="1" s="1"/>
  <c r="W100" i="1"/>
  <c r="X100" i="1" s="1"/>
  <c r="I84" i="1"/>
  <c r="J84" i="1" s="1"/>
  <c r="W84" i="1"/>
  <c r="X84" i="1" s="1"/>
  <c r="I68" i="1"/>
  <c r="J68" i="1" s="1"/>
  <c r="W68" i="1"/>
  <c r="X68" i="1" s="1"/>
  <c r="I52" i="1"/>
  <c r="J52" i="1" s="1"/>
  <c r="W52" i="1"/>
  <c r="X52" i="1" s="1"/>
  <c r="I36" i="1"/>
  <c r="J36" i="1" s="1"/>
  <c r="W36" i="1"/>
  <c r="X36" i="1" s="1"/>
  <c r="I20" i="1"/>
  <c r="J20" i="1" s="1"/>
  <c r="W20" i="1"/>
  <c r="X20" i="1" s="1"/>
  <c r="L4" i="1"/>
  <c r="W4" i="1"/>
  <c r="X4" i="1" s="1"/>
  <c r="K428" i="1"/>
  <c r="L428" i="1" s="1"/>
  <c r="W428" i="1"/>
  <c r="X428" i="1" s="1"/>
  <c r="I348" i="1"/>
  <c r="J348" i="1" s="1"/>
  <c r="W348" i="1"/>
  <c r="X348" i="1" s="1"/>
  <c r="K140" i="1"/>
  <c r="L140" i="1" s="1"/>
  <c r="W140" i="1"/>
  <c r="X140" i="1" s="1"/>
  <c r="I44" i="1"/>
  <c r="J44" i="1" s="1"/>
  <c r="W44" i="1"/>
  <c r="X44" i="1" s="1"/>
  <c r="I411" i="1"/>
  <c r="J411" i="1" s="1"/>
  <c r="W411" i="1"/>
  <c r="X411" i="1" s="1"/>
  <c r="K203" i="1"/>
  <c r="L203" i="1" s="1"/>
  <c r="W203" i="1"/>
  <c r="X203" i="1" s="1"/>
  <c r="I27" i="1"/>
  <c r="J27" i="1" s="1"/>
  <c r="W27" i="1"/>
  <c r="X27" i="1" s="1"/>
  <c r="I328" i="1"/>
  <c r="J328" i="1" s="1"/>
  <c r="W328" i="1"/>
  <c r="X328" i="1" s="1"/>
  <c r="I104" i="1"/>
  <c r="W104" i="1"/>
  <c r="X104" i="1" s="1"/>
  <c r="I71" i="1"/>
  <c r="W71" i="1"/>
  <c r="X71" i="1" s="1"/>
  <c r="I515" i="1"/>
  <c r="J515" i="1" s="1"/>
  <c r="W515" i="1"/>
  <c r="X515" i="1" s="1"/>
  <c r="K499" i="1"/>
  <c r="L499" i="1" s="1"/>
  <c r="W499" i="1"/>
  <c r="X499" i="1" s="1"/>
  <c r="K483" i="1"/>
  <c r="L483" i="1" s="1"/>
  <c r="W483" i="1"/>
  <c r="X483" i="1" s="1"/>
  <c r="K467" i="1"/>
  <c r="L467" i="1" s="1"/>
  <c r="W467" i="1"/>
  <c r="X467" i="1" s="1"/>
  <c r="K451" i="1"/>
  <c r="L451" i="1" s="1"/>
  <c r="W451" i="1"/>
  <c r="X451" i="1" s="1"/>
  <c r="I435" i="1"/>
  <c r="J435" i="1" s="1"/>
  <c r="W435" i="1"/>
  <c r="X435" i="1" s="1"/>
  <c r="K419" i="1"/>
  <c r="L419" i="1" s="1"/>
  <c r="W419" i="1"/>
  <c r="X419" i="1" s="1"/>
  <c r="L403" i="1"/>
  <c r="W403" i="1"/>
  <c r="X403" i="1" s="1"/>
  <c r="I387" i="1"/>
  <c r="J387" i="1" s="1"/>
  <c r="W387" i="1"/>
  <c r="X387" i="1" s="1"/>
  <c r="I371" i="1"/>
  <c r="J371" i="1" s="1"/>
  <c r="W371" i="1"/>
  <c r="X371" i="1" s="1"/>
  <c r="I355" i="1"/>
  <c r="J355" i="1" s="1"/>
  <c r="W355" i="1"/>
  <c r="X355" i="1" s="1"/>
  <c r="I339" i="1"/>
  <c r="J339" i="1" s="1"/>
  <c r="W339" i="1"/>
  <c r="X339" i="1" s="1"/>
  <c r="I323" i="1"/>
  <c r="J323" i="1" s="1"/>
  <c r="W323" i="1"/>
  <c r="X323" i="1" s="1"/>
  <c r="K307" i="1"/>
  <c r="L307" i="1" s="1"/>
  <c r="W307" i="1"/>
  <c r="X307" i="1" s="1"/>
  <c r="K291" i="1"/>
  <c r="L291" i="1" s="1"/>
  <c r="W291" i="1"/>
  <c r="X291" i="1" s="1"/>
  <c r="I275" i="1"/>
  <c r="J275" i="1" s="1"/>
  <c r="W275" i="1"/>
  <c r="X275" i="1" s="1"/>
  <c r="K259" i="1"/>
  <c r="L259" i="1" s="1"/>
  <c r="W259" i="1"/>
  <c r="X259" i="1" s="1"/>
  <c r="I243" i="1"/>
  <c r="J243" i="1" s="1"/>
  <c r="W243" i="1"/>
  <c r="X243" i="1" s="1"/>
  <c r="K227" i="1"/>
  <c r="L227" i="1" s="1"/>
  <c r="W227" i="1"/>
  <c r="X227" i="1" s="1"/>
  <c r="K211" i="1"/>
  <c r="W211" i="1"/>
  <c r="X211" i="1" s="1"/>
  <c r="K195" i="1"/>
  <c r="L195" i="1" s="1"/>
  <c r="W195" i="1"/>
  <c r="X195" i="1" s="1"/>
  <c r="I179" i="1"/>
  <c r="J179" i="1" s="1"/>
  <c r="W179" i="1"/>
  <c r="X179" i="1" s="1"/>
  <c r="I163" i="1"/>
  <c r="J163" i="1" s="1"/>
  <c r="W163" i="1"/>
  <c r="X163" i="1" s="1"/>
  <c r="I147" i="1"/>
  <c r="J147" i="1" s="1"/>
  <c r="W147" i="1"/>
  <c r="X147" i="1" s="1"/>
  <c r="I131" i="1"/>
  <c r="J131" i="1" s="1"/>
  <c r="W131" i="1"/>
  <c r="X131" i="1" s="1"/>
  <c r="K115" i="1"/>
  <c r="L115" i="1" s="1"/>
  <c r="W115" i="1"/>
  <c r="X115" i="1" s="1"/>
  <c r="K99" i="1"/>
  <c r="L99" i="1" s="1"/>
  <c r="W99" i="1"/>
  <c r="X99" i="1" s="1"/>
  <c r="K83" i="1"/>
  <c r="L83" i="1" s="1"/>
  <c r="W83" i="1"/>
  <c r="X83" i="1" s="1"/>
  <c r="K67" i="1"/>
  <c r="L67" i="1" s="1"/>
  <c r="W67" i="1"/>
  <c r="X67" i="1" s="1"/>
  <c r="I51" i="1"/>
  <c r="J51" i="1" s="1"/>
  <c r="W51" i="1"/>
  <c r="X51" i="1" s="1"/>
  <c r="I35" i="1"/>
  <c r="J35" i="1" s="1"/>
  <c r="W35" i="1"/>
  <c r="X35" i="1" s="1"/>
  <c r="I19" i="1"/>
  <c r="W19" i="1"/>
  <c r="X19" i="1" s="1"/>
  <c r="J3" i="1"/>
  <c r="W3" i="1"/>
  <c r="X3" i="1" s="1"/>
  <c r="I396" i="1"/>
  <c r="J396" i="1" s="1"/>
  <c r="W396" i="1"/>
  <c r="X396" i="1" s="1"/>
  <c r="K204" i="1"/>
  <c r="L204" i="1" s="1"/>
  <c r="W204" i="1"/>
  <c r="X204" i="1" s="1"/>
  <c r="I347" i="1"/>
  <c r="J347" i="1" s="1"/>
  <c r="W347" i="1"/>
  <c r="X347" i="1" s="1"/>
  <c r="K471" i="1"/>
  <c r="L471" i="1" s="1"/>
  <c r="W471" i="1"/>
  <c r="X471" i="1" s="1"/>
  <c r="K375" i="1"/>
  <c r="L375" i="1" s="1"/>
  <c r="W375" i="1"/>
  <c r="X375" i="1" s="1"/>
  <c r="I103" i="1"/>
  <c r="J103" i="1" s="1"/>
  <c r="W103" i="1"/>
  <c r="X103" i="1" s="1"/>
  <c r="K514" i="1"/>
  <c r="L514" i="1" s="1"/>
  <c r="W514" i="1"/>
  <c r="X514" i="1" s="1"/>
  <c r="K498" i="1"/>
  <c r="L498" i="1" s="1"/>
  <c r="W498" i="1"/>
  <c r="X498" i="1" s="1"/>
  <c r="I482" i="1"/>
  <c r="J482" i="1" s="1"/>
  <c r="W482" i="1"/>
  <c r="X482" i="1" s="1"/>
  <c r="K466" i="1"/>
  <c r="L466" i="1" s="1"/>
  <c r="W466" i="1"/>
  <c r="X466" i="1" s="1"/>
  <c r="I450" i="1"/>
  <c r="J450" i="1" s="1"/>
  <c r="W450" i="1"/>
  <c r="X450" i="1" s="1"/>
  <c r="K434" i="1"/>
  <c r="L434" i="1" s="1"/>
  <c r="W434" i="1"/>
  <c r="X434" i="1" s="1"/>
  <c r="I402" i="1"/>
  <c r="J402" i="1" s="1"/>
  <c r="W402" i="1"/>
  <c r="X402" i="1" s="1"/>
  <c r="K386" i="1"/>
  <c r="L386" i="1" s="1"/>
  <c r="W386" i="1"/>
  <c r="X386" i="1" s="1"/>
  <c r="I370" i="1"/>
  <c r="J370" i="1" s="1"/>
  <c r="W370" i="1"/>
  <c r="X370" i="1" s="1"/>
  <c r="K354" i="1"/>
  <c r="L354" i="1" s="1"/>
  <c r="W354" i="1"/>
  <c r="X354" i="1" s="1"/>
  <c r="K338" i="1"/>
  <c r="L338" i="1" s="1"/>
  <c r="W338" i="1"/>
  <c r="X338" i="1" s="1"/>
  <c r="I322" i="1"/>
  <c r="J322" i="1" s="1"/>
  <c r="W322" i="1"/>
  <c r="X322" i="1" s="1"/>
  <c r="K306" i="1"/>
  <c r="L306" i="1" s="1"/>
  <c r="W306" i="1"/>
  <c r="X306" i="1" s="1"/>
  <c r="I290" i="1"/>
  <c r="J290" i="1" s="1"/>
  <c r="W290" i="1"/>
  <c r="X290" i="1" s="1"/>
  <c r="I274" i="1"/>
  <c r="J274" i="1" s="1"/>
  <c r="W274" i="1"/>
  <c r="X274" i="1" s="1"/>
  <c r="L258" i="1"/>
  <c r="W258" i="1"/>
  <c r="X258" i="1" s="1"/>
  <c r="K242" i="1"/>
  <c r="L242" i="1" s="1"/>
  <c r="W242" i="1"/>
  <c r="X242" i="1" s="1"/>
  <c r="I226" i="1"/>
  <c r="J226" i="1" s="1"/>
  <c r="W226" i="1"/>
  <c r="X226" i="1" s="1"/>
  <c r="K210" i="1"/>
  <c r="L210" i="1" s="1"/>
  <c r="W210" i="1"/>
  <c r="X210" i="1" s="1"/>
  <c r="I194" i="1"/>
  <c r="J194" i="1" s="1"/>
  <c r="W194" i="1"/>
  <c r="X194" i="1" s="1"/>
  <c r="K178" i="1"/>
  <c r="L178" i="1" s="1"/>
  <c r="W178" i="1"/>
  <c r="X178" i="1" s="1"/>
  <c r="K162" i="1"/>
  <c r="L162" i="1" s="1"/>
  <c r="W162" i="1"/>
  <c r="X162" i="1" s="1"/>
  <c r="I146" i="1"/>
  <c r="J146" i="1" s="1"/>
  <c r="W146" i="1"/>
  <c r="X146" i="1" s="1"/>
  <c r="K130" i="1"/>
  <c r="L130" i="1" s="1"/>
  <c r="W130" i="1"/>
  <c r="X130" i="1" s="1"/>
  <c r="I114" i="1"/>
  <c r="J114" i="1" s="1"/>
  <c r="W114" i="1"/>
  <c r="X114" i="1" s="1"/>
  <c r="I98" i="1"/>
  <c r="J98" i="1" s="1"/>
  <c r="W98" i="1"/>
  <c r="X98" i="1" s="1"/>
  <c r="K82" i="1"/>
  <c r="L82" i="1" s="1"/>
  <c r="W82" i="1"/>
  <c r="X82" i="1" s="1"/>
  <c r="I66" i="1"/>
  <c r="J66" i="1" s="1"/>
  <c r="W66" i="1"/>
  <c r="X66" i="1" s="1"/>
  <c r="K50" i="1"/>
  <c r="L50" i="1" s="1"/>
  <c r="W50" i="1"/>
  <c r="X50" i="1" s="1"/>
  <c r="K18" i="1"/>
  <c r="L18" i="1" s="1"/>
  <c r="W18" i="1"/>
  <c r="X18" i="1" s="1"/>
  <c r="I412" i="1"/>
  <c r="J412" i="1" s="1"/>
  <c r="W412" i="1"/>
  <c r="X412" i="1" s="1"/>
  <c r="I300" i="1"/>
  <c r="J300" i="1" s="1"/>
  <c r="W300" i="1"/>
  <c r="X300" i="1" s="1"/>
  <c r="I188" i="1"/>
  <c r="J188" i="1" s="1"/>
  <c r="W188" i="1"/>
  <c r="X188" i="1" s="1"/>
  <c r="I124" i="1"/>
  <c r="J124" i="1" s="1"/>
  <c r="W124" i="1"/>
  <c r="X124" i="1" s="1"/>
  <c r="I12" i="1"/>
  <c r="J12" i="1" s="1"/>
  <c r="W12" i="1"/>
  <c r="X12" i="1" s="1"/>
  <c r="K379" i="1"/>
  <c r="L379" i="1" s="1"/>
  <c r="W379" i="1"/>
  <c r="X379" i="1" s="1"/>
  <c r="I410" i="1"/>
  <c r="J410" i="1" s="1"/>
  <c r="W410" i="1"/>
  <c r="X410" i="1" s="1"/>
  <c r="K473" i="1"/>
  <c r="L473" i="1" s="1"/>
  <c r="W473" i="1"/>
  <c r="X473" i="1" s="1"/>
  <c r="I504" i="1"/>
  <c r="W504" i="1"/>
  <c r="X504" i="1" s="1"/>
  <c r="K376" i="1"/>
  <c r="L376" i="1" s="1"/>
  <c r="W376" i="1"/>
  <c r="X376" i="1" s="1"/>
  <c r="K280" i="1"/>
  <c r="L280" i="1" s="1"/>
  <c r="W280" i="1"/>
  <c r="X280" i="1" s="1"/>
  <c r="K120" i="1"/>
  <c r="L120" i="1" s="1"/>
  <c r="W120" i="1"/>
  <c r="X120" i="1" s="1"/>
  <c r="I439" i="1"/>
  <c r="J439" i="1" s="1"/>
  <c r="W439" i="1"/>
  <c r="X439" i="1" s="1"/>
  <c r="I167" i="1"/>
  <c r="J167" i="1" s="1"/>
  <c r="W167" i="1"/>
  <c r="X167" i="1" s="1"/>
  <c r="K305" i="1"/>
  <c r="L305" i="1" s="1"/>
  <c r="W305" i="1"/>
  <c r="X305" i="1" s="1"/>
  <c r="K289" i="1"/>
  <c r="L289" i="1" s="1"/>
  <c r="W289" i="1"/>
  <c r="X289" i="1" s="1"/>
  <c r="K273" i="1"/>
  <c r="L273" i="1" s="1"/>
  <c r="W273" i="1"/>
  <c r="X273" i="1" s="1"/>
  <c r="K257" i="1"/>
  <c r="L257" i="1" s="1"/>
  <c r="W257" i="1"/>
  <c r="X257" i="1" s="1"/>
  <c r="L161" i="1"/>
  <c r="W161" i="1"/>
  <c r="X161" i="1" s="1"/>
  <c r="K65" i="1"/>
  <c r="W65" i="1"/>
  <c r="X65" i="1" s="1"/>
  <c r="K49" i="1"/>
  <c r="L49" i="1" s="1"/>
  <c r="W49" i="1"/>
  <c r="X49" i="1" s="1"/>
  <c r="K33" i="1"/>
  <c r="L33" i="1" s="1"/>
  <c r="W33" i="1"/>
  <c r="X33" i="1" s="1"/>
  <c r="K17" i="1"/>
  <c r="L17" i="1" s="1"/>
  <c r="W17" i="1"/>
  <c r="X17" i="1" s="1"/>
  <c r="I508" i="1"/>
  <c r="W508" i="1"/>
  <c r="X508" i="1" s="1"/>
  <c r="I284" i="1"/>
  <c r="J284" i="1" s="1"/>
  <c r="W284" i="1"/>
  <c r="X284" i="1" s="1"/>
  <c r="I76" i="1"/>
  <c r="J76" i="1" s="1"/>
  <c r="W76" i="1"/>
  <c r="X76" i="1" s="1"/>
  <c r="I395" i="1"/>
  <c r="J395" i="1" s="1"/>
  <c r="W395" i="1"/>
  <c r="X395" i="1" s="1"/>
  <c r="K107" i="1"/>
  <c r="L107" i="1" s="1"/>
  <c r="W107" i="1"/>
  <c r="X107" i="1" s="1"/>
  <c r="I458" i="1"/>
  <c r="J458" i="1" s="1"/>
  <c r="W458" i="1"/>
  <c r="X458" i="1" s="1"/>
  <c r="L392" i="1"/>
  <c r="W392" i="1"/>
  <c r="X392" i="1" s="1"/>
  <c r="I264" i="1"/>
  <c r="J264" i="1" s="1"/>
  <c r="W264" i="1"/>
  <c r="X264" i="1" s="1"/>
  <c r="I152" i="1"/>
  <c r="J152" i="1" s="1"/>
  <c r="W152" i="1"/>
  <c r="X152" i="1" s="1"/>
  <c r="K288" i="1"/>
  <c r="W288" i="1"/>
  <c r="X288" i="1" s="1"/>
  <c r="K272" i="1"/>
  <c r="L272" i="1" s="1"/>
  <c r="W272" i="1"/>
  <c r="X272" i="1" s="1"/>
  <c r="K256" i="1"/>
  <c r="L256" i="1" s="1"/>
  <c r="W256" i="1"/>
  <c r="X256" i="1" s="1"/>
  <c r="K240" i="1"/>
  <c r="L240" i="1" s="1"/>
  <c r="W240" i="1"/>
  <c r="X240" i="1" s="1"/>
  <c r="K32" i="1"/>
  <c r="L32" i="1" s="1"/>
  <c r="W32" i="1"/>
  <c r="X32" i="1" s="1"/>
  <c r="K16" i="1"/>
  <c r="L16" i="1" s="1"/>
  <c r="W16" i="1"/>
  <c r="X16" i="1" s="1"/>
  <c r="I236" i="1"/>
  <c r="J236" i="1" s="1"/>
  <c r="W236" i="1"/>
  <c r="X236" i="1" s="1"/>
  <c r="I11" i="1"/>
  <c r="J11" i="1" s="1"/>
  <c r="W11" i="1"/>
  <c r="X11" i="1" s="1"/>
  <c r="I505" i="1"/>
  <c r="W505" i="1"/>
  <c r="X505" i="1" s="1"/>
  <c r="I488" i="1"/>
  <c r="J488" i="1" s="1"/>
  <c r="W488" i="1"/>
  <c r="X488" i="1" s="1"/>
  <c r="K344" i="1"/>
  <c r="W344" i="1"/>
  <c r="X344" i="1" s="1"/>
  <c r="I216" i="1"/>
  <c r="J216" i="1" s="1"/>
  <c r="W216" i="1"/>
  <c r="X216" i="1" s="1"/>
  <c r="I503" i="1"/>
  <c r="W503" i="1"/>
  <c r="X503" i="1" s="1"/>
  <c r="I492" i="1"/>
  <c r="J492" i="1" s="1"/>
  <c r="W492" i="1"/>
  <c r="X492" i="1" s="1"/>
  <c r="I252" i="1"/>
  <c r="J252" i="1" s="1"/>
  <c r="W252" i="1"/>
  <c r="X252" i="1" s="1"/>
  <c r="I60" i="1"/>
  <c r="W60" i="1"/>
  <c r="X60" i="1" s="1"/>
  <c r="K363" i="1"/>
  <c r="L363" i="1" s="1"/>
  <c r="W363" i="1"/>
  <c r="X363" i="1" s="1"/>
  <c r="I187" i="1"/>
  <c r="J187" i="1" s="1"/>
  <c r="W187" i="1"/>
  <c r="X187" i="1" s="1"/>
  <c r="K91" i="1"/>
  <c r="L91" i="1" s="1"/>
  <c r="W91" i="1"/>
  <c r="X91" i="1" s="1"/>
  <c r="I394" i="1"/>
  <c r="J394" i="1" s="1"/>
  <c r="W394" i="1"/>
  <c r="X394" i="1" s="1"/>
  <c r="I440" i="1"/>
  <c r="J440" i="1" s="1"/>
  <c r="W440" i="1"/>
  <c r="X440" i="1" s="1"/>
  <c r="I72" i="1"/>
  <c r="J72" i="1" s="1"/>
  <c r="W72" i="1"/>
  <c r="X72" i="1" s="1"/>
  <c r="L391" i="1"/>
  <c r="W391" i="1"/>
  <c r="X391" i="1" s="1"/>
  <c r="K87" i="1"/>
  <c r="L87" i="1" s="1"/>
  <c r="W87" i="1"/>
  <c r="X87" i="1" s="1"/>
  <c r="K370" i="1"/>
  <c r="L370" i="1" s="1"/>
  <c r="K101" i="1"/>
  <c r="L101" i="1" s="1"/>
  <c r="I510" i="1"/>
  <c r="W510" i="1"/>
  <c r="X510" i="1" s="1"/>
  <c r="I494" i="1"/>
  <c r="W494" i="1"/>
  <c r="X494" i="1" s="1"/>
  <c r="I478" i="1"/>
  <c r="W478" i="1"/>
  <c r="X478" i="1" s="1"/>
  <c r="I462" i="1"/>
  <c r="J462" i="1" s="1"/>
  <c r="W462" i="1"/>
  <c r="X462" i="1" s="1"/>
  <c r="I446" i="1"/>
  <c r="W446" i="1"/>
  <c r="X446" i="1" s="1"/>
  <c r="I430" i="1"/>
  <c r="J430" i="1" s="1"/>
  <c r="W430" i="1"/>
  <c r="X430" i="1" s="1"/>
  <c r="I414" i="1"/>
  <c r="J414" i="1" s="1"/>
  <c r="W414" i="1"/>
  <c r="X414" i="1" s="1"/>
  <c r="I398" i="1"/>
  <c r="W398" i="1"/>
  <c r="X398" i="1" s="1"/>
  <c r="I382" i="1"/>
  <c r="W382" i="1"/>
  <c r="X382" i="1" s="1"/>
  <c r="I366" i="1"/>
  <c r="W366" i="1"/>
  <c r="X366" i="1" s="1"/>
  <c r="I350" i="1"/>
  <c r="J350" i="1" s="1"/>
  <c r="W350" i="1"/>
  <c r="X350" i="1" s="1"/>
  <c r="I334" i="1"/>
  <c r="W334" i="1"/>
  <c r="X334" i="1" s="1"/>
  <c r="I318" i="1"/>
  <c r="J318" i="1" s="1"/>
  <c r="W318" i="1"/>
  <c r="X318" i="1" s="1"/>
  <c r="I302" i="1"/>
  <c r="J302" i="1" s="1"/>
  <c r="W302" i="1"/>
  <c r="X302" i="1" s="1"/>
  <c r="I286" i="1"/>
  <c r="J286" i="1" s="1"/>
  <c r="W286" i="1"/>
  <c r="X286" i="1" s="1"/>
  <c r="I270" i="1"/>
  <c r="W270" i="1"/>
  <c r="X270" i="1" s="1"/>
  <c r="I254" i="1"/>
  <c r="W254" i="1"/>
  <c r="X254" i="1" s="1"/>
  <c r="I238" i="1"/>
  <c r="W238" i="1"/>
  <c r="X238" i="1" s="1"/>
  <c r="I222" i="1"/>
  <c r="J222" i="1" s="1"/>
  <c r="W222" i="1"/>
  <c r="X222" i="1" s="1"/>
  <c r="I206" i="1"/>
  <c r="J206" i="1" s="1"/>
  <c r="W206" i="1"/>
  <c r="X206" i="1" s="1"/>
  <c r="I190" i="1"/>
  <c r="J190" i="1" s="1"/>
  <c r="W190" i="1"/>
  <c r="X190" i="1" s="1"/>
  <c r="I174" i="1"/>
  <c r="J174" i="1" s="1"/>
  <c r="W174" i="1"/>
  <c r="X174" i="1" s="1"/>
  <c r="I158" i="1"/>
  <c r="J158" i="1" s="1"/>
  <c r="W158" i="1"/>
  <c r="X158" i="1" s="1"/>
  <c r="I142" i="1"/>
  <c r="W142" i="1"/>
  <c r="X142" i="1" s="1"/>
  <c r="I126" i="1"/>
  <c r="W126" i="1"/>
  <c r="X126" i="1" s="1"/>
  <c r="I110" i="1"/>
  <c r="W110" i="1"/>
  <c r="X110" i="1" s="1"/>
  <c r="I94" i="1"/>
  <c r="W94" i="1"/>
  <c r="X94" i="1" s="1"/>
  <c r="I78" i="1"/>
  <c r="W78" i="1"/>
  <c r="X78" i="1" s="1"/>
  <c r="I62" i="1"/>
  <c r="J62" i="1" s="1"/>
  <c r="W62" i="1"/>
  <c r="X62" i="1" s="1"/>
  <c r="I46" i="1"/>
  <c r="J46" i="1" s="1"/>
  <c r="W46" i="1"/>
  <c r="X46" i="1" s="1"/>
  <c r="I30" i="1"/>
  <c r="J30" i="1" s="1"/>
  <c r="W30" i="1"/>
  <c r="X30" i="1" s="1"/>
  <c r="I14" i="1"/>
  <c r="W14" i="1"/>
  <c r="X14" i="1" s="1"/>
  <c r="I380" i="1"/>
  <c r="J380" i="1" s="1"/>
  <c r="W380" i="1"/>
  <c r="X380" i="1" s="1"/>
  <c r="I172" i="1"/>
  <c r="J172" i="1" s="1"/>
  <c r="W172" i="1"/>
  <c r="X172" i="1" s="1"/>
  <c r="I475" i="1"/>
  <c r="J475" i="1" s="1"/>
  <c r="W475" i="1"/>
  <c r="X475" i="1" s="1"/>
  <c r="I219" i="1"/>
  <c r="J219" i="1" s="1"/>
  <c r="W219" i="1"/>
  <c r="X219" i="1" s="1"/>
  <c r="K378" i="1"/>
  <c r="L378" i="1" s="1"/>
  <c r="W378" i="1"/>
  <c r="X378" i="1" s="1"/>
  <c r="I509" i="1"/>
  <c r="J509" i="1" s="1"/>
  <c r="W509" i="1"/>
  <c r="X509" i="1" s="1"/>
  <c r="I493" i="1"/>
  <c r="J493" i="1" s="1"/>
  <c r="W493" i="1"/>
  <c r="X493" i="1" s="1"/>
  <c r="K477" i="1"/>
  <c r="W477" i="1"/>
  <c r="X477" i="1" s="1"/>
  <c r="K461" i="1"/>
  <c r="W461" i="1"/>
  <c r="X461" i="1" s="1"/>
  <c r="I445" i="1"/>
  <c r="J445" i="1" s="1"/>
  <c r="W445" i="1"/>
  <c r="X445" i="1" s="1"/>
  <c r="K429" i="1"/>
  <c r="L429" i="1" s="1"/>
  <c r="W429" i="1"/>
  <c r="X429" i="1" s="1"/>
  <c r="I413" i="1"/>
  <c r="J413" i="1" s="1"/>
  <c r="W413" i="1"/>
  <c r="X413" i="1" s="1"/>
  <c r="I397" i="1"/>
  <c r="J397" i="1" s="1"/>
  <c r="W397" i="1"/>
  <c r="X397" i="1" s="1"/>
  <c r="I381" i="1"/>
  <c r="J381" i="1" s="1"/>
  <c r="W381" i="1"/>
  <c r="X381" i="1" s="1"/>
  <c r="I365" i="1"/>
  <c r="J365" i="1" s="1"/>
  <c r="W365" i="1"/>
  <c r="X365" i="1" s="1"/>
  <c r="I349" i="1"/>
  <c r="J349" i="1" s="1"/>
  <c r="W349" i="1"/>
  <c r="X349" i="1" s="1"/>
  <c r="K333" i="1"/>
  <c r="L333" i="1" s="1"/>
  <c r="W333" i="1"/>
  <c r="X333" i="1" s="1"/>
  <c r="I317" i="1"/>
  <c r="J317" i="1" s="1"/>
  <c r="W317" i="1"/>
  <c r="X317" i="1" s="1"/>
  <c r="K301" i="1"/>
  <c r="W301" i="1"/>
  <c r="X301" i="1" s="1"/>
  <c r="K285" i="1"/>
  <c r="L285" i="1" s="1"/>
  <c r="W285" i="1"/>
  <c r="X285" i="1" s="1"/>
  <c r="I253" i="1"/>
  <c r="J253" i="1" s="1"/>
  <c r="W253" i="1"/>
  <c r="X253" i="1" s="1"/>
  <c r="I237" i="1"/>
  <c r="J237" i="1" s="1"/>
  <c r="W237" i="1"/>
  <c r="X237" i="1" s="1"/>
  <c r="K221" i="1"/>
  <c r="L221" i="1" s="1"/>
  <c r="W221" i="1"/>
  <c r="X221" i="1" s="1"/>
  <c r="K205" i="1"/>
  <c r="L205" i="1" s="1"/>
  <c r="W205" i="1"/>
  <c r="X205" i="1" s="1"/>
  <c r="I189" i="1"/>
  <c r="J189" i="1" s="1"/>
  <c r="W189" i="1"/>
  <c r="X189" i="1" s="1"/>
  <c r="I141" i="1"/>
  <c r="J141" i="1" s="1"/>
  <c r="W141" i="1"/>
  <c r="X141" i="1" s="1"/>
  <c r="I125" i="1"/>
  <c r="J125" i="1" s="1"/>
  <c r="W125" i="1"/>
  <c r="X125" i="1" s="1"/>
  <c r="K109" i="1"/>
  <c r="L109" i="1" s="1"/>
  <c r="W109" i="1"/>
  <c r="X109" i="1" s="1"/>
  <c r="K93" i="1"/>
  <c r="L93" i="1" s="1"/>
  <c r="W93" i="1"/>
  <c r="X93" i="1" s="1"/>
  <c r="I77" i="1"/>
  <c r="J77" i="1" s="1"/>
  <c r="W77" i="1"/>
  <c r="X77" i="1" s="1"/>
  <c r="I61" i="1"/>
  <c r="W61" i="1"/>
  <c r="X61" i="1" s="1"/>
  <c r="K45" i="1"/>
  <c r="L45" i="1" s="1"/>
  <c r="W45" i="1"/>
  <c r="X45" i="1" s="1"/>
  <c r="I29" i="1"/>
  <c r="J29" i="1" s="1"/>
  <c r="W29" i="1"/>
  <c r="X29" i="1" s="1"/>
  <c r="I13" i="1"/>
  <c r="J13" i="1" s="1"/>
  <c r="W13" i="1"/>
  <c r="X13" i="1" s="1"/>
  <c r="K342" i="1"/>
  <c r="L342" i="1" s="1"/>
  <c r="K340" i="1"/>
  <c r="L340" i="1" s="1"/>
  <c r="K339" i="1"/>
  <c r="L339" i="1" s="1"/>
  <c r="K102" i="1"/>
  <c r="L102" i="1" s="1"/>
  <c r="K278" i="1"/>
  <c r="L278" i="1" s="1"/>
  <c r="K245" i="1"/>
  <c r="L245" i="1" s="1"/>
  <c r="I100" i="1"/>
  <c r="J100" i="1" s="1"/>
  <c r="K244" i="1"/>
  <c r="L244" i="1" s="1"/>
  <c r="K229" i="1"/>
  <c r="L229" i="1" s="1"/>
  <c r="K85" i="1"/>
  <c r="L85" i="1" s="1"/>
  <c r="K246" i="1"/>
  <c r="L246" i="1" s="1"/>
  <c r="K516" i="1"/>
  <c r="L516" i="1" s="1"/>
  <c r="K478" i="1"/>
  <c r="L478" i="1" s="1"/>
  <c r="K228" i="1"/>
  <c r="L228" i="1" s="1"/>
  <c r="K446" i="1"/>
  <c r="L446" i="1" s="1"/>
  <c r="K84" i="1"/>
  <c r="L84" i="1" s="1"/>
  <c r="K421" i="1"/>
  <c r="L421" i="1" s="1"/>
  <c r="K357" i="1"/>
  <c r="L357" i="1" s="1"/>
  <c r="K356" i="1"/>
  <c r="L356" i="1" s="1"/>
  <c r="K182" i="1"/>
  <c r="L182" i="1" s="1"/>
  <c r="K430" i="1"/>
  <c r="L430" i="1" s="1"/>
  <c r="K318" i="1"/>
  <c r="L318" i="1" s="1"/>
  <c r="K270" i="1"/>
  <c r="L270" i="1" s="1"/>
  <c r="L366" i="1"/>
  <c r="K382" i="1"/>
  <c r="L382" i="1" s="1"/>
  <c r="K254" i="1"/>
  <c r="L254" i="1" s="1"/>
  <c r="K174" i="1"/>
  <c r="L174" i="1" s="1"/>
  <c r="L142" i="1"/>
  <c r="K366" i="1"/>
  <c r="K398" i="1"/>
  <c r="L398" i="1" s="1"/>
  <c r="K158" i="1"/>
  <c r="L158" i="1" s="1"/>
  <c r="K510" i="1"/>
  <c r="L510" i="1" s="1"/>
  <c r="K350" i="1"/>
  <c r="L350" i="1" s="1"/>
  <c r="K147" i="1"/>
  <c r="L147" i="1" s="1"/>
  <c r="I386" i="1"/>
  <c r="J386" i="1" s="1"/>
  <c r="I83" i="1"/>
  <c r="J83" i="1" s="1"/>
  <c r="K414" i="1"/>
  <c r="L414" i="1" s="1"/>
  <c r="K494" i="1"/>
  <c r="L494" i="1" s="1"/>
  <c r="K238" i="1"/>
  <c r="L238" i="1" s="1"/>
  <c r="K341" i="1"/>
  <c r="L341" i="1" s="1"/>
  <c r="K142" i="1"/>
  <c r="I67" i="1"/>
  <c r="J67" i="1" s="1"/>
  <c r="K462" i="1"/>
  <c r="L462" i="1" s="1"/>
  <c r="K222" i="1"/>
  <c r="L222" i="1" s="1"/>
  <c r="K126" i="1"/>
  <c r="L126" i="1" s="1"/>
  <c r="I434" i="1"/>
  <c r="J434" i="1" s="1"/>
  <c r="K420" i="1"/>
  <c r="L420" i="1" s="1"/>
  <c r="K405" i="1"/>
  <c r="L405" i="1" s="1"/>
  <c r="K309" i="1"/>
  <c r="L309" i="1" s="1"/>
  <c r="K116" i="1"/>
  <c r="L116" i="1" s="1"/>
  <c r="I354" i="1"/>
  <c r="J354" i="1" s="1"/>
  <c r="K404" i="1"/>
  <c r="L404" i="1" s="1"/>
  <c r="K402" i="1"/>
  <c r="L402" i="1" s="1"/>
  <c r="K308" i="1"/>
  <c r="L308" i="1" s="1"/>
  <c r="K484" i="1"/>
  <c r="L484" i="1" s="1"/>
  <c r="K371" i="1"/>
  <c r="L371" i="1" s="1"/>
  <c r="K294" i="1"/>
  <c r="L294" i="1" s="1"/>
  <c r="K133" i="1"/>
  <c r="L133" i="1" s="1"/>
  <c r="K68" i="1"/>
  <c r="L68" i="1" s="1"/>
  <c r="K4" i="1"/>
  <c r="K293" i="1"/>
  <c r="L293" i="1" s="1"/>
  <c r="K132" i="1"/>
  <c r="L132" i="1" s="1"/>
  <c r="K292" i="1"/>
  <c r="L292" i="1" s="1"/>
  <c r="K53" i="1"/>
  <c r="L53" i="1" s="1"/>
  <c r="J403" i="1"/>
  <c r="I227" i="1"/>
  <c r="J227" i="1" s="1"/>
  <c r="K358" i="1"/>
  <c r="L358" i="1" s="1"/>
  <c r="K290" i="1"/>
  <c r="L290" i="1" s="1"/>
  <c r="K194" i="1"/>
  <c r="L194" i="1" s="1"/>
  <c r="K52" i="1"/>
  <c r="L52" i="1" s="1"/>
  <c r="J258" i="1"/>
  <c r="I210" i="1"/>
  <c r="J210" i="1" s="1"/>
  <c r="K453" i="1"/>
  <c r="L453" i="1" s="1"/>
  <c r="K390" i="1"/>
  <c r="L390" i="1" s="1"/>
  <c r="K277" i="1"/>
  <c r="L277" i="1" s="1"/>
  <c r="K213" i="1"/>
  <c r="L213" i="1" s="1"/>
  <c r="K452" i="1"/>
  <c r="L452" i="1" s="1"/>
  <c r="K389" i="1"/>
  <c r="L389" i="1" s="1"/>
  <c r="K276" i="1"/>
  <c r="L276" i="1" s="1"/>
  <c r="K212" i="1"/>
  <c r="L212" i="1" s="1"/>
  <c r="K450" i="1"/>
  <c r="L450" i="1" s="1"/>
  <c r="K388" i="1"/>
  <c r="L388" i="1" s="1"/>
  <c r="K326" i="1"/>
  <c r="L326" i="1" s="1"/>
  <c r="K274" i="1"/>
  <c r="L274" i="1" s="1"/>
  <c r="K37" i="1"/>
  <c r="L37" i="1" s="1"/>
  <c r="J22" i="1"/>
  <c r="I149" i="1"/>
  <c r="J149" i="1" s="1"/>
  <c r="I54" i="1"/>
  <c r="J54" i="1" s="1"/>
  <c r="K325" i="1"/>
  <c r="L325" i="1" s="1"/>
  <c r="K36" i="1"/>
  <c r="L36" i="1" s="1"/>
  <c r="J4" i="1"/>
  <c r="I260" i="1"/>
  <c r="J260" i="1" s="1"/>
  <c r="I148" i="1"/>
  <c r="J148" i="1" s="1"/>
  <c r="L22" i="1"/>
  <c r="K438" i="1"/>
  <c r="L438" i="1" s="1"/>
  <c r="K324" i="1"/>
  <c r="L324" i="1" s="1"/>
  <c r="K261" i="1"/>
  <c r="L261" i="1" s="1"/>
  <c r="K198" i="1"/>
  <c r="L198" i="1" s="1"/>
  <c r="I501" i="1"/>
  <c r="J501" i="1" s="1"/>
  <c r="I259" i="1"/>
  <c r="J259" i="1" s="1"/>
  <c r="K437" i="1"/>
  <c r="L437" i="1" s="1"/>
  <c r="K372" i="1"/>
  <c r="K322" i="1"/>
  <c r="L322" i="1" s="1"/>
  <c r="K197" i="1"/>
  <c r="L197" i="1" s="1"/>
  <c r="K86" i="1"/>
  <c r="L86" i="1" s="1"/>
  <c r="I500" i="1"/>
  <c r="J500" i="1" s="1"/>
  <c r="K436" i="1"/>
  <c r="L436" i="1" s="1"/>
  <c r="K196" i="1"/>
  <c r="L196" i="1" s="1"/>
  <c r="I469" i="1"/>
  <c r="J469" i="1" s="1"/>
  <c r="K393" i="1"/>
  <c r="K392" i="1"/>
  <c r="K391" i="1"/>
  <c r="K243" i="1"/>
  <c r="L243" i="1" s="1"/>
  <c r="K515" i="1"/>
  <c r="L515" i="1" s="1"/>
  <c r="I451" i="1"/>
  <c r="J451" i="1" s="1"/>
  <c r="K502" i="1"/>
  <c r="L502" i="1" s="1"/>
  <c r="K435" i="1"/>
  <c r="L435" i="1" s="1"/>
  <c r="K19" i="1"/>
  <c r="L19" i="1" s="1"/>
  <c r="I419" i="1"/>
  <c r="J419" i="1" s="1"/>
  <c r="K387" i="1"/>
  <c r="L387" i="1" s="1"/>
  <c r="K179" i="1"/>
  <c r="L179" i="1" s="1"/>
  <c r="I406" i="1"/>
  <c r="J406" i="1" s="1"/>
  <c r="K485" i="1"/>
  <c r="L485" i="1" s="1"/>
  <c r="K275" i="1"/>
  <c r="L275" i="1" s="1"/>
  <c r="K323" i="1"/>
  <c r="L323" i="1" s="1"/>
  <c r="I468" i="1"/>
  <c r="J468" i="1" s="1"/>
  <c r="L372" i="1"/>
  <c r="K214" i="1"/>
  <c r="L214" i="1" s="1"/>
  <c r="K166" i="1"/>
  <c r="L166" i="1" s="1"/>
  <c r="K310" i="1"/>
  <c r="L310" i="1" s="1"/>
  <c r="K262" i="1"/>
  <c r="L262" i="1" s="1"/>
  <c r="K486" i="1"/>
  <c r="L486" i="1" s="1"/>
  <c r="K118" i="1"/>
  <c r="L118" i="1" s="1"/>
  <c r="I514" i="1"/>
  <c r="J514" i="1" s="1"/>
  <c r="K104" i="1"/>
  <c r="I134" i="1"/>
  <c r="J134" i="1" s="1"/>
  <c r="K422" i="1"/>
  <c r="L422" i="1" s="1"/>
  <c r="K103" i="1"/>
  <c r="L103" i="1" s="1"/>
  <c r="K374" i="1"/>
  <c r="L374" i="1" s="1"/>
  <c r="K230" i="1"/>
  <c r="L230" i="1" s="1"/>
  <c r="K141" i="1"/>
  <c r="L141" i="1" s="1"/>
  <c r="K76" i="1"/>
  <c r="L76" i="1" s="1"/>
  <c r="I204" i="1"/>
  <c r="J204" i="1" s="1"/>
  <c r="K108" i="1"/>
  <c r="L108" i="1" s="1"/>
  <c r="I498" i="1"/>
  <c r="J498" i="1" s="1"/>
  <c r="I338" i="1"/>
  <c r="J338" i="1" s="1"/>
  <c r="K482" i="1"/>
  <c r="L482" i="1" s="1"/>
  <c r="K66" i="1"/>
  <c r="L66" i="1" s="1"/>
  <c r="I258" i="1"/>
  <c r="K226" i="1"/>
  <c r="L226" i="1" s="1"/>
  <c r="I251" i="1"/>
  <c r="J251" i="1" s="1"/>
  <c r="K258" i="1"/>
  <c r="I130" i="1"/>
  <c r="J130" i="1" s="1"/>
  <c r="J325" i="1"/>
  <c r="J309" i="1"/>
  <c r="K220" i="1"/>
  <c r="L220" i="1" s="1"/>
  <c r="I466" i="1"/>
  <c r="J466" i="1" s="1"/>
  <c r="K252" i="1"/>
  <c r="L252" i="1" s="1"/>
  <c r="K98" i="1"/>
  <c r="L98" i="1" s="1"/>
  <c r="K492" i="1"/>
  <c r="L492" i="1" s="1"/>
  <c r="K454" i="1"/>
  <c r="L454" i="1" s="1"/>
  <c r="J503" i="1"/>
  <c r="I162" i="1"/>
  <c r="J162" i="1" s="1"/>
  <c r="K490" i="1"/>
  <c r="L490" i="1" s="1"/>
  <c r="K488" i="1"/>
  <c r="L488" i="1" s="1"/>
  <c r="K316" i="1"/>
  <c r="L316" i="1" s="1"/>
  <c r="I185" i="1"/>
  <c r="J185" i="1" s="1"/>
  <c r="I140" i="1"/>
  <c r="J140" i="1" s="1"/>
  <c r="I92" i="1"/>
  <c r="J92" i="1" s="1"/>
  <c r="L247" i="1"/>
  <c r="K444" i="1"/>
  <c r="L444" i="1" s="1"/>
  <c r="K412" i="1"/>
  <c r="L412" i="1" s="1"/>
  <c r="K345" i="1"/>
  <c r="L345" i="1" s="1"/>
  <c r="K168" i="1"/>
  <c r="L168" i="1" s="1"/>
  <c r="I280" i="1"/>
  <c r="J280" i="1" s="1"/>
  <c r="I184" i="1"/>
  <c r="J184" i="1" s="1"/>
  <c r="I90" i="1"/>
  <c r="J90" i="1" s="1"/>
  <c r="J278" i="1"/>
  <c r="K442" i="1"/>
  <c r="L442" i="1" s="1"/>
  <c r="K199" i="1"/>
  <c r="L199" i="1" s="1"/>
  <c r="K167" i="1"/>
  <c r="L167" i="1" s="1"/>
  <c r="K60" i="1"/>
  <c r="K28" i="1"/>
  <c r="L28" i="1" s="1"/>
  <c r="J104" i="1"/>
  <c r="I279" i="1"/>
  <c r="J279" i="1" s="1"/>
  <c r="I183" i="1"/>
  <c r="J183" i="1" s="1"/>
  <c r="I89" i="1"/>
  <c r="J89" i="1" s="1"/>
  <c r="J197" i="1"/>
  <c r="K440" i="1"/>
  <c r="L440" i="1" s="1"/>
  <c r="K343" i="1"/>
  <c r="L343" i="1" s="1"/>
  <c r="K57" i="1"/>
  <c r="L57" i="1" s="1"/>
  <c r="I376" i="1"/>
  <c r="J376" i="1" s="1"/>
  <c r="I88" i="1"/>
  <c r="J88" i="1" s="1"/>
  <c r="J516" i="1"/>
  <c r="J196" i="1"/>
  <c r="L248" i="1"/>
  <c r="K172" i="1"/>
  <c r="L172" i="1" s="1"/>
  <c r="L508" i="1"/>
  <c r="K439" i="1"/>
  <c r="L439" i="1" s="1"/>
  <c r="K56" i="1"/>
  <c r="L56" i="1" s="1"/>
  <c r="I375" i="1"/>
  <c r="J375" i="1" s="1"/>
  <c r="I87" i="1"/>
  <c r="J87" i="1" s="1"/>
  <c r="J291" i="1"/>
  <c r="J195" i="1"/>
  <c r="K236" i="1"/>
  <c r="L236" i="1" s="1"/>
  <c r="K55" i="1"/>
  <c r="L55" i="1" s="1"/>
  <c r="I428" i="1"/>
  <c r="J428" i="1" s="1"/>
  <c r="K300" i="1"/>
  <c r="L300" i="1" s="1"/>
  <c r="K268" i="1"/>
  <c r="L268" i="1" s="1"/>
  <c r="I483" i="1"/>
  <c r="J483" i="1" s="1"/>
  <c r="I373" i="1"/>
  <c r="J373" i="1" s="1"/>
  <c r="I215" i="1"/>
  <c r="J215" i="1" s="1"/>
  <c r="I120" i="1"/>
  <c r="J120" i="1" s="1"/>
  <c r="K348" i="1"/>
  <c r="L348" i="1" s="1"/>
  <c r="K397" i="1"/>
  <c r="L397" i="1" s="1"/>
  <c r="K124" i="1"/>
  <c r="L124" i="1" s="1"/>
  <c r="J60" i="1"/>
  <c r="I372" i="1"/>
  <c r="I315" i="1"/>
  <c r="J315" i="1" s="1"/>
  <c r="I119" i="1"/>
  <c r="J119" i="1" s="1"/>
  <c r="K396" i="1"/>
  <c r="L396" i="1" s="1"/>
  <c r="K296" i="1"/>
  <c r="L296" i="1" s="1"/>
  <c r="J261" i="1"/>
  <c r="K395" i="1"/>
  <c r="L395" i="1" s="1"/>
  <c r="K295" i="1"/>
  <c r="L295" i="1" s="1"/>
  <c r="K188" i="1"/>
  <c r="L188" i="1" s="1"/>
  <c r="K12" i="1"/>
  <c r="L12" i="1" s="1"/>
  <c r="I470" i="1"/>
  <c r="J470" i="1" s="1"/>
  <c r="L104" i="1"/>
  <c r="K394" i="1"/>
  <c r="L394" i="1" s="1"/>
  <c r="K364" i="1"/>
  <c r="L364" i="1" s="1"/>
  <c r="I156" i="1"/>
  <c r="J156" i="1" s="1"/>
  <c r="K299" i="1"/>
  <c r="L299" i="1" s="1"/>
  <c r="K250" i="1"/>
  <c r="L250" i="1" s="1"/>
  <c r="K200" i="1"/>
  <c r="L200" i="1" s="1"/>
  <c r="K151" i="1"/>
  <c r="L151" i="1" s="1"/>
  <c r="K106" i="1"/>
  <c r="L106" i="1" s="1"/>
  <c r="K39" i="1"/>
  <c r="L39" i="1" s="1"/>
  <c r="J504" i="1"/>
  <c r="I8" i="1"/>
  <c r="J8" i="1" s="1"/>
  <c r="K346" i="1"/>
  <c r="L346" i="1" s="1"/>
  <c r="K298" i="1"/>
  <c r="L298" i="1" s="1"/>
  <c r="K105" i="1"/>
  <c r="L105" i="1" s="1"/>
  <c r="K58" i="1"/>
  <c r="L58" i="1" s="1"/>
  <c r="I378" i="1"/>
  <c r="J378" i="1" s="1"/>
  <c r="I409" i="1"/>
  <c r="J409" i="1" s="1"/>
  <c r="L215" i="1"/>
  <c r="L90" i="1"/>
  <c r="K460" i="1"/>
  <c r="L460" i="1" s="1"/>
  <c r="K410" i="1"/>
  <c r="L410" i="1" s="1"/>
  <c r="K314" i="1"/>
  <c r="L314" i="1" s="1"/>
  <c r="K266" i="1"/>
  <c r="L266" i="1" s="1"/>
  <c r="K121" i="1"/>
  <c r="L121" i="1" s="1"/>
  <c r="K74" i="1"/>
  <c r="L74" i="1" s="1"/>
  <c r="K7" i="1"/>
  <c r="L7" i="1" s="1"/>
  <c r="J392" i="1"/>
  <c r="I471" i="1"/>
  <c r="J471" i="1" s="1"/>
  <c r="I407" i="1"/>
  <c r="J407" i="1" s="1"/>
  <c r="I343" i="1"/>
  <c r="J343" i="1" s="1"/>
  <c r="I311" i="1"/>
  <c r="J311" i="1" s="1"/>
  <c r="I247" i="1"/>
  <c r="J247" i="1" s="1"/>
  <c r="I55" i="1"/>
  <c r="J55" i="1" s="1"/>
  <c r="I26" i="1"/>
  <c r="J26" i="1" s="1"/>
  <c r="L23" i="1"/>
  <c r="K508" i="1"/>
  <c r="K458" i="1"/>
  <c r="L458" i="1" s="1"/>
  <c r="K408" i="1"/>
  <c r="L408" i="1" s="1"/>
  <c r="K362" i="1"/>
  <c r="L362" i="1" s="1"/>
  <c r="K312" i="1"/>
  <c r="L312" i="1" s="1"/>
  <c r="K264" i="1"/>
  <c r="L264" i="1" s="1"/>
  <c r="K73" i="1"/>
  <c r="L73" i="1" s="1"/>
  <c r="J391" i="1"/>
  <c r="I499" i="1"/>
  <c r="J499" i="1" s="1"/>
  <c r="I211" i="1"/>
  <c r="I25" i="1"/>
  <c r="J25" i="1" s="1"/>
  <c r="K506" i="1"/>
  <c r="L506" i="1" s="1"/>
  <c r="K457" i="1"/>
  <c r="L457" i="1" s="1"/>
  <c r="K407" i="1"/>
  <c r="L407" i="1" s="1"/>
  <c r="K360" i="1"/>
  <c r="L360" i="1" s="1"/>
  <c r="K311" i="1"/>
  <c r="L311" i="1" s="1"/>
  <c r="K263" i="1"/>
  <c r="L263" i="1" s="1"/>
  <c r="K72" i="1"/>
  <c r="L72" i="1" s="1"/>
  <c r="K26" i="1"/>
  <c r="L26" i="1" s="1"/>
  <c r="I429" i="1"/>
  <c r="J429" i="1" s="1"/>
  <c r="I24" i="1"/>
  <c r="J24" i="1" s="1"/>
  <c r="L297" i="1"/>
  <c r="K216" i="1"/>
  <c r="L216" i="1" s="1"/>
  <c r="I344" i="1"/>
  <c r="J344" i="1" s="1"/>
  <c r="L344" i="1"/>
  <c r="K359" i="1"/>
  <c r="L359" i="1" s="1"/>
  <c r="K139" i="1"/>
  <c r="L139" i="1" s="1"/>
  <c r="K71" i="1"/>
  <c r="K25" i="1"/>
  <c r="L25" i="1" s="1"/>
  <c r="I23" i="1"/>
  <c r="J23" i="1" s="1"/>
  <c r="I472" i="1"/>
  <c r="J472" i="1" s="1"/>
  <c r="K504" i="1"/>
  <c r="L504" i="1"/>
  <c r="L211" i="1"/>
  <c r="K503" i="1"/>
  <c r="K455" i="1"/>
  <c r="L455" i="1" s="1"/>
  <c r="K234" i="1"/>
  <c r="L234" i="1" s="1"/>
  <c r="K138" i="1"/>
  <c r="L138" i="1" s="1"/>
  <c r="K3" i="1"/>
  <c r="J199" i="1"/>
  <c r="J19" i="1"/>
  <c r="I467" i="1"/>
  <c r="J467" i="1" s="1"/>
  <c r="I427" i="1"/>
  <c r="J427" i="1" s="1"/>
  <c r="I403" i="1"/>
  <c r="I307" i="1"/>
  <c r="J307" i="1" s="1"/>
  <c r="I202" i="1"/>
  <c r="J202" i="1" s="1"/>
  <c r="K218" i="1"/>
  <c r="L218" i="1" s="1"/>
  <c r="K9" i="1"/>
  <c r="L9" i="1" s="1"/>
  <c r="K122" i="1"/>
  <c r="L122" i="1" s="1"/>
  <c r="K8" i="1"/>
  <c r="L8" i="1" s="1"/>
  <c r="I56" i="1"/>
  <c r="J56" i="1" s="1"/>
  <c r="L505" i="1"/>
  <c r="L503" i="1"/>
  <c r="L71" i="1"/>
  <c r="K476" i="1"/>
  <c r="L476" i="1" s="1"/>
  <c r="K332" i="1"/>
  <c r="L332" i="1" s="1"/>
  <c r="K284" i="1"/>
  <c r="L284" i="1" s="1"/>
  <c r="K232" i="1"/>
  <c r="L232" i="1" s="1"/>
  <c r="K137" i="1"/>
  <c r="L137" i="1" s="1"/>
  <c r="K44" i="1"/>
  <c r="L44" i="1" s="1"/>
  <c r="I426" i="1"/>
  <c r="J426" i="1" s="1"/>
  <c r="I363" i="1"/>
  <c r="J363" i="1" s="1"/>
  <c r="I200" i="1"/>
  <c r="J200" i="1" s="1"/>
  <c r="I75" i="1"/>
  <c r="J75" i="1" s="1"/>
  <c r="K170" i="1"/>
  <c r="L170" i="1" s="1"/>
  <c r="I474" i="1"/>
  <c r="J474" i="1" s="1"/>
  <c r="I250" i="1"/>
  <c r="J250" i="1" s="1"/>
  <c r="I248" i="1"/>
  <c r="J248" i="1" s="1"/>
  <c r="L202" i="1"/>
  <c r="L60" i="1"/>
  <c r="K426" i="1"/>
  <c r="L426" i="1" s="1"/>
  <c r="K403" i="1"/>
  <c r="K380" i="1"/>
  <c r="L380" i="1" s="1"/>
  <c r="K330" i="1"/>
  <c r="L330" i="1" s="1"/>
  <c r="K282" i="1"/>
  <c r="L282" i="1" s="1"/>
  <c r="K231" i="1"/>
  <c r="L231" i="1" s="1"/>
  <c r="K136" i="1"/>
  <c r="L136" i="1" s="1"/>
  <c r="K89" i="1"/>
  <c r="L89" i="1" s="1"/>
  <c r="K43" i="1"/>
  <c r="J263" i="1"/>
  <c r="J71" i="1"/>
  <c r="I487" i="1"/>
  <c r="J487" i="1" s="1"/>
  <c r="I456" i="1"/>
  <c r="J456" i="1" s="1"/>
  <c r="I425" i="1"/>
  <c r="J425" i="1" s="1"/>
  <c r="I392" i="1"/>
  <c r="I362" i="1"/>
  <c r="J362" i="1" s="1"/>
  <c r="I327" i="1"/>
  <c r="J327" i="1" s="1"/>
  <c r="I297" i="1"/>
  <c r="J297" i="1" s="1"/>
  <c r="K10" i="1"/>
  <c r="L10" i="1" s="1"/>
  <c r="I473" i="1"/>
  <c r="J473" i="1" s="1"/>
  <c r="I249" i="1"/>
  <c r="J249" i="1" s="1"/>
  <c r="K186" i="1"/>
  <c r="L186" i="1" s="1"/>
  <c r="L489" i="1"/>
  <c r="K424" i="1"/>
  <c r="L424" i="1" s="1"/>
  <c r="K355" i="1"/>
  <c r="L355" i="1" s="1"/>
  <c r="K328" i="1"/>
  <c r="L328" i="1" s="1"/>
  <c r="K154" i="1"/>
  <c r="L154" i="1" s="1"/>
  <c r="K135" i="1"/>
  <c r="L135" i="1" s="1"/>
  <c r="K42" i="1"/>
  <c r="L42" i="1" s="1"/>
  <c r="J262" i="1"/>
  <c r="I391" i="1"/>
  <c r="I361" i="1"/>
  <c r="J361" i="1" s="1"/>
  <c r="I136" i="1"/>
  <c r="J136" i="1" s="1"/>
  <c r="K423" i="1"/>
  <c r="L423" i="1" s="1"/>
  <c r="K153" i="1"/>
  <c r="L153" i="1" s="1"/>
  <c r="K41" i="1"/>
  <c r="L41" i="1" s="1"/>
  <c r="I135" i="1"/>
  <c r="J135" i="1" s="1"/>
  <c r="I313" i="1"/>
  <c r="J313" i="1" s="1"/>
  <c r="K201" i="1"/>
  <c r="L201" i="1" s="1"/>
  <c r="K152" i="1"/>
  <c r="L152" i="1" s="1"/>
  <c r="K40" i="1"/>
  <c r="L40" i="1" s="1"/>
  <c r="K475" i="1"/>
  <c r="L475" i="1" s="1"/>
  <c r="K377" i="1"/>
  <c r="L377" i="1" s="1"/>
  <c r="K317" i="1"/>
  <c r="L317" i="1" s="1"/>
  <c r="K219" i="1"/>
  <c r="L219" i="1" s="1"/>
  <c r="K61" i="1"/>
  <c r="K413" i="1"/>
  <c r="L413" i="1" s="1"/>
  <c r="K217" i="1"/>
  <c r="L217" i="1" s="1"/>
  <c r="K157" i="1"/>
  <c r="L157" i="1" s="1"/>
  <c r="K59" i="1"/>
  <c r="L59" i="1" s="1"/>
  <c r="K235" i="1"/>
  <c r="L235" i="1" s="1"/>
  <c r="I491" i="1"/>
  <c r="J491" i="1" s="1"/>
  <c r="I379" i="1"/>
  <c r="J379" i="1" s="1"/>
  <c r="I269" i="1"/>
  <c r="J269" i="1" s="1"/>
  <c r="I203" i="1"/>
  <c r="J203" i="1" s="1"/>
  <c r="I157" i="1"/>
  <c r="J157" i="1" s="1"/>
  <c r="I91" i="1"/>
  <c r="J91" i="1" s="1"/>
  <c r="I45" i="1"/>
  <c r="J45" i="1" s="1"/>
  <c r="K493" i="1"/>
  <c r="L493" i="1" s="1"/>
  <c r="I205" i="1"/>
  <c r="J205" i="1" s="1"/>
  <c r="L443" i="1"/>
  <c r="K509" i="1"/>
  <c r="L509" i="1" s="1"/>
  <c r="K411" i="1"/>
  <c r="L411" i="1" s="1"/>
  <c r="K253" i="1"/>
  <c r="L253" i="1" s="1"/>
  <c r="K155" i="1"/>
  <c r="L155" i="1" s="1"/>
  <c r="I93" i="1"/>
  <c r="J93" i="1" s="1"/>
  <c r="L283" i="1"/>
  <c r="K77" i="1"/>
  <c r="L77" i="1" s="1"/>
  <c r="K489" i="1"/>
  <c r="K331" i="1"/>
  <c r="L331" i="1" s="1"/>
  <c r="K233" i="1"/>
  <c r="L233" i="1" s="1"/>
  <c r="K173" i="1"/>
  <c r="L173" i="1" s="1"/>
  <c r="I489" i="1"/>
  <c r="I443" i="1"/>
  <c r="J443" i="1" s="1"/>
  <c r="I333" i="1"/>
  <c r="J333" i="1" s="1"/>
  <c r="I267" i="1"/>
  <c r="J267" i="1" s="1"/>
  <c r="I221" i="1"/>
  <c r="J221" i="1" s="1"/>
  <c r="I201" i="1"/>
  <c r="J201" i="1" s="1"/>
  <c r="I155" i="1"/>
  <c r="J155" i="1" s="1"/>
  <c r="I109" i="1"/>
  <c r="J109" i="1" s="1"/>
  <c r="I43" i="1"/>
  <c r="L477" i="1"/>
  <c r="L441" i="1"/>
  <c r="L393" i="1"/>
  <c r="L43" i="1"/>
  <c r="K507" i="1"/>
  <c r="L507" i="1" s="1"/>
  <c r="K349" i="1"/>
  <c r="L349" i="1" s="1"/>
  <c r="K237" i="1"/>
  <c r="L237" i="1" s="1"/>
  <c r="L301" i="1"/>
  <c r="K329" i="1"/>
  <c r="L329" i="1" s="1"/>
  <c r="K269" i="1"/>
  <c r="L269" i="1" s="1"/>
  <c r="K171" i="1"/>
  <c r="L171" i="1" s="1"/>
  <c r="K13" i="1"/>
  <c r="L13" i="1" s="1"/>
  <c r="J508" i="1"/>
  <c r="I507" i="1"/>
  <c r="J507" i="1" s="1"/>
  <c r="I441" i="1"/>
  <c r="J441" i="1" s="1"/>
  <c r="I285" i="1"/>
  <c r="J285" i="1" s="1"/>
  <c r="I265" i="1"/>
  <c r="J265" i="1" s="1"/>
  <c r="I173" i="1"/>
  <c r="J173" i="1" s="1"/>
  <c r="I107" i="1"/>
  <c r="J107" i="1" s="1"/>
  <c r="K505" i="1"/>
  <c r="K445" i="1"/>
  <c r="L445" i="1" s="1"/>
  <c r="K347" i="1"/>
  <c r="L347" i="1" s="1"/>
  <c r="K189" i="1"/>
  <c r="L189" i="1" s="1"/>
  <c r="J505" i="1"/>
  <c r="K365" i="1"/>
  <c r="L365" i="1" s="1"/>
  <c r="K267" i="1"/>
  <c r="L267" i="1" s="1"/>
  <c r="K169" i="1"/>
  <c r="L169" i="1" s="1"/>
  <c r="K11" i="1"/>
  <c r="L11" i="1" s="1"/>
  <c r="I461" i="1"/>
  <c r="J461" i="1" s="1"/>
  <c r="I283" i="1"/>
  <c r="J283" i="1" s="1"/>
  <c r="I59" i="1"/>
  <c r="J59" i="1" s="1"/>
  <c r="K187" i="1"/>
  <c r="L187" i="1" s="1"/>
  <c r="K29" i="1"/>
  <c r="L29" i="1" s="1"/>
  <c r="L461" i="1"/>
  <c r="L61" i="1"/>
  <c r="K265" i="1"/>
  <c r="L265" i="1" s="1"/>
  <c r="J345" i="1"/>
  <c r="I459" i="1"/>
  <c r="J459" i="1" s="1"/>
  <c r="I393" i="1"/>
  <c r="I301" i="1"/>
  <c r="J301" i="1" s="1"/>
  <c r="I281" i="1"/>
  <c r="J281" i="1" s="1"/>
  <c r="I123" i="1"/>
  <c r="J123" i="1" s="1"/>
  <c r="L459" i="1"/>
  <c r="K381" i="1"/>
  <c r="L381" i="1" s="1"/>
  <c r="K125" i="1"/>
  <c r="L125" i="1" s="1"/>
  <c r="K27" i="1"/>
  <c r="L27" i="1" s="1"/>
  <c r="J61" i="1"/>
  <c r="I477" i="1"/>
  <c r="J477" i="1" s="1"/>
  <c r="I233" i="1"/>
  <c r="J233" i="1" s="1"/>
  <c r="K81" i="1"/>
  <c r="L81" i="1" s="1"/>
  <c r="I513" i="1"/>
  <c r="J513" i="1" s="1"/>
  <c r="I497" i="1"/>
  <c r="J497" i="1" s="1"/>
  <c r="I481" i="1"/>
  <c r="J481" i="1" s="1"/>
  <c r="I465" i="1"/>
  <c r="J465" i="1" s="1"/>
  <c r="I449" i="1"/>
  <c r="J449" i="1" s="1"/>
  <c r="I433" i="1"/>
  <c r="J433" i="1" s="1"/>
  <c r="I417" i="1"/>
  <c r="J417" i="1" s="1"/>
  <c r="I401" i="1"/>
  <c r="J401" i="1" s="1"/>
  <c r="I385" i="1"/>
  <c r="J385" i="1" s="1"/>
  <c r="I369" i="1"/>
  <c r="J369" i="1" s="1"/>
  <c r="I353" i="1"/>
  <c r="J353" i="1" s="1"/>
  <c r="I337" i="1"/>
  <c r="J337" i="1" s="1"/>
  <c r="I321" i="1"/>
  <c r="J321" i="1" s="1"/>
  <c r="I305" i="1"/>
  <c r="J305" i="1" s="1"/>
  <c r="I289" i="1"/>
  <c r="J289" i="1" s="1"/>
  <c r="I273" i="1"/>
  <c r="J273" i="1" s="1"/>
  <c r="I257" i="1"/>
  <c r="J257" i="1" s="1"/>
  <c r="I241" i="1"/>
  <c r="J241" i="1" s="1"/>
  <c r="I225" i="1"/>
  <c r="J225" i="1" s="1"/>
  <c r="I209" i="1"/>
  <c r="J209" i="1" s="1"/>
  <c r="I193" i="1"/>
  <c r="J193" i="1" s="1"/>
  <c r="I177" i="1"/>
  <c r="J177" i="1" s="1"/>
  <c r="I161" i="1"/>
  <c r="J161" i="1"/>
  <c r="I145" i="1"/>
  <c r="J145" i="1" s="1"/>
  <c r="I129" i="1"/>
  <c r="J129" i="1" s="1"/>
  <c r="I113" i="1"/>
  <c r="J113" i="1" s="1"/>
  <c r="I97" i="1"/>
  <c r="J97" i="1" s="1"/>
  <c r="I81" i="1"/>
  <c r="J81" i="1" s="1"/>
  <c r="I65" i="1"/>
  <c r="J65" i="1" s="1"/>
  <c r="I49" i="1"/>
  <c r="J49" i="1" s="1"/>
  <c r="I33" i="1"/>
  <c r="J33" i="1" s="1"/>
  <c r="I17" i="1"/>
  <c r="J17" i="1" s="1"/>
  <c r="I512" i="1"/>
  <c r="J512" i="1" s="1"/>
  <c r="I496" i="1"/>
  <c r="J496" i="1" s="1"/>
  <c r="I480" i="1"/>
  <c r="J480" i="1" s="1"/>
  <c r="I464" i="1"/>
  <c r="J464" i="1" s="1"/>
  <c r="I448" i="1"/>
  <c r="J448" i="1" s="1"/>
  <c r="I432" i="1"/>
  <c r="J432" i="1" s="1"/>
  <c r="I416" i="1"/>
  <c r="J416" i="1" s="1"/>
  <c r="I400" i="1"/>
  <c r="J400" i="1" s="1"/>
  <c r="I384" i="1"/>
  <c r="J384" i="1" s="1"/>
  <c r="I368" i="1"/>
  <c r="J368" i="1" s="1"/>
  <c r="I352" i="1"/>
  <c r="J352" i="1" s="1"/>
  <c r="I336" i="1"/>
  <c r="J336" i="1" s="1"/>
  <c r="I320" i="1"/>
  <c r="J320" i="1" s="1"/>
  <c r="I304" i="1"/>
  <c r="J304" i="1" s="1"/>
  <c r="I288" i="1"/>
  <c r="J288" i="1" s="1"/>
  <c r="I272" i="1"/>
  <c r="J272" i="1" s="1"/>
  <c r="I256" i="1"/>
  <c r="J256" i="1" s="1"/>
  <c r="I240" i="1"/>
  <c r="J240" i="1" s="1"/>
  <c r="I224" i="1"/>
  <c r="J224" i="1" s="1"/>
  <c r="I208" i="1"/>
  <c r="J208" i="1" s="1"/>
  <c r="I192" i="1"/>
  <c r="J192" i="1" s="1"/>
  <c r="I176" i="1"/>
  <c r="J176" i="1" s="1"/>
  <c r="I160" i="1"/>
  <c r="J160" i="1" s="1"/>
  <c r="I144" i="1"/>
  <c r="J144" i="1" s="1"/>
  <c r="I128" i="1"/>
  <c r="J128" i="1" s="1"/>
  <c r="I112" i="1"/>
  <c r="J112" i="1" s="1"/>
  <c r="I96" i="1"/>
  <c r="J96" i="1" s="1"/>
  <c r="I80" i="1"/>
  <c r="J80" i="1" s="1"/>
  <c r="I64" i="1"/>
  <c r="J64" i="1" s="1"/>
  <c r="I48" i="1"/>
  <c r="J48" i="1"/>
  <c r="I32" i="1"/>
  <c r="J32" i="1" s="1"/>
  <c r="I16" i="1"/>
  <c r="J16" i="1" s="1"/>
  <c r="I511" i="1"/>
  <c r="J511" i="1" s="1"/>
  <c r="I495" i="1"/>
  <c r="J495" i="1" s="1"/>
  <c r="I479" i="1"/>
  <c r="J479" i="1" s="1"/>
  <c r="I463" i="1"/>
  <c r="J463" i="1" s="1"/>
  <c r="I447" i="1"/>
  <c r="J447" i="1" s="1"/>
  <c r="I431" i="1"/>
  <c r="J431" i="1" s="1"/>
  <c r="I415" i="1"/>
  <c r="J415" i="1"/>
  <c r="I399" i="1"/>
  <c r="J399" i="1" s="1"/>
  <c r="I383" i="1"/>
  <c r="J383" i="1" s="1"/>
  <c r="I367" i="1"/>
  <c r="J367" i="1"/>
  <c r="I351" i="1"/>
  <c r="J351" i="1" s="1"/>
  <c r="I335" i="1"/>
  <c r="J335" i="1" s="1"/>
  <c r="K335" i="1"/>
  <c r="L335" i="1" s="1"/>
  <c r="I319" i="1"/>
  <c r="J319" i="1" s="1"/>
  <c r="K319" i="1"/>
  <c r="L319" i="1" s="1"/>
  <c r="I303" i="1"/>
  <c r="J303" i="1" s="1"/>
  <c r="K303" i="1"/>
  <c r="L303" i="1" s="1"/>
  <c r="I287" i="1"/>
  <c r="J287" i="1" s="1"/>
  <c r="K287" i="1"/>
  <c r="L287" i="1" s="1"/>
  <c r="I271" i="1"/>
  <c r="J271" i="1" s="1"/>
  <c r="K271" i="1"/>
  <c r="L271" i="1" s="1"/>
  <c r="I255" i="1"/>
  <c r="J255" i="1" s="1"/>
  <c r="K255" i="1"/>
  <c r="L255" i="1" s="1"/>
  <c r="I239" i="1"/>
  <c r="J239" i="1" s="1"/>
  <c r="K239" i="1"/>
  <c r="L239" i="1" s="1"/>
  <c r="I223" i="1"/>
  <c r="J223" i="1" s="1"/>
  <c r="K223" i="1"/>
  <c r="L223" i="1" s="1"/>
  <c r="I207" i="1"/>
  <c r="J207" i="1" s="1"/>
  <c r="K207" i="1"/>
  <c r="L207" i="1" s="1"/>
  <c r="I191" i="1"/>
  <c r="J191" i="1" s="1"/>
  <c r="K191" i="1"/>
  <c r="L191" i="1" s="1"/>
  <c r="I175" i="1"/>
  <c r="J175" i="1" s="1"/>
  <c r="K175" i="1"/>
  <c r="L175" i="1" s="1"/>
  <c r="I159" i="1"/>
  <c r="J159" i="1" s="1"/>
  <c r="K159" i="1"/>
  <c r="L159" i="1" s="1"/>
  <c r="I143" i="1"/>
  <c r="J143" i="1" s="1"/>
  <c r="K143" i="1"/>
  <c r="L143" i="1" s="1"/>
  <c r="I127" i="1"/>
  <c r="J127" i="1" s="1"/>
  <c r="K127" i="1"/>
  <c r="L127" i="1" s="1"/>
  <c r="I111" i="1"/>
  <c r="J111" i="1" s="1"/>
  <c r="K111" i="1"/>
  <c r="L111" i="1" s="1"/>
  <c r="I95" i="1"/>
  <c r="J95" i="1" s="1"/>
  <c r="K95" i="1"/>
  <c r="L95" i="1" s="1"/>
  <c r="I79" i="1"/>
  <c r="J79" i="1" s="1"/>
  <c r="K79" i="1"/>
  <c r="L79" i="1" s="1"/>
  <c r="I63" i="1"/>
  <c r="J63" i="1" s="1"/>
  <c r="K63" i="1"/>
  <c r="L63" i="1" s="1"/>
  <c r="I47" i="1"/>
  <c r="J47" i="1"/>
  <c r="K47" i="1"/>
  <c r="I31" i="1"/>
  <c r="J31" i="1" s="1"/>
  <c r="K31" i="1"/>
  <c r="L31" i="1" s="1"/>
  <c r="I15" i="1"/>
  <c r="J15" i="1" s="1"/>
  <c r="K15" i="1"/>
  <c r="L15" i="1" s="1"/>
  <c r="K321" i="1"/>
  <c r="L321" i="1" s="1"/>
  <c r="K304" i="1"/>
  <c r="L304" i="1" s="1"/>
  <c r="K48" i="1"/>
  <c r="K513" i="1"/>
  <c r="L513" i="1" s="1"/>
  <c r="K497" i="1"/>
  <c r="L497" i="1" s="1"/>
  <c r="K481" i="1"/>
  <c r="L481" i="1" s="1"/>
  <c r="K465" i="1"/>
  <c r="L465" i="1" s="1"/>
  <c r="K449" i="1"/>
  <c r="L449" i="1" s="1"/>
  <c r="K433" i="1"/>
  <c r="L433" i="1" s="1"/>
  <c r="K417" i="1"/>
  <c r="L417" i="1" s="1"/>
  <c r="K401" i="1"/>
  <c r="L401" i="1" s="1"/>
  <c r="K385" i="1"/>
  <c r="L385" i="1" s="1"/>
  <c r="K369" i="1"/>
  <c r="L369" i="1" s="1"/>
  <c r="K353" i="1"/>
  <c r="L353" i="1" s="1"/>
  <c r="K337" i="1"/>
  <c r="L337" i="1" s="1"/>
  <c r="K320" i="1"/>
  <c r="L320" i="1" s="1"/>
  <c r="K64" i="1"/>
  <c r="L64" i="1" s="1"/>
  <c r="K512" i="1"/>
  <c r="L512" i="1" s="1"/>
  <c r="K496" i="1"/>
  <c r="L496" i="1" s="1"/>
  <c r="K480" i="1"/>
  <c r="L480" i="1" s="1"/>
  <c r="K464" i="1"/>
  <c r="L464" i="1" s="1"/>
  <c r="K448" i="1"/>
  <c r="L448" i="1" s="1"/>
  <c r="K432" i="1"/>
  <c r="L432" i="1" s="1"/>
  <c r="K416" i="1"/>
  <c r="L416" i="1" s="1"/>
  <c r="K400" i="1"/>
  <c r="L400" i="1" s="1"/>
  <c r="K384" i="1"/>
  <c r="L384" i="1" s="1"/>
  <c r="K368" i="1"/>
  <c r="L368" i="1" s="1"/>
  <c r="K352" i="1"/>
  <c r="L352" i="1" s="1"/>
  <c r="K336" i="1"/>
  <c r="L336" i="1" s="1"/>
  <c r="K97" i="1"/>
  <c r="L97" i="1" s="1"/>
  <c r="K80" i="1"/>
  <c r="L80" i="1" s="1"/>
  <c r="K511" i="1"/>
  <c r="L511" i="1" s="1"/>
  <c r="K495" i="1"/>
  <c r="L495" i="1" s="1"/>
  <c r="K479" i="1"/>
  <c r="L479" i="1" s="1"/>
  <c r="K463" i="1"/>
  <c r="L463" i="1" s="1"/>
  <c r="K447" i="1"/>
  <c r="L447" i="1" s="1"/>
  <c r="K431" i="1"/>
  <c r="L431" i="1" s="1"/>
  <c r="K415" i="1"/>
  <c r="K399" i="1"/>
  <c r="L399" i="1" s="1"/>
  <c r="K383" i="1"/>
  <c r="L383" i="1" s="1"/>
  <c r="K367" i="1"/>
  <c r="K351" i="1"/>
  <c r="L351" i="1" s="1"/>
  <c r="K113" i="1"/>
  <c r="L113" i="1" s="1"/>
  <c r="K96" i="1"/>
  <c r="L96" i="1" s="1"/>
  <c r="K129" i="1"/>
  <c r="L129" i="1" s="1"/>
  <c r="K112" i="1"/>
  <c r="L112" i="1" s="1"/>
  <c r="L288" i="1"/>
  <c r="K145" i="1"/>
  <c r="L145" i="1" s="1"/>
  <c r="K128" i="1"/>
  <c r="L128" i="1" s="1"/>
  <c r="K161" i="1"/>
  <c r="K144" i="1"/>
  <c r="L144" i="1" s="1"/>
  <c r="K177" i="1"/>
  <c r="L177" i="1" s="1"/>
  <c r="K160" i="1"/>
  <c r="L160" i="1" s="1"/>
  <c r="L48" i="1"/>
  <c r="K193" i="1"/>
  <c r="L193" i="1" s="1"/>
  <c r="K176" i="1"/>
  <c r="L176" i="1" s="1"/>
  <c r="L47" i="1"/>
  <c r="K209" i="1"/>
  <c r="L209" i="1" s="1"/>
  <c r="K192" i="1"/>
  <c r="L192" i="1" s="1"/>
  <c r="L415" i="1"/>
  <c r="L367" i="1"/>
  <c r="K225" i="1"/>
  <c r="L225" i="1" s="1"/>
  <c r="K208" i="1"/>
  <c r="L208" i="1" s="1"/>
  <c r="L65" i="1"/>
  <c r="K241" i="1"/>
  <c r="L241" i="1" s="1"/>
  <c r="K224" i="1"/>
  <c r="L224" i="1" s="1"/>
  <c r="J510" i="1"/>
  <c r="J494" i="1"/>
  <c r="J478" i="1"/>
  <c r="J446" i="1"/>
  <c r="J398" i="1"/>
  <c r="J382" i="1"/>
  <c r="J366" i="1"/>
  <c r="J334" i="1"/>
  <c r="J270" i="1"/>
  <c r="J254" i="1"/>
  <c r="J238" i="1"/>
  <c r="J142" i="1"/>
  <c r="J126" i="1"/>
  <c r="J110" i="1"/>
  <c r="J94" i="1"/>
  <c r="J78" i="1"/>
  <c r="J14" i="1"/>
  <c r="AB499" i="1"/>
  <c r="Z499" i="1"/>
  <c r="Y499" i="1"/>
  <c r="Y244" i="1"/>
  <c r="Y426" i="1"/>
  <c r="AB426" i="1"/>
  <c r="Z426" i="1"/>
  <c r="AB367" i="1"/>
  <c r="AB244" i="1"/>
  <c r="Z367" i="1"/>
  <c r="Y367" i="1"/>
  <c r="AB325" i="1"/>
  <c r="Z325" i="1"/>
  <c r="Y325" i="1"/>
  <c r="Z244" i="1"/>
  <c r="AB222" i="1"/>
  <c r="Z222" i="1"/>
  <c r="Y222" i="1"/>
  <c r="AB61" i="1"/>
  <c r="Z61" i="1"/>
  <c r="Y61" i="1"/>
  <c r="Y221" i="1"/>
  <c r="Z221" i="1"/>
  <c r="AB221" i="1"/>
  <c r="AB201" i="1"/>
  <c r="Z201" i="1"/>
  <c r="Y201" i="1"/>
  <c r="AC22" i="1" l="1"/>
  <c r="AC356" i="1"/>
  <c r="AC309" i="1"/>
  <c r="AC261" i="1"/>
  <c r="AC507" i="1"/>
  <c r="AC77" i="1"/>
  <c r="AC479" i="1"/>
  <c r="AC37" i="1"/>
  <c r="AC106" i="1"/>
  <c r="AC335" i="1"/>
  <c r="AC406" i="1"/>
  <c r="AC235" i="1"/>
  <c r="AC206" i="1"/>
  <c r="AC224" i="1"/>
  <c r="AC36" i="1"/>
  <c r="AC407" i="1"/>
  <c r="AC408" i="1"/>
  <c r="AC14" i="1"/>
  <c r="AC347" i="1"/>
  <c r="AC225" i="1"/>
  <c r="AC160" i="1"/>
  <c r="AC338" i="1"/>
  <c r="AC339" i="1"/>
  <c r="AC444" i="1"/>
  <c r="AC427" i="1"/>
  <c r="AC171" i="1"/>
  <c r="AC149" i="1"/>
  <c r="AC290" i="1"/>
  <c r="AC209" i="1"/>
  <c r="AC103" i="1"/>
  <c r="AC245" i="1"/>
  <c r="AC236" i="1"/>
  <c r="AC319" i="1"/>
  <c r="AC328" i="1"/>
  <c r="AC218" i="1"/>
  <c r="AC145" i="1"/>
  <c r="AC12" i="1"/>
  <c r="AC183" i="1"/>
  <c r="AC311" i="1"/>
  <c r="AC202" i="1"/>
  <c r="AC135" i="1"/>
  <c r="AC89" i="1"/>
  <c r="AC203" i="1"/>
  <c r="AC369" i="1"/>
  <c r="AC482" i="1"/>
  <c r="AC86" i="1"/>
  <c r="AC87" i="1"/>
  <c r="AC18" i="1"/>
  <c r="AC88" i="1"/>
  <c r="AC186" i="1"/>
  <c r="AC227" i="1"/>
  <c r="AC314" i="1"/>
  <c r="AC351" i="1"/>
  <c r="AC513" i="1"/>
  <c r="AC512" i="1"/>
  <c r="AC502" i="1"/>
  <c r="AC464" i="1"/>
  <c r="AC382" i="1"/>
  <c r="AC371" i="1"/>
  <c r="AC271" i="1"/>
  <c r="AC263" i="1"/>
  <c r="AC262" i="1"/>
  <c r="AC251" i="1"/>
  <c r="AC247" i="1"/>
  <c r="AC44" i="1"/>
  <c r="AC21" i="1"/>
  <c r="AC119" i="1"/>
  <c r="AC481" i="1"/>
  <c r="AC472" i="1"/>
  <c r="AC436" i="1"/>
  <c r="AC359" i="1"/>
  <c r="AC333" i="1"/>
  <c r="AC114" i="1"/>
  <c r="AC42" i="1"/>
  <c r="AC294" i="1"/>
  <c r="AC238" i="1"/>
  <c r="AC431" i="1"/>
  <c r="AC379" i="1"/>
  <c r="AC435" i="1"/>
  <c r="AC208" i="1"/>
  <c r="AC129" i="1"/>
  <c r="AC386" i="1"/>
  <c r="AC387" i="1"/>
  <c r="AC140" i="1"/>
  <c r="AC441" i="1"/>
  <c r="AC383" i="1"/>
  <c r="AC384" i="1"/>
  <c r="AC385" i="1"/>
  <c r="AC83" i="1"/>
  <c r="AC398" i="1"/>
  <c r="AC174" i="1"/>
  <c r="AC399" i="1"/>
  <c r="AC286" i="1"/>
  <c r="AC517" i="1"/>
  <c r="AC473" i="1"/>
  <c r="AC474" i="1"/>
  <c r="AC476" i="1"/>
  <c r="AC412" i="1"/>
  <c r="AC428" i="1"/>
  <c r="AC20" i="1"/>
  <c r="AC24" i="1"/>
  <c r="AC485" i="1"/>
  <c r="AC234" i="1"/>
  <c r="AC170" i="1"/>
  <c r="AC318" i="1"/>
  <c r="AC17" i="1"/>
  <c r="AC361" i="1"/>
  <c r="AC465" i="1"/>
  <c r="AC250" i="1"/>
  <c r="AC493" i="1"/>
  <c r="AC304" i="1"/>
  <c r="AC300" i="1"/>
  <c r="AC267" i="1"/>
  <c r="AC330" i="1"/>
  <c r="AC459" i="1"/>
  <c r="AC72" i="1"/>
  <c r="AC64" i="1"/>
  <c r="AC334" i="1"/>
  <c r="AC179" i="1"/>
  <c r="AC177" i="1"/>
  <c r="AC175" i="1"/>
  <c r="AC176" i="1"/>
  <c r="AC321" i="1"/>
  <c r="AC239" i="1"/>
  <c r="AC306" i="1"/>
  <c r="AC157" i="1"/>
  <c r="AC146" i="1"/>
  <c r="AC6" i="1"/>
  <c r="AC162" i="1"/>
  <c r="AC212" i="1"/>
  <c r="AC240" i="1"/>
  <c r="AC92" i="1"/>
  <c r="AC123" i="1"/>
  <c r="AC324" i="1"/>
  <c r="AC381" i="1"/>
  <c r="AC497" i="1"/>
  <c r="AC13" i="1"/>
  <c r="AC154" i="1"/>
  <c r="AC322" i="1"/>
  <c r="AC178" i="1"/>
  <c r="AC323" i="1"/>
  <c r="AC99" i="1"/>
  <c r="AC33" i="1"/>
  <c r="AC75" i="1"/>
  <c r="AC420" i="1"/>
  <c r="AC70" i="1"/>
  <c r="AC495" i="1"/>
  <c r="AC166" i="1"/>
  <c r="AC62" i="1"/>
  <c r="AC59" i="1"/>
  <c r="AC462" i="1"/>
  <c r="AC308" i="1"/>
  <c r="AC90" i="1"/>
  <c r="AC488" i="1"/>
  <c r="AC500" i="1"/>
  <c r="AC23" i="1"/>
  <c r="AC81" i="1"/>
  <c r="AC91" i="1"/>
  <c r="AC228" i="1"/>
  <c r="AC443" i="1"/>
  <c r="AC94" i="1"/>
  <c r="AC455" i="1"/>
  <c r="AC109" i="1"/>
  <c r="AC340" i="1"/>
  <c r="AC133" i="1"/>
  <c r="AC509" i="1"/>
  <c r="AC498" i="1"/>
  <c r="AC199" i="1"/>
  <c r="AC326" i="1"/>
  <c r="AC117" i="1"/>
  <c r="AC446" i="1"/>
  <c r="AC447" i="1"/>
  <c r="AC332" i="1"/>
  <c r="AC40" i="1"/>
  <c r="AC460" i="1"/>
  <c r="AC30" i="1"/>
  <c r="AC58" i="1"/>
  <c r="AC10" i="1"/>
  <c r="AC125" i="1"/>
  <c r="AC73" i="1"/>
  <c r="AC297" i="1"/>
  <c r="AC231" i="1"/>
  <c r="AC134" i="1"/>
  <c r="AC397" i="1"/>
  <c r="AC233" i="1"/>
  <c r="AC425" i="1"/>
  <c r="AC396" i="1"/>
  <c r="AC268" i="1"/>
  <c r="AC254" i="1"/>
  <c r="AC213" i="1"/>
  <c r="AC471" i="1"/>
  <c r="AC82" i="1"/>
  <c r="AC416" i="1"/>
  <c r="AC169" i="1"/>
  <c r="AC377" i="1"/>
  <c r="AC501" i="1"/>
  <c r="AC116" i="1"/>
  <c r="AC196" i="1"/>
  <c r="AC195" i="1"/>
  <c r="AC307" i="1"/>
  <c r="AC127" i="1"/>
  <c r="AC172" i="1"/>
  <c r="AC368" i="1"/>
  <c r="AC405" i="1"/>
  <c r="AC458" i="1"/>
  <c r="AC301" i="1"/>
  <c r="AC467" i="1"/>
  <c r="AC434" i="1"/>
  <c r="AC137" i="1"/>
  <c r="AC126" i="1"/>
  <c r="AC354" i="1"/>
  <c r="AC280" i="1"/>
  <c r="AC230" i="1"/>
  <c r="AC147" i="1"/>
  <c r="AC229" i="1"/>
  <c r="AC355" i="1"/>
  <c r="AC180" i="1"/>
  <c r="AC445" i="1"/>
  <c r="AC414" i="1"/>
  <c r="AC433" i="1"/>
  <c r="AC93" i="1"/>
  <c r="AC423" i="1"/>
  <c r="AC57" i="1"/>
  <c r="AC8" i="1"/>
  <c r="AC188" i="1"/>
  <c r="AC27" i="1"/>
  <c r="AC252" i="1"/>
  <c r="AC400" i="1"/>
  <c r="AC220" i="1"/>
  <c r="AC237" i="1"/>
  <c r="AC181" i="1"/>
  <c r="AC158" i="1"/>
  <c r="AC452" i="1"/>
  <c r="AC457" i="1"/>
  <c r="AC151" i="1"/>
  <c r="AC232" i="1"/>
  <c r="AC463" i="1"/>
  <c r="AC292" i="1"/>
  <c r="AC282" i="1"/>
  <c r="AC305" i="1"/>
  <c r="AC173" i="1"/>
  <c r="AC374" i="1"/>
  <c r="AC454" i="1"/>
  <c r="AC35" i="1"/>
  <c r="AC95" i="1"/>
  <c r="AC159" i="1"/>
  <c r="AC284" i="1"/>
  <c r="AC285" i="1"/>
  <c r="AC131" i="1"/>
  <c r="AC216" i="1"/>
  <c r="AC168" i="1"/>
  <c r="AC187" i="1"/>
  <c r="AC26" i="1"/>
  <c r="AC118" i="1"/>
  <c r="AC257" i="1"/>
  <c r="AC108" i="1"/>
  <c r="AC449" i="1"/>
  <c r="AC409" i="1"/>
  <c r="AC207" i="1"/>
  <c r="AC243" i="1"/>
  <c r="AC395" i="1"/>
  <c r="AC451" i="1"/>
  <c r="AC274" i="1"/>
  <c r="AC155" i="1"/>
  <c r="AC246" i="1"/>
  <c r="AC260" i="1"/>
  <c r="AC265" i="1"/>
  <c r="AC287" i="1"/>
  <c r="AC341" i="1"/>
  <c r="AC448" i="1"/>
  <c r="AC442" i="1"/>
  <c r="AC456" i="1"/>
  <c r="AC32" i="1"/>
  <c r="AC494" i="1"/>
  <c r="AC352" i="1"/>
  <c r="AC122" i="1"/>
  <c r="AC342" i="1"/>
  <c r="AC97" i="1"/>
  <c r="AC124" i="1"/>
  <c r="AC312" i="1"/>
  <c r="AC487" i="1"/>
  <c r="AC56" i="1"/>
  <c r="AC52" i="1"/>
  <c r="AC79" i="1"/>
  <c r="AC276" i="1"/>
  <c r="AC461" i="1"/>
  <c r="AC289" i="1"/>
  <c r="AC192" i="1"/>
  <c r="AC291" i="1"/>
  <c r="AC376" i="1"/>
  <c r="AC492" i="1"/>
  <c r="AC100" i="1"/>
  <c r="AC380" i="1"/>
  <c r="AC113" i="1"/>
  <c r="AC349" i="1"/>
  <c r="AC143" i="1"/>
  <c r="AC50" i="1"/>
  <c r="AC185" i="1"/>
  <c r="AC370" i="1"/>
  <c r="AC511" i="1"/>
  <c r="AC144" i="1"/>
  <c r="AC19" i="1"/>
  <c r="AC193" i="1"/>
  <c r="AC15" i="1"/>
  <c r="AC66" i="1"/>
  <c r="AC197" i="1"/>
  <c r="AC277" i="1"/>
  <c r="AC67" i="1"/>
  <c r="AC200" i="1"/>
  <c r="AC278" i="1"/>
  <c r="AC39" i="1"/>
  <c r="AC53" i="1"/>
  <c r="AC491" i="1"/>
  <c r="AC272" i="1"/>
  <c r="AC316" i="1"/>
  <c r="AC378" i="1"/>
  <c r="AC7" i="1"/>
  <c r="AC152" i="1"/>
  <c r="AC167" i="1"/>
  <c r="AC350" i="1"/>
  <c r="AC315" i="1"/>
  <c r="AC54" i="1"/>
  <c r="AC478" i="1"/>
  <c r="AC422" i="1"/>
  <c r="AC164" i="1"/>
  <c r="AC293" i="1"/>
  <c r="AC419" i="1"/>
  <c r="AC362" i="1"/>
  <c r="AC295" i="1"/>
  <c r="AC296" i="1"/>
  <c r="AC102" i="1"/>
  <c r="AC418" i="1"/>
  <c r="AC253" i="1"/>
  <c r="AC432" i="1"/>
  <c r="AC477" i="1"/>
  <c r="AC363" i="1"/>
  <c r="AC429" i="1"/>
  <c r="AC138" i="1"/>
  <c r="AC510" i="1"/>
  <c r="AC96" i="1"/>
  <c r="AC348" i="1"/>
  <c r="AC298" i="1"/>
  <c r="AC194" i="1"/>
  <c r="AC388" i="1"/>
  <c r="AC313" i="1"/>
  <c r="AC389" i="1"/>
  <c r="AC65" i="1"/>
  <c r="AC346" i="1"/>
  <c r="AC437" i="1"/>
  <c r="AC85" i="1"/>
  <c r="AC41" i="1"/>
  <c r="AC63" i="1"/>
  <c r="AC515" i="1"/>
  <c r="AC516" i="1"/>
  <c r="AC450" i="1"/>
  <c r="AC68" i="1"/>
  <c r="AC205" i="1"/>
  <c r="AC25" i="1"/>
  <c r="AC484" i="1"/>
  <c r="AC132" i="1"/>
  <c r="AC360" i="1"/>
  <c r="AC430" i="1"/>
  <c r="AC299" i="1"/>
  <c r="AC28" i="1"/>
  <c r="AC365" i="1"/>
  <c r="AC204" i="1"/>
  <c r="AC141" i="1"/>
  <c r="AC153" i="1"/>
  <c r="AC264" i="1"/>
  <c r="AC259" i="1"/>
  <c r="AC2" i="1"/>
  <c r="AC55" i="1"/>
  <c r="AC121" i="1"/>
  <c r="AC424" i="1"/>
  <c r="AC269" i="1"/>
  <c r="AC373" i="1"/>
  <c r="AC74" i="1"/>
  <c r="AC288" i="1"/>
  <c r="AC11" i="1"/>
  <c r="AC248" i="1"/>
  <c r="AC139" i="1"/>
  <c r="AC394" i="1"/>
  <c r="AC76" i="1"/>
  <c r="AC506" i="1"/>
  <c r="AC210" i="1"/>
  <c r="AC320" i="1"/>
  <c r="AC417" i="1"/>
  <c r="AC163" i="1"/>
  <c r="AC156" i="1"/>
  <c r="AC128" i="1"/>
  <c r="AC375" i="1"/>
  <c r="AC514" i="1"/>
  <c r="AC69" i="1"/>
  <c r="AC266" i="1"/>
  <c r="AC5" i="1"/>
  <c r="AC353" i="1"/>
  <c r="AC80" i="1"/>
  <c r="AC111" i="1"/>
  <c r="AC130" i="1"/>
  <c r="AC120" i="1"/>
  <c r="AC148" i="1"/>
  <c r="AC410" i="1"/>
  <c r="AC112" i="1"/>
  <c r="AC241" i="1"/>
  <c r="AC411" i="1"/>
  <c r="AC283" i="1"/>
  <c r="AC242" i="1"/>
  <c r="AC486" i="1"/>
  <c r="AC273" i="1"/>
  <c r="AC189" i="1"/>
  <c r="AC303" i="1"/>
  <c r="AC115" i="1"/>
  <c r="AC438" i="1"/>
  <c r="AC468" i="1"/>
  <c r="AC165" i="1"/>
  <c r="AC439" i="1"/>
  <c r="AC107" i="1"/>
  <c r="AC480" i="1"/>
  <c r="AC78" i="1"/>
  <c r="AC404" i="1"/>
  <c r="AC344" i="1"/>
  <c r="AC343" i="1"/>
  <c r="AC190" i="1"/>
  <c r="AC219" i="1"/>
  <c r="AC281" i="1"/>
  <c r="AC46" i="1"/>
  <c r="AC402" i="1"/>
  <c r="AC401" i="1"/>
  <c r="AC475" i="1"/>
  <c r="AC84" i="1"/>
  <c r="AC98" i="1"/>
  <c r="AC150" i="1"/>
  <c r="AC310" i="1"/>
  <c r="AC249" i="1"/>
  <c r="AC413" i="1"/>
  <c r="AC182" i="1"/>
  <c r="AC101" i="1"/>
  <c r="AC16" i="1"/>
  <c r="AC357" i="1"/>
  <c r="AC469" i="1"/>
  <c r="AC470" i="1"/>
  <c r="AC466" i="1"/>
  <c r="AC302" i="1"/>
  <c r="AC483" i="1"/>
  <c r="AC198" i="1"/>
  <c r="AC9" i="1"/>
  <c r="AC191" i="1"/>
  <c r="AC29" i="1"/>
  <c r="AC337" i="1"/>
  <c r="AC358" i="1"/>
  <c r="AC31" i="1"/>
  <c r="AC279" i="1"/>
  <c r="AC490" i="1"/>
  <c r="AC105" i="1"/>
  <c r="AC329" i="1"/>
  <c r="AC34" i="1"/>
  <c r="AC275" i="1"/>
  <c r="AC38" i="1"/>
  <c r="AC217" i="1"/>
  <c r="AC390" i="1"/>
  <c r="AC440" i="1"/>
  <c r="AC270" i="1"/>
  <c r="AC255" i="1"/>
  <c r="AC45" i="1"/>
  <c r="AC256" i="1"/>
  <c r="AC223" i="1"/>
  <c r="AC345" i="1"/>
  <c r="AC136" i="1"/>
  <c r="AC184" i="1"/>
  <c r="AC49" i="1"/>
  <c r="AC364" i="1"/>
  <c r="AC51" i="1"/>
  <c r="AC496" i="1"/>
  <c r="AC60" i="1"/>
  <c r="AC391" i="1"/>
  <c r="AC505" i="1"/>
  <c r="AC503" i="1"/>
  <c r="AC504" i="1"/>
  <c r="AC4" i="1"/>
  <c r="AC3" i="1"/>
  <c r="AC161" i="1"/>
  <c r="AC392" i="1"/>
  <c r="AC508" i="1"/>
  <c r="AC142" i="1"/>
  <c r="AC71" i="1"/>
  <c r="AC393" i="1"/>
  <c r="AC47" i="1"/>
  <c r="AC366" i="1"/>
  <c r="AC48" i="1"/>
  <c r="AC403" i="1"/>
  <c r="AC104" i="1"/>
  <c r="AC211" i="1"/>
  <c r="AC258" i="1"/>
  <c r="AC489" i="1"/>
  <c r="AC421" i="1"/>
  <c r="AC226" i="1"/>
  <c r="AC336" i="1"/>
  <c r="AC453" i="1"/>
  <c r="AC43" i="1"/>
  <c r="AC331" i="1"/>
  <c r="AC415" i="1"/>
  <c r="AC372" i="1"/>
  <c r="AC317" i="1"/>
  <c r="AC215" i="1"/>
  <c r="AC214" i="1"/>
  <c r="AC327" i="1"/>
  <c r="AC110" i="1"/>
  <c r="Z43" i="1"/>
  <c r="Y196" i="1" l="1"/>
  <c r="Z37" i="1"/>
  <c r="Y108" i="1"/>
  <c r="Z125" i="1"/>
  <c r="Y142" i="1"/>
  <c r="Y195" i="1"/>
  <c r="Y213" i="1"/>
  <c r="Z251" i="1"/>
  <c r="Y307" i="1"/>
  <c r="Z343" i="1"/>
  <c r="Y360" i="1"/>
  <c r="Y401" i="1"/>
  <c r="Y419" i="1"/>
  <c r="Y488" i="1"/>
  <c r="Z439" i="1"/>
  <c r="Y189" i="1"/>
  <c r="Y76" i="1"/>
  <c r="Y379" i="1"/>
  <c r="Z404" i="1"/>
  <c r="Z440" i="1"/>
  <c r="Z510" i="1"/>
  <c r="Z127" i="1"/>
  <c r="Z146" i="1"/>
  <c r="Z163" i="1"/>
  <c r="Y218" i="1"/>
  <c r="Y330" i="1"/>
  <c r="Y347" i="1"/>
  <c r="Y382" i="1"/>
  <c r="Z405" i="1"/>
  <c r="Y423" i="1"/>
  <c r="Z441" i="1"/>
  <c r="Y492" i="1"/>
  <c r="Z241" i="1"/>
  <c r="Z402" i="1"/>
  <c r="Z309" i="1"/>
  <c r="Y26" i="1"/>
  <c r="Y182" i="1"/>
  <c r="Y128" i="1"/>
  <c r="Z67" i="1"/>
  <c r="Z508" i="1"/>
  <c r="Z147" i="1"/>
  <c r="Y383" i="1"/>
  <c r="Z27" i="1"/>
  <c r="Z114" i="1"/>
  <c r="Z148" i="1"/>
  <c r="Y203" i="1"/>
  <c r="Y238" i="1"/>
  <c r="Z273" i="1"/>
  <c r="Y349" i="1"/>
  <c r="Z368" i="1"/>
  <c r="Y425" i="1"/>
  <c r="Y495" i="1"/>
  <c r="Y513" i="1"/>
  <c r="Z57" i="1"/>
  <c r="Z490" i="1"/>
  <c r="Y111" i="1"/>
  <c r="Y60" i="1"/>
  <c r="Z116" i="1"/>
  <c r="Z275" i="1"/>
  <c r="Z444" i="1"/>
  <c r="Y493" i="1"/>
  <c r="Z216" i="1"/>
  <c r="Z164" i="1"/>
  <c r="Y63" i="1"/>
  <c r="Y223" i="1"/>
  <c r="Y83" i="1"/>
  <c r="Y150" i="1"/>
  <c r="Y185" i="1"/>
  <c r="Y240" i="1"/>
  <c r="Z296" i="1"/>
  <c r="Y334" i="1"/>
  <c r="Y352" i="1"/>
  <c r="Z370" i="1"/>
  <c r="Y389" i="1"/>
  <c r="Y429" i="1"/>
  <c r="Z462" i="1"/>
  <c r="Y497" i="1"/>
  <c r="Y515" i="1"/>
  <c r="Y392" i="1"/>
  <c r="Y288" i="1"/>
  <c r="Y129" i="1"/>
  <c r="Z113" i="1"/>
  <c r="Z407" i="1"/>
  <c r="Y184" i="1"/>
  <c r="Y14" i="1"/>
  <c r="Z206" i="1"/>
  <c r="Z277" i="1"/>
  <c r="Z481" i="1"/>
  <c r="Y350" i="1"/>
  <c r="Y387" i="1"/>
  <c r="Z287" i="1"/>
  <c r="Y197" i="1"/>
  <c r="Z310" i="1"/>
  <c r="Z442" i="1"/>
  <c r="Y82" i="1"/>
  <c r="Z29" i="1"/>
  <c r="Y225" i="1"/>
  <c r="Z430" i="1"/>
  <c r="Z207" i="1"/>
  <c r="Y318" i="1"/>
  <c r="Y394" i="1"/>
  <c r="Y413" i="1"/>
  <c r="Y464" i="1"/>
  <c r="Z109" i="1"/>
  <c r="Y254" i="1"/>
  <c r="Y10" i="1"/>
  <c r="Y96" i="1"/>
  <c r="Z237" i="1"/>
  <c r="Y166" i="1"/>
  <c r="Y514" i="1"/>
  <c r="Y118" i="1"/>
  <c r="Y412" i="1"/>
  <c r="Z49" i="1"/>
  <c r="Y85" i="1"/>
  <c r="Z298" i="1"/>
  <c r="Y16" i="1"/>
  <c r="Z32" i="1"/>
  <c r="Y103" i="1"/>
  <c r="Y153" i="1"/>
  <c r="Z188" i="1"/>
  <c r="Z299" i="1"/>
  <c r="Y319" i="1"/>
  <c r="Z337" i="1"/>
  <c r="Z373" i="1"/>
  <c r="Z395" i="1"/>
  <c r="Y414" i="1"/>
  <c r="Z432" i="1"/>
  <c r="Y449" i="1"/>
  <c r="Y465" i="1"/>
  <c r="Y501" i="1"/>
  <c r="Y400" i="1"/>
  <c r="Y252" i="1"/>
  <c r="Y93" i="1"/>
  <c r="Y253" i="1"/>
  <c r="Y329" i="1"/>
  <c r="Z477" i="1"/>
  <c r="Y149" i="1"/>
  <c r="Y65" i="1"/>
  <c r="Y151" i="1"/>
  <c r="Z242" i="1"/>
  <c r="Y335" i="1"/>
  <c r="Y171" i="1"/>
  <c r="Y209" i="1"/>
  <c r="Z228" i="1"/>
  <c r="Z246" i="1"/>
  <c r="Y263" i="1"/>
  <c r="Z281" i="1"/>
  <c r="Z356" i="1"/>
  <c r="Y391" i="1"/>
  <c r="Y450" i="1"/>
  <c r="Y502" i="1"/>
  <c r="Y143" i="1"/>
  <c r="Z471" i="1"/>
  <c r="Z7" i="1"/>
  <c r="Y362" i="1"/>
  <c r="Y346" i="1"/>
  <c r="Y258" i="1"/>
  <c r="Z321" i="1"/>
  <c r="Y357" i="1"/>
  <c r="Z434" i="1"/>
  <c r="Y467" i="1"/>
  <c r="Y24" i="1"/>
  <c r="Z145" i="1"/>
  <c r="Z9" i="1"/>
  <c r="Y366" i="1"/>
  <c r="Z204" i="1"/>
  <c r="Y369" i="1"/>
  <c r="Y48" i="1"/>
  <c r="Y371" i="1"/>
  <c r="Z190" i="1"/>
  <c r="Y88" i="1"/>
  <c r="Y172" i="1"/>
  <c r="Z375" i="1"/>
  <c r="Y73" i="1"/>
  <c r="Y89" i="1"/>
  <c r="Z106" i="1"/>
  <c r="Y123" i="1"/>
  <c r="Z140" i="1"/>
  <c r="Y248" i="1"/>
  <c r="Y283" i="1"/>
  <c r="Y305" i="1"/>
  <c r="Y358" i="1"/>
  <c r="Y376" i="1"/>
  <c r="Z417" i="1"/>
  <c r="Y435" i="1"/>
  <c r="Z468" i="1"/>
  <c r="Z486" i="1"/>
  <c r="Y504" i="1"/>
  <c r="Z250" i="1"/>
  <c r="Y308" i="1"/>
  <c r="Y95" i="1"/>
  <c r="Y44" i="1"/>
  <c r="Y219" i="1"/>
  <c r="Y424" i="1"/>
  <c r="Z133" i="1"/>
  <c r="Y30" i="1"/>
  <c r="Z186" i="1"/>
  <c r="Z353" i="1"/>
  <c r="Y33" i="1"/>
  <c r="Y104" i="1"/>
  <c r="Y2" i="1"/>
  <c r="Y71" i="1"/>
  <c r="Y155" i="1"/>
  <c r="Z90" i="1"/>
  <c r="Y107" i="1"/>
  <c r="Z231" i="1"/>
  <c r="Y249" i="1"/>
  <c r="Z306" i="1"/>
  <c r="Y342" i="1"/>
  <c r="Z359" i="1"/>
  <c r="Y505" i="1"/>
  <c r="AB384" i="1"/>
  <c r="AB427" i="1"/>
  <c r="AB39" i="1"/>
  <c r="AB385" i="1"/>
  <c r="AB474" i="1"/>
  <c r="AB29" i="1"/>
  <c r="AB332" i="1"/>
  <c r="AB350" i="1"/>
  <c r="AB387" i="1"/>
  <c r="AB509" i="1"/>
  <c r="AB440" i="1"/>
  <c r="AB443" i="1"/>
  <c r="AB511" i="1"/>
  <c r="AB315" i="1"/>
  <c r="AB475" i="1"/>
  <c r="AB296" i="1"/>
  <c r="AB116" i="1"/>
  <c r="AB496" i="1"/>
  <c r="AB429" i="1"/>
  <c r="AB515" i="1"/>
  <c r="AB313" i="1"/>
  <c r="AB480" i="1"/>
  <c r="AB352" i="1"/>
  <c r="AB363" i="1"/>
  <c r="AB300" i="1"/>
  <c r="AB303" i="1"/>
  <c r="AB397" i="1"/>
  <c r="AB200" i="1"/>
  <c r="AB214" i="1"/>
  <c r="AB415" i="1"/>
  <c r="AB273" i="1"/>
  <c r="AB274" i="1"/>
  <c r="AB178" i="1"/>
  <c r="AB174" i="1"/>
  <c r="AB161" i="1"/>
  <c r="AB189" i="1"/>
  <c r="Y516" i="1"/>
  <c r="AB399" i="1"/>
  <c r="AB304" i="1"/>
  <c r="AB388" i="1"/>
  <c r="AB393" i="1"/>
  <c r="AB241" i="1"/>
  <c r="AB292" i="1"/>
  <c r="Y241" i="1"/>
  <c r="AB115" i="1"/>
  <c r="AB128" i="1"/>
  <c r="AB133" i="1"/>
  <c r="AB255" i="1"/>
  <c r="AB329" i="1"/>
  <c r="AB46" i="1"/>
  <c r="AB451" i="1"/>
  <c r="AB497" i="1"/>
  <c r="AB72" i="1"/>
  <c r="AB476" i="1"/>
  <c r="AB40" i="1"/>
  <c r="Z161" i="1"/>
  <c r="AB79" i="1"/>
  <c r="AB287" i="1"/>
  <c r="AB253" i="1"/>
  <c r="AB105" i="1"/>
  <c r="AB258" i="1"/>
  <c r="AB98" i="1"/>
  <c r="AB131" i="1"/>
  <c r="AB409" i="1"/>
  <c r="AB403" i="1"/>
  <c r="AB100" i="1"/>
  <c r="AB484" i="1"/>
  <c r="AB314" i="1"/>
  <c r="AB167" i="1"/>
  <c r="AB373" i="1"/>
  <c r="AB193" i="1"/>
  <c r="AB447" i="1"/>
  <c r="AB493" i="1"/>
  <c r="Y161" i="1"/>
  <c r="AB265" i="1"/>
  <c r="AB327" i="1"/>
  <c r="AB270" i="1"/>
  <c r="AB389" i="1"/>
  <c r="AB361" i="1"/>
  <c r="AB148" i="1"/>
  <c r="AB485" i="1"/>
  <c r="AB445" i="1"/>
  <c r="AB406" i="1"/>
  <c r="AB392" i="1"/>
  <c r="AB65" i="1"/>
  <c r="AB208" i="1"/>
  <c r="AB153" i="1"/>
  <c r="AB467" i="1"/>
  <c r="AB318" i="1"/>
  <c r="AB137" i="1"/>
  <c r="AB80" i="1"/>
  <c r="AB14" i="1"/>
  <c r="AB421" i="1"/>
  <c r="AB330" i="1"/>
  <c r="AB267" i="1"/>
  <c r="AB162" i="1"/>
  <c r="AB207" i="1"/>
  <c r="AB483" i="1"/>
  <c r="AB73" i="1"/>
  <c r="AB23" i="1"/>
  <c r="AB377" i="1"/>
  <c r="AB481" i="1"/>
  <c r="AB145" i="1"/>
  <c r="AB118" i="1"/>
  <c r="AB434" i="1"/>
  <c r="AB213" i="1"/>
  <c r="AB289" i="1"/>
  <c r="AB190" i="1"/>
  <c r="AB502" i="1"/>
  <c r="AB281" i="1"/>
  <c r="AB36" i="1"/>
  <c r="AB372" i="1"/>
  <c r="AB93" i="1"/>
  <c r="AB433" i="1"/>
  <c r="AB288" i="1"/>
  <c r="AB6" i="1"/>
  <c r="AB463" i="1"/>
  <c r="AB52" i="1"/>
  <c r="AB260" i="1"/>
  <c r="AB9" i="1"/>
  <c r="AB465" i="1"/>
  <c r="AB301" i="1"/>
  <c r="AB396" i="1"/>
  <c r="AB21" i="1"/>
  <c r="AB186" i="1"/>
  <c r="AB328" i="1"/>
  <c r="AB416" i="1"/>
  <c r="AB414" i="1"/>
  <c r="AB412" i="1"/>
  <c r="AB146" i="1"/>
  <c r="AB375" i="1"/>
  <c r="AB151" i="1"/>
  <c r="AB431" i="1"/>
  <c r="AB7" i="1"/>
  <c r="AB48" i="1"/>
  <c r="AB120" i="1"/>
  <c r="AB423" i="1"/>
  <c r="AB266" i="1"/>
  <c r="AB11" i="1"/>
  <c r="AB44" i="1"/>
  <c r="AB88" i="1"/>
  <c r="AB319" i="1"/>
  <c r="AB82" i="1"/>
  <c r="AB157" i="1"/>
  <c r="AB176" i="1"/>
  <c r="AB232" i="1"/>
  <c r="AB286" i="1"/>
  <c r="Z40" i="1"/>
  <c r="AB342" i="1"/>
  <c r="AB155" i="1"/>
  <c r="AB417" i="1"/>
  <c r="AB136" i="1"/>
  <c r="AB279" i="1"/>
  <c r="AB101" i="1"/>
  <c r="AB355" i="1"/>
  <c r="AB354" i="1"/>
  <c r="AB19" i="1"/>
  <c r="AB307" i="1"/>
  <c r="AB141" i="1"/>
  <c r="AB130" i="1"/>
  <c r="AB394" i="1"/>
  <c r="AB331" i="1"/>
  <c r="AB254" i="1"/>
  <c r="AB247" i="1"/>
  <c r="AB18" i="1"/>
  <c r="AB236" i="1"/>
  <c r="AB164" i="1"/>
  <c r="AB150" i="1"/>
  <c r="AB58" i="1"/>
  <c r="AB282" i="1"/>
  <c r="AB3" i="1"/>
  <c r="AB306" i="1"/>
  <c r="AB163" i="1"/>
  <c r="AB424" i="1"/>
  <c r="Z193" i="1"/>
  <c r="AB122" i="1"/>
  <c r="AB395" i="1"/>
  <c r="AB85" i="1"/>
  <c r="AB390" i="1"/>
  <c r="AB418" i="1"/>
  <c r="AB216" i="1"/>
  <c r="AB466" i="1"/>
  <c r="AB231" i="1"/>
  <c r="AB160" i="1"/>
  <c r="AB362" i="1"/>
  <c r="AB272" i="1"/>
  <c r="AB43" i="1"/>
  <c r="AB129" i="1"/>
  <c r="AB251" i="1"/>
  <c r="AB87" i="1"/>
  <c r="AB245" i="1"/>
  <c r="AB458" i="1"/>
  <c r="AB37" i="1"/>
  <c r="AB142" i="1"/>
  <c r="AB74" i="1"/>
  <c r="AB4" i="1"/>
  <c r="AB175" i="1"/>
  <c r="AB185" i="1"/>
  <c r="Y193" i="1"/>
  <c r="Z115" i="1"/>
  <c r="Z286" i="1"/>
  <c r="AB56" i="1"/>
  <c r="AB77" i="1"/>
  <c r="AB405" i="1"/>
  <c r="AB217" i="1"/>
  <c r="AB401" i="1"/>
  <c r="AB468" i="1"/>
  <c r="AB126" i="1"/>
  <c r="AB295" i="1"/>
  <c r="AB215" i="1"/>
  <c r="AB305" i="1"/>
  <c r="AB365" i="1"/>
  <c r="AB326" i="1"/>
  <c r="AB228" i="1"/>
  <c r="AB64" i="1"/>
  <c r="AB83" i="1"/>
  <c r="AB370" i="1"/>
  <c r="AB262" i="1"/>
  <c r="AB86" i="1"/>
  <c r="AB103" i="1"/>
  <c r="AB224" i="1"/>
  <c r="AB422" i="1"/>
  <c r="AB237" i="1"/>
  <c r="AB268" i="1"/>
  <c r="AB317" i="1"/>
  <c r="AB504" i="1"/>
  <c r="AB239" i="1"/>
  <c r="AB197" i="1"/>
  <c r="AB50" i="1"/>
  <c r="AB400" i="1"/>
  <c r="AB339" i="1"/>
  <c r="AB408" i="1"/>
  <c r="Y115" i="1"/>
  <c r="Y286" i="1"/>
  <c r="AB487" i="1"/>
  <c r="AB320" i="1"/>
  <c r="AB38" i="1"/>
  <c r="AB402" i="1"/>
  <c r="AB357" i="1"/>
  <c r="AB243" i="1"/>
  <c r="AB140" i="1"/>
  <c r="AB16" i="1"/>
  <c r="AB195" i="1"/>
  <c r="AB57" i="1"/>
  <c r="AB242" i="1"/>
  <c r="AB35" i="1"/>
  <c r="AB111" i="1"/>
  <c r="AB353" i="1"/>
  <c r="AB69" i="1"/>
  <c r="AB51" i="1"/>
  <c r="AB263" i="1"/>
  <c r="AB482" i="1"/>
  <c r="AB209" i="1"/>
  <c r="AB308" i="1"/>
  <c r="AB206" i="1"/>
  <c r="AB492" i="1"/>
  <c r="AB420" i="1"/>
  <c r="AB450" i="1"/>
  <c r="AB503" i="1"/>
  <c r="AB477" i="1"/>
  <c r="AB338" i="1"/>
  <c r="AB143" i="1"/>
  <c r="AB99" i="1"/>
  <c r="AB323" i="1"/>
  <c r="AB322" i="1"/>
  <c r="Z406" i="1"/>
  <c r="AB187" i="1"/>
  <c r="AB309" i="1"/>
  <c r="AB437" i="1"/>
  <c r="AB31" i="1"/>
  <c r="AB165" i="1"/>
  <c r="AB107" i="1"/>
  <c r="AB238" i="1"/>
  <c r="AB144" i="1"/>
  <c r="AB196" i="1"/>
  <c r="AB506" i="1"/>
  <c r="AB378" i="1"/>
  <c r="AB419" i="1"/>
  <c r="AB293" i="1"/>
  <c r="AB500" i="1"/>
  <c r="AB10" i="1"/>
  <c r="AB364" i="1"/>
  <c r="AB271" i="1"/>
  <c r="AB369" i="1"/>
  <c r="AB290" i="1"/>
  <c r="AB462" i="1"/>
  <c r="AB514" i="1"/>
  <c r="AB471" i="1"/>
  <c r="AB411" i="1"/>
  <c r="AB33" i="1"/>
  <c r="AB505" i="1"/>
  <c r="AB321" i="1"/>
  <c r="AB173" i="1"/>
  <c r="AB349" i="1"/>
  <c r="Z476" i="1"/>
  <c r="Z509" i="1"/>
  <c r="AB494" i="1"/>
  <c r="AB256" i="1"/>
  <c r="AB168" i="1"/>
  <c r="AB345" i="1"/>
  <c r="AB84" i="1"/>
  <c r="AB211" i="1"/>
  <c r="AB102" i="1"/>
  <c r="AB368" i="1"/>
  <c r="AB194" i="1"/>
  <c r="AB298" i="1"/>
  <c r="AB334" i="1"/>
  <c r="AB455" i="1"/>
  <c r="AB498" i="1"/>
  <c r="AB488" i="1"/>
  <c r="AB90" i="1"/>
  <c r="AB294" i="1"/>
  <c r="AB371" i="1"/>
  <c r="AB203" i="1"/>
  <c r="AB149" i="1"/>
  <c r="AB59" i="1"/>
  <c r="AB478" i="1"/>
  <c r="AB508" i="1"/>
  <c r="AB15" i="1"/>
  <c r="AB223" i="1"/>
  <c r="AB386" i="1"/>
  <c r="AB461" i="1"/>
  <c r="AB121" i="1"/>
  <c r="AB291" i="1"/>
  <c r="AB250" i="1"/>
  <c r="Z39" i="1"/>
  <c r="Y476" i="1"/>
  <c r="AB32" i="1"/>
  <c r="AB507" i="1"/>
  <c r="AB489" i="1"/>
  <c r="AB275" i="1"/>
  <c r="AB346" i="1"/>
  <c r="AB404" i="1"/>
  <c r="AB219" i="1"/>
  <c r="AB27" i="1"/>
  <c r="AB106" i="1"/>
  <c r="AB449" i="1"/>
  <c r="AB302" i="1"/>
  <c r="AB316" i="1"/>
  <c r="AB139" i="1"/>
  <c r="AB366" i="1"/>
  <c r="AB347" i="1"/>
  <c r="AB28" i="1"/>
  <c r="AB42" i="1"/>
  <c r="AB382" i="1"/>
  <c r="AB89" i="1"/>
  <c r="AB171" i="1"/>
  <c r="AB62" i="1"/>
  <c r="AB235" i="1"/>
  <c r="AB517" i="1"/>
  <c r="AB41" i="1"/>
  <c r="AB374" i="1"/>
  <c r="AB391" i="1"/>
  <c r="AB335" i="1"/>
  <c r="AB473" i="1"/>
  <c r="AB55" i="1"/>
  <c r="Y39" i="1"/>
  <c r="Z447" i="1"/>
  <c r="AB456" i="1"/>
  <c r="AB432" i="1"/>
  <c r="AB45" i="1"/>
  <c r="AB252" i="1"/>
  <c r="AB249" i="1"/>
  <c r="AB310" i="1"/>
  <c r="AB438" i="1"/>
  <c r="AB117" i="1"/>
  <c r="AB172" i="1"/>
  <c r="AB108" i="1"/>
  <c r="AB76" i="1"/>
  <c r="AB340" i="1"/>
  <c r="AB94" i="1"/>
  <c r="AB5" i="1"/>
  <c r="AB299" i="1"/>
  <c r="AB114" i="1"/>
  <c r="AB464" i="1"/>
  <c r="AB135" i="1"/>
  <c r="AB453" i="1"/>
  <c r="AB166" i="1"/>
  <c r="AB280" i="1"/>
  <c r="AB454" i="1"/>
  <c r="AB460" i="1"/>
  <c r="AB60" i="1"/>
  <c r="AB407" i="1"/>
  <c r="AB446" i="1"/>
  <c r="Y447" i="1"/>
  <c r="AB442" i="1"/>
  <c r="AB261" i="1"/>
  <c r="AB470" i="1"/>
  <c r="AB34" i="1"/>
  <c r="AB358" i="1"/>
  <c r="AB439" i="1"/>
  <c r="AB188" i="1"/>
  <c r="AB104" i="1"/>
  <c r="AB30" i="1"/>
  <c r="AB78" i="1"/>
  <c r="AB248" i="1"/>
  <c r="AB501" i="1"/>
  <c r="AB430" i="1"/>
  <c r="AB457" i="1"/>
  <c r="AB20" i="1"/>
  <c r="AB75" i="1"/>
  <c r="AB154" i="1"/>
  <c r="AB398" i="1"/>
  <c r="AB516" i="1"/>
  <c r="AB448" i="1"/>
  <c r="AB152" i="1"/>
  <c r="AB469" i="1"/>
  <c r="AB259" i="1"/>
  <c r="AB337" i="1"/>
  <c r="AB191" i="1"/>
  <c r="AB26" i="1"/>
  <c r="AB198" i="1"/>
  <c r="AB17" i="1"/>
  <c r="AB204" i="1"/>
  <c r="AB425" i="1"/>
  <c r="AB91" i="1"/>
  <c r="AB257" i="1"/>
  <c r="AB495" i="1"/>
  <c r="AB68" i="1"/>
  <c r="AB212" i="1"/>
  <c r="AB276" i="1"/>
  <c r="Y67" i="1"/>
  <c r="AB341" i="1"/>
  <c r="AB112" i="1"/>
  <c r="AB264" i="1"/>
  <c r="AB379" i="1"/>
  <c r="AB63" i="1"/>
  <c r="AB210" i="1"/>
  <c r="AB8" i="1"/>
  <c r="AB225" i="1"/>
  <c r="AB81" i="1"/>
  <c r="AB169" i="1"/>
  <c r="AB226" i="1"/>
  <c r="AB70" i="1"/>
  <c r="AB435" i="1"/>
  <c r="AB192" i="1"/>
  <c r="AB66" i="1"/>
  <c r="AB356" i="1"/>
  <c r="AB47" i="1"/>
  <c r="AB486" i="1"/>
  <c r="AB360" i="1"/>
  <c r="AB491" i="1"/>
  <c r="AB246" i="1"/>
  <c r="AB452" i="1"/>
  <c r="AB180" i="1"/>
  <c r="AB127" i="1"/>
  <c r="AB233" i="1"/>
  <c r="AB13" i="1"/>
  <c r="AB22" i="1"/>
  <c r="AB49" i="1"/>
  <c r="AB132" i="1"/>
  <c r="AB53" i="1"/>
  <c r="AB312" i="1"/>
  <c r="AB285" i="1"/>
  <c r="AB158" i="1"/>
  <c r="AB199" i="1"/>
  <c r="AB177" i="1"/>
  <c r="AB170" i="1"/>
  <c r="AB333" i="1"/>
  <c r="AB202" i="1"/>
  <c r="AB444" i="1"/>
  <c r="AB71" i="1"/>
  <c r="AB184" i="1"/>
  <c r="AB490" i="1"/>
  <c r="AB343" i="1"/>
  <c r="AB283" i="1"/>
  <c r="AB269" i="1"/>
  <c r="AB124" i="1"/>
  <c r="AB284" i="1"/>
  <c r="AB181" i="1"/>
  <c r="AB229" i="1"/>
  <c r="AB134" i="1"/>
  <c r="AB381" i="1"/>
  <c r="AB179" i="1"/>
  <c r="AB234" i="1"/>
  <c r="AB359" i="1"/>
  <c r="AB512" i="1"/>
  <c r="AB311" i="1"/>
  <c r="AB479" i="1"/>
  <c r="AB344" i="1"/>
  <c r="AB25" i="1"/>
  <c r="AB278" i="1"/>
  <c r="AB113" i="1"/>
  <c r="AB97" i="1"/>
  <c r="AB159" i="1"/>
  <c r="AB147" i="1"/>
  <c r="AB324" i="1"/>
  <c r="AB383" i="1"/>
  <c r="AB436" i="1"/>
  <c r="AB513" i="1"/>
  <c r="AB183" i="1"/>
  <c r="AB182" i="1"/>
  <c r="AB156" i="1"/>
  <c r="AB205" i="1"/>
  <c r="AB348" i="1"/>
  <c r="AB380" i="1"/>
  <c r="AB95" i="1"/>
  <c r="AB220" i="1"/>
  <c r="AB230" i="1"/>
  <c r="AB297" i="1"/>
  <c r="AB123" i="1"/>
  <c r="AB24" i="1"/>
  <c r="AB441" i="1"/>
  <c r="AB472" i="1"/>
  <c r="AB351" i="1"/>
  <c r="AB12" i="1"/>
  <c r="AB413" i="1"/>
  <c r="AB96" i="1"/>
  <c r="AB67" i="1"/>
  <c r="AB92" i="1"/>
  <c r="Y250" i="1"/>
  <c r="AB110" i="1"/>
  <c r="AB336" i="1"/>
  <c r="AB410" i="1"/>
  <c r="AB2" i="1"/>
  <c r="AB510" i="1"/>
  <c r="AB277" i="1"/>
  <c r="AB125" i="1"/>
  <c r="AB109" i="1"/>
  <c r="AB240" i="1"/>
  <c r="AB459" i="1"/>
  <c r="AB428" i="1"/>
  <c r="AB119" i="1"/>
  <c r="AB227" i="1"/>
  <c r="AB218" i="1"/>
  <c r="Z304" i="1"/>
  <c r="AB138" i="1"/>
  <c r="AB54" i="1"/>
  <c r="AB376" i="1"/>
  <c r="Z214" i="1"/>
  <c r="Y40" i="1"/>
  <c r="Z72" i="1"/>
  <c r="Y274" i="1"/>
  <c r="Z493" i="1"/>
  <c r="Y72" i="1"/>
  <c r="Z387" i="1"/>
  <c r="Z516" i="1"/>
  <c r="Z274" i="1"/>
  <c r="Z300" i="1"/>
  <c r="Z474" i="1"/>
  <c r="Z99" i="1"/>
  <c r="Y300" i="1"/>
  <c r="Y474" i="1"/>
  <c r="Y99" i="1"/>
  <c r="Z363" i="1"/>
  <c r="Z278" i="1"/>
  <c r="Z408" i="1"/>
  <c r="Y214" i="1"/>
  <c r="Y363" i="1"/>
  <c r="Z385" i="1"/>
  <c r="Y278" i="1"/>
  <c r="Y408" i="1"/>
  <c r="Y385" i="1"/>
  <c r="Z427" i="1"/>
  <c r="Y304" i="1"/>
  <c r="Z174" i="1"/>
  <c r="Z291" i="1"/>
  <c r="Y427" i="1"/>
  <c r="Z200" i="1"/>
  <c r="Z322" i="1"/>
  <c r="Y174" i="1"/>
  <c r="Y291" i="1"/>
  <c r="Z339" i="1"/>
  <c r="Y200" i="1"/>
  <c r="Y322" i="1"/>
  <c r="Y339" i="1"/>
  <c r="Z292" i="1"/>
  <c r="Z384" i="1"/>
  <c r="Y406" i="1"/>
  <c r="Z399" i="1"/>
  <c r="Y292" i="1"/>
  <c r="Z303" i="1"/>
  <c r="Y384" i="1"/>
  <c r="Z397" i="1"/>
  <c r="Y399" i="1"/>
  <c r="Z178" i="1"/>
  <c r="Y303" i="1"/>
  <c r="Z400" i="1"/>
  <c r="Y397" i="1"/>
  <c r="Z323" i="1"/>
  <c r="Y178" i="1"/>
  <c r="Z128" i="1"/>
  <c r="Y509" i="1"/>
  <c r="Z350" i="1"/>
  <c r="Z392" i="1"/>
  <c r="Y323" i="1"/>
  <c r="Z189" i="1"/>
  <c r="Z264" i="1"/>
  <c r="Y393" i="1"/>
  <c r="Z393" i="1"/>
  <c r="Z428" i="1"/>
  <c r="Y461" i="1"/>
  <c r="Y477" i="1"/>
  <c r="Y494" i="1"/>
  <c r="Z494" i="1"/>
  <c r="Z511" i="1"/>
  <c r="Y478" i="1"/>
  <c r="Z478" i="1"/>
  <c r="Y231" i="1"/>
  <c r="Y462" i="1"/>
  <c r="Y264" i="1"/>
  <c r="Y430" i="1"/>
  <c r="Y296" i="1"/>
  <c r="Y403" i="1"/>
  <c r="Z66" i="1"/>
  <c r="Y445" i="1"/>
  <c r="Y446" i="1"/>
  <c r="Z429" i="1"/>
  <c r="Z445" i="1"/>
  <c r="Z446" i="1"/>
  <c r="Y280" i="1"/>
  <c r="Z280" i="1"/>
  <c r="Z413" i="1"/>
  <c r="Y66" i="1"/>
  <c r="Z248" i="1"/>
  <c r="Y198" i="1"/>
  <c r="Z312" i="1"/>
  <c r="Z317" i="1"/>
  <c r="Y312" i="1"/>
  <c r="Y317" i="1"/>
  <c r="Y448" i="1"/>
  <c r="Z345" i="1"/>
  <c r="Y510" i="1"/>
  <c r="Y511" i="1"/>
  <c r="Y345" i="1"/>
  <c r="Z396" i="1"/>
  <c r="Y361" i="1"/>
  <c r="Y378" i="1"/>
  <c r="Z361" i="1"/>
  <c r="Y396" i="1"/>
  <c r="Z492" i="1"/>
  <c r="Z378" i="1"/>
  <c r="Y211" i="1"/>
  <c r="Z293" i="1"/>
  <c r="Y460" i="1"/>
  <c r="Z412" i="1"/>
  <c r="Z215" i="1"/>
  <c r="Z461" i="1"/>
  <c r="Z198" i="1"/>
  <c r="Y52" i="1"/>
  <c r="Z50" i="1"/>
  <c r="Y405" i="1"/>
  <c r="Z503" i="1"/>
  <c r="Z505" i="1"/>
  <c r="Y456" i="1"/>
  <c r="Z448" i="1"/>
  <c r="Z464" i="1"/>
  <c r="Y119" i="1"/>
  <c r="Y480" i="1"/>
  <c r="Z297" i="1"/>
  <c r="Z496" i="1"/>
  <c r="Z513" i="1"/>
  <c r="Y217" i="1"/>
  <c r="Z332" i="1"/>
  <c r="Y375" i="1"/>
  <c r="Y228" i="1"/>
  <c r="Z195" i="1"/>
  <c r="Z342" i="1"/>
  <c r="Y245" i="1"/>
  <c r="Z211" i="1"/>
  <c r="Y277" i="1"/>
  <c r="Y293" i="1"/>
  <c r="Z245" i="1"/>
  <c r="Z327" i="1"/>
  <c r="Z358" i="1"/>
  <c r="Y309" i="1"/>
  <c r="Y281" i="1"/>
  <c r="Y199" i="1"/>
  <c r="Z346" i="1"/>
  <c r="Z313" i="1"/>
  <c r="Z166" i="1"/>
  <c r="Y297" i="1"/>
  <c r="Y215" i="1"/>
  <c r="Y313" i="1"/>
  <c r="Z362" i="1"/>
  <c r="Z70" i="1"/>
  <c r="Y53" i="1"/>
  <c r="Z232" i="1"/>
  <c r="Y70" i="1"/>
  <c r="Z249" i="1"/>
  <c r="Z379" i="1"/>
  <c r="Z150" i="1"/>
  <c r="Y86" i="1"/>
  <c r="Y232" i="1"/>
  <c r="Y102" i="1"/>
  <c r="Z265" i="1"/>
  <c r="Z102" i="1"/>
  <c r="Z53" i="1"/>
  <c r="Z118" i="1"/>
  <c r="Y134" i="1"/>
  <c r="Z86" i="1"/>
  <c r="Z199" i="1"/>
  <c r="Z182" i="1"/>
  <c r="Z134" i="1"/>
  <c r="Y265" i="1"/>
  <c r="Z330" i="1"/>
  <c r="Z217" i="1"/>
  <c r="Z283" i="1"/>
  <c r="Z381" i="1"/>
  <c r="Y120" i="1"/>
  <c r="Y381" i="1"/>
  <c r="Z23" i="1"/>
  <c r="Y299" i="1"/>
  <c r="Y136" i="1"/>
  <c r="Z184" i="1"/>
  <c r="Y332" i="1"/>
  <c r="Y234" i="1"/>
  <c r="Z55" i="1"/>
  <c r="Y7" i="1"/>
  <c r="Y152" i="1"/>
  <c r="Y315" i="1"/>
  <c r="Y251" i="1"/>
  <c r="Z88" i="1"/>
  <c r="Z234" i="1"/>
  <c r="Y23" i="1"/>
  <c r="Y168" i="1"/>
  <c r="Z104" i="1"/>
  <c r="Z315" i="1"/>
  <c r="Z120" i="1"/>
  <c r="Z136" i="1"/>
  <c r="Y55" i="1"/>
  <c r="Y267" i="1"/>
  <c r="Y348" i="1"/>
  <c r="Z152" i="1"/>
  <c r="Z348" i="1"/>
  <c r="Z168" i="1"/>
  <c r="Z267" i="1"/>
  <c r="Y364" i="1"/>
  <c r="Z364" i="1"/>
  <c r="Z269" i="1"/>
  <c r="Z394" i="1"/>
  <c r="Z30" i="1"/>
  <c r="Z175" i="1"/>
  <c r="Y472" i="1"/>
  <c r="Z472" i="1"/>
  <c r="Z63" i="1"/>
  <c r="Y257" i="1"/>
  <c r="Z46" i="1"/>
  <c r="Z456" i="1"/>
  <c r="Z488" i="1"/>
  <c r="Z423" i="1"/>
  <c r="Y407" i="1"/>
  <c r="Z338" i="1"/>
  <c r="Z95" i="1"/>
  <c r="Z111" i="1"/>
  <c r="Y440" i="1"/>
  <c r="Z143" i="1"/>
  <c r="Z153" i="1"/>
  <c r="Z354" i="1"/>
  <c r="Y338" i="1"/>
  <c r="Z289" i="1"/>
  <c r="Z371" i="1"/>
  <c r="Z240" i="1"/>
  <c r="Y224" i="1"/>
  <c r="Y289" i="1"/>
  <c r="Y273" i="1"/>
  <c r="Y354" i="1"/>
  <c r="Z305" i="1"/>
  <c r="Y46" i="1"/>
  <c r="Z224" i="1"/>
  <c r="Z257" i="1"/>
  <c r="Y175" i="1"/>
  <c r="Y191" i="1"/>
  <c r="Z410" i="1"/>
  <c r="Y443" i="1"/>
  <c r="Y491" i="1"/>
  <c r="Z491" i="1"/>
  <c r="Y18" i="1"/>
  <c r="Z83" i="1"/>
  <c r="Y34" i="1"/>
  <c r="Y508" i="1"/>
  <c r="Z443" i="1"/>
  <c r="Y459" i="1"/>
  <c r="Y50" i="1"/>
  <c r="Y147" i="1"/>
  <c r="Z459" i="1"/>
  <c r="Z18" i="1"/>
  <c r="Y163" i="1"/>
  <c r="Y410" i="1"/>
  <c r="Y475" i="1"/>
  <c r="Z34" i="1"/>
  <c r="Z475" i="1"/>
  <c r="Z2" i="1"/>
  <c r="Z318" i="1"/>
  <c r="Z501" i="1"/>
  <c r="Z366" i="1"/>
  <c r="Y517" i="1"/>
  <c r="Z452" i="1"/>
  <c r="Z253" i="1"/>
  <c r="Z301" i="1"/>
  <c r="Z203" i="1"/>
  <c r="Z383" i="1"/>
  <c r="Z92" i="1"/>
  <c r="Y121" i="1"/>
  <c r="Y428" i="1"/>
  <c r="Z8" i="1"/>
  <c r="Z89" i="1"/>
  <c r="Z449" i="1"/>
  <c r="Z497" i="1"/>
  <c r="Y140" i="1"/>
  <c r="Y481" i="1"/>
  <c r="Y444" i="1"/>
  <c r="Z268" i="1"/>
  <c r="Z401" i="1"/>
  <c r="Y105" i="1"/>
  <c r="Z460" i="1"/>
  <c r="Z465" i="1"/>
  <c r="Z121" i="1"/>
  <c r="Z411" i="1"/>
  <c r="Z514" i="1"/>
  <c r="Z333" i="1"/>
  <c r="Z56" i="1"/>
  <c r="Y11" i="1"/>
  <c r="Y8" i="1"/>
  <c r="Z416" i="1"/>
  <c r="Z24" i="1"/>
  <c r="Y169" i="1"/>
  <c r="Y411" i="1"/>
  <c r="Z73" i="1"/>
  <c r="Z169" i="1"/>
  <c r="Z103" i="1"/>
  <c r="Z167" i="1"/>
  <c r="Y6" i="1"/>
  <c r="Y159" i="1"/>
  <c r="Y298" i="1"/>
  <c r="Z6" i="1"/>
  <c r="Z54" i="1"/>
  <c r="Z107" i="1"/>
  <c r="Z314" i="1"/>
  <c r="Z380" i="1"/>
  <c r="Y54" i="1"/>
  <c r="Z171" i="1"/>
  <c r="Y56" i="1"/>
  <c r="Y167" i="1"/>
  <c r="Y216" i="1"/>
  <c r="Y266" i="1"/>
  <c r="Z58" i="1"/>
  <c r="Z233" i="1"/>
  <c r="Z123" i="1"/>
  <c r="Z282" i="1"/>
  <c r="Z319" i="1"/>
  <c r="Z398" i="1"/>
  <c r="Y314" i="1"/>
  <c r="Z135" i="1"/>
  <c r="Y135" i="1"/>
  <c r="Z14" i="1"/>
  <c r="Z75" i="1"/>
  <c r="Z185" i="1"/>
  <c r="Z433" i="1"/>
  <c r="Z331" i="1"/>
  <c r="Z137" i="1"/>
  <c r="Z347" i="1"/>
  <c r="Y75" i="1"/>
  <c r="Y137" i="1"/>
  <c r="Y331" i="1"/>
  <c r="Z105" i="1"/>
  <c r="Z139" i="1"/>
  <c r="Z159" i="1"/>
  <c r="Y183" i="1"/>
  <c r="Y233" i="1"/>
  <c r="Y282" i="1"/>
  <c r="Z119" i="1"/>
  <c r="Z71" i="1"/>
  <c r="Z87" i="1"/>
  <c r="Y341" i="1"/>
  <c r="Y380" i="1"/>
  <c r="Y479" i="1"/>
  <c r="Z183" i="1"/>
  <c r="Z26" i="1"/>
  <c r="Y42" i="1"/>
  <c r="Y87" i="1"/>
  <c r="Z151" i="1"/>
  <c r="Z266" i="1"/>
  <c r="Z155" i="1"/>
  <c r="Y51" i="1"/>
  <c r="Y398" i="1"/>
  <c r="Y79" i="1"/>
  <c r="Z21" i="1"/>
  <c r="Y37" i="1"/>
  <c r="Z5" i="1"/>
  <c r="Y5" i="1"/>
  <c r="Y207" i="1"/>
  <c r="Z191" i="1"/>
  <c r="Z335" i="1"/>
  <c r="Y92" i="1"/>
  <c r="Y220" i="1"/>
  <c r="Y124" i="1"/>
  <c r="Z156" i="1"/>
  <c r="Z254" i="1"/>
  <c r="Y302" i="1"/>
  <c r="Z124" i="1"/>
  <c r="Y59" i="1"/>
  <c r="Y351" i="1"/>
  <c r="Z108" i="1"/>
  <c r="Z220" i="1"/>
  <c r="Y270" i="1"/>
  <c r="Z351" i="1"/>
  <c r="Y27" i="1"/>
  <c r="Y188" i="1"/>
  <c r="Z59" i="1"/>
  <c r="Z11" i="1"/>
  <c r="Z302" i="1"/>
  <c r="Y156" i="1"/>
  <c r="Y237" i="1"/>
  <c r="Z172" i="1"/>
  <c r="Z76" i="1"/>
  <c r="Y243" i="1"/>
  <c r="Y368" i="1"/>
  <c r="Y204" i="1"/>
  <c r="Y43" i="1"/>
  <c r="Z270" i="1"/>
  <c r="Z131" i="1"/>
  <c r="Y301" i="1"/>
  <c r="Z79" i="1"/>
  <c r="Y269" i="1"/>
  <c r="Y416" i="1"/>
  <c r="Y284" i="1"/>
  <c r="Z91" i="1"/>
  <c r="Z334" i="1"/>
  <c r="Y236" i="1"/>
  <c r="Y285" i="1"/>
  <c r="Y127" i="1"/>
  <c r="Z236" i="1"/>
  <c r="Y91" i="1"/>
  <c r="Y496" i="1"/>
  <c r="Z154" i="1"/>
  <c r="Z480" i="1"/>
  <c r="Y58" i="1"/>
  <c r="Y139" i="1"/>
  <c r="Z285" i="1"/>
  <c r="Z42" i="1"/>
  <c r="Y432" i="1"/>
  <c r="Y433" i="1"/>
  <c r="Z415" i="1"/>
  <c r="Z500" i="1"/>
  <c r="Y415" i="1"/>
  <c r="Z10" i="1"/>
  <c r="Z219" i="1"/>
  <c r="Y41" i="1"/>
  <c r="Y436" i="1"/>
  <c r="Y468" i="1"/>
  <c r="Z419" i="1"/>
  <c r="Z436" i="1"/>
  <c r="Y452" i="1"/>
  <c r="Z517" i="1"/>
  <c r="Y484" i="1"/>
  <c r="Z484" i="1"/>
  <c r="Z403" i="1"/>
  <c r="Z324" i="1"/>
  <c r="Z65" i="1"/>
  <c r="Y49" i="1"/>
  <c r="Z467" i="1"/>
  <c r="Z451" i="1"/>
  <c r="Z78" i="1"/>
  <c r="Z25" i="1"/>
  <c r="Z74" i="1"/>
  <c r="Z202" i="1"/>
  <c r="Z316" i="1"/>
  <c r="Y9" i="1"/>
  <c r="Y138" i="1"/>
  <c r="Y321" i="1"/>
  <c r="Z235" i="1"/>
  <c r="Y512" i="1"/>
  <c r="Z365" i="1"/>
  <c r="Y106" i="1"/>
  <c r="Y202" i="1"/>
  <c r="Z284" i="1"/>
  <c r="Z41" i="1"/>
  <c r="Z122" i="1"/>
  <c r="Z495" i="1"/>
  <c r="Y235" i="1"/>
  <c r="Y365" i="1"/>
  <c r="Y333" i="1"/>
  <c r="Y206" i="1"/>
  <c r="Y268" i="1"/>
  <c r="Y74" i="1"/>
  <c r="Z170" i="1"/>
  <c r="Z218" i="1"/>
  <c r="Y463" i="1"/>
  <c r="Y431" i="1"/>
  <c r="Y110" i="1"/>
  <c r="Y170" i="1"/>
  <c r="Z252" i="1"/>
  <c r="Y25" i="1"/>
  <c r="Z138" i="1"/>
  <c r="Z431" i="1"/>
  <c r="Z382" i="1"/>
  <c r="Y57" i="1"/>
  <c r="Y122" i="1"/>
  <c r="Y154" i="1"/>
  <c r="Z512" i="1"/>
  <c r="Y90" i="1"/>
  <c r="Z463" i="1"/>
  <c r="Z479" i="1"/>
  <c r="Y186" i="1"/>
  <c r="Z414" i="1"/>
  <c r="Z349" i="1"/>
  <c r="Y62" i="1"/>
  <c r="Y316" i="1"/>
  <c r="Z261" i="1"/>
  <c r="Z158" i="1"/>
  <c r="Z435" i="1"/>
  <c r="Y126" i="1"/>
  <c r="Y386" i="1"/>
  <c r="Z288" i="1"/>
  <c r="Y94" i="1"/>
  <c r="Y239" i="1"/>
  <c r="Y418" i="1"/>
  <c r="Z386" i="1"/>
  <c r="Z126" i="1"/>
  <c r="Y13" i="1"/>
  <c r="Y45" i="1"/>
  <c r="Y272" i="1"/>
  <c r="Y500" i="1"/>
  <c r="Z110" i="1"/>
  <c r="Z272" i="1"/>
  <c r="Y158" i="1"/>
  <c r="Y256" i="1"/>
  <c r="Y353" i="1"/>
  <c r="Z223" i="1"/>
  <c r="Z12" i="1"/>
  <c r="Z239" i="1"/>
  <c r="Y370" i="1"/>
  <c r="Y337" i="1"/>
  <c r="Z13" i="1"/>
  <c r="Y190" i="1"/>
  <c r="Z256" i="1"/>
  <c r="Z94" i="1"/>
  <c r="Z483" i="1"/>
  <c r="Y483" i="1"/>
  <c r="Z142" i="1"/>
  <c r="Z173" i="1"/>
  <c r="Z515" i="1"/>
  <c r="Y78" i="1"/>
  <c r="Z369" i="1"/>
  <c r="Z62" i="1"/>
  <c r="Y451" i="1"/>
  <c r="Z45" i="1"/>
  <c r="Z418" i="1"/>
  <c r="Y29" i="1"/>
  <c r="Y434" i="1"/>
  <c r="Y482" i="1"/>
  <c r="Y205" i="1"/>
  <c r="Y466" i="1"/>
  <c r="Y498" i="1"/>
  <c r="Z262" i="1"/>
  <c r="Z263" i="1"/>
  <c r="Z391" i="1"/>
  <c r="Y246" i="1"/>
  <c r="Z424" i="1"/>
  <c r="Z425" i="1"/>
  <c r="Z213" i="1"/>
  <c r="Y117" i="1"/>
  <c r="Y343" i="1"/>
  <c r="Y344" i="1"/>
  <c r="Z360" i="1"/>
  <c r="Y77" i="1"/>
  <c r="Z180" i="1"/>
  <c r="Z117" i="1"/>
  <c r="Y69" i="1"/>
  <c r="Y180" i="1"/>
  <c r="Z179" i="1"/>
  <c r="Y294" i="1"/>
  <c r="Y295" i="1"/>
  <c r="Y409" i="1"/>
  <c r="Z149" i="1"/>
  <c r="Z229" i="1"/>
  <c r="Z279" i="1"/>
  <c r="Z311" i="1"/>
  <c r="Z376" i="1"/>
  <c r="Z52" i="1"/>
  <c r="Y20" i="1"/>
  <c r="Y310" i="1"/>
  <c r="Z489" i="1"/>
  <c r="Z230" i="1"/>
  <c r="Z377" i="1"/>
  <c r="Z473" i="1"/>
  <c r="Z294" i="1"/>
  <c r="Y68" i="1"/>
  <c r="Y114" i="1"/>
  <c r="Y177" i="1"/>
  <c r="Y311" i="1"/>
  <c r="Y487" i="1"/>
  <c r="Y489" i="1"/>
  <c r="Y359" i="1"/>
  <c r="Z33" i="1"/>
  <c r="Z177" i="1"/>
  <c r="Z212" i="1"/>
  <c r="Z260" i="1"/>
  <c r="Z422" i="1"/>
  <c r="Z82" i="1"/>
  <c r="Y116" i="1"/>
  <c r="Y179" i="1"/>
  <c r="Y471" i="1"/>
  <c r="Y490" i="1"/>
  <c r="Z36" i="1"/>
  <c r="Z69" i="1"/>
  <c r="Z98" i="1"/>
  <c r="Y164" i="1"/>
  <c r="Y390" i="1"/>
  <c r="Y247" i="1"/>
  <c r="Z100" i="1"/>
  <c r="Z162" i="1"/>
  <c r="Z295" i="1"/>
  <c r="Z457" i="1"/>
  <c r="Z458" i="1"/>
  <c r="Z344" i="1"/>
  <c r="Y98" i="1"/>
  <c r="Y146" i="1"/>
  <c r="Y165" i="1"/>
  <c r="Y229" i="1"/>
  <c r="Y276" i="1"/>
  <c r="Y457" i="1"/>
  <c r="Z455" i="1"/>
  <c r="Z506" i="1"/>
  <c r="Z68" i="1"/>
  <c r="Z101" i="1"/>
  <c r="Z390" i="1"/>
  <c r="Z85" i="1"/>
  <c r="Y100" i="1"/>
  <c r="Y210" i="1"/>
  <c r="Y230" i="1"/>
  <c r="Y374" i="1"/>
  <c r="Y458" i="1"/>
  <c r="Y506" i="1"/>
  <c r="Y162" i="1"/>
  <c r="Z409" i="1"/>
  <c r="Z487" i="1"/>
  <c r="Y101" i="1"/>
  <c r="Y148" i="1"/>
  <c r="Y395" i="1"/>
  <c r="Y439" i="1"/>
  <c r="Y133" i="1"/>
  <c r="Z329" i="1"/>
  <c r="Z17" i="1"/>
  <c r="Z165" i="1"/>
  <c r="Z243" i="1"/>
  <c r="Z326" i="1"/>
  <c r="Y35" i="1"/>
  <c r="Y212" i="1"/>
  <c r="Y279" i="1"/>
  <c r="Y19" i="1"/>
  <c r="Z130" i="1"/>
  <c r="Y227" i="1"/>
  <c r="Y473" i="1"/>
  <c r="Z51" i="1"/>
  <c r="Z194" i="1"/>
  <c r="Z328" i="1"/>
  <c r="Y36" i="1"/>
  <c r="Y130" i="1"/>
  <c r="Y326" i="1"/>
  <c r="Y377" i="1"/>
  <c r="Y441" i="1"/>
  <c r="Z504" i="1"/>
  <c r="Z132" i="1"/>
  <c r="Z210" i="1"/>
  <c r="Z374" i="1"/>
  <c r="Y84" i="1"/>
  <c r="Y132" i="1"/>
  <c r="Y194" i="1"/>
  <c r="Y260" i="1"/>
  <c r="Y328" i="1"/>
  <c r="Y422" i="1"/>
  <c r="Y442" i="1"/>
  <c r="Z507" i="1"/>
  <c r="Z19" i="1"/>
  <c r="Z357" i="1"/>
  <c r="Z308" i="1"/>
  <c r="Z20" i="1"/>
  <c r="Z84" i="1"/>
  <c r="Z196" i="1"/>
  <c r="Y17" i="1"/>
  <c r="Y262" i="1"/>
  <c r="Y507" i="1"/>
  <c r="Z35" i="1"/>
  <c r="Z197" i="1"/>
  <c r="Z227" i="1"/>
  <c r="Z276" i="1"/>
  <c r="Z341" i="1"/>
  <c r="Z3" i="1"/>
  <c r="Y3" i="1"/>
  <c r="Z389" i="1"/>
  <c r="Z454" i="1"/>
  <c r="Y113" i="1"/>
  <c r="Y503" i="1"/>
  <c r="Y486" i="1"/>
  <c r="Y32" i="1"/>
  <c r="Y259" i="1"/>
  <c r="Y470" i="1"/>
  <c r="Z16" i="1"/>
  <c r="Z97" i="1"/>
  <c r="Z129" i="1"/>
  <c r="Y373" i="1"/>
  <c r="Z48" i="1"/>
  <c r="Z176" i="1"/>
  <c r="Z209" i="1"/>
  <c r="Z307" i="1"/>
  <c r="Z340" i="1"/>
  <c r="Z438" i="1"/>
  <c r="Y176" i="1"/>
  <c r="Y324" i="1"/>
  <c r="Y454" i="1"/>
  <c r="Y97" i="1"/>
  <c r="Y438" i="1"/>
  <c r="Z259" i="1"/>
  <c r="Z470" i="1"/>
  <c r="Y81" i="1"/>
  <c r="Y242" i="1"/>
  <c r="Z81" i="1"/>
  <c r="Y145" i="1"/>
  <c r="Z226" i="1"/>
  <c r="Y340" i="1"/>
  <c r="W2" i="1"/>
  <c r="X2" i="1" s="1"/>
  <c r="Z247" i="1"/>
  <c r="Z80" i="1"/>
  <c r="Y80" i="1"/>
  <c r="Y388" i="1"/>
  <c r="Y469" i="1"/>
  <c r="Z388" i="1"/>
  <c r="Z64" i="1"/>
  <c r="Z31" i="1"/>
  <c r="Z38" i="1"/>
  <c r="Y131" i="1"/>
  <c r="Y485" i="1"/>
  <c r="Z290" i="1"/>
  <c r="Z498" i="1"/>
  <c r="Z181" i="1"/>
  <c r="Z225" i="1"/>
  <c r="Z437" i="1"/>
  <c r="Z238" i="1"/>
  <c r="Z466" i="1"/>
  <c r="Y28" i="1"/>
  <c r="Y47" i="1"/>
  <c r="Y417" i="1"/>
  <c r="Z15" i="1"/>
  <c r="Z157" i="1"/>
  <c r="Z205" i="1"/>
  <c r="Z352" i="1"/>
  <c r="Y141" i="1"/>
  <c r="Y320" i="1"/>
  <c r="Y437" i="1"/>
  <c r="Y208" i="1"/>
  <c r="Z355" i="1"/>
  <c r="Z482" i="1"/>
  <c r="Z502" i="1"/>
  <c r="Y12" i="1"/>
  <c r="Y157" i="1"/>
  <c r="Y173" i="1"/>
  <c r="Y287" i="1"/>
  <c r="Y38" i="1"/>
  <c r="Z141" i="1"/>
  <c r="Z160" i="1"/>
  <c r="Z271" i="1"/>
  <c r="Z320" i="1"/>
  <c r="Y31" i="1"/>
  <c r="Y192" i="1"/>
  <c r="Y402" i="1"/>
  <c r="Y420" i="1"/>
  <c r="Z44" i="1"/>
  <c r="Z112" i="1"/>
  <c r="Y125" i="1"/>
  <c r="Z208" i="1"/>
  <c r="Z336" i="1"/>
  <c r="Y187" i="1"/>
  <c r="Z93" i="1"/>
  <c r="Z469" i="1"/>
  <c r="Z485" i="1"/>
  <c r="Z60" i="1"/>
  <c r="Y15" i="1"/>
  <c r="Y144" i="1"/>
  <c r="Y160" i="1"/>
  <c r="Y181" i="1"/>
  <c r="Y271" i="1"/>
  <c r="Y290" i="1"/>
  <c r="Y306" i="1"/>
  <c r="Z453" i="1"/>
  <c r="Y336" i="1"/>
  <c r="Z47" i="1"/>
  <c r="Z144" i="1"/>
  <c r="Z255" i="1"/>
  <c r="Z420" i="1"/>
  <c r="Y404" i="1"/>
  <c r="Y453" i="1"/>
  <c r="Z4" i="1"/>
  <c r="Y109" i="1"/>
  <c r="Z22" i="1"/>
  <c r="Y4" i="1"/>
  <c r="Z187" i="1"/>
  <c r="Z96" i="1"/>
  <c r="Z258" i="1"/>
  <c r="Y255" i="1"/>
  <c r="Y22" i="1"/>
  <c r="Y421" i="1"/>
  <c r="Y112" i="1"/>
  <c r="Z28" i="1"/>
  <c r="Z192" i="1"/>
  <c r="Y226" i="1"/>
  <c r="Z77" i="1"/>
  <c r="Y355" i="1"/>
  <c r="Y64" i="1"/>
  <c r="Z450" i="1"/>
  <c r="Y327" i="1"/>
  <c r="Y261" i="1"/>
  <c r="Y21" i="1"/>
  <c r="Z372" i="1"/>
  <c r="Y356" i="1"/>
  <c r="Y372" i="1"/>
  <c r="Y275" i="1"/>
  <c r="Y455" i="1"/>
  <c r="Z421" i="1"/>
</calcChain>
</file>

<file path=xl/sharedStrings.xml><?xml version="1.0" encoding="utf-8"?>
<sst xmlns="http://schemas.openxmlformats.org/spreadsheetml/2006/main" count="3235" uniqueCount="2359">
  <si>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</si>
  <si>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</si>
  <si>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</si>
  <si>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</si>
  <si>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</si>
  <si>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</si>
  <si>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</si>
  <si>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</si>
  <si>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</si>
  <si>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</si>
  <si>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</si>
  <si>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</si>
  <si>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</si>
  <si>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</si>
  <si>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</si>
  <si>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</si>
  <si>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</si>
  <si>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</si>
  <si>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</si>
  <si>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</si>
  <si>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</si>
  <si>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</si>
  <si>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</si>
  <si>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</si>
  <si>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</si>
  <si>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</si>
  <si>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</si>
  <si>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</si>
  <si>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</si>
  <si>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</si>
  <si>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</si>
  <si>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</si>
  <si>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</si>
  <si>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</si>
  <si>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</si>
  <si>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</si>
  <si>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</si>
  <si>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</si>
  <si>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6 Pepper Blend Ingredients:
salt, chili pepper, black pepper white peppèr, dehydrated garlic dehydräted onion, red pepper, dehydrated red and green bell pepper, spice extractives</t>
  </si>
  <si>
    <t>x</t>
  </si>
  <si>
    <t>BD-032</t>
  </si>
  <si>
    <t>A Taste of Europe Bread Dip</t>
  </si>
  <si>
    <t>A Taste of Europe
Bread Dip</t>
  </si>
  <si>
    <t>A Taste of Europe Bread Dip Ingredients:
citrus peel, salt, sumac, basil, red pepper</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</si>
  <si>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</si>
  <si>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</si>
  <si>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</si>
  <si>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</si>
  <si>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</si>
  <si>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</si>
  <si>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</si>
  <si>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</si>
  <si>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</si>
  <si>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</si>
  <si>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</si>
  <si>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Aleppo Pepper</t>
  </si>
  <si>
    <t>Aleppo Pepper Ingredients:
crushed aleppo peppers</t>
  </si>
  <si>
    <t>Olive Nation Spice Co</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</si>
  <si>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</si>
  <si>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</si>
  <si>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</si>
  <si>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</si>
  <si>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</si>
  <si>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</si>
  <si>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</si>
  <si>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</si>
  <si>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</si>
  <si>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</si>
  <si>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</si>
  <si>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</si>
  <si>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</si>
  <si>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</si>
  <si>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</si>
  <si>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</si>
  <si>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</si>
  <si>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</si>
  <si>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</si>
  <si>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</si>
  <si>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</si>
  <si>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</si>
  <si>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</si>
  <si>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</si>
  <si>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SS-011</t>
  </si>
  <si>
    <t>Apricot Tea</t>
  </si>
  <si>
    <t>Apricot Tea Ingredients:
black tea, calendula petals, artificial apricot flavoring</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</si>
  <si>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</si>
  <si>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</si>
  <si>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</si>
  <si>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</si>
  <si>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</si>
  <si>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</si>
  <si>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</si>
  <si>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</si>
  <si>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</si>
  <si>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</si>
  <si>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</si>
  <si>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</si>
  <si>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</si>
  <si>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</si>
  <si>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</si>
  <si>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</si>
  <si>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</si>
  <si>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 Custom Blend</t>
  </si>
  <si>
    <t>PD-002</t>
  </si>
  <si>
    <t>Bacon Onion Dip Mix</t>
  </si>
  <si>
    <t>Bacon Onion
Dip Mix</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</si>
  <si>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</si>
  <si>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</si>
  <si>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</si>
  <si>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</si>
  <si>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</si>
  <si>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</si>
  <si>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</si>
  <si>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</si>
  <si>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</si>
  <si>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</si>
  <si>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</si>
  <si>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</si>
  <si>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</si>
  <si>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</si>
  <si>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</si>
  <si>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</si>
  <si>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</si>
  <si>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SS-039</t>
  </si>
  <si>
    <t>Bamboo Jade Sea Salt</t>
  </si>
  <si>
    <t>Bamboo Jade
Sea Salt</t>
  </si>
  <si>
    <t>Bamboo Jade Sea Salt Ingredients:
natural sea salt, organic bamboo leaf extract</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</si>
  <si>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</si>
  <si>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</si>
  <si>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</si>
  <si>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</si>
  <si>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</si>
  <si>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</si>
  <si>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</si>
  <si>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</si>
  <si>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</si>
  <si>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</si>
  <si>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</si>
  <si>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</si>
  <si>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</si>
  <si>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</si>
  <si>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</si>
  <si>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</si>
  <si>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</si>
  <si>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</si>
  <si>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</si>
  <si>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</si>
  <si>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</si>
  <si>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</si>
  <si>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</si>
  <si>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</si>
  <si>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</si>
  <si>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</si>
  <si>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</si>
  <si>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</si>
  <si>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 Client: Mountain Brook
• Original SKU: SF-010 - Bam-Bam Spicy Shrimp Seasoning</t>
  </si>
  <si>
    <t>GS-016</t>
  </si>
  <si>
    <t>LT-049</t>
  </si>
  <si>
    <t>Black Bourbon Tea</t>
  </si>
  <si>
    <t>Black Bourbon Tea Ingredients:
black tea, almond pieces, cocoa, sweet blackberry leaves, and flavoring</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</si>
  <si>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</si>
  <si>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</si>
  <si>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</si>
  <si>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</si>
  <si>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</si>
  <si>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</si>
  <si>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</si>
  <si>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</si>
  <si>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</si>
  <si>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</si>
  <si>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</si>
  <si>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</si>
  <si>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</si>
  <si>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Spices Inc</t>
  </si>
  <si>
    <t>SF-019</t>
  </si>
  <si>
    <t>Blackened Seasoning</t>
  </si>
  <si>
    <t>CH-006</t>
  </si>
  <si>
    <t>Bleu Cheese Powder</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</si>
  <si>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</si>
  <si>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</si>
  <si>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</si>
  <si>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</si>
  <si>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rokz</t>
  </si>
  <si>
    <t>PC-002</t>
  </si>
  <si>
    <t>Blue Butterfly Popcorn</t>
  </si>
  <si>
    <t>Blue Butterfly Popcorn Ingredients:
blue butterfly popcorn kernels</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</si>
  <si>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</si>
  <si>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</si>
  <si>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</si>
  <si>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</si>
  <si>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</si>
  <si>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</si>
  <si>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</si>
  <si>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</si>
  <si>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</si>
  <si>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</si>
  <si>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</si>
  <si>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</si>
  <si>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</si>
  <si>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</si>
  <si>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</si>
  <si>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</si>
  <si>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</si>
  <si>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</si>
  <si>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</si>
  <si>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</si>
  <si>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t>
  </si>
  <si>
    <t>SF-015</t>
  </si>
  <si>
    <t>Boardwalk Seafood Seasoning</t>
  </si>
  <si>
    <t>Boardwalk
Seafood Seasoning</t>
  </si>
  <si>
    <t>Boardwalk Seafood Ingredients:
sea salt, garlic, onion, paprika</t>
  </si>
  <si>
    <t>GS-022</t>
  </si>
  <si>
    <t>Bold &amp; Savory Grill Seasoning</t>
  </si>
  <si>
    <t>Bold &amp; Savory
Grill Seasoning</t>
  </si>
  <si>
    <t>GS-067</t>
  </si>
  <si>
    <t>Bold Heat Grill Seasoning</t>
  </si>
  <si>
    <t>Bold Heat
Grill Seasoning</t>
  </si>
  <si>
    <t>Bold Heat Grill Seasoning Ingredients:
salt, spices, dextrose, sugar, spice extractives, tricalcium phosphate (anti-caking)</t>
  </si>
  <si>
    <t>BD-038</t>
  </si>
  <si>
    <t>Bold Onion &amp; Garlic Bread Dip</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</si>
  <si>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</si>
  <si>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</si>
  <si>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</si>
  <si>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</si>
  <si>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</si>
  <si>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</si>
  <si>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</si>
  <si>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</si>
  <si>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</si>
  <si>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</si>
  <si>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</si>
  <si>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</si>
  <si>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</si>
  <si>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</si>
  <si>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</si>
  <si>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CNC-018</t>
  </si>
  <si>
    <t>Bruschetta Seasoning</t>
  </si>
  <si>
    <t>• Client: Vines &amp; Branches
• Original SKU: BD-001 - Bruschetta Bread Dip</t>
  </si>
  <si>
    <t>GS-013</t>
  </si>
  <si>
    <t>Burnt End Brisket Rub</t>
  </si>
  <si>
    <t>Burnt End
Brisket Rub</t>
  </si>
  <si>
    <t>Burnt End Brisket Rub Ingredients:
salt, spices, black pepper, Chile powder, lemon granules, dehydrated garlic, dehydrated onion, sugar, calcium silicate (a free flow agent)</t>
  </si>
  <si>
    <t>Butcher Blend Black Pepper</t>
  </si>
  <si>
    <t>Butcher Blend
Black Pepper</t>
  </si>
  <si>
    <t>Butcher Blend Black Pepper Ingredients:
cracked black pepper</t>
  </si>
  <si>
    <t>Webstaurant</t>
  </si>
  <si>
    <t>GS-062</t>
  </si>
  <si>
    <t>Butcher Blend Grill Seasoning</t>
  </si>
  <si>
    <t>Butcher Blend
Grill Seasoning</t>
  </si>
  <si>
    <t>Butcher Blend Grill Seasoning Ingredients:
salt, sugar, corn flour, garlic, onion, spices, worcestershire, caramel color, soybean oil</t>
  </si>
  <si>
    <t>GS-076</t>
  </si>
  <si>
    <t>Buttery Garlic Steak Seasoning</t>
  </si>
  <si>
    <t>Buttery Garlic
Steak Seasoning</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</si>
  <si>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</si>
  <si>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</si>
  <si>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</si>
  <si>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</si>
  <si>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</si>
  <si>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</si>
  <si>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</si>
  <si>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</si>
  <si>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</si>
  <si>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</si>
  <si>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</si>
  <si>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</si>
  <si>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</si>
  <si>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</si>
  <si>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</si>
  <si>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</si>
  <si>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</si>
  <si>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</si>
  <si>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</si>
  <si>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</si>
  <si>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</si>
  <si>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</si>
  <si>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Caramel Popcorn Glaze Ingredients:
sugar, molasses, brown sugar, natural/artificial flavors, artificial colors, soy lecithin</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</si>
  <si>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</si>
  <si>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</si>
  <si>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</si>
  <si>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t>
  </si>
  <si>
    <t>GS-057</t>
  </si>
  <si>
    <t>Caribbean Island Jerk Seasoning</t>
  </si>
  <si>
    <t>Caribbean Island
Jerk Seasoning</t>
  </si>
  <si>
    <t>Caribbean Island Jerk Ingredients:
salt, cayenne pepper, garlic, onion, cinnamon, ginger, black pepper, dark chili powder, citric acid, sugar</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</si>
  <si>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</si>
  <si>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</si>
  <si>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</si>
  <si>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</si>
  <si>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</si>
  <si>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</si>
  <si>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</si>
  <si>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</si>
  <si>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</si>
  <si>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</si>
  <si>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</si>
  <si>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</si>
  <si>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</si>
  <si>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</si>
  <si>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</si>
  <si>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</si>
  <si>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</si>
  <si>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</si>
  <si>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</si>
  <si>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</si>
  <si>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</si>
  <si>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</si>
  <si>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</si>
  <si>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</si>
  <si>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</si>
  <si>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</si>
  <si>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</si>
  <si>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</si>
  <si>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</si>
  <si>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</si>
  <si>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</si>
  <si>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</si>
  <si>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</si>
  <si>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</si>
  <si>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</si>
  <si>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</si>
  <si>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</si>
  <si>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</si>
  <si>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</si>
  <si>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Cheddar Ranch Popcorn Seasoning Ingredients:
white cheddar cheese powder, onion, sea salt, herbs and spices, garlic, yeast extract, vinegar powder
• ALLERGY ALERT: contains milk •
• Packaged in a facility that also handles wheat, milk, soy, egg, sesame, peanuts, and tree nuts •</t>
  </si>
  <si>
    <t>Cheesy Pizza Seasoning</t>
  </si>
  <si>
    <t>Cheesy
Pizza Seasoning</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</si>
  <si>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</si>
  <si>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</si>
  <si>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</si>
  <si>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</si>
  <si>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</si>
  <si>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</si>
  <si>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</si>
  <si>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</si>
  <si>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</si>
  <si>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SS-014</t>
  </si>
  <si>
    <t>Cherrywood Sea Salt</t>
  </si>
  <si>
    <t>Cherrywood
Sea Salt</t>
  </si>
  <si>
    <t>CNC-040</t>
  </si>
  <si>
    <t>Chicago Steak Seasoning</t>
  </si>
  <si>
    <t>Chicago
Steak Seasoning</t>
  </si>
  <si>
    <t>• Client: HideAway Farms
• Original SKU: GS-014 - Canadian Steak Seasoning</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</si>
  <si>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</si>
  <si>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</si>
  <si>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</si>
  <si>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SS-027</t>
  </si>
  <si>
    <t>Chili Lime Sea Salt</t>
  </si>
  <si>
    <t>Chili Lime
Sea Salt</t>
  </si>
  <si>
    <t>SP-038</t>
  </si>
  <si>
    <t>Chimichurri</t>
  </si>
  <si>
    <t>Chimichurri Ingredients:
paprika, black pepper, parsley, garlic, basil, lemon, oregano, thyme, and chili powder</t>
  </si>
  <si>
    <t>LT-005</t>
  </si>
  <si>
    <t>China Black Tea</t>
  </si>
  <si>
    <t>China
Black Tea</t>
  </si>
  <si>
    <t>China Black Tea Ingredients:
black tea</t>
  </si>
  <si>
    <t>SP-003</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</si>
  <si>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</si>
  <si>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</si>
  <si>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</si>
  <si>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</si>
  <si>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</si>
  <si>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</si>
  <si>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</si>
  <si>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</si>
  <si>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</si>
  <si>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</si>
  <si>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</si>
  <si>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</si>
  <si>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</si>
  <si>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</si>
  <si>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</si>
  <si>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</si>
  <si>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t>
  </si>
  <si>
    <t>ST-007</t>
  </si>
  <si>
    <t>Cilantro</t>
  </si>
  <si>
    <t>Cilantro Ingredients:
cilantro</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</si>
  <si>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</si>
  <si>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</si>
  <si>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</si>
  <si>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</si>
  <si>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</si>
  <si>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Sugar</t>
  </si>
  <si>
    <t>Cinnamon Sugar Ingredients:
cinnamon, sugar</t>
  </si>
  <si>
    <t>AL-001</t>
  </si>
  <si>
    <t>Cinnamon Sugar Infuser</t>
  </si>
  <si>
    <t>Cinnamon
Spice Infuser</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</si>
  <si>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</si>
  <si>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LT-048</t>
  </si>
  <si>
    <t>Citrus Chamomile Tea</t>
  </si>
  <si>
    <t>Citrus
Chamomile Tea</t>
  </si>
  <si>
    <t>Citrus Chamomile Tea Ingredients:
chamomile, orange peel, hibiscus petals, fruit flavor</t>
  </si>
  <si>
    <t>CNC-030</t>
  </si>
  <si>
    <t>Citrus Sea Salt</t>
  </si>
  <si>
    <t>Citrus
Sea Salt</t>
  </si>
  <si>
    <t>• Client: Vines &amp; Branches
• Original SKU: SS-023 - Florida Citrus Sea Salt</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</si>
  <si>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</si>
  <si>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</si>
  <si>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</si>
  <si>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</si>
  <si>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SP-036</t>
  </si>
  <si>
    <t>Coconut Curry Seasoning</t>
  </si>
  <si>
    <t>Cornflower Blue Tea</t>
  </si>
  <si>
    <t>Cornflower Blue Tea Ingredients:
apple, hibiscus, rose hips, orange peel, cornflower, artificial flavoring</t>
  </si>
  <si>
    <t>• Vendor Spice Name: Blue Eyes Fruit</t>
  </si>
  <si>
    <t>SF-002</t>
  </si>
  <si>
    <t>Crackin’ Crab &amp; Shrimp Spice</t>
  </si>
  <si>
    <t>Crackin’ Crab
&amp; Shrimp Spice</t>
  </si>
  <si>
    <t>Crackin' Crab &amp; Shrimp Spice Ingredients:
salt, spices, paprika</t>
  </si>
  <si>
    <t>AL-003</t>
  </si>
  <si>
    <t>Cranberry Bog Infuser</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</si>
  <si>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</si>
  <si>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</si>
  <si>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</si>
  <si>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</si>
  <si>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</si>
  <si>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</si>
  <si>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</si>
  <si>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</si>
  <si>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</si>
  <si>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</si>
  <si>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</si>
  <si>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</si>
  <si>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t>
  </si>
  <si>
    <t>PS-014</t>
  </si>
  <si>
    <t>Creamy Dill Popcorn Seasoning</t>
  </si>
  <si>
    <t>Creamy Dill
Popcorn Seasoning</t>
  </si>
  <si>
    <t>Creamy Dill Popcorn Seasoning Ingredients:
buttermilk solids, garlic powder, salt, whey, maltodextrin, monosodium glutamate, citric acid, natural flavor, dill weed (may contain sunflower oil and silicon dioxide as processing aids)
• ALLERGY ALERT: buttermilk, sunflower oil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</si>
  <si>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</si>
  <si>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</si>
  <si>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</si>
  <si>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</si>
  <si>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SP-012</t>
  </si>
  <si>
    <t>Creole Seasoning</t>
  </si>
  <si>
    <t>CNC-014</t>
  </si>
  <si>
    <t>Crestline Crustacean Sensation Seafood Seasoning</t>
  </si>
  <si>
    <t>Crestline Crustacean Sensation
Seafood Seasoning</t>
  </si>
  <si>
    <t>• Client: Mountain Brook
• Original SKU: SF-001 - Crustacean Sensation</t>
  </si>
  <si>
    <t>PP-004</t>
  </si>
  <si>
    <t>Crushed Red Pepper</t>
  </si>
  <si>
    <t>Crushed Red Pepper Ingredients:
red peppers (crushed)</t>
  </si>
  <si>
    <t>SF-001</t>
  </si>
  <si>
    <t>Crustacean Sensation</t>
  </si>
  <si>
    <t>Crustacean Sensation Seasoning Ingredients:
paprika, lemon, salt, spices</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</si>
  <si>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</si>
  <si>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</si>
  <si>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</si>
  <si>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</si>
  <si>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ST-010</t>
  </si>
  <si>
    <t>Cumin</t>
  </si>
  <si>
    <t>Cumin Ingredients:
cumin</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</si>
  <si>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</si>
  <si>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</si>
  <si>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</si>
  <si>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</si>
  <si>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</si>
  <si>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</si>
  <si>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</si>
  <si>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</si>
  <si>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</si>
  <si>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</si>
  <si>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</si>
  <si>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</si>
  <si>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</si>
  <si>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</si>
  <si>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</si>
  <si>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</si>
  <si>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</si>
  <si>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</si>
  <si>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</si>
  <si>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</si>
  <si>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</si>
  <si>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</si>
  <si>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</si>
  <si>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</si>
  <si>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</si>
  <si>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</si>
  <si>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</si>
  <si>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</si>
  <si>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AL-005</t>
  </si>
  <si>
    <t>Dragon Fire Pepper Infuser</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</si>
  <si>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</si>
  <si>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SP-023</t>
  </si>
  <si>
    <t>Dukkah Spice</t>
  </si>
  <si>
    <t>LT-011</t>
  </si>
  <si>
    <t>Earl Grey Black Tea Ingredients:
black tea</t>
  </si>
  <si>
    <t>BD-031</t>
  </si>
  <si>
    <t>Earth &amp; Garden Bread Dip</t>
  </si>
  <si>
    <t>Earth &amp; Garden
Bread Dip</t>
  </si>
  <si>
    <t xml:space="preserve">Earth &amp; Garden Bread Dip Ingredients:
rosemary, grains of paradise, sea salt, garlic </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</si>
  <si>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</si>
  <si>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</si>
  <si>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</si>
  <si>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</si>
  <si>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</si>
  <si>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</si>
  <si>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</si>
  <si>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</si>
  <si>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</si>
  <si>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</si>
  <si>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</si>
  <si>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</si>
  <si>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</si>
  <si>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</si>
  <si>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</si>
  <si>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</si>
  <si>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</si>
  <si>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SU-002</t>
  </si>
  <si>
    <t>Espresso Sugar</t>
  </si>
  <si>
    <t>SP-032</t>
  </si>
  <si>
    <t>Every Veggie Seasoning</t>
  </si>
  <si>
    <t xml:space="preserve">Every Veggie Seasoning Ingredients:
spices, salt, dehydrated garlic, dehydrated onion, corn oil, herbs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</si>
  <si>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</si>
  <si>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</si>
  <si>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</si>
  <si>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</si>
  <si>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</si>
  <si>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</si>
  <si>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</si>
  <si>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</si>
  <si>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</si>
  <si>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</si>
  <si>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</si>
  <si>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</si>
  <si>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</si>
  <si>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</si>
  <si>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</si>
  <si>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Packaged in a facility that handles wheat, and milk, soy, egg, peanuts, and tree nuts •</t>
  </si>
  <si>
    <t>GS-008</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</si>
  <si>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</si>
  <si>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</si>
  <si>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</si>
  <si>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</si>
  <si>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</si>
  <si>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</si>
  <si>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</si>
  <si>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</si>
  <si>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</si>
  <si>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</si>
  <si>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 Client: Sizzle Fish
• Original SKU: SF-019 - Blackened Seasoning</t>
  </si>
  <si>
    <t>BD-034</t>
  </si>
  <si>
    <t>Flavors of Rome Bread Dip</t>
  </si>
  <si>
    <t>Flavors of Rome
Bread Dip</t>
  </si>
  <si>
    <t>Flavors of Rome Bread Dip Ingredients:
 dried tomato, sea salt, garlic, cane sugar, herbs, spices, &lt;2% silicon dioxide (anti cake)</t>
  </si>
  <si>
    <t>BD-013</t>
  </si>
  <si>
    <t>Flavors of Venice Bread Dip</t>
  </si>
  <si>
    <t>Flavors of Venice
Bread Dip</t>
  </si>
  <si>
    <t>Flavors of Venice Bread Dip Ingredients:
onion, garlic, oregano, anise seed, rosemary, bell pepper, basil</t>
  </si>
  <si>
    <t>GS-072</t>
  </si>
  <si>
    <t>Flipping the Bird Seasoning</t>
  </si>
  <si>
    <t>Flipping the Bird Ingredients:
paprika, onion, lemon, honey, sage, marjoram, ancho, black pepper, pasilla, celery, garlic, cumin</t>
  </si>
  <si>
    <t>SS-023</t>
  </si>
  <si>
    <t>Florida Citrus Sea Salt</t>
  </si>
  <si>
    <t>Florida Citrus
Sea Salt</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</si>
  <si>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</si>
  <si>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</si>
  <si>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</si>
  <si>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</si>
  <si>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</si>
  <si>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</si>
  <si>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</si>
  <si>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French Flair Bread Dip Ingredients:
tomato (tomato, &lt; 2% silicon dioxide (anti-caking agent)), onion, garlic, black pepper, tarragon, and basil</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</si>
  <si>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</si>
  <si>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</si>
  <si>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</si>
  <si>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</si>
  <si>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</si>
  <si>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</si>
  <si>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</si>
  <si>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</si>
  <si>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</si>
  <si>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</si>
  <si>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</si>
  <si>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</si>
  <si>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</si>
  <si>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</si>
  <si>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Fruit Tea Ingredients:
rose hips, lemongrass, hibiscus, peppermint, orange peel</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</si>
  <si>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</si>
  <si>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</si>
  <si>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</si>
  <si>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</si>
  <si>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</si>
  <si>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</si>
  <si>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</si>
  <si>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CNC-003</t>
  </si>
  <si>
    <t>Garlic &amp; Herb Bread Dip &amp; Seasoning</t>
  </si>
  <si>
    <t>Garlic &amp; Herb 
Bread Dip &amp; Seasoning</t>
  </si>
  <si>
    <t>• Client: Olive Branch, The
• Original SKU: BD-021 - Savory Garlic &amp; Herb Bread Dip</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</si>
  <si>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</si>
  <si>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</si>
  <si>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</si>
  <si>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</si>
  <si>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</si>
  <si>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</si>
  <si>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</si>
  <si>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</si>
  <si>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</si>
  <si>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</si>
  <si>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</si>
  <si>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</si>
  <si>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</si>
  <si>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</si>
  <si>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</si>
  <si>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</si>
  <si>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Client: Vines &amp; Branches
• Original SKU: BD-003 - Garlic &amp; Tomato Bread Dip</t>
  </si>
  <si>
    <t>BD-002</t>
  </si>
  <si>
    <t>Garlic Bread Dip</t>
  </si>
  <si>
    <t>Garlic
Bread Dip</t>
  </si>
  <si>
    <t>Garlic Bread Dip Ingredients:
garlic, salt, parsley, oregano, spices</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</si>
  <si>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</si>
  <si>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</si>
  <si>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</si>
  <si>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t>
  </si>
  <si>
    <t>SS-019</t>
  </si>
  <si>
    <t>Garlic Salt</t>
  </si>
  <si>
    <t>Garlic Salt Ingredients:
garlic, salt, parsley, carrot for color, modified corn starch, sugar, natural flavor</t>
  </si>
  <si>
    <t>Genmai Tea</t>
  </si>
  <si>
    <t>Genmai Tea Ingredients:
green tea, toasted / puffed rice</t>
  </si>
  <si>
    <t>• Vendor Spice Name: Genmai Cha Green Tea</t>
  </si>
  <si>
    <t>SS-065</t>
  </si>
  <si>
    <t>Ghost Pepper Sea Salt</t>
  </si>
  <si>
    <t>Ghost Pepper
Sea Salt</t>
  </si>
  <si>
    <t>Ghost Pepper Sea Salt Ingredients:
sea salt, ground ghost peppers (naga jolikia)</t>
  </si>
  <si>
    <t>AL-007</t>
  </si>
  <si>
    <t>Gin and Tonic Infuser</t>
  </si>
  <si>
    <t>Gin &amp; Tonic Infuser Ingredients:
cane sugar, rose petals and buds, fennel, black peppercorns, lemon peel, orange peel
DIRECTIONS: In 16oz jar, combine ingredients and one pint (2 cups) gin. Steep for 2 – 4 days (swirl daily).</t>
  </si>
  <si>
    <t>Ginger Lemon Herbal Tea</t>
  </si>
  <si>
    <t>Ginger Lemon
Herbal Tea</t>
  </si>
  <si>
    <t>Ginger Lemon Herbal Tea Ingredients:
ginger pieces, lemongrass, lemon peel, licorice, spearmint</t>
  </si>
  <si>
    <t>SP-019</t>
  </si>
  <si>
    <t>Gingerbread Spice</t>
  </si>
  <si>
    <t>Gingerbread Spice Ingredients:
ginger, cinnamon, cloves, nutmeg, black pepper, allspice</t>
  </si>
  <si>
    <t>CNC-001</t>
  </si>
  <si>
    <t>Gloucester Citrus Sea Salt</t>
  </si>
  <si>
    <t>Gloucester Citrus
Sea Salt</t>
  </si>
  <si>
    <t>• Client: Cape Ann Olive Oil
• Original SKU: SS-023 - Florida Citrus Sea Salt</t>
  </si>
  <si>
    <t>CSB-001</t>
  </si>
  <si>
    <t>Gloucester Seasoning</t>
  </si>
  <si>
    <t>Gloucester
Seasoning</t>
  </si>
  <si>
    <t xml:space="preserve">Gloucester Seasoning Ingredients:
sage, oregano, sea salt, rosemary, garlic, black pepper </t>
  </si>
  <si>
    <t>• Client: Cape Ann Olive Oil</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</si>
  <si>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</si>
  <si>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</si>
  <si>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</si>
  <si>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</si>
  <si>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</si>
  <si>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</si>
  <si>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</si>
  <si>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</si>
  <si>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</si>
  <si>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</si>
  <si>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</si>
  <si>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</si>
  <si>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</si>
  <si>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</si>
  <si>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</si>
  <si>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</si>
  <si>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</si>
  <si>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</si>
  <si>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</si>
  <si>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</si>
  <si>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</si>
  <si>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</si>
  <si>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</si>
  <si>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Greek Marinade Seasoning Ingredients:
alt, spices, maltodextrin, sugar, dehydrated onion, soybean oil, silicon dioxide as anti-caking agent
DIRECTIONS: Add 1/2 jar to 1 cup of water to make marinade.</t>
  </si>
  <si>
    <t>SP-029</t>
  </si>
  <si>
    <t>Greek Seasoning</t>
  </si>
  <si>
    <t xml:space="preserve"> Greek Seasoning</t>
  </si>
  <si>
    <t>CNC-020</t>
  </si>
  <si>
    <t xml:space="preserve">Greek Seasoning </t>
  </si>
  <si>
    <t>• Client: Vines &amp; Branches
• Original SKU: BD-011 - Greek Bread Dip</t>
  </si>
  <si>
    <t>LT-015</t>
  </si>
  <si>
    <t>Green Dragon Tea</t>
  </si>
  <si>
    <t>Green
Dragon Tea</t>
  </si>
  <si>
    <t xml:space="preserve">Green Dragon Tea Ingredients:
panfired green tea </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</si>
  <si>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</si>
  <si>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</si>
  <si>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</si>
  <si>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</si>
  <si>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</si>
  <si>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</si>
  <si>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</si>
  <si>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</si>
  <si>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</si>
  <si>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</si>
  <si>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</si>
  <si>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</si>
  <si>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</si>
  <si>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ST-009</t>
  </si>
  <si>
    <t>Ground Ginger</t>
  </si>
  <si>
    <t>Ground Ginger Ingredients:
ground ginger</t>
  </si>
  <si>
    <t>LT-004</t>
  </si>
  <si>
    <t>Gun Powder Green Tea</t>
  </si>
  <si>
    <t>Gun Powder
Green Tea</t>
  </si>
  <si>
    <t>SP-033</t>
  </si>
  <si>
    <t>Gyro Seasoning</t>
  </si>
  <si>
    <t>Gyro Seasoning Ingredients:
onion, garlic, sea salt, oregano, marjoram, black pepper and rosemary</t>
  </si>
  <si>
    <t>SS-005</t>
  </si>
  <si>
    <t>Habanero Sea Salt</t>
  </si>
  <si>
    <t>Habanero
Sea Salt</t>
  </si>
  <si>
    <t>BD-036</t>
  </si>
  <si>
    <t>Herbal Country Bread Dip</t>
  </si>
  <si>
    <t>Herbal Country
Bread Dip</t>
  </si>
  <si>
    <t>Herbal Country Bread Dip Ingredients:
onion, garlic, parsley, basil, oregano, chili pepper &amp; fennel</t>
  </si>
  <si>
    <t>GS-070</t>
  </si>
  <si>
    <t>Herbal Grill Seasoning</t>
  </si>
  <si>
    <t>Herbal
Grill Seasoning</t>
  </si>
  <si>
    <t>CNC-004</t>
  </si>
  <si>
    <t>Herbs de Provence Bread Dip &amp; Seasoning</t>
  </si>
  <si>
    <t>Herbs de Provence
Bread Dip &amp; Seasoning</t>
  </si>
  <si>
    <t>• Client: Olive Branch, The
• Original SKU: SP-009 - Herbs de Provence with Lavender</t>
  </si>
  <si>
    <t>SP-009</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</si>
  <si>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</si>
  <si>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</si>
  <si>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</si>
  <si>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</si>
  <si>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</si>
  <si>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</si>
  <si>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</si>
  <si>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</si>
  <si>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</si>
  <si>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</si>
  <si>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</si>
  <si>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</si>
  <si>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</si>
  <si>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</si>
  <si>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</si>
  <si>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Grill Seasoning</t>
  </si>
  <si>
    <t>Hickory Wood
Grill Seasoning</t>
  </si>
  <si>
    <t>CNC-042</t>
  </si>
  <si>
    <t>Highland Steak Rub</t>
  </si>
  <si>
    <t>Highland
Steak Rub</t>
  </si>
  <si>
    <t>• Client: HideAway Farms
• Original SKU: GS-016 - Black Angus Steak Rub</t>
  </si>
  <si>
    <t>CAH-001</t>
  </si>
  <si>
    <t>Himalayan Salt w/ Grater</t>
  </si>
  <si>
    <t>Himalayan Salt
w/ Grater</t>
  </si>
  <si>
    <t xml:space="preserve">Himalayan Salt Ingredients:
coarse pink himalayan sea salt </t>
  </si>
  <si>
    <t>GS-026</t>
  </si>
  <si>
    <t>Home Made Chili Blend</t>
  </si>
  <si>
    <t>Home Made
Chili Blend</t>
  </si>
  <si>
    <t>Home Made Chili Blend Ingredients:
chili pepper, salt, cumin, oregano, garlic, onion, enriched wheat flour (flour, iron, niacin, thiamine, riboflavin, folic acid</t>
  </si>
  <si>
    <t>Home Style Pizza Seasoning</t>
  </si>
  <si>
    <t>Home Style
Pizza Seasoning</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</si>
  <si>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</si>
  <si>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</si>
  <si>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</si>
  <si>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</si>
  <si>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</si>
  <si>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t>
  </si>
  <si>
    <t>SS-061</t>
  </si>
  <si>
    <t>Honey Chipotle Sea Salt</t>
  </si>
  <si>
    <t>Honey Chipotle
Sea Salt</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</si>
  <si>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</si>
  <si>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</si>
  <si>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</si>
  <si>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</si>
  <si>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</si>
  <si>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</si>
  <si>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</si>
  <si>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</si>
  <si>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</si>
  <si>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</si>
  <si>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</si>
  <si>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</si>
  <si>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</si>
  <si>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</si>
  <si>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</si>
  <si>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</si>
  <si>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</si>
  <si>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</si>
  <si>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</si>
  <si>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</si>
  <si>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</si>
  <si>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</si>
  <si>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Irish Breakfast Tea</t>
  </si>
  <si>
    <t>Irish
Breakfast Tea</t>
  </si>
  <si>
    <t>Irish Breakfast Tea Ingredients:
assam gbop tea (40%), keemun op tea (40%), ceylon bop tea (20%)</t>
  </si>
  <si>
    <t>GS-036</t>
  </si>
  <si>
    <t>Irish Pub Seasoning</t>
  </si>
  <si>
    <t>SP-039</t>
  </si>
  <si>
    <t>Irish Stew Seasoning</t>
  </si>
  <si>
    <t>Irish Stew Seasoning Ingredients:
marjoram, thyme, spices</t>
  </si>
  <si>
    <t>BD-027</t>
  </si>
  <si>
    <t>Italian Classic Bread Dip</t>
  </si>
  <si>
    <t>Italian Classic
Bread Dip</t>
  </si>
  <si>
    <t>Italian Classic Bread Dip Ingredients:
garlic, tomato (tomato, &lt; 2% silicon dioxide (anti-caking agent)), paprika, chipotle, basil, brown mustard, oregano, bay leaves, marjoram, thyme, and rosemary</t>
  </si>
  <si>
    <t>BD-037</t>
  </si>
  <si>
    <t>Italian Cuisine Bread Dip</t>
  </si>
  <si>
    <t>Italian Cuisine
Bread Dip</t>
  </si>
  <si>
    <t>Italian Cuisine Bread Dip Ingredients:
oregano, rosemary, thyme, basil, marjoram, sage</t>
  </si>
  <si>
    <t>CNC-031</t>
  </si>
  <si>
    <t>Italian Lemon Herb Dressing Mix</t>
  </si>
  <si>
    <t>Italian Lemon Herb
Dressing Mix</t>
  </si>
  <si>
    <t>• Client: Vines &amp; Branches
• Original SKU: SD-001 - Italian Salad Dressing Mix</t>
  </si>
  <si>
    <t>SD-001</t>
  </si>
  <si>
    <t>Italian Salad Dressing Mix</t>
  </si>
  <si>
    <t>Italian Salad
Dressing Mix</t>
  </si>
  <si>
    <t>Italian Salad Dressing Mix Ingredients:
salt, sugar, garlic, black pepper, red pepper, msg, artificial flavors, xanthan gum, perservatives</t>
  </si>
  <si>
    <t>SS-007</t>
  </si>
  <si>
    <t>Jalapeno Sea Salt</t>
  </si>
  <si>
    <t>Jalapeno
Sea Salt</t>
  </si>
  <si>
    <t>Jasmine Tea</t>
  </si>
  <si>
    <t>Jasmine Tea Ingredients:
pouchong tea, jasmine petals</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</si>
  <si>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</si>
  <si>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</si>
  <si>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</si>
  <si>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</si>
  <si>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LT-039</t>
  </si>
  <si>
    <t>Keemun Tea</t>
  </si>
  <si>
    <t>PS-005</t>
  </si>
  <si>
    <t>Kettle Corn Popcorn Seasoning</t>
  </si>
  <si>
    <t>Kettle Corn
Popcorn Seasoning</t>
  </si>
  <si>
    <t>Kettle Corn Popcorn Seasoning Ingredients:
sugar, salt, natural butter flavor, less than 2% tricalcium phosphate (anticaking)
• ALLERGY ALERT: contains milk •</t>
  </si>
  <si>
    <t>SS-036</t>
  </si>
  <si>
    <t>Kosher Salt</t>
  </si>
  <si>
    <t>Kosher Salt Ingredients:
kosher salt</t>
  </si>
  <si>
    <t>CNC-005</t>
  </si>
  <si>
    <t>Lagniappe Spice Blend</t>
  </si>
  <si>
    <t>Lagniappe
Spice Blend</t>
  </si>
  <si>
    <t>• Client: Deep South
• Original SKU: GS-011 - Louisiana Bayou</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</si>
  <si>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</si>
  <si>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</si>
  <si>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</si>
  <si>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</si>
  <si>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</si>
  <si>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</si>
  <si>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</si>
  <si>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</si>
  <si>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</si>
  <si>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</si>
  <si>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</si>
  <si>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Lemon Citrus Pepper</t>
  </si>
  <si>
    <t>SS-064</t>
  </si>
  <si>
    <t>Lemon Dill Sea Salt</t>
  </si>
  <si>
    <t>Lemon Dill
Sea Salt</t>
  </si>
  <si>
    <t>Lemon Dill Sea Salt Ingredients:
sea salt, lemon peel, dill</t>
  </si>
  <si>
    <t>Spicers Mill</t>
  </si>
  <si>
    <t>Lemon Pepper &amp; Herbs</t>
  </si>
  <si>
    <t>Lemon Pepper
&amp; Herbs</t>
  </si>
  <si>
    <t>SS-031</t>
  </si>
  <si>
    <t>Lemon Rosemary Sea Salt</t>
  </si>
  <si>
    <t>Lemon Rosemary
Sea Salt</t>
  </si>
  <si>
    <t>SS-050</t>
  </si>
  <si>
    <t>Lemon Sea Salt</t>
  </si>
  <si>
    <t>Lemon
Sea Salt</t>
  </si>
  <si>
    <t>Lemon Sea Salt Ingredients:
sea salt, lemon juice</t>
  </si>
  <si>
    <t>WS-003</t>
  </si>
  <si>
    <t>Lemon Squeeze Wine Slush</t>
  </si>
  <si>
    <t>Lemon Squeeze
Wine Slush</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</si>
  <si>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</si>
  <si>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LT-037</t>
  </si>
  <si>
    <t>Licorice Mint Tea</t>
  </si>
  <si>
    <t>Licorice
Mint Tea</t>
  </si>
  <si>
    <t>Licorice Mint Tea Ingredients:
licorice, spearmint, peppermint</t>
  </si>
  <si>
    <t>LT-036</t>
  </si>
  <si>
    <t>Licorice Spice Tea</t>
  </si>
  <si>
    <t>Licorice
Spice Tea</t>
  </si>
  <si>
    <t>Licorice Spice Tea Ingredients:
cinnamon chips, licorice root, orange peel, rooibos, cardamom, anise, cloves</t>
  </si>
  <si>
    <t>SS-049</t>
  </si>
  <si>
    <t>Lime Sea Salt</t>
  </si>
  <si>
    <t>Lime
Sea Salt</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</si>
  <si>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</si>
  <si>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</si>
  <si>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</si>
  <si>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</si>
  <si>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PP-006</t>
  </si>
  <si>
    <t>Lively Lemon Pepper</t>
  </si>
  <si>
    <t>Lively
Lemon Pepper</t>
  </si>
  <si>
    <t xml:space="preserve">Lively Lemon Pepper Ingredients:
salt, citric acid, garlic, onion, pepper, turmeric </t>
  </si>
  <si>
    <t>GS-011</t>
  </si>
  <si>
    <t>Louisiana Bayou Blend</t>
  </si>
  <si>
    <t>Louisiana
Bayou Blend</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</si>
  <si>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</si>
  <si>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</si>
  <si>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</si>
  <si>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</si>
  <si>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</si>
  <si>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</si>
  <si>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</si>
  <si>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</si>
  <si>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Make Mine Margarita Infusion Ingredients:
cane sugar, crystallized ginger, vanilla bean, lemon peel, orange peel
DIRECTIONS: In 16oz jar, combine ingredients and one pint (2 cups) tequila. Steep for 2 – 4 days (swirl daily).</t>
  </si>
  <si>
    <t>SS-062</t>
  </si>
  <si>
    <t>Mango Chipotle Sea Salt</t>
  </si>
  <si>
    <t>Mango Chipotle
Sea Salt</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</si>
  <si>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</si>
  <si>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</si>
  <si>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</si>
  <si>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</si>
  <si>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</si>
  <si>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contains dairy •</t>
  </si>
  <si>
    <t>SU-008</t>
  </si>
  <si>
    <t>Maple Cinnamon Sugar</t>
  </si>
  <si>
    <t>Maple
Cinnamon Sugar</t>
  </si>
  <si>
    <t>Maple Cinnamon Sugar Ingredients:
cinnamon, pure maple syrup sugar granules</t>
  </si>
  <si>
    <t>CNC-035</t>
  </si>
  <si>
    <t>Maria's Mojito Wine Slush</t>
  </si>
  <si>
    <t>Maria's Mojito
Wine Slush</t>
  </si>
  <si>
    <t>• Client: Olive Branch, The
• Original SKU: WS-005 - Mint Mojito Wine Slush</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</si>
  <si>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</si>
  <si>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</si>
  <si>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</si>
  <si>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</si>
  <si>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</si>
  <si>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</si>
  <si>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</si>
  <si>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</si>
  <si>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</si>
  <si>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</si>
  <si>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</si>
  <si>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CNC-021</t>
  </si>
  <si>
    <t>Mediterranean Garden Seasoning</t>
  </si>
  <si>
    <t>• Client: Vines &amp; Branches
• Original SKU: BD-020 - Mediterranean Garden Bread Dip</t>
  </si>
  <si>
    <t>SS-043</t>
  </si>
  <si>
    <t>Mediterranean Sea Salt</t>
  </si>
  <si>
    <t>Mediterranean
Sea Salt</t>
  </si>
  <si>
    <t>Mediterranean Sea Salt Ingredients:
sea salt</t>
  </si>
  <si>
    <t>GS-049</t>
  </si>
  <si>
    <t>Memphis Grill Seasoning</t>
  </si>
  <si>
    <t>Memphis
Grill Seasoning</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</si>
  <si>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</si>
  <si>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</si>
  <si>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</si>
  <si>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</si>
  <si>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</si>
  <si>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</si>
  <si>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</si>
  <si>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</si>
  <si>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</si>
  <si>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</si>
  <si>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</si>
  <si>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</si>
  <si>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SP-045</t>
  </si>
  <si>
    <t>Minced Garlic</t>
  </si>
  <si>
    <t>Minced Garlic Ingredients:
garlic</t>
  </si>
  <si>
    <t>SP-046</t>
  </si>
  <si>
    <t>Minced Onion</t>
  </si>
  <si>
    <t>Minced Onion Ingredients:
onion</t>
  </si>
  <si>
    <t>CNC-011</t>
  </si>
  <si>
    <t>Miners Taco</t>
  </si>
  <si>
    <t>• Client: Olive &amp; Vinnies
• Original SKU: GS-032 - Zesty Taco</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</si>
  <si>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</si>
  <si>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</si>
  <si>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</si>
  <si>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</si>
  <si>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GS-059</t>
  </si>
  <si>
    <t>Montreal Chicken Seasoning</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</si>
  <si>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</si>
  <si>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</si>
  <si>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</si>
  <si>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</si>
  <si>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Moroccan Mint Tea</t>
  </si>
  <si>
    <t>Moroccan
Mint Tea</t>
  </si>
  <si>
    <t>Moroccan Mint Tea Ingredients:
gunpowder green tea, spearmint</t>
  </si>
  <si>
    <t>CNC-038</t>
  </si>
  <si>
    <t>Moroccan Seasoning</t>
  </si>
  <si>
    <t>• Client: Vines &amp; Branches
• Original SKU: BD-017 - Moroccan Bread Dip</t>
  </si>
  <si>
    <t>CNC-015</t>
  </si>
  <si>
    <t>Mountain Brook Mesquite Grill Seasoning</t>
  </si>
  <si>
    <t>Mountain Brook
Mesquite Grill Seasoning</t>
  </si>
  <si>
    <t>• Client: Mountain Brook
• Original SKU: GS-006 - Mesquite Wood Grill Seasoning</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</si>
  <si>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</si>
  <si>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</si>
  <si>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</si>
  <si>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</si>
  <si>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</si>
  <si>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</si>
  <si>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</si>
  <si>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</si>
  <si>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</si>
  <si>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</si>
  <si>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</si>
  <si>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</si>
  <si>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</si>
  <si>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</si>
  <si>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</si>
  <si>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</si>
  <si>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</si>
  <si>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</si>
  <si>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</si>
  <si>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</si>
  <si>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</si>
  <si>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</si>
  <si>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</si>
  <si>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</si>
  <si>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</si>
  <si>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</si>
  <si>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t>
  </si>
  <si>
    <t>CNC-022</t>
  </si>
  <si>
    <t>North Fork Heat Seasoning</t>
  </si>
  <si>
    <t>North Fork
Heat Seasoning</t>
  </si>
  <si>
    <t>• Client: Vines &amp; Branches
• Original SKU: GS-011 - Louisiana Bayou</t>
  </si>
  <si>
    <t>SP-013</t>
  </si>
  <si>
    <t>NY Style Everything Bagel</t>
  </si>
  <si>
    <t>NY Style
Everything Bagel</t>
  </si>
  <si>
    <t>SF-012</t>
  </si>
  <si>
    <t>OBX Seafood Seasoning</t>
  </si>
  <si>
    <t>OBX
Seafood Seasoning</t>
  </si>
  <si>
    <t>CNC-006</t>
  </si>
  <si>
    <t>OBX Sunshine Sea Salt</t>
  </si>
  <si>
    <t>OBX Sunshine
Sea Salt</t>
  </si>
  <si>
    <t>• Client: Ella's Olive Oil
• Original SKU: SS-023 - Florida Citrus Sea Salt</t>
  </si>
  <si>
    <t>CNC-016</t>
  </si>
  <si>
    <t>Off the Hook Cajun Style Seasoning</t>
  </si>
  <si>
    <t>• Client: Sizzle Fish
• Original SKU: GS-011 - Louisiana Bayou</t>
  </si>
  <si>
    <t>SF-016</t>
  </si>
  <si>
    <t>Off the Hook Seafood Seasoning</t>
  </si>
  <si>
    <t>Off the Hook
Seafood Seasoning</t>
  </si>
  <si>
    <t>Off The Hook Seafood Ingredients:
salt, paprika, celery, peppers, spices, msg</t>
  </si>
  <si>
    <t>BD-029</t>
  </si>
  <si>
    <t>Olive &amp; Herb Bread Dip</t>
  </si>
  <si>
    <t>Olive &amp; Herb
Bread Dip</t>
  </si>
  <si>
    <t>Olive &amp; Herb Bread Dip Ingredients:
tomato, garlic, balsamic powder, basil, maltodextrin, balsamic vinegar, modified food starch, natural flavor, caramel color, molasses, oregano</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</si>
  <si>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</si>
  <si>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</si>
  <si>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</si>
  <si>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</si>
  <si>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</si>
  <si>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</si>
  <si>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</si>
  <si>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</si>
  <si>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</si>
  <si>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</si>
  <si>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</si>
  <si>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</si>
  <si>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</si>
  <si>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</si>
  <si>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</si>
  <si>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</si>
  <si>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</si>
  <si>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</si>
  <si>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</si>
  <si>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</si>
  <si>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</si>
  <si>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</si>
  <si>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</si>
  <si>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</si>
  <si>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</si>
  <si>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</si>
  <si>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Oven Baked Pizza Seasoning</t>
  </si>
  <si>
    <t>Oven Baked
Pizza Seasoning</t>
  </si>
  <si>
    <t>A1 Spice World</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</si>
  <si>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</si>
  <si>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</si>
  <si>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</si>
  <si>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</si>
  <si>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</si>
  <si>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</si>
  <si>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</si>
  <si>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</si>
  <si>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</si>
  <si>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</si>
  <si>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</si>
  <si>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</si>
  <si>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</si>
  <si>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</si>
  <si>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</si>
  <si>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</si>
  <si>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</si>
  <si>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</si>
  <si>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 Client: Olive Branch, The
• Original SKU: BD-025 - Parmesan &amp; Herb Bread Dip</t>
  </si>
  <si>
    <t>CNC-023</t>
  </si>
  <si>
    <t>Parmesan &amp; Herb Seasoning</t>
  </si>
  <si>
    <t>• Client: Vines &amp; Branches
• Original SKU: BD-025 - Parmesan &amp; Herb Bread Dip</t>
  </si>
  <si>
    <t>CH-003</t>
  </si>
  <si>
    <t>Parmesan Cheese Powder</t>
  </si>
  <si>
    <t>Parmesan
Cheese Powder</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</si>
  <si>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</si>
  <si>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</si>
  <si>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</si>
  <si>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</si>
  <si>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</si>
  <si>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ST-008</t>
  </si>
  <si>
    <t>Parsley</t>
  </si>
  <si>
    <t>Parsley Ingredients:
parsley</t>
  </si>
  <si>
    <t>Peach Passion Tea</t>
  </si>
  <si>
    <t>Peach Passion Tea Ingredients:
black tea, orange blossom, safflower, elderberry, flower pollen, artificial flavoring</t>
  </si>
  <si>
    <t>SS-048</t>
  </si>
  <si>
    <t>Pecan Wood Smoked Sea Salt</t>
  </si>
  <si>
    <t>Pecan Wood
Smoked Sea Salt</t>
  </si>
  <si>
    <t>GS-004</t>
  </si>
  <si>
    <t>LT-047</t>
  </si>
  <si>
    <t>Peppermint Tea</t>
  </si>
  <si>
    <t>Peppermint Tea Ingredients:
peppermint leaves</t>
  </si>
  <si>
    <t>Pepperoni Kick Pizza Seasoning</t>
  </si>
  <si>
    <t>Pepperoni Kick
Pizza Seasoning</t>
  </si>
  <si>
    <t>BD-023</t>
  </si>
  <si>
    <t>Perfect Blend Italian Bread Dip</t>
  </si>
  <si>
    <t>Perfect Blend
Italian Bread Dip</t>
  </si>
  <si>
    <t>Perfect Blend Italian Bread Dip Ingredients:
oregano, marjoram, thyme, basil, rosemary, red peppers, sage</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</si>
  <si>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</si>
  <si>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</si>
  <si>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</si>
  <si>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</si>
  <si>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</si>
  <si>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</si>
  <si>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</si>
  <si>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CNC-024</t>
  </si>
  <si>
    <t>Pesto &amp; Cheese Seasoning</t>
  </si>
  <si>
    <t>• Client: Vines &amp; Branches
• Original SKU: BD-010 - Pesto &amp; Cheese Bread Dip</t>
  </si>
  <si>
    <t>Philly Favorite Pizza Seasoning</t>
  </si>
  <si>
    <t>Philly Favorite
Pizza Seasoning</t>
  </si>
  <si>
    <t>Philly Favorite Pizza Seasoning Ingredients:
onion, marjoram, red &amp; green bell pepper, oregano, thyme, parsley, fennel, garlic, celery &amp; chives</t>
  </si>
  <si>
    <t>Bulk Foods</t>
  </si>
  <si>
    <t>WS-007</t>
  </si>
  <si>
    <t>Pina Colada Wine Slush</t>
  </si>
  <si>
    <t>Pina Colada
Wine Slush</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</si>
  <si>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</si>
  <si>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</si>
  <si>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</si>
  <si>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</si>
  <si>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</si>
  <si>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SS-045</t>
  </si>
  <si>
    <t>Pink Himalayan &amp; Ghost Chili Sea Salt (Coarse)</t>
  </si>
  <si>
    <t>Pink Himalayan &amp; Ghost
Chili Sea Salt (Coarse)</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</si>
  <si>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</si>
  <si>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</si>
  <si>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</si>
  <si>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</si>
  <si>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</si>
  <si>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Sea Salt</t>
  </si>
  <si>
    <t>Pink Himalayan
Coarse Sea Salt</t>
  </si>
  <si>
    <t xml:space="preserve">Pink Himalayan Coarse Sea Salt Ingredients:
coarse pink himalayan sea salt </t>
  </si>
  <si>
    <t>SS-037</t>
  </si>
  <si>
    <t>Pink Himalayan Fine Sea Salt</t>
  </si>
  <si>
    <t>Pink Himalayan
Fine Sea Salt</t>
  </si>
  <si>
    <t>Pink Himalayan Fine Sea Salt Ingredients:
pink himalayan salt</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</si>
  <si>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</si>
  <si>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</si>
  <si>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</si>
  <si>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</si>
  <si>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</si>
  <si>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</si>
  <si>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</si>
  <si>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</si>
  <si>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</si>
  <si>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</si>
  <si>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</si>
  <si>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Pomegranate Tea</t>
  </si>
  <si>
    <t>Pomegranate Tea Ingredients:
sencha green tea, pink rose petals, artificial pomegranate flavor</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</si>
  <si>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</si>
  <si>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</si>
  <si>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</si>
  <si>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</si>
  <si>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PP-019</t>
  </si>
  <si>
    <t>Poppin’ Pepper</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</si>
  <si>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</si>
  <si>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</si>
  <si>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</si>
  <si>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SS-010</t>
  </si>
  <si>
    <t>Porcini Champignon Sea Salt</t>
  </si>
  <si>
    <t>Porcini Champignon
Sea Salt</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</si>
  <si>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</si>
  <si>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</si>
  <si>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</si>
  <si>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</si>
  <si>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</si>
  <si>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</si>
  <si>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</si>
  <si>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</si>
  <si>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</si>
  <si>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</si>
  <si>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</si>
  <si>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</si>
  <si>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</si>
  <si>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</si>
  <si>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</si>
  <si>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</si>
  <si>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</si>
  <si>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</si>
  <si>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</si>
  <si>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</si>
  <si>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</si>
  <si>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</si>
  <si>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CNC-039</t>
  </si>
  <si>
    <t>Pure Spanish Saffron</t>
  </si>
  <si>
    <t>• Client: Vines &amp; Branches
• Original SKU: SP-018 - Saffron</t>
  </si>
  <si>
    <t>PC-001</t>
  </si>
  <si>
    <t>Rainbow Mix Popcorn</t>
  </si>
  <si>
    <t xml:space="preserve">Rainbow Mix Popcorn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</si>
  <si>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</si>
  <si>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</si>
  <si>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</si>
  <si>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</si>
  <si>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</si>
  <si>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</si>
  <si>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</si>
  <si>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</si>
  <si>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</si>
  <si>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turmeric, black pepper, cardamom, red pepper, allspice, cloves</t>
  </si>
  <si>
    <t>Raspberry Tea</t>
  </si>
  <si>
    <t>Raspberry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</si>
  <si>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</si>
  <si>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</si>
  <si>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</si>
  <si>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</si>
  <si>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</si>
  <si>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</si>
  <si>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</si>
  <si>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</si>
  <si>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</si>
  <si>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</si>
  <si>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Relax Mode Mojito Infusion Ingredients:
cane sugar, cranberries, sunflower oil, lemon peel, orange peel, hop flowers
DIRECTIONS: In 16oz jar, combine ingredients and one pint (2 cups) rum. Steep for 2 – 4 days (swirl daily).</t>
  </si>
  <si>
    <t>CSB-002</t>
  </si>
  <si>
    <t>River City Blend</t>
  </si>
  <si>
    <t>River City Blend Ingredients:
onion powder, garlic powder, coriander, black pepper, crushed chili flakes, minced onion, minced garlic, cut &amp; sifted rosemary, crushed red pepper, parsley</t>
  </si>
  <si>
    <t>• Client: Belmont Butchery</t>
  </si>
  <si>
    <t>GS-017</t>
  </si>
  <si>
    <t>Roast Beef Seasoning</t>
  </si>
  <si>
    <t>Roast Beef Seasoning Ingredients:
onion, garlic, salt, black pepper</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</si>
  <si>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</si>
  <si>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</si>
  <si>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</si>
  <si>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</si>
  <si>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</si>
  <si>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</si>
  <si>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</si>
  <si>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</si>
  <si>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</si>
  <si>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</si>
  <si>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</si>
  <si>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Roasted Garlic Sea Salt Ingredients:
natural sea salt, roasted garlic powder</t>
  </si>
  <si>
    <t>GS-060</t>
  </si>
  <si>
    <t>Roma Romano Pizza Seasoning</t>
  </si>
  <si>
    <t>Roma Romano
Pizza Seasoning</t>
  </si>
  <si>
    <t>CH-004</t>
  </si>
  <si>
    <t>Romano Cheese Powder</t>
  </si>
  <si>
    <t>Romano
Cheese Powder</t>
  </si>
  <si>
    <t>Romano Cheese Powder Ingredients:
dehydrated blend of Romano cheese (part skim cow milk, cheese culture, salt, enzymes) sodium phosphate
• ALLERGY ALERT: contains dairy •
• No artificial flavors or colors •</t>
  </si>
  <si>
    <t>LT-033</t>
  </si>
  <si>
    <t>Rooibos Tea</t>
  </si>
  <si>
    <t>Rooibos Tea Ingredients:
rooibos</t>
  </si>
  <si>
    <t>BD-005</t>
  </si>
  <si>
    <t>Rosemary &amp; Garlic Bread Dip</t>
  </si>
  <si>
    <t>Rosemary &amp; Garlic
Bread Dip</t>
  </si>
  <si>
    <t>Rosemary &amp; Garlic Bread Dip Ingredients:
dehydrated garlic, rosemary, salt, spices</t>
  </si>
  <si>
    <t>CNC-002</t>
  </si>
  <si>
    <t>Rosemary &amp; Garlic Griller</t>
  </si>
  <si>
    <t>• Client: Deep South
• Original SKU: BD-005 - Rosemary &amp; Garlic Bread Dip</t>
  </si>
  <si>
    <t>CNC-025</t>
  </si>
  <si>
    <t>Rosemary &amp; Garlic Seasoning</t>
  </si>
  <si>
    <t>• Client: Vines &amp; Branches
• Original SKU: BD-005 - Rosemary &amp; Garlic Bread Dip</t>
  </si>
  <si>
    <t>BD-024</t>
  </si>
  <si>
    <t>Rustic Herb Bread Dip</t>
  </si>
  <si>
    <t>Rustic Herb
Bread Dip</t>
  </si>
  <si>
    <t>Rustic Herb Bread Dip Ingredients:
salt, red pepper, black pepper, oregano, rosemary, parsley, garlic, basil</t>
  </si>
  <si>
    <t>CNC-026</t>
  </si>
  <si>
    <t>Rustic Herb Seasoning</t>
  </si>
  <si>
    <t xml:space="preserve">Rustic Herb Seasoning </t>
  </si>
  <si>
    <t>• Client: Vines &amp; Branches
• Original SKU: BD-024 - Rustic Herb Bread Dip</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</si>
  <si>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</si>
  <si>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</si>
  <si>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</si>
  <si>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</si>
  <si>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</si>
  <si>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</si>
  <si>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</si>
  <si>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</si>
  <si>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BD-039</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</si>
  <si>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</si>
  <si>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</si>
  <si>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</si>
  <si>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</si>
  <si>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</si>
  <si>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</si>
  <si>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SF-009</t>
  </si>
  <si>
    <t>CNC-037</t>
  </si>
  <si>
    <t>Sassy Seafood</t>
  </si>
  <si>
    <t>BD-021</t>
  </si>
  <si>
    <t>Savory Garlic &amp; Herb Bread Dip</t>
  </si>
  <si>
    <t>Savory Garlic &amp; Herb
Bread Dip</t>
  </si>
  <si>
    <t>CNC-032</t>
  </si>
  <si>
    <t>Savory Garlic &amp; Herb Seasoning</t>
  </si>
  <si>
    <t>Savory Garlic &amp; Herb
Seasoning</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</si>
  <si>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</si>
  <si>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</si>
  <si>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</si>
  <si>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</si>
  <si>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</si>
  <si>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</si>
  <si>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</si>
  <si>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</si>
  <si>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</si>
  <si>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</si>
  <si>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</si>
  <si>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</si>
  <si>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</si>
  <si>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 Client: Vines &amp; Branches
• Original SKU: SF-022 - Sea Side Seafood Seasoning</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</si>
  <si>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</si>
  <si>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</si>
  <si>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</si>
  <si>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</si>
  <si>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</si>
  <si>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</si>
  <si>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</si>
  <si>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</si>
  <si>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</si>
  <si>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</si>
  <si>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</si>
  <si>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</si>
  <si>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</si>
  <si>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</si>
  <si>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</si>
  <si>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</si>
  <si>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</si>
  <si>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</si>
  <si>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</si>
  <si>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</si>
  <si>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</si>
  <si>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</si>
  <si>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</si>
  <si>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</si>
  <si>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</si>
  <si>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</si>
  <si>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</si>
  <si>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</si>
  <si>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</si>
  <si>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</si>
  <si>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</si>
  <si>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</si>
  <si>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</si>
  <si>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</si>
  <si>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</si>
  <si>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</si>
  <si>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</si>
  <si>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</si>
  <si>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</si>
  <si>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</si>
  <si>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</si>
  <si>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</si>
  <si>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</si>
  <si>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</si>
  <si>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</si>
  <si>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</si>
  <si>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t>
  </si>
  <si>
    <t>GS-019</t>
  </si>
  <si>
    <t>Smoky BBQ Blend</t>
  </si>
  <si>
    <t>Smoky BBQ Blend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</si>
  <si>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</si>
  <si>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</si>
  <si>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</si>
  <si>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</si>
  <si>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</si>
  <si>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</si>
  <si>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</si>
  <si>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</si>
  <si>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</si>
  <si>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</si>
  <si>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</si>
  <si>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</si>
  <si>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</si>
  <si>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t>
  </si>
  <si>
    <t>CNC-033</t>
  </si>
  <si>
    <t>South African Rooibos Tea</t>
  </si>
  <si>
    <t>South African
Rooibos Tea</t>
  </si>
  <si>
    <t>• Client: Vines &amp; Branches
• Original SKU: LT-033 - Rooibos Tea</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</si>
  <si>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</si>
  <si>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</si>
  <si>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</si>
  <si>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</si>
  <si>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</si>
  <si>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</si>
  <si>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</si>
  <si>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</si>
  <si>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</si>
  <si>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</si>
  <si>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</si>
  <si>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SP-044</t>
  </si>
  <si>
    <t>Soy Sauce Powder</t>
  </si>
  <si>
    <t>SU-006</t>
  </si>
  <si>
    <t>Spiced Chai Sugar</t>
  </si>
  <si>
    <t xml:space="preserve">Spiced Chai Sugar Ingredients:
sugar, vanilla powder, cinnamon, mace, cardamom, allspice, cloves </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</si>
  <si>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</si>
  <si>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</si>
  <si>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</si>
  <si>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</si>
  <si>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</si>
  <si>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</si>
  <si>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</si>
  <si>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</si>
  <si>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</si>
  <si>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</si>
  <si>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</si>
  <si>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 xml:space="preserve">Spicy Italian Bread Dip Ingredients:
spices, sea salt, dehydrated onion, dehydrated garlic, paprika </t>
  </si>
  <si>
    <t>LT-045</t>
  </si>
  <si>
    <t>Spicy Rooibos Tea</t>
  </si>
  <si>
    <t>Spicy
Rooibos Tea</t>
  </si>
  <si>
    <t>SS-055</t>
  </si>
  <si>
    <t>Sriracha Lime Sea Salt</t>
  </si>
  <si>
    <t>Sriracha Lime
Sea Salt</t>
  </si>
  <si>
    <t>SS-003</t>
  </si>
  <si>
    <t>Sriracha Sea Salt</t>
  </si>
  <si>
    <t>Sriracha
Sea Salt</t>
  </si>
  <si>
    <t>SS-002</t>
  </si>
  <si>
    <t>St. Simon’s Sea Salt</t>
  </si>
  <si>
    <t>St. Simon’s
Sea Salt</t>
  </si>
  <si>
    <t>SS-060</t>
  </si>
  <si>
    <t>Steak House Sea Salt</t>
  </si>
  <si>
    <t>Steak House
Sea Salt</t>
  </si>
  <si>
    <t>SP-030</t>
  </si>
  <si>
    <t>Stir Fry Seasoning</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</si>
  <si>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</si>
  <si>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</si>
  <si>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</si>
  <si>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</si>
  <si>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PS-013</t>
  </si>
  <si>
    <t>Sugar Cookie Popcorn Seasoning</t>
  </si>
  <si>
    <t>Sugar Cookie
Popcorn Seasoning</t>
  </si>
  <si>
    <t>Sugar Cookie Popcorn Seasoning Ingredients:
sugar, natural flavors (contains milk), salt, less than 2% silicon dioxide added to prevent caking
• ALLERGY ALERT: contains milk •</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</si>
  <si>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</si>
  <si>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</si>
  <si>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</si>
  <si>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</si>
  <si>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</si>
  <si>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</si>
  <si>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</si>
  <si>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</si>
  <si>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</si>
  <si>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CNC-028</t>
  </si>
  <si>
    <t>• Client: Vines &amp; Branches
• Original SKU: BD-006 - Sun Dried Tomato &amp; Basil Bread Dip</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</si>
  <si>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</si>
  <si>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</si>
  <si>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</si>
  <si>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</si>
  <si>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</si>
  <si>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</si>
  <si>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</si>
  <si>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</si>
  <si>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</si>
  <si>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</si>
  <si>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</si>
  <si>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</si>
  <si>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</si>
  <si>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Rub</t>
  </si>
  <si>
    <t>Sweet Cherry Rub Ingredients:
brown sugar, salt, dehydrated cherry powder, spices, dehydrated garlic, paprika, onion powder, and no more than 1% tricalcium phosphate added to prevent caking</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</si>
  <si>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</si>
  <si>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</si>
  <si>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</si>
  <si>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</si>
  <si>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</si>
  <si>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</si>
  <si>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</si>
  <si>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</si>
  <si>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</si>
  <si>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</si>
  <si>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GS-048</t>
  </si>
  <si>
    <t>GS-071</t>
  </si>
  <si>
    <t>Tellicherry Peppercorns</t>
  </si>
  <si>
    <t>GS-064</t>
  </si>
  <si>
    <t>Texas Smoke Grill Seasoning</t>
  </si>
  <si>
    <t>Texas Smoke
Grill Seasoning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</si>
  <si>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</si>
  <si>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</si>
  <si>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</si>
  <si>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</si>
  <si>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</si>
  <si>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</si>
  <si>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</si>
  <si>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</si>
  <si>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AL-011</t>
  </si>
  <si>
    <t>Tropical Hibiscus Infuser</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</si>
  <si>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</si>
  <si>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LT-032</t>
  </si>
  <si>
    <t>Tropicana Tea</t>
  </si>
  <si>
    <t>Tropicana Tea Ingredients:
black tea, calendula petals, safflower petals, cornflower petals, rose petals, natural and artificial mango and passionfruit flavors</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</si>
  <si>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</si>
  <si>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</si>
  <si>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</si>
  <si>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</si>
  <si>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</si>
  <si>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</si>
  <si>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</si>
  <si>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</si>
  <si>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</si>
  <si>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</si>
  <si>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</si>
  <si>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</si>
  <si>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</si>
  <si>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</si>
  <si>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</si>
  <si>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</si>
  <si>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</si>
  <si>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</si>
  <si>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</si>
  <si>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</si>
  <si>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</si>
  <si>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</si>
  <si>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</si>
  <si>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</si>
  <si>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</si>
  <si>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</si>
  <si>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</si>
  <si>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</si>
  <si>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</si>
  <si>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</si>
  <si>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</si>
  <si>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</si>
  <si>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</si>
  <si>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 Client: Olive Branch, The
• Original SKU: BD-007 - Tuscan Bread Dip</t>
  </si>
  <si>
    <t>SS-009</t>
  </si>
  <si>
    <t>Tuscan Sea Salt</t>
  </si>
  <si>
    <t>Tuscan
Sea Salt</t>
  </si>
  <si>
    <t>CNC-029</t>
  </si>
  <si>
    <t>Tuscan Seasoning</t>
  </si>
  <si>
    <t>• Client: Vines &amp; Branches
• Original SKU: BD-007 - Tuscan Bread Dip</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</si>
  <si>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</si>
  <si>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</si>
  <si>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</si>
  <si>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</si>
  <si>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</si>
  <si>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</si>
  <si>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</si>
  <si>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</si>
  <si>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Ultimate Pizza Seasoning</t>
  </si>
  <si>
    <t>Ultimate
Pizza Seasoning</t>
  </si>
  <si>
    <t>Ultimate Pizza Seasoning Ingredients:
oregano, marjoram, thyme, basil, rosemary, red peppers, sage, minced garlic</t>
  </si>
  <si>
    <t>SU-013</t>
  </si>
  <si>
    <t>Vanilla Bean Sugar</t>
  </si>
  <si>
    <t>Vanilla Rooibos Herbal Tea</t>
  </si>
  <si>
    <t>Vanilla Rooibos
Herbal Tea</t>
  </si>
  <si>
    <t>Vanilla Rooibos Herbal Tea Ingredients:
rooibos, artificial flavoring</t>
  </si>
  <si>
    <t>LT-020</t>
  </si>
  <si>
    <t>Vanilla Tea</t>
  </si>
  <si>
    <t xml:space="preserve">Vanilla Tea Ingredients: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</si>
  <si>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</si>
  <si>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</si>
  <si>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</si>
  <si>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</si>
  <si>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</si>
  <si>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</si>
  <si>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</si>
  <si>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</si>
  <si>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</si>
  <si>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</si>
  <si>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</si>
  <si>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</si>
  <si>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</si>
  <si>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</si>
  <si>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</si>
  <si>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</si>
  <si>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</si>
  <si>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</si>
  <si>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</si>
  <si>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</si>
  <si>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</si>
  <si>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</si>
  <si>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</si>
  <si>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</si>
  <si>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</si>
  <si>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</si>
  <si>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</si>
  <si>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</si>
  <si>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</si>
  <si>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</si>
  <si>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GS-061</t>
  </si>
  <si>
    <t>CNC-012</t>
  </si>
  <si>
    <t>Voodoo Blend</t>
  </si>
  <si>
    <t>• Client: Olive &amp; Vinnies
• Original SKU: GS-011 - Louisiana Bayou</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</si>
  <si>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</si>
  <si>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</si>
  <si>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</si>
  <si>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</si>
  <si>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GS-063</t>
  </si>
  <si>
    <t>Way Down South Grill Seasoning</t>
  </si>
  <si>
    <t>Way Down South
Grill Seasoning</t>
  </si>
  <si>
    <t>Way Down South Grill Seasoning Ingredients:
salt, sugar, dextrose, spices, dehydrated garlic, dehydrated onion</t>
  </si>
  <si>
    <t>PC-004</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</si>
  <si>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</si>
  <si>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</si>
  <si>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</si>
  <si>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</si>
  <si>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</si>
  <si>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</si>
  <si>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PS-008</t>
  </si>
  <si>
    <t>White Cheddar Popcorn Seasoning</t>
  </si>
  <si>
    <t>White Cheddar
Popcorn Seasoning</t>
  </si>
  <si>
    <t>PP-018</t>
  </si>
  <si>
    <t>White Pepper</t>
  </si>
  <si>
    <t xml:space="preserve">White Pepper Ingredients:
white pepper </t>
  </si>
  <si>
    <t>PP-014</t>
  </si>
  <si>
    <t>White Peppercorns</t>
  </si>
  <si>
    <t>White Peppercorn Ingredients:
white peppercorns</t>
  </si>
  <si>
    <t>LT-031</t>
  </si>
  <si>
    <t>White Tea</t>
  </si>
  <si>
    <t>White Tea Ingredients:
black tea</t>
  </si>
  <si>
    <t>CAH-003</t>
  </si>
  <si>
    <t>Whole Cinnamon w/ Grater</t>
  </si>
  <si>
    <t>Whole Cinnamon
w/ Grater</t>
  </si>
  <si>
    <t>Whole Cinnamon Ingredients:
whole cinnamon stick</t>
  </si>
  <si>
    <t>CAH-004</t>
  </si>
  <si>
    <t>Whole Cinnamon/Nutmeg w/ Grater</t>
  </si>
  <si>
    <t>Whole Cinnamon/Nutmeg
w/ Grater</t>
  </si>
  <si>
    <t>Whole Cinnamon/Nutmeg Ingredients:
whole cinnamon sticks, whole nutmeg</t>
  </si>
  <si>
    <t>CAH-002</t>
  </si>
  <si>
    <t>Whole Nutmeg w/ Grater</t>
  </si>
  <si>
    <t>Whole Nutmeg
w/ Grater</t>
  </si>
  <si>
    <t>Whole Nutmeg Ingredients:
whole nutmeg</t>
  </si>
  <si>
    <t>SF-014</t>
  </si>
  <si>
    <t>Wild Alaskan Salmon Seasoning</t>
  </si>
  <si>
    <t>Wild Alaskan
Salmon Seasoning</t>
  </si>
  <si>
    <t>Wild Alaskan Salmon Seasoning Ingredients:
sugar, paprika, sea salt, black pepper, cacao powder, cumin and red pepper flakes</t>
  </si>
  <si>
    <t>GS-033</t>
  </si>
  <si>
    <t>Wild Buffalo Wing Seasoning</t>
  </si>
  <si>
    <t>Wild Buffalo
Wing Seasoning</t>
  </si>
  <si>
    <t>CNC-010</t>
  </si>
  <si>
    <t>Wisconsin Cheddar Popcorn Seasoning</t>
  </si>
  <si>
    <t>Wisconsin Cheddar
Popcorn Seasoning</t>
  </si>
  <si>
    <t>• Client: Lake Geneva Olive Oil
• Original SKU: PS-008 - White Cheddar Popcorn Seasoning</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</si>
  <si>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</si>
  <si>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</si>
  <si>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</si>
  <si>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</si>
  <si>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</si>
  <si>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</si>
  <si>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</si>
  <si>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</si>
  <si>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Yerba Mate Tea Ingredients:
yerba mate tea</t>
  </si>
  <si>
    <t>LT-029</t>
  </si>
  <si>
    <t>Yun YU Green Tea</t>
  </si>
  <si>
    <t>Yun YU
Green Tea</t>
  </si>
  <si>
    <t>Yun YU Green Tea Ingredients:
yun wu tea</t>
  </si>
  <si>
    <t>GS-052</t>
  </si>
  <si>
    <t>Zesty Grill Seasoning</t>
  </si>
  <si>
    <t>Zesty
Grill Seasoning</t>
  </si>
  <si>
    <t>Zesty Grill Seasoning Ingredients:
onion, red bell peppers, salt, spices, sugar, garlic, grill flavor (from sunflower oil) natural flavor</t>
  </si>
  <si>
    <t>BD-028</t>
  </si>
  <si>
    <t>Zesty Italian Bread Dip</t>
  </si>
  <si>
    <t>Zesty Italian
Bread Dip</t>
  </si>
  <si>
    <t>Zesty Italian Bread Dip Ingredients:
dehydrated garlic, spices, orange peel, citric acid, corn oil</t>
  </si>
  <si>
    <t>CNC-034</t>
  </si>
  <si>
    <t>Zesty Italian Seasoning</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</si>
  <si>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</si>
  <si>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</si>
  <si>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</si>
  <si>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</si>
  <si>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</si>
  <si>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</si>
  <si>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</si>
  <si>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</si>
  <si>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</si>
  <si>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</si>
  <si>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</si>
  <si>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</si>
  <si>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</si>
  <si>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</si>
  <si>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</si>
  <si>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</si>
  <si>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</si>
  <si>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</si>
  <si>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</si>
  <si>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</si>
  <si>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</si>
  <si>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</si>
  <si>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</si>
  <si>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</si>
  <si>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</si>
  <si>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</si>
  <si>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Tuscan Herb Bread Dip &amp; Seasoning</t>
  </si>
  <si>
    <t>Tuscan Herb
Bread Dip &amp; Seasoning</t>
  </si>
  <si>
    <t>2oz 
Barcodes</t>
  </si>
  <si>
    <t>Sal de Vino Wine Salt</t>
  </si>
  <si>
    <t>Sal de Vino
Wine Salt</t>
  </si>
  <si>
    <t>Sal de Vino Wine Salt Ingredients:
sea salt, red  wine</t>
  </si>
  <si>
    <t>Vintage Merlot Sea Salt Ingredients:
sea salt, merlot  wine</t>
  </si>
  <si>
    <t>Home Style Pizza Seasoning Ingredients:
salt, sugar, spices, dextrose, onion, garlic, parsley</t>
  </si>
  <si>
    <t>Cheesy Pizza Seasoning Ingredients:
cheese powder, tomato, garlic, onion, beer powder, herbs, silicon dioxide
• ALLERGY ALERT: contains milk &amp; gluten •
• Packaged in a facility that packages wheat, milk, soy, egg, peanuts, and tree nuts •</t>
  </si>
  <si>
    <t>Roma Romano Pizza Seasoning Ingredients:
garlic pepper seasoning, tomato powder, Romano cheese powder, herbs, &lt; 1% silicon dioxide
• ALLERGY ALERT: contains milk •
• Packaged in a facility that handles wheat, and milk, soy, egg, peanuts, and tree nuts •</t>
  </si>
  <si>
    <t>Oven Baked Pizza Seasoning Ingredients:
oregano, garlic, crush red pepper, basil and marjoram</t>
  </si>
  <si>
    <t>Roasted Garlic Pepper Pizza Seasoning Ingredients:
dehydrated garlic, spices, dehydrated red and green bell peppers, salt, dehydrated onion, brown sugar and natural flavor</t>
  </si>
  <si>
    <t>Lemon Pepper &amp; Herbs Ingredients:
salt, black pepper, citric acid, dehydrated garlic, sugar, lemon peel, dehydrated onion, spice, natural flavor, fd&amp;c yellow #5 lake, calcium silicate added to prevent caking</t>
  </si>
  <si>
    <t>Lemon Citrus Pepper Ingredients:
lemon, black coarse pepper, salt</t>
  </si>
  <si>
    <t>Hoosier Hill Co</t>
  </si>
  <si>
    <t>Apple Pie Spice Blend Ingredients:
cinnamon and other natural spices</t>
  </si>
  <si>
    <t>PP-020</t>
  </si>
  <si>
    <t>Bourbon Smoked Pepper</t>
  </si>
  <si>
    <t>SS-069</t>
  </si>
  <si>
    <t>Vinegar Sea Salt</t>
  </si>
  <si>
    <t>Pittsburgh Spice Co</t>
  </si>
  <si>
    <t>Atlantic Spice Co</t>
  </si>
  <si>
    <t>Red Goose Spice Co</t>
  </si>
  <si>
    <t>Pittsburg Spice Co</t>
  </si>
  <si>
    <t>Greek Seasoning &amp; Bread Dip</t>
  </si>
  <si>
    <t>Grated Lemon Peel Ingredients:
greated lemon peel</t>
  </si>
  <si>
    <t>Basil Sea Salt Ingredients:
sea salt and basil</t>
  </si>
  <si>
    <t>Earl Grey Blank Tea</t>
  </si>
  <si>
    <t>Earl Grey
Black Tea</t>
  </si>
  <si>
    <t>Dukkah Spice Ingredients:
cinnamon, coriander, cumin, pepper, salt, sesame</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</si>
  <si>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Manufactured in a facility that handles peanuts, tree nuts, soy, wheat, and milk •
DIRECTIONS: Fill blender completely with ice, pour in full bottle of wine, pour in whole jar of slush mix, blend on high until smooth. Makes 10-12 drinks ~ Enjoy!</t>
  </si>
  <si>
    <t>Spicy Rooibos Tea Ingredients:
rooibos, cardamom seeds, cardamom hull, cinnamon, brazil pepper, clove buds, flavoring</t>
  </si>
  <si>
    <t>Salt Works</t>
  </si>
  <si>
    <t>Sriracha Lime Sea Salt Ingredients:
sea salt, organic paprika, organic habanero chili powder, organic garlic powder, citric acid</t>
  </si>
  <si>
    <t>SP-047</t>
  </si>
  <si>
    <t>Cuban Seasoning</t>
  </si>
  <si>
    <t>Cuban Seasoning Ingredients:
garlic, cumin, black pepper, orange and lime</t>
  </si>
  <si>
    <t>• Client: Olive Branch, The
• Original: Mojo Seasoning</t>
  </si>
  <si>
    <t>Irish Pub Seasoning Ingredients:
sea salt, demerara sugar, dehydrated vegetables (onion, red bell peppers, garlic) spices, citric acid, natural hickory smoke, silicon dioxide</t>
  </si>
  <si>
    <t>Bloodthirsty Mary Infuser Ingredients:
cane sugar, sun dried tomato, peppercorn, de arbol chilis, lemon peel, celery, garlic, horseradish, salt, bay leaf
DIRECTIONS: In 16oz jar, combine ingredients and one pint (2 cups) vodka. Steep for 1 – 2 days (swirl daily).</t>
  </si>
  <si>
    <t>Canadian Chicken Seasoning Ingredients:
salt, spices, dehydrated garlic, dehydrated onion, parsley, mustard seed, paprika, black pepper</t>
  </si>
  <si>
    <t>Bold &amp; Savory Grill Seasoning Ingredients:
brown sugar, paprika, smoked mesquite salt, garlic, onion, black pepper, cloves, cayenne</t>
  </si>
  <si>
    <t xml:space="preserve">Roasted Chicken Dinner Seasoning Ingredients:
garlic, basil, oregano, pepper, salt, coriander, ginger, paprika, thyme, citric acid, soybean oil, &lt;2% calcium stearate as anti caking agent, spices </t>
  </si>
  <si>
    <t>Virginia Chicken &amp; Poultry Ingredients:
salt, coriander, rosemary, laurel, sage, oregano, marjoram, cumin, natural oil, calcium, spices</t>
  </si>
  <si>
    <t>Montreal Chicken Seasoning Ingredients:
granulated garlic, curry, crushed red pepper, oregano, sea salt flakes, sugar, spices, mustard seed, dehydrated garlic</t>
  </si>
  <si>
    <t xml:space="preserve">OBX Seafood Seasoning Ingredients:
salt, spices, mustard, paprika, extractives of spice, &lt;2% tricalcium phosphate (anti cake)  </t>
  </si>
  <si>
    <t>Soy Sauce Powder Ingredients:
soy bean, wheat, salt, maltodextrin
DIRECTIONS: Mix with water to make soy sauce.</t>
  </si>
  <si>
    <t>SS-070</t>
  </si>
  <si>
    <t>Lemon Flake Sea Salt</t>
  </si>
  <si>
    <t>Lemon Flake
Sea Salt</t>
  </si>
  <si>
    <t>Lemon Flake Sea Salt Ingredients:
lemon flake salt</t>
  </si>
  <si>
    <t>Lime Sea Salt Ingredients:
sea salt &amp; lime powder</t>
  </si>
  <si>
    <t>Wild Buffalo Wing Seasoning Ingredients:
sea salt, vinegar powder, cayenne pepper, sugar, garlic, paprika, pepper, turmeric</t>
  </si>
  <si>
    <t>Parmesan Cheese Powder Ingredients:
dehydrated parmesan cheese (part-skim milk, cheese culture, salt, enzymes), whey, buttermilk solids, sodium phosphate, and salt
• ALLERGY ALERT: contains milk •
• Packaged in a facility that also handles wheat, milk, soy, egg, sesame, peanuts, and tree nuts •</t>
  </si>
  <si>
    <t>Roasted Garlic Pepper Ingredients:
black pepper, garlic, onion, and white pepper</t>
  </si>
  <si>
    <t>Billy Club Rub</t>
  </si>
  <si>
    <t>• Client: Olive Branch, The
• Original SKU: GS-012 - Blue Ribbon Pecan Rub</t>
  </si>
  <si>
    <t>Plow Boy Rub</t>
  </si>
  <si>
    <t>• Client: Olive Branch, The
• Original SKU: GS-038 - Oregon Trail Bold Steak Seasoning</t>
  </si>
  <si>
    <t>Show Me State Rub</t>
  </si>
  <si>
    <t>Show Me
State Rub</t>
  </si>
  <si>
    <t>CNC-043</t>
  </si>
  <si>
    <t>CNC-044</t>
  </si>
  <si>
    <t>CNC-045</t>
  </si>
  <si>
    <t>• Client: Olive Branch, The
• Original SKU: GS-053 - Grillin’ w/ Heat Seasoning</t>
  </si>
  <si>
    <t>1-SKU</t>
  </si>
  <si>
    <t>WS-021</t>
  </si>
  <si>
    <t>Caramel Apple Wine Slush</t>
  </si>
  <si>
    <t>Caramel Apple
Wine Slush</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</si>
  <si>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Packaged in a facility that also handles wheat, milk, soy, egg, sesame, peanuts, and tree nuts. •
DIRECTIONS: Fill blender completely with ice, pour in full bottle of wine, pour in whole jar of slush mix, blend on high until smooth. Makes 10-12 drinks ~ Enjoy!</t>
  </si>
  <si>
    <t>Guacamole Seasoning</t>
  </si>
  <si>
    <t>Guacamole Seasoning Ingredients:
onion, salt, crushed red pepper, garlic, citric acid, lime juice powder, cilantro and cumin</t>
  </si>
  <si>
    <t>SP-048</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</si>
  <si>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t>
  </si>
  <si>
    <t>OB9987</t>
  </si>
  <si>
    <t>Honey Barbecue Rub</t>
  </si>
  <si>
    <t>Zesty Taco Seasoning</t>
  </si>
  <si>
    <t>Coffee Rub Blend</t>
  </si>
  <si>
    <t>Ultimate Pizza</t>
  </si>
  <si>
    <t>Pennsylvania Pork Rub</t>
  </si>
  <si>
    <t>Sweet Heat Pub Seasoning</t>
  </si>
  <si>
    <t>Red Hot Pepper Flakes</t>
  </si>
  <si>
    <t>Onion Himalayan Salt</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</si>
  <si>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</si>
  <si>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</si>
  <si>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</si>
  <si>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</si>
  <si>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</si>
  <si>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</si>
  <si>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</si>
  <si>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</si>
  <si>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</si>
  <si>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</si>
  <si>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</si>
  <si>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</si>
  <si>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</si>
  <si>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</si>
  <si>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</si>
  <si>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</si>
  <si>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</si>
  <si>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</si>
  <si>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</si>
  <si>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</si>
  <si>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</si>
  <si>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</si>
  <si>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</si>
  <si>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</si>
  <si>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</si>
  <si>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</si>
  <si>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</si>
  <si>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</si>
  <si>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</si>
  <si>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</si>
  <si>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</si>
  <si>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</si>
  <si>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OB9211</t>
  </si>
  <si>
    <t>OB9212</t>
  </si>
  <si>
    <t>OB9213</t>
  </si>
  <si>
    <t>OB9214</t>
  </si>
  <si>
    <t>OB9215</t>
  </si>
  <si>
    <t>OB9216</t>
  </si>
  <si>
    <t>OB9217</t>
  </si>
  <si>
    <t>OB9218</t>
  </si>
  <si>
    <t>OB9219</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</si>
  <si>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</si>
  <si>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</si>
  <si>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</si>
  <si>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</si>
  <si>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</si>
  <si>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</si>
  <si>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</si>
  <si>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</si>
  <si>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</si>
  <si>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</si>
  <si>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</si>
  <si>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</si>
  <si>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</si>
  <si>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</si>
  <si>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</si>
  <si>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</si>
  <si>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</si>
  <si>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</si>
  <si>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</si>
  <si>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</si>
  <si>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</si>
  <si>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</si>
  <si>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</si>
  <si>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</si>
  <si>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</si>
  <si>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</si>
  <si>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</si>
  <si>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</si>
  <si>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</si>
  <si>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</si>
  <si>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</si>
  <si>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</si>
  <si>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</si>
  <si>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</si>
  <si>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</si>
  <si>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</si>
  <si>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</si>
  <si>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</si>
  <si>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</si>
  <si>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</si>
  <si>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</si>
  <si>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</si>
  <si>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</si>
  <si>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</si>
  <si>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</si>
  <si>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</si>
  <si>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</si>
  <si>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</si>
  <si>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</si>
  <si>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</si>
  <si>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</si>
  <si>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</si>
  <si>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</si>
  <si>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</si>
  <si>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</si>
  <si>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</si>
  <si>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</si>
  <si>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</si>
  <si>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</si>
  <si>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</si>
  <si>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</si>
  <si>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</si>
  <si>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</si>
  <si>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</si>
  <si>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</si>
  <si>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</si>
  <si>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</si>
  <si>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</si>
  <si>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</si>
  <si>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</si>
  <si>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</si>
  <si>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</si>
  <si>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</si>
  <si>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</si>
  <si>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</si>
  <si>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</si>
  <si>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</si>
  <si>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</si>
  <si>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</si>
  <si>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</si>
  <si>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</si>
  <si>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</si>
  <si>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</si>
  <si>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</si>
  <si>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</si>
  <si>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</si>
  <si>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</si>
  <si>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</si>
  <si>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</si>
  <si>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</si>
  <si>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</si>
  <si>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</si>
  <si>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</si>
  <si>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</si>
  <si>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</si>
  <si>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</si>
  <si>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</si>
  <si>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</si>
  <si>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</si>
  <si>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</si>
  <si>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</si>
  <si>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</si>
  <si>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</si>
  <si>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</si>
  <si>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</si>
  <si>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</si>
  <si>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</si>
  <si>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</si>
  <si>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</si>
  <si>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</si>
  <si>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</si>
  <si>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</si>
  <si>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</si>
  <si>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</si>
  <si>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</si>
  <si>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</si>
  <si>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</si>
  <si>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</si>
  <si>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</si>
  <si>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</si>
  <si>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</si>
  <si>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</si>
  <si>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</si>
  <si>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</si>
  <si>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</si>
  <si>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</si>
  <si>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</si>
  <si>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</si>
  <si>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</si>
  <si>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</si>
  <si>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</si>
  <si>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</si>
  <si>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</si>
  <si>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</si>
  <si>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</si>
  <si>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</si>
  <si>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</si>
  <si>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</si>
  <si>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</si>
  <si>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</si>
  <si>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</si>
  <si>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</si>
  <si>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</si>
  <si>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</si>
  <si>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</si>
  <si>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</si>
  <si>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</si>
  <si>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</si>
  <si>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</si>
  <si>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</si>
  <si>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</si>
  <si>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</si>
  <si>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</si>
  <si>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</si>
  <si>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</si>
  <si>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</si>
  <si>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</si>
  <si>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</si>
  <si>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</si>
  <si>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</si>
  <si>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</si>
  <si>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</si>
  <si>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</si>
  <si>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</si>
  <si>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</si>
  <si>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</si>
  <si>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</si>
  <si>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</si>
  <si>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</si>
  <si>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</si>
  <si>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</si>
  <si>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</si>
  <si>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</si>
  <si>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</si>
  <si>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</si>
  <si>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</si>
  <si>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</si>
  <si>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</si>
  <si>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</si>
  <si>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</si>
  <si>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</si>
  <si>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</si>
  <si>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</si>
  <si>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</si>
  <si>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</si>
  <si>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</si>
  <si>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</si>
  <si>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</si>
  <si>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</si>
  <si>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</si>
  <si>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</si>
  <si>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</si>
  <si>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</si>
  <si>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</si>
  <si>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</si>
  <si>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</si>
  <si>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</si>
  <si>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</si>
  <si>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</si>
  <si>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</si>
  <si>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</si>
  <si>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 Client: Kitchen Kettle
• Original SKU: GS-001 - Any Kind of Burger</t>
  </si>
  <si>
    <t>CNC-046</t>
  </si>
  <si>
    <t>KK - SKU</t>
  </si>
  <si>
    <t>KK - Spice Name</t>
  </si>
  <si>
    <t>• Vendor Spice Name:
Tuscany Bread</t>
  </si>
  <si>
    <t>• Vendor Spice Name:
Italian Pesto Bread Dip</t>
  </si>
  <si>
    <t>• Vendor Spice Name:
Regal Herb &amp; Garlic</t>
  </si>
  <si>
    <t>• Vendor Spice Name:
Herb Delight Oil Dip</t>
  </si>
  <si>
    <t>• Vendor Spice Name:
Spicy Italian Seasoning</t>
  </si>
  <si>
    <t>• Vendor Spice Name:
Rustico Italian Seasoning</t>
  </si>
  <si>
    <t>• Vendor Spice Name:
Regal Salt Free Italian</t>
  </si>
  <si>
    <t>Vendor</t>
  </si>
  <si>
    <t>• Vendor Spice Name:
Grilled Steak Patty</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</si>
  <si>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</si>
  <si>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</si>
  <si>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</si>
  <si>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</si>
  <si>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</si>
  <si>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</si>
  <si>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</si>
  <si>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</si>
  <si>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</si>
  <si>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</si>
  <si>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Bold Beef &amp; Chop</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</si>
  <si>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</si>
  <si>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</si>
  <si>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</si>
  <si>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</si>
  <si>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</si>
  <si>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</si>
  <si>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</si>
  <si>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</si>
  <si>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</si>
  <si>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</si>
  <si>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</si>
  <si>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</si>
  <si>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</si>
  <si>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</si>
  <si>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</si>
  <si>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</si>
  <si>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</si>
  <si>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Katom</t>
  </si>
  <si>
    <t>• Vendor Spice Name:
Southwest Jalapeno</t>
  </si>
  <si>
    <t>• Vendor Spice Name:
Cajun Creole</t>
  </si>
  <si>
    <t>• Vendor Spice Name:
Bam-Bam Seasoning</t>
  </si>
  <si>
    <t>Spicers Inc</t>
  </si>
  <si>
    <t>• Vendor Spice Name:
Seafood Seasoning No Salt</t>
  </si>
  <si>
    <t>Atlantic Catch Seafood Seasoning</t>
  </si>
  <si>
    <t>J.O. Seasonings</t>
  </si>
  <si>
    <t>• Vendor Spice Name:
J.O. #2</t>
  </si>
  <si>
    <t>Chinese 5 Spice Seasoning</t>
  </si>
  <si>
    <t>• Vendor Spice Name:
Regal 5 Spice</t>
  </si>
  <si>
    <t>• Vendor Spice Name:
Regal Everything Bagel</t>
  </si>
  <si>
    <t>• Vendor Spice Name:
Asian Seasoning</t>
  </si>
  <si>
    <t>Spices For Less</t>
  </si>
  <si>
    <t>• Vendor Spice Name:
Fry Dust</t>
  </si>
  <si>
    <t>• Vendor Spice Name:
Smoky Citrus Salt</t>
  </si>
  <si>
    <t>Safran Salt</t>
  </si>
  <si>
    <t>• Previously Virginia Pork Rub</t>
  </si>
  <si>
    <t>PP-025</t>
  </si>
  <si>
    <t>Black Angus
Steak Seasoning</t>
  </si>
  <si>
    <t>Black Angus Steak Seasoning Ingredients:
salt, paprika, garlic, mustard, sugar, spices</t>
  </si>
  <si>
    <t>Smoky Maple Seasoning</t>
  </si>
  <si>
    <t>Sassy Salmon Seasoning</t>
  </si>
  <si>
    <t>Smoked Applewood
Sea Salt</t>
  </si>
  <si>
    <t>Sweet, Hot &amp; Smoky Grill Seasoning</t>
  </si>
  <si>
    <t>Sweet, Hot &amp; Smoky
Grill Seasoning</t>
  </si>
  <si>
    <t>Sweet, Hot &amp; Smoky Grill Seasoning Ingredients:
salt, paprika, natural spices, monosodium glutamate, garlic powder, red pepper, smoke powder, cane sugar</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</si>
  <si>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</si>
  <si>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</si>
  <si>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</si>
  <si>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</si>
  <si>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</si>
  <si>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</si>
  <si>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</si>
  <si>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</si>
  <si>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</si>
  <si>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</si>
  <si>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</si>
  <si>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</si>
  <si>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</si>
  <si>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</si>
  <si>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</si>
  <si>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</si>
  <si>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</si>
  <si>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</si>
  <si>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</si>
  <si>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</si>
  <si>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</si>
  <si>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</si>
  <si>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</si>
  <si>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</si>
  <si>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</si>
  <si>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</si>
  <si>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</si>
  <si>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</si>
  <si>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</si>
  <si>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</si>
  <si>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</si>
  <si>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</si>
  <si>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</si>
  <si>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</si>
  <si>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Fiesta Fajita Seasoning Ingredients:
salt, garlic, onion, pepper, spices</t>
  </si>
  <si>
    <t>Coconut Curry Seasoning Ingredients:
coconut milk powder (coconut milk, maltodextrin, sodium caseinate) curry powder, sea salt, coriander, turmeric, fenugreek, red pepper, cumin, roasted garlic, ginger, star anise, silicon dioxide, canola oil, cardamom, natural colors, sugar, corn starch</t>
  </si>
  <si>
    <t>Sweet &amp; Spicy Grill Seasoning Ingredients:
brown sugar, salt, spice, molasses powder (refinery syrup, can molasses, cane caramel color), dehydrated garlic</t>
  </si>
  <si>
    <t xml:space="preserve">Smoky Maple Seasoning Ingredients:
salt, sugar, paprika, garlic, onion, bell pepper and spices </t>
  </si>
  <si>
    <t>Savory Garlic &amp; Herb Bread Dip Ingredients:
garlic, onion, pepper, spices</t>
  </si>
  <si>
    <t>Bold Onion &amp; Garlic Bread Dip Ingredients:
salt, shallots, black pepper, parsley, coriander, dill weed, chives, garlic</t>
  </si>
  <si>
    <t>Stir Fry Seasoning Ingredients:
garlic, onion, ginger, red pepper, sesame, bell peppers, sea salt, orange peel, sugar</t>
  </si>
  <si>
    <t>NY Style Everything Bagel Ingredients:
sesame seeds, garlic, onion, poppy seeds, salt</t>
  </si>
  <si>
    <t>Zesty Taco Seasoning Ingredients:
paprika, salt, onion, corn meal, garlic, flour, cocoa, citric acid, spices</t>
  </si>
  <si>
    <t>Honey Chipotle Sea Salt Ingredients:
honey, salt, onion, paprika, chipotle, rosemary, basil, sage, marjoram</t>
  </si>
  <si>
    <t>Coffee Rub Blend Ingredients:
coffee grinds, spices, sugar, garlic, salt, extracts of paprika</t>
  </si>
  <si>
    <t>Tangy Chicken Seasoning Ingredients:
dehydrated garlic, dehydrated onion, sea salt, spices, dehydrated orange, paprika, dehydrated green bell pepper, vegetable oil</t>
  </si>
  <si>
    <t>Memphis Grill Seasoning Ingredients:
paprika, salt, sugar, dehydrated onion, dehydrated garlic, spices</t>
  </si>
  <si>
    <t>Buttery Garlic Steak Seasoning Ingredients:
butter (nonfat dry milk, natural flavor, buttermilk solids, milk solids) salt, pepper, garlic, onion
• ALLERGY ALERT: contains milk •</t>
  </si>
  <si>
    <t xml:space="preserve">Blackened Seasoning Ingredients:
salt, spices, chili pepper, dehydrated garlic, dehydrated onion, silicon dioxide (anti caking)  </t>
  </si>
  <si>
    <t>Bam-Bam Spicy Shrimp Seasoning Ingredients:
onion, garlic, pepper, oregano, basil, thyme</t>
  </si>
  <si>
    <t>Sassy Salmon Seasoning Ingredients:
brown sugar, orange zest, black pepper, sea salt, coriander, anise, cumin, fennel</t>
  </si>
  <si>
    <t>Pepperoni Kick Pizza Seasoning Ingredients:
paprika, garlic, onion, spices, &lt;1% calcium stearate (anti caking)</t>
  </si>
  <si>
    <t>Pennsylvania Pork Rub Ingredients:
chili powder, dehydrated garlic, spices, sea salt</t>
  </si>
  <si>
    <t>Greek Seasoning Ingredients:
salt, oregano, garlic, basil, onion, mint</t>
  </si>
  <si>
    <t>Hickory Wood Grill Seasoning Ingredients:
garlic, onion, pepper, smoke flavor, salt</t>
  </si>
  <si>
    <t>Herbal Grill Seasoning Ingredients:
dehydrated garlic, onion, spices, herbs, salt, corn oil</t>
  </si>
  <si>
    <t>Chinese 5 Spice Seasoning Ingredients:
allspice, black pepper, coriander, anise, caraway, cinnamon, ginger, marjoram, nutmeg, cumin, cardamom, cloves</t>
  </si>
  <si>
    <t>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t>
  </si>
  <si>
    <t>Perfect Prime Rib Seasoning Ingredients:
black pepper, spices, dehydrated onion, dehydrated garlic, salt</t>
  </si>
  <si>
    <t>Atlantic Catch Seafood Seasoning Ingredients:
paprika, salt, spices</t>
  </si>
  <si>
    <t>Sweet Heat Pub Seasoning Ingredients:
chili pepper, black pepper, paprika, salt, sugar, spices, dehydrated garlic, dehydrated onion, honey granules, extractives of paprika, turmeric, tricalcium phosphate (anti caking)</t>
  </si>
  <si>
    <t>Texas Smoke Grill Seasoning Ingredients:
natural hickory smoke flavor, salt, dehydrated onion, dehydrated garlic, spices, paprika, citric acid, soybean oil, &lt;1% silicon dioxide (anti caking)
• ALLERGY ALERT: contains soybean oil •</t>
  </si>
  <si>
    <t>Red Hot Pepper Flakes Ingredients:
dehydrated crushed red pepper skin and seeds (pepper plant is in the cayenne pepper family)</t>
  </si>
  <si>
    <t>White Cheddar Popcorn Seasoning Ingredients:
buttermilk powder, cheddar cheese powder (cultured pasteurized milk, salt, enzymes) whey, salt, natural flavor, disodium phosphate
• ALLERGY ALERT: contains milk •</t>
  </si>
  <si>
    <t>Espresso Sea Salt Ingredients:
sea salt, roasted Italian espresso beans</t>
  </si>
  <si>
    <t>Jalapeno Sea Salt Ingredients:
sea salt, jalapeno powder, garlic, onion, pepper, Mexican oregano</t>
  </si>
  <si>
    <t>Habanero Sea Salt Ingredients:
sea salt, habanero Chile powder</t>
  </si>
  <si>
    <t>Chili Lime Sea Salt Ingredients:
sea salt, red chili pepper flakes, lime peel, smoked paprika</t>
  </si>
  <si>
    <t>Bourbon Sea Salt Ingredients:
salt flaked smoked over bourbon barrel wood</t>
  </si>
  <si>
    <t>Florida Citrus Sea Salt Ingredients:
sea salt, orange, lemon, black pepper, smoked hickory salt, lime, ginger</t>
  </si>
  <si>
    <t>Lemon Rosemary Sea Salt Ingredients:
sea salt, lemon zest, rosemary, garlic</t>
  </si>
  <si>
    <t>Tuscan Sea Salt Ingredients:
sea salt, tomato, spices, garlic
• This product is packaged with equipment that makes products containing wheat, eggs, milk, soy, and tree nuts •</t>
  </si>
  <si>
    <t>Cherrywood Sea Salt Ingredients:
sea salt, &lt;2% cherrywood smoke flavor</t>
  </si>
  <si>
    <t>Chipotle Sea Salt Ingredients:
sea salt, chipotle powder</t>
  </si>
  <si>
    <t>Sriracha Sea Salt Ingredients:
sea salt, organic paprika, organic habanero chili powder, organic garlic powder, citric acid
• This product does not supply iodide -- a necessary nutrient •</t>
  </si>
  <si>
    <t>Onion Himalayan Salt Ingredients:
Himalayan salt, organic dehydrated onion, organic rice concentrate (flow agent)</t>
  </si>
  <si>
    <t>Smoked Applewood Sea Salt Ingredients:
sea salt smoked over applewood fire</t>
  </si>
  <si>
    <t>Vanilla Bean Sugar Ingredients:
cane sugar, vanilla powder</t>
  </si>
  <si>
    <t>Salted Caramel Sugar Ingredients:
cane sugar, caramel flavor, salt</t>
  </si>
  <si>
    <t>Wild Blueberry Sugar Ingredients:
cane sugar, blueberry powder</t>
  </si>
  <si>
    <t>Espresso Sugar Ingredients:
cane sugar, ground espresso powder</t>
  </si>
  <si>
    <t>Lemon Sugar Ingredients:
cane sugar, lemon powder</t>
  </si>
  <si>
    <t>Cappuccino Sugar Ingredients:
pure cane sugar, natural flavor, yellow #5, titanium dioxide, red #40, blue #1</t>
  </si>
  <si>
    <t>St. Simon's Sea Salt Ingredients:
coarse sea salt, pink peppercorns, cut &amp; sifted rosemary</t>
  </si>
  <si>
    <t>Pink Himalayan &amp; Ghost Chili Sea Salt (Coarse) Ingredients:
coarse pink Himalayan sea salt, ghost chili peppers</t>
  </si>
  <si>
    <t>Porcini Champignon Sea Salt Ingredients:
salt, mushroom powder, natural flavor, onion, garlic, porcini mushrooms, bolete mushrooms</t>
  </si>
  <si>
    <t>Peppercorn Medley Ingredients:
black, white, green, pink, Jamaican allspice peppercorns</t>
  </si>
  <si>
    <t>Bourbon Smoked Pepper Ingredients:
black pepper smoked over bourbon barrel wood</t>
  </si>
  <si>
    <t>Pepper Sensation Ingredients:
dehydrated garlic, dehydrated red and green bell peppers, salt, black pepper, dehydrated onion, spices, hickory oil</t>
  </si>
  <si>
    <t>Tellicherry Peppercorns Ingredients:
Tellicherry peppercorns</t>
  </si>
  <si>
    <t>Smoked Black Peppercorns Ingredients:
black peppercorns, smoke flavor</t>
  </si>
  <si>
    <t>SU-011</t>
  </si>
  <si>
    <t>Ginger Sugar</t>
  </si>
  <si>
    <t>Ginger Sugar Ingredients:
pure cane organic sugar, ginger powder</t>
  </si>
  <si>
    <t>Cajun Creole</t>
  </si>
  <si>
    <t>CNC-047</t>
  </si>
  <si>
    <t>3oz 
Net Wt (oz)</t>
  </si>
  <si>
    <t>3oz 
Net Wt (grams)</t>
  </si>
  <si>
    <t>• Client: Olive Branch, The
• Original SKU: BD-022 - Sicilian Herb Bread Dip</t>
  </si>
  <si>
    <t>• Client: Vines &amp; Branches
• Original SKU: SF-020 - Sassy Salmon Seasoning</t>
  </si>
  <si>
    <t>• Client: Soultana's
• Original SKU: SP-035 - Greek Seasoning</t>
  </si>
  <si>
    <t>• Client: Oliver's Olive Oil
• Original: SKU: PZ-009 - Pepperoni Kick Pizza Seasoning</t>
  </si>
  <si>
    <t>Honey Barbecue Rub Ingredients:
sugar, salt, honey solids, Worcestershire sauce powder, spices, onion, garlic, xanthan gum, natural flavors, extractives of paprika, caramel color</t>
  </si>
  <si>
    <t>KK - 3oz Barcodes</t>
  </si>
  <si>
    <t>OB9991</t>
  </si>
  <si>
    <t>OB9992</t>
  </si>
  <si>
    <t>OB9993</t>
  </si>
  <si>
    <t>OB9994</t>
  </si>
  <si>
    <t>OB9995</t>
  </si>
  <si>
    <t>OB9996</t>
  </si>
  <si>
    <t>OB9997</t>
  </si>
  <si>
    <t>OB9998</t>
  </si>
  <si>
    <t>OB9999</t>
  </si>
  <si>
    <t>OB9009</t>
  </si>
  <si>
    <t>OB9011</t>
  </si>
  <si>
    <t>OB9012</t>
  </si>
  <si>
    <t>OB9013</t>
  </si>
  <si>
    <t>OB9014</t>
  </si>
  <si>
    <t>OB9015</t>
  </si>
  <si>
    <t>OB9016</t>
  </si>
  <si>
    <t>OB9017</t>
  </si>
  <si>
    <t>OB9018</t>
  </si>
  <si>
    <t>OB9019</t>
  </si>
  <si>
    <t>OB9020</t>
  </si>
  <si>
    <t>OB9021</t>
  </si>
  <si>
    <t>OB9033</t>
  </si>
  <si>
    <t>OB9040</t>
  </si>
  <si>
    <t>OB9042</t>
  </si>
  <si>
    <t>OB9022</t>
  </si>
  <si>
    <t>OB9023</t>
  </si>
  <si>
    <t>OB9024</t>
  </si>
  <si>
    <t>OB9025</t>
  </si>
  <si>
    <t>OB9026</t>
  </si>
  <si>
    <t>OB9028</t>
  </si>
  <si>
    <t>OB9029</t>
  </si>
  <si>
    <t>OB9030</t>
  </si>
  <si>
    <t>OB9031</t>
  </si>
  <si>
    <t>OB9032</t>
  </si>
  <si>
    <t>OB9034</t>
  </si>
  <si>
    <t>OB9035</t>
  </si>
  <si>
    <t>OB9036</t>
  </si>
  <si>
    <t>OB9037</t>
  </si>
  <si>
    <t>OB9038</t>
  </si>
  <si>
    <t>OB9039</t>
  </si>
  <si>
    <t>OB9041</t>
  </si>
  <si>
    <t>OB9342</t>
  </si>
  <si>
    <t>OB9043</t>
  </si>
  <si>
    <t>OB9343</t>
  </si>
  <si>
    <t>OB9045</t>
  </si>
  <si>
    <t>OB9046</t>
  </si>
  <si>
    <t>OB9047</t>
  </si>
  <si>
    <t>OB9048</t>
  </si>
  <si>
    <t>OB9049</t>
  </si>
  <si>
    <t>OB9050</t>
  </si>
  <si>
    <t>OB9988</t>
  </si>
  <si>
    <t>OB9989</t>
  </si>
  <si>
    <t>OB9990</t>
  </si>
  <si>
    <t>OB9344</t>
  </si>
  <si>
    <t>Black Cracked Pepper</t>
  </si>
  <si>
    <t>Black Cracked Pepper Ingredients:
black pepper</t>
  </si>
  <si>
    <t>Gloucester Citrus Sea Salt Ingredients:
sea salt, orange, lemon, black pepper, smoked hickory salt, lime, ginger</t>
  </si>
  <si>
    <t>Gloucester Citrus Sea Salt Ingredients:
sea salt, orange, lemon, black pepper, smoked hickory salt, lime, ginger
 - NET WT. 1.58732846270413 oz (45 grams)</t>
  </si>
  <si>
    <t>Rosemary &amp; Garlic Griller Ingredients:
dehydrated garlic, rosemary, salt, spices</t>
  </si>
  <si>
    <t>Rosemary &amp; Garlic Griller Ingredients:
dehydrated garlic, rosemary, salt, spices
 - NET WT. 0.950016084928422 oz (26.9325 grams)</t>
  </si>
  <si>
    <t>Garlic &amp; Herb Bread Dip &amp; Seasoning Ingredients:
garlic, onion, pepper, spices</t>
  </si>
  <si>
    <t>Garlic &amp; Herb Bread Dip &amp; Seasoning Ingredients:
garlic, onion, pepper, spices
 - NET WT. 0.84657518010887 oz (24 grams)</t>
  </si>
  <si>
    <t>Herbs de Provence Bread Dip &amp; Seasoning Ingredients:
thyme, marjoram, rosemary, savory, fennel, lavender buds, corn oil</t>
  </si>
  <si>
    <t>Herbs de Provence Bread Dip &amp; Seasoning Ingredients:
thyme, marjoram, rosemary, savory, fennel, lavender buds, corn oil
 - NET WT. 0.246917760865087 oz (7 grams)</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</si>
  <si>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</si>
  <si>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1.02294500929822 oz (29 grams)</t>
  </si>
  <si>
    <t>OBX Sunshine Sea Salt Ingredients:
sea salt, orange, lemon, black pepper, smoked hickory salt, lime, ginger</t>
  </si>
  <si>
    <t>OBX Sunshine Sea Salt Ingredients:
sea salt, orange, lemon, black pepper, smoked hickory salt, lime, ginger
 - NET WT. 1.58732846270413 oz (45 grams)</t>
  </si>
  <si>
    <t>Parmesan &amp; Herb Bread Dip &amp; Seasoning Ingredients:
parmesan cheese ([part-skim milk, cheese culture, salt enzymes], whey, buttermilk solids, sodium phosphate, salt), salt, oregano, basil, garlic, crushed red pepper
• ALLERGY ALERT: contains milk •</t>
  </si>
  <si>
    <t>Parmesan &amp; Herb Bread Dip &amp; Seasoning Ingredients:
parmesan cheese ([part-skim milk, cheese culture, salt enzymes], whey, buttermilk solids, sodium phosphate, salt), salt, oregano, basil, garlic, crushed red pepper
• ALLERGY ALERT: contains milk •
 - NET WT. 1.10001862465396 oz (31.185 grams)</t>
  </si>
  <si>
    <t>Sicilian Herb Bread Dip &amp; Seasoning Ingredients:
marjoram, oregano, basil, savory, sage, and thyme</t>
  </si>
  <si>
    <t>Sicilian Herb Bread Dip &amp; Seasoning Ingredients:
marjoram, oregano, basil, savory, sage, and thyme
 - NET WT. 0.550009312326981 oz (15.5925 grams)</t>
  </si>
  <si>
    <t>Tuscan Herb Bread Dip &amp; Seasoning Ingredients:
garlic, salt, black pepper, onion, pepper flakes, rosemary, basil, oregano, and parsley</t>
  </si>
  <si>
    <t>Tuscan Herb Bread Dip &amp; Seasoning Ingredients:
garlic, salt, black pepper, onion, pepper flakes, rosemary, basil, oregano, and parsley
 - NET WT. 0.917123111784609 oz (26 grams)</t>
  </si>
  <si>
    <t>Wisconsin Cheddar Popcorn Seasoning Ingredients:
buttermilk powder, cheddar cheese powder (cultured pasteurized milk, salt, enzymes) whey, salt, natural flavor, disodium phosphate
• ALLERGY ALERT: contains milk •</t>
  </si>
  <si>
    <t>Wisconsin Cheddar Popcorn Seasoning Ingredients:
buttermilk powder, cheddar cheese powder (cultured pasteurized milk, salt, enzymes) whey, salt, natural flavor, disodium phosphate
• ALLERGY ALERT: contains milk •
 - NET WT. 1.09349294097396 oz (31 grams)</t>
  </si>
  <si>
    <t>Miners Taco Ingredients:
paprika, salt, onion, corn meal, garlic, flour, cocoa, citric acid, spices</t>
  </si>
  <si>
    <t>Miners Taco Ingredients:
paprika, salt, onion, corn meal, garlic, flour, cocoa, citric acid, spices
 - NET WT. 0.917123111784609 oz (26 grams)</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</si>
  <si>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</si>
  <si>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1.02294500929822 oz (29 grams)</t>
  </si>
  <si>
    <t>Birmingham Bam Bam Shrimp Seasoning Ingredients:
onion, garlic, pepper, oregano, basil, thyme</t>
  </si>
  <si>
    <t>Birmingham Bam Bam Shrimp Seasoning Ingredients:
onion, garlic, pepper, oregano, basil, thyme
 - NET WT. 1.1640408726497 oz (33 grams)</t>
  </si>
  <si>
    <t>Crestline Crustacean Sensation Seafood Seasoning Ingredients:
paprika, lemon, salt, spices</t>
  </si>
  <si>
    <t>Crestline Crustacean Sensation Seafood Seasoning Ingredients:
paprika, lemon, salt, spices
 - NET WT. 2.05003470958238 oz (58.1175 grams)</t>
  </si>
  <si>
    <t xml:space="preserve">Mountain Brook Mesquite Grill Seasoning Ingredients:
sugar, garlic, onion, chardex hickory, paprika, salt, cumin, cayenne, black pepper </t>
  </si>
  <si>
    <t>Mountain Brook Mesquite Grill Seasoning Ingredients:
sugar, garlic, onion, chardex hickory, paprika, salt, cumin, cayenne, black pepper 
 - NET WT. 1.5000253972554 oz (42.525 grams)</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</si>
  <si>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</si>
  <si>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1.02294500929822 oz (29 grams)</t>
  </si>
  <si>
    <t xml:space="preserve">Fisherman's Catch "Private Blend" Blackened Seasoning Ingredients:
salt, spices, chili pepper, dehydrated garlic, dehydrated onion, silicon dioxide (anti caking)  </t>
  </si>
  <si>
    <t>Fisherman's Catch "Private Blend" Blackened Seasoning Ingredients:
salt, spices, chili pepper, dehydrated garlic, dehydrated onion, silicon dioxide (anti caking)  
 - NET WT. NULL oz (NULL grams)</t>
  </si>
  <si>
    <t>Bruschetta Seasoning Ingredients:
tomato flakes, onion, chives, garlic, basil, celery seed, salt, oregano, parsley, red pepper flakes, paprika, black pepper, ginger, thyme, yellow mustard and cloves</t>
  </si>
  <si>
    <t>Bruschetta Seasoning Ingredients:
tomato flakes, onion, chives, garlic, basil, celery seed, salt, oregano, parsley, red pepper flakes, paprika, black pepper, ginger, thyme, yellow mustard and cloves
 - NET WT. 1.80003047670648 oz (51.03 grams)</t>
  </si>
  <si>
    <t xml:space="preserve">Garlic &amp; Tomato Seasoning Ingredients:
salt, spices, dehydrated garlic, onion powder, tomato powder, red bell peppers, canola oil, dehydrated tomato </t>
  </si>
  <si>
    <t>Garlic &amp; Tomato Seasoning Ingredients:
salt, spices, dehydrated garlic, onion powder, tomato powder, red bell peppers, canola oil, dehydrated tomato 
 - NET WT. 1.10001862465396 oz (31.185 grams)</t>
  </si>
  <si>
    <t>Greek Seasoning  Ingredients:
dehydrated garlic, dehydrated onion, dehydrated bell pepper, spices, sesame seeds, lemon oil
• This product is packaged with equipment that makes products containing wheat, eggs, milk, soy, and tree nuts •</t>
  </si>
  <si>
    <t>Greek Seasoning  Ingredients:
dehydrated garlic, dehydrated onion, dehydrated bell pepper, spices, sesame seeds, lemon oil
• This product is packaged with equipment that makes products containing wheat, eggs, milk, soy, and tree nuts •
 - NET WT. 1.80003047670648 oz (51.03 grams)</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</si>
  <si>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</si>
  <si>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1.80003047670648 oz (51.03 grams)</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</si>
  <si>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</si>
  <si>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1.02294500929822 oz (29 grams)</t>
  </si>
  <si>
    <t>Parmesan &amp; Herb Seasoning Ingredients:
parmesan cheese ([part-skim milk, cheese culture, salt enzymes], whey, buttermilk solids, sodium phosphate, salt), salt, oregano, basil, garlic, crushed red pepper
• ALLERGY ALERT: contains milk •</t>
  </si>
  <si>
    <t>Parmesan &amp; Herb Seasoning Ingredients:
parmesan cheese ([part-skim milk, cheese culture, salt enzymes], whey, buttermilk solids, sodium phosphate, salt), salt, oregano, basil, garlic, crushed red pepper
• ALLERGY ALERT: contains milk •
 - NET WT. 1.10001862465396 oz (31.185 grams)</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</si>
  <si>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</si>
  <si>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0.740753282595261 oz (21 grams)</t>
  </si>
  <si>
    <t>Rosemary &amp; Garlic Seasoning Ingredients:
dehydrated garlic, rosemary, salt, spices</t>
  </si>
  <si>
    <t>Rosemary &amp; Garlic Seasoning Ingredients:
dehydrated garlic, rosemary, salt, spices
 - NET WT. 0.950016084928422 oz (26.9325 grams)</t>
  </si>
  <si>
    <t>Rustic Herb Seasoning Ingredients:
salt, red pepper, black pepper, oregano, rosemary, parsley, garlic, basil</t>
  </si>
  <si>
    <t>Rustic Herb Seasoning Ingredients:
salt, red pepper, black pepper, oregano, rosemary, parsley, garlic, basil
 - NET WT. 0.84657518010887 oz (24 grams)</t>
  </si>
  <si>
    <t>Sea Side "Salt-Free" Seafood Seasoning Ingredients:
garlic, onion, paprika, pepper, oregano, parsley
 - NET WT. 0.987671043460348 oz (28 grams)</t>
  </si>
  <si>
    <t>Sun Dried Tomato &amp; Basil Seasoning Ingredients:
salt, dehydrated garlic, basil, dehydrated tomato, green bell peppers, soybean oil, dehydrated parsley
• ALLERGY ALERT: contains soybean oil •
 - NET WT. 1.12876690681183 oz (32 grams)</t>
  </si>
  <si>
    <t>Tuscan Seasoning Ingredients:
garlic, salt, black pepper, onion, pepper flakes, rosemary, basil, oregano, and parsley</t>
  </si>
  <si>
    <t>Tuscan Seasoning Ingredients:
garlic, salt, black pepper, onion, pepper flakes, rosemary, basil, oregano, and parsley
 - NET WT. 0.917123111784609 oz (26 grams)</t>
  </si>
  <si>
    <t>Citrus Sea Salt Ingredients:
sea salt, orange, lemon, black pepper, smoked hickory salt, lime, ginger</t>
  </si>
  <si>
    <t>Citrus Sea Salt Ingredients:
sea salt, orange, lemon, black pepper, smoked hickory salt, lime, ginger
 - NET WT. 1.58732846270413 oz (45 grams)</t>
  </si>
  <si>
    <t>Italian Lemon Herb Dressing Mix Ingredients:
salt, sugar, garlic, black pepper, red pepper, msg, artificial flavors, xanthan gum, perservatives</t>
  </si>
  <si>
    <t>Italian Lemon Herb Dressing Mix Ingredients:
salt, sugar, garlic, black pepper, red pepper, msg, artificial flavors, xanthan gum, perservatives
 - NET WT. 2.10003555615756 oz (59.535 grams)</t>
  </si>
  <si>
    <t>Savory Garlic &amp; Herb Seasoning Ingredients:
garlic, onion, pepper, spices</t>
  </si>
  <si>
    <t>Savory Garlic &amp; Herb Seasoning Ingredients:
garlic, onion, pepper, spices
 - NET WT. 0.84657518010887 oz (24 grams)</t>
  </si>
  <si>
    <t>South African Rooibos Tea Ingredients:
rooibos</t>
  </si>
  <si>
    <t>South African Rooibos Tea Ingredients:
rooibos
 - NET WT. 0.800013545202882 oz (22.68 grams)</t>
  </si>
  <si>
    <t>Zesty Italian Seasoning Ingredients:
dehydrated garlic, spices, orange peel, citric acid, corn oil</t>
  </si>
  <si>
    <t>Zesty Italian Seasoning Ingredients:
dehydrated garlic, spices, orange peel, citric acid, corn oil
 - NET WT. 1.95003301643202 oz (55.2825 grams)</t>
  </si>
  <si>
    <t>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</si>
  <si>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t>
  </si>
  <si>
    <t>Sassy Seafood Ingredients:
brown sugar, orange zest, black pepper, sea salt, coriander, anise, cumin, fennel</t>
  </si>
  <si>
    <t>Sassy Seafood Ingredients:
brown sugar, orange zest, black pepper, sea salt, coriander, anise, cumin, fennel
 - NET WT. 1.19931483848757 oz (34 grams)</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</si>
  <si>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</si>
  <si>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
 - NET WT. 1.70002878355612 oz (48.195 grams)</t>
  </si>
  <si>
    <t>Pure Spanish Saffron Ingredients:
saffron</t>
  </si>
  <si>
    <t>Pure Spanish Saffron Ingredients:
saffron
 - NET WT. 1.90003216985684 oz (53.865 grams)</t>
  </si>
  <si>
    <t>Chicago Steak Seasoning Ingredients:
salt, spice (including black pepper, dill seed, coriander and red pepper), dehydrated garlic, soybean oil and extractives of paprika, dill, garlic and black pepper</t>
  </si>
  <si>
    <t>Chicago Steak Seasoning Ingredients:
salt, spice (including black pepper, dill seed, coriander and red pepper), dehydrated garlic, soybean oil and extractives of paprika, dill, garlic and black pepper
 - NET WT. 1.10001862465396 oz (31.185 grams)</t>
  </si>
  <si>
    <t>Scottish Pub Mix Ingredients:
sea salt, demerara sugar, dehydrated vegetables (onion, red bell peppers, garlic) spices, citric acid, natural hickory smoke, silicon dioxide</t>
  </si>
  <si>
    <t>Scottish Pub Mix Ingredients:
sea salt, demerara sugar, dehydrated vegetables (onion, red bell peppers, garlic) spices, citric acid, natural hickory smoke, silicon dioxide
 - NET WT. 1.41095863351478 oz (40 grams)</t>
  </si>
  <si>
    <t>Greek Seasoning &amp; Bread Dip Ingredients:
alt, spices, maltodextrin, sugar, dehydrated onion, soybean oil, silicon dioxide as anti-caking agent
DIRECTIONS: Add 1/2 jar to 1 cup of water to make marinade.
 - NET WT. 2.80004740821009 oz (79.38 grams)</t>
  </si>
  <si>
    <t>Highland Steak Rub Ingredients:
onion, garlic, salt, black pepper
 - NET WT. 2.05003470958238 oz (58.1175 grams)</t>
  </si>
  <si>
    <t>Billy Club Rub Ingredients:
brown sugar, salt, spices, pecan meal, dehydrated garlic, paprika, onion powder
• ALLERGY ALERT: CONTAINS PECANS •</t>
  </si>
  <si>
    <t>Billy Club Rub Ingredients:
brown sugar, salt, spices, pecan meal, dehydrated garlic, paprika, onion powder
• ALLERGY ALERT: CONTAINS PECANS •
 - NET WT. 1.80003047670648 oz (51.03 grams)</t>
  </si>
  <si>
    <t>Plow Boy Rub Ingredients:
salt, spices, dehydrated garlic, oleoresin paprika, natural flavor, &lt;2% soybean oil as a processing acid</t>
  </si>
  <si>
    <t>Plow Boy Rub Ingredients:
salt, spices, dehydrated garlic, oleoresin paprika, natural flavor, &lt;2% soybean oil as a processing acid
 - NET WT. 1.85003132328166 oz (52.4475 grams)</t>
  </si>
  <si>
    <t>Show Me State Rub Ingredients:
black pepper, chili powder, paprika, salt, brown sugar, spices, dehydrated garlic, onion, sugar, worchestershire powder, turmeric, oregano, disodium inosinate, guanylate (natural sodium salt) &lt;2% calcium stearate (anti caking)</t>
  </si>
  <si>
    <t>Show Me State Rub Ingredients:
black pepper, chili powder, paprika, salt, brown sugar, spices, dehydrated garlic, onion, sugar, worchestershire powder, turmeric, oregano, disodium inosinate, guanylate (natural sodium salt) &lt;2% calcium stearate (anti caking)
 - NET WT. 0.500008465751801 oz (14.175 grams)</t>
  </si>
  <si>
    <t>Gourmet Burger Seasoning Ingredients:
salt, maltodextrin, garlic, natural flavors, spices, less than 2% of sunflower oil</t>
  </si>
  <si>
    <t>Gourmet Burger Seasoning Ingredients:
salt, maltodextrin, garlic, natural flavors, spices, less than 2% of sunflower oil
 - NET WT. 1.76369829189348 oz (50 grams)</t>
  </si>
  <si>
    <t>Cajun Creole Ingredients:
paprika, garlic, onion, spices, &lt;1% calcium stearate (anti caking)</t>
  </si>
  <si>
    <t>Cajun Creole Ingredients:
paprika, garlic, onion, spices, &lt;1% calcium stearate (anti caking)
 - NET WT. 1.09349294097396 oz (31 grams)</t>
  </si>
  <si>
    <t>Highland Steak Rub Ingredients:
salt, paprika, garlic, mustard, sugar, spices</t>
  </si>
  <si>
    <t>Greek Seasoning &amp; Bread Dip Ingredients:
salt, oregano, garlic, basil, onion, mint</t>
  </si>
  <si>
    <t>Down Home Beef n' Chop Seasoning</t>
  </si>
  <si>
    <t>Down Home
Beef n' Chop Seasoning</t>
  </si>
  <si>
    <t>Down Home Beef n' Chop Seasoning Ingredients:
salt, spices, pepper, citric acid, dehydrated garlic &amp; onion, sugar, spice, natural flavor, fd&amp;c yellow #5 lake, calcium silicate (anti caking)</t>
  </si>
  <si>
    <t>Salt Free European Bread Dip</t>
  </si>
  <si>
    <t>Salt Free Taco Seasoning</t>
  </si>
  <si>
    <t>Salt Free European
Bread Dip</t>
  </si>
  <si>
    <t>Salt Free European Bread Dip Ingredients:
garlic, basil, oregano, parsley, thyme, spices</t>
  </si>
  <si>
    <t>Salt Free
Taco Seasoning</t>
  </si>
  <si>
    <t>Salt Free Taco Seasoning Ingredients:
paprika, garlic, onion, cumin, oregano, spices</t>
  </si>
  <si>
    <t>Salt Free Sea Side Seafood Seasoning</t>
  </si>
  <si>
    <t>Salt Free
Sea Side
Seafood Seasoning</t>
  </si>
  <si>
    <t>Salt Free Sea Side Seafood Seasoning Ingredients:
garlic, onion, paprika, pepper, oregano, parsley</t>
  </si>
  <si>
    <t>Garlic Pepper Steak Grill Seasoning</t>
  </si>
  <si>
    <t>Herbs de Provence w/ Lavender</t>
  </si>
  <si>
    <t>Jalapeno Seasoning</t>
  </si>
  <si>
    <t>PA Dutch Chicken</t>
  </si>
  <si>
    <t>Parmesan Garlic</t>
  </si>
  <si>
    <t>Ranch Seasoning</t>
  </si>
  <si>
    <t>Sour Cream &amp; Chive Seasoning</t>
  </si>
  <si>
    <t>St. Simon's Sea Salt</t>
  </si>
  <si>
    <t>Sundried Tomato &amp; Basil Bread Dip</t>
  </si>
  <si>
    <t>Truffle Parmesan</t>
  </si>
  <si>
    <t>White Cheddar Seasoning</t>
  </si>
  <si>
    <t>Bold Onion &amp; Garlic Seasoning</t>
  </si>
  <si>
    <t>Bold Onion &amp; Garlic Seasoning Ingredients:
salt, shallots, black pepper, parsley, coriander, dill weed, chives, garlic</t>
  </si>
  <si>
    <t>Bold Onion &amp; 
Garlic Seasoning</t>
  </si>
  <si>
    <t>Garlic Pepper 
Steak Grill Seasoning</t>
  </si>
  <si>
    <t>Garlic Pepper Steak Grill Seasoning Ingredients:
salt, spices (including black peppercorn, dill, ginger), garlic, red pepper, contains 2% or less of oleoresin paprika, natural flavors and canola oil</t>
  </si>
  <si>
    <t>Herbs de Provence
w/ Lavender</t>
  </si>
  <si>
    <t>Herbes de Provence w/ Lavender Ingredients:
thyme, marjoram, rosemary, savory, fennel, lavender buds, corn oil</t>
  </si>
  <si>
    <t>PA Dutch Chicken Ingredients:
thyme, sage, marjoram, rosemary, pepper, nutmeg</t>
  </si>
  <si>
    <t>Sundried
Tomato &amp; Basil
Bread Dip</t>
  </si>
  <si>
    <t>Sundried Tomato &amp; Basil Bread Dip Ingredients:
salt, dehydrated garlic, basil, dehydrated tomato, green bell peppers, soybean oil, dehydrated parsley
• ALLERGY ALERT: contains soybean oil •</t>
  </si>
  <si>
    <t>Sundried Tomato &amp; Basil Seasoning</t>
  </si>
  <si>
    <t>Sundried
Tomato &amp; Basil
Seasoning</t>
  </si>
  <si>
    <t>Sundried Tomato &amp; Basil Seasoning Ingredients:
salt, dehydrated garlic, basil, dehydrated tomato, green bell peppers, soybean oil, dehydrated parsley
• ALLERGY ALERT: contains soybean oil •</t>
  </si>
  <si>
    <t>• Client: Kitchen Kettle
• Original SKU: BD-038 - Bold Onion &amp; Garlic Bread Dip</t>
  </si>
  <si>
    <t>• Client: Kitchen Kettle
• Original SKU: SS-045 - Pink Himalayan &amp; Ghost Chili Sea Salt (Coarse)</t>
  </si>
  <si>
    <t>Himalayan &amp; Ghost Chili Salt</t>
  </si>
  <si>
    <t>Himalayan &amp; Ghost
 Chili Salt</t>
  </si>
  <si>
    <t>Himalayan &amp; Ghost Chili Salt Ingredients:
coarse pink Himalayan sea salt, ghost chili peppers</t>
  </si>
  <si>
    <t>Jalapeno Seasoning Ingredients: 
salt, onion, jalapeno, garlic, cilantro, tomato powder, spices, not more than 2% silicon dioxide added to prevent caking</t>
  </si>
  <si>
    <t>• Client: Kitchen Kettle
• Original SKU: PS-015 - Hot Jalapeno Seasoning</t>
  </si>
  <si>
    <t>Parmesan Garlic Ingredients: 
parmesan cheese ([part-skim milk, cheese culture, salt enzymes], whey, buttermilk solids, sodium phosphate, salt), milk powder, salt, garlic and onion
• ALLERGY ALERT: contains milk •</t>
  </si>
  <si>
    <t>• Client: Kitchen Kettle
• Original SKU: PS-028 - Parmesan Garlic Popcorn Seasoning</t>
  </si>
  <si>
    <t>Ranch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</si>
  <si>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 Client: Kitchen Kettle
• Original SKU: PS-007 - Ranch Popcorn Seasoning</t>
  </si>
  <si>
    <t>Sour Cream &amp; 
Chive Seasoning</t>
  </si>
  <si>
    <t>Sour Cream and Chive Seasoning Ingredients:
maltodextrin, salt, sour cream powder (milk), onion powder, sugar, dried cream extract (milk), silicon dioxide (flow agent), chives, lactic acid, parsley, canola oil, and natural flavor
• ALLERGY ALERT: contains milk •</t>
  </si>
  <si>
    <t>• Client: Kitchen Kettle
• Original SKU: PS-020 - Sour Cream &amp; Chive Popcorn Seasoning</t>
  </si>
  <si>
    <t>White Cheddar Seasoning Ingredients:
buttermilk powder, cheddar cheese powder (cultured pasteurized milk, salt, enzymes) whey, salt, natural flavor, disodium phosphate
• ALLERGY ALERT: contains milk •</t>
  </si>
  <si>
    <t>• Client: Kitchen Kettle
• Original SKU: PS-008 - White Cheddar Popcorn Seasoning</t>
  </si>
  <si>
    <t>CNC-048</t>
  </si>
  <si>
    <t>CNC-049</t>
  </si>
  <si>
    <t>CNC-050</t>
  </si>
  <si>
    <t>CNC-051</t>
  </si>
  <si>
    <t>CNC-052</t>
  </si>
  <si>
    <t>CNC-053</t>
  </si>
  <si>
    <t>CNC-054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</si>
</sst>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5">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36">
    <xf numFmtId="0" fontId="0" fillId="0" borderId="0" xfId="0"/>
    <xf numFmtId="0" fontId="5"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0" fontId="2" fillId="3" borderId="1" xfId="0" applyFont="1" applyFill="1" applyBorder="1" applyAlignment="1">
      <alignment horizontal="left" vertical="center" wrapText="1"/>
    </xf>
    <xf numFmtId="1" fontId="7"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2" borderId="2" xfId="0" applyFont="1" applyFill="1" applyBorder="1" applyAlignment="1">
      <alignment horizontal="center" vertical="center" wrapText="1"/>
    </xf>
    <xf numFmtId="2" fontId="7" fillId="2" borderId="2" xfId="0" applyNumberFormat="1"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4"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2" fontId="2"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2" fontId="9" fillId="0" borderId="1" xfId="0" applyNumberFormat="1" applyFont="1" applyBorder="1" applyAlignment="1">
      <alignment horizontal="center" vertical="center" wrapText="1"/>
    </xf>
    <xf numFmtId="165" fontId="9" fillId="0" borderId="1" xfId="0" applyNumberFormat="1" applyFont="1" applyBorder="1" applyAlignment="1">
      <alignment horizontal="center" vertical="center" wrapText="1"/>
    </xf>
    <xf numFmtId="1" fontId="9" fillId="0" borderId="1" xfId="0" applyNumberFormat="1" applyFont="1" applyBorder="1" applyAlignment="1">
      <alignment horizontal="center" vertical="center" wrapText="1"/>
    </xf>
    <xf numFmtId="165" fontId="9" fillId="0" borderId="1" xfId="0" applyNumberFormat="1" applyFont="1" applyBorder="1" applyAlignment="1">
      <alignment horizontal="left" vertical="center" wrapText="1"/>
    </xf>
    <xf numFmtId="0" fontId="2" fillId="3" borderId="0" xfId="0" applyFont="1" applyFill="1" applyAlignment="1">
      <alignment horizontal="left" wrapText="1"/>
    </xf>
    <xf numFmtId="0" fontId="2" fillId="3" borderId="0" xfId="0" applyFont="1" applyFill="1" applyAlignment="1">
      <alignment wrapText="1"/>
    </xf>
  </cellXfs>
  <cellStyles count="1">
    <cellStyle name="Normal" xfId="0" builtinId="0"/>
  </cellStyles>
  <dxfs count="37">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left style="thin">
          <color auto="1"/>
        </left>
        <right style="thin">
          <color auto="1"/>
        </right>
        <top/>
        <bottom/>
      </border>
    </dxf>
  </dxfs>
  <tableStyles count="0" defaultTableStyle="TableStyleMedium2" defaultPivotStyle="PivotStyleLight16"/>
  <colors>
    <mruColors>
      <color rgb="FFEEC4C4"/>
      <color rgb="FFFF9B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D517" totalsRowShown="0" headerRowDxfId="36" dataDxfId="35">
  <autoFilter ref="A1:AD517" xr:uid="{04EB5F79-DCAB-4AF9-8C9F-068A8B5CE2A7}"/>
  <sortState xmlns:xlrd2="http://schemas.microsoft.com/office/spreadsheetml/2017/richdata2" ref="A2:AD517">
    <sortCondition ref="B1:B517"/>
  </sortState>
  <tableColumns count="30">
    <tableColumn id="1" xr3:uid="{EA6BFF53-459C-4C8C-AF26-B6AD20617AD0}" name="SKU" dataDxfId="34"/>
    <tableColumn id="2" xr3:uid="{F8CB9197-5A3A-43E7-88BD-8A0B3713D11E}" name="Spice Name" dataDxfId="33"/>
    <tableColumn id="3" xr3:uid="{A97B3E5A-9015-423D-AD86-BA58DC374853}" name="Spice Name _x000a_Front Display" dataDxfId="32"/>
    <tableColumn id="4" xr3:uid="{35F9A730-229E-4F31-B3C5-A8C1698F769B}" name="Ingredients" dataDxfId="31"/>
    <tableColumn id="5" xr3:uid="{A919D9C6-44B8-4533-BB31-A647F99B8188}" name="2oz/Cruet/_x000a_Infuser/Mixer_x000a_Net Wt (oz)" dataDxfId="30">
      <calculatedColumnFormula>IF(F2 = "NULL", "NULL", F2/28.34952)</calculatedColumnFormula>
    </tableColumn>
    <tableColumn id="6" xr3:uid="{CE0AA7C2-F739-46FE-8033-CC0710A464CD}" name="2oz/Cruet/_x000a_Infuser/Mixer_x000a_Net Wt (grams)" dataDxfId="29"/>
    <tableColumn id="7" xr3:uid="{FDF94DFF-E769-4966-A5A7-44079CB7B992}" name="4oz _x000a_Net Wt (oz)" dataDxfId="28">
      <calculatedColumnFormula>IF(H2 = "NULL", "NULL", H2/28.34952)</calculatedColumnFormula>
    </tableColumn>
    <tableColumn id="8" xr3:uid="{6CDFCDB5-ADE1-4B19-BAE9-989160D630EC}" name="4oz _x000a_Net Wt (grams)" dataDxfId="27"/>
    <tableColumn id="9" xr3:uid="{B258590B-66D9-4850-9B07-D86594BBA154}" name="5oz _x000a_Net Wt (oz)" dataDxfId="26">
      <calculatedColumnFormula>IF(G2 = "NULL", "NULL", G2*1.25)</calculatedColumnFormula>
    </tableColumn>
    <tableColumn id="10" xr3:uid="{D23022E3-CF3A-41C0-9780-16287B8D1EC3}" name="5oz _x000a_Net Wt (grams)" dataDxfId="25">
      <calculatedColumnFormula>IF(G2 = "NULL", "NULL", I2*28.35)</calculatedColumnFormula>
    </tableColumn>
    <tableColumn id="11" xr3:uid="{A9EAA3BC-A311-4D2D-A61D-02A08FCBD54C}" name="8oz _x000a_Net Wt (oz)" dataDxfId="24">
      <calculatedColumnFormula>IF(G2 = "NULL", "NULL", G2*2)</calculatedColumnFormula>
    </tableColumn>
    <tableColumn id="12" xr3:uid="{AA71245F-DC1D-42DD-843B-0FF34B1B5EDF}" name="8oz _x000a_Net Wt (grams)" dataDxfId="23">
      <calculatedColumnFormula>IF(G2 = "NULL", "NULL", K2*28.35)</calculatedColumnFormula>
    </tableColumn>
    <tableColumn id="25" xr3:uid="{4177C2AB-1A4D-4AC1-A43F-F246822DB1A3}" name="Back Display" dataDxfId="22">
      <calculatedColumnFormula>CONCATENATE(D2, CHAR(10), " - NET WT. ", E2, " oz (", F2, " grams)")</calculatedColumnFormula>
    </tableColumn>
    <tableColumn id="24" xr3:uid="{A166C1DF-BEDB-4E93-B2BD-118B24783EFA}" name="4oz _x000a_Barcodes" dataDxfId="21"/>
    <tableColumn id="20" xr3:uid="{102821F9-FDAE-4B5D-8F86-F15C2FDF2AEE}" name="5oz _x000a_Barcodes" dataDxfId="20"/>
    <tableColumn id="19" xr3:uid="{9C5EB108-7A3D-4B61-B8C9-F4FA32CD9C97}" name="8oz _x000a_Barcodes" dataDxfId="19"/>
    <tableColumn id="18" xr3:uid="{F5EB96F1-9FBD-4C93-AED9-9954F7F84A31}" name="Cruet _x000a_Barcodes" dataDxfId="18"/>
    <tableColumn id="17" xr3:uid="{6C895E7E-C654-4D54-9438-83ADC7AAF04A}" name="Mixer _x000a_Barcodes" dataDxfId="17"/>
    <tableColumn id="16" xr3:uid="{672C0A00-BD22-4042-9364-B4D96DFBD4A3}" name="16oz _x000a_Barcodes" dataDxfId="16"/>
    <tableColumn id="15" xr3:uid="{F93C1385-01F8-4DD4-8869-20B68AE4CEE6}" name="1oz _x000a_Barcodes" dataDxfId="15"/>
    <tableColumn id="14" xr3:uid="{33E83648-518C-4AF2-8E1F-A58325627BFB}" name="2022" dataDxfId="14"/>
    <tableColumn id="13" xr3:uid="{907727FB-1526-4717-BC8D-B6FBA531139B}" name="Vendor" dataDxfId="13"/>
    <tableColumn id="26" xr3:uid="{029B877A-2CC0-4D5C-8302-F320A205EABA}" name="1oz Net Wt (oz)" dataDxfId="12">
      <calculatedColumnFormula>IF(G2 = "NULL", "NULL", G2/4)</calculatedColumnFormula>
    </tableColumn>
    <tableColumn id="28" xr3:uid="{8A8909AB-9AD7-4752-8C62-853B8A758FA2}" name="1oz_x000a_Net Wt (grams)" dataDxfId="11">
      <calculatedColumnFormula>IF(W2 = "NULL", "NULL", W2*28.35)</calculatedColumnFormula>
    </tableColumn>
    <tableColumn id="23" xr3:uid="{DC46C6EA-D6E5-4366-B83F-87F46DA90B03}" name="16oz Net Wt (oz)" dataDxfId="10">
      <calculatedColumnFormula>IF(G2 = "NULL", "NULL", G2*4)</calculatedColumnFormula>
    </tableColumn>
    <tableColumn id="22" xr3:uid="{3D970AAB-8B27-4682-BF26-3B205E92F1D5}" name="16oz Net Wt (grams)" dataDxfId="9">
      <calculatedColumnFormula>IF(G2 = "NULL", "NULL", H2*4)</calculatedColumnFormula>
    </tableColumn>
    <tableColumn id="31" xr3:uid="{30CAA318-D204-4D6F-ADDB-C94FE77CA428}" name="2oz _x000a_Barcodes" dataDxfId="8"/>
    <tableColumn id="29" xr3:uid="{625B9310-F7C4-4BE9-8A93-3822D7418AC9}" name="3oz _x000a_Net Wt (oz)" dataDxfId="7">
      <calculatedColumnFormula>IF(OR(E2 = "NULL", G2 = "NULL"), "NULL", (E2+G2)/2)</calculatedColumnFormula>
    </tableColumn>
    <tableColumn id="30" xr3:uid="{311363F9-4F3D-494D-87F1-38E4650F233E}" name="3oz _x000a_Net Wt (grams)" dataDxfId="6">
      <calculatedColumnFormula>IF(OR(F2 = "NULL", H2 = "NULL"), "NULL", (F2+H2)/2)</calculatedColumnFormula>
    </tableColumn>
    <tableColumn id="21" xr3:uid="{862ED8C8-BF05-4CA9-AEFF-E4D1E98D8682}" name="NOTES" dataDxfId="5"/>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D517"/>
  <sheetViews>
    <sheetView tabSelected="1" zoomScale="55" zoomScaleNormal="55" workbookViewId="0">
      <pane ySplit="1" topLeftCell="A2" activePane="bottomLeft" state="frozen"/>
      <selection pane="bottomLeft" activeCell="D6" sqref="D6"/>
    </sheetView>
  </sheetViews>
  <sheetFormatPr defaultColWidth="56.6640625" defaultRowHeight="75.599999999999994" customHeight="1" x14ac:dyDescent="0.3"/>
  <cols>
    <col min="1" max="1" width="15.21875" style="9" bestFit="1" customWidth="1"/>
    <col min="2" max="2" width="52.5546875" style="21" customWidth="1"/>
    <col min="3" max="3" width="36.77734375" style="10" customWidth="1"/>
    <col min="4" max="4" width="59.109375" style="11" customWidth="1"/>
    <col min="5" max="5" width="18" style="8" customWidth="1"/>
    <col min="6" max="6" width="18.44140625" style="8" customWidth="1"/>
    <col min="7" max="12" width="10.77734375" style="8" customWidth="1"/>
    <col min="13" max="13" width="15.5546875" style="8" hidden="1" customWidth="1"/>
    <col min="14" max="20" width="15.77734375" style="8" customWidth="1"/>
    <col min="21" max="22" width="10.77734375" style="8" hidden="1" customWidth="1"/>
    <col min="23" max="26" width="10.77734375" style="8" customWidth="1"/>
    <col min="27" max="27" width="15.77734375" style="8" customWidth="1"/>
    <col min="28" max="28" width="10.6640625" style="8" customWidth="1"/>
    <col min="29" max="29" width="10.5546875" style="8" customWidth="1"/>
    <col min="30" max="30" width="34.6640625" style="22" bestFit="1" customWidth="1"/>
    <col min="31" max="16384" width="56.6640625" style="11"/>
  </cols>
  <sheetData>
    <row r="1" spans="1:30" s="17" customFormat="1" ht="75.599999999999994" customHeight="1" x14ac:dyDescent="0.3">
      <c r="A1" s="18" t="s">
        <v>0</v>
      </c>
      <c r="B1" s="18" t="s">
        <v>1</v>
      </c>
      <c r="C1" s="18" t="s">
        <v>2</v>
      </c>
      <c r="D1" s="18" t="s">
        <v>3</v>
      </c>
      <c r="E1" s="19" t="s">
        <v>4</v>
      </c>
      <c r="F1" s="19" t="s">
        <v>5</v>
      </c>
      <c r="G1" s="19" t="s">
        <v>6</v>
      </c>
      <c r="H1" s="19" t="s">
        <v>7</v>
      </c>
      <c r="I1" s="19" t="s">
        <v>8</v>
      </c>
      <c r="J1" s="19" t="s">
        <v>9</v>
      </c>
      <c r="K1" s="19" t="s">
        <v>10</v>
      </c>
      <c r="L1" s="19" t="s">
        <v>11</v>
      </c>
      <c r="M1" s="19" t="s">
        <v>12</v>
      </c>
      <c r="N1" s="20" t="s">
        <v>13</v>
      </c>
      <c r="O1" s="20" t="s">
        <v>14</v>
      </c>
      <c r="P1" s="20" t="s">
        <v>15</v>
      </c>
      <c r="Q1" s="20" t="s">
        <v>16</v>
      </c>
      <c r="R1" s="20" t="s">
        <v>17</v>
      </c>
      <c r="S1" s="20" t="s">
        <v>18</v>
      </c>
      <c r="T1" s="20" t="s">
        <v>19</v>
      </c>
      <c r="U1" s="18" t="s">
        <v>20</v>
      </c>
      <c r="V1" s="18" t="s">
        <v>1991</v>
      </c>
      <c r="W1" s="19" t="s">
        <v>21</v>
      </c>
      <c r="X1" s="19" t="s">
        <v>22</v>
      </c>
      <c r="Y1" s="19" t="s">
        <v>23</v>
      </c>
      <c r="Z1" s="19" t="s">
        <v>24</v>
      </c>
      <c r="AA1" s="15" t="s">
        <v>1657</v>
      </c>
      <c r="AB1" s="19" t="s">
        <v>2144</v>
      </c>
      <c r="AC1" s="19" t="s">
        <v>2145</v>
      </c>
      <c r="AD1" s="20" t="s">
        <v>25</v>
      </c>
    </row>
    <row r="2" spans="1:30" ht="75.599999999999994" customHeight="1" x14ac:dyDescent="0.3">
      <c r="A2" s="9" t="s">
        <v>1720</v>
      </c>
      <c r="B2" s="10" t="s">
        <v>26</v>
      </c>
      <c r="C2" s="10" t="s">
        <v>27</v>
      </c>
      <c r="D2" s="11" t="str">
        <f>CONCATENATE(B2," Ingredients:", CHAR(10), "…With great ingredients, comes great responsibility…")</f>
        <v>1st Spice Placeholder Test Ingredients:
…With great ingredients, comes great responsibility…</v>
      </c>
      <c r="E2" s="8">
        <f>IF(F2 = "NULL", "NULL", F2/28.34952)</f>
        <v>2.0000338630072045</v>
      </c>
      <c r="F2" s="8">
        <v>56.7</v>
      </c>
      <c r="G2" s="8">
        <f>IF(H2 = "NULL", "NULL", H2/28.34952)</f>
        <v>4.0000677260144091</v>
      </c>
      <c r="H2" s="8">
        <v>113.4</v>
      </c>
      <c r="I2" s="8">
        <f>IF(G2 = "NULL", "NULL", G2*1.25)</f>
        <v>5.0000846575180109</v>
      </c>
      <c r="J2" s="8">
        <f>IF(G2 = "NULL", "NULL", I2*28.35)</f>
        <v>141.75240004063562</v>
      </c>
      <c r="K2" s="8">
        <f>IF(G2 = "NULL", "NULL", G2*2)</f>
        <v>8.0001354520288182</v>
      </c>
      <c r="L2" s="8">
        <f>IF(G2 = "NULL", "NULL", K2*28.35)</f>
        <v>226.803840065017</v>
      </c>
      <c r="M2" s="11" t="str">
        <f>CONCATENATE(D2, CHAR(10), " - NET WT. ", E2, " oz (", F2, " grams)")</f>
        <v>1st Spice Placeholder Test Ingredients:
…With great ingredients, comes great responsibility…
 - NET WT. 2.0000338630072 oz (56.7 grams)</v>
      </c>
      <c r="N2" s="12">
        <v>10000000000</v>
      </c>
      <c r="O2" s="12">
        <v>30000000000</v>
      </c>
      <c r="P2" s="12">
        <v>50000000000</v>
      </c>
      <c r="Q2" s="12">
        <v>70000000000</v>
      </c>
      <c r="R2" s="12">
        <v>90000000000</v>
      </c>
      <c r="S2" s="12">
        <v>11000000000</v>
      </c>
      <c r="T2" s="12">
        <v>13000000000</v>
      </c>
      <c r="U2" s="10"/>
      <c r="V2" s="11"/>
      <c r="W2" s="8">
        <f>IF(G2 = "NULL", "NULL", G2/4)</f>
        <v>1.0000169315036023</v>
      </c>
      <c r="X2" s="8">
        <f>IF(W2 = "NULL", "NULL", W2*28.35)</f>
        <v>28.350480008127125</v>
      </c>
      <c r="Y2" s="8">
        <f>IF(G2 = "NULL", "NULL", G2*4)</f>
        <v>16.000270904057636</v>
      </c>
      <c r="Z2" s="8">
        <f>IF(G2 = "NULL", "NULL", H2*4)</f>
        <v>453.6</v>
      </c>
      <c r="AA2" s="16">
        <v>15000000000</v>
      </c>
      <c r="AB2" s="8">
        <f>IF(OR(E2 = "NULL", G2 = "NULL"), "NULL", (E2+G2)/2)</f>
        <v>3.0000507945108068</v>
      </c>
      <c r="AC2" s="8">
        <f>IF(OR(F2 = "NULL", H2 = "NULL"), "NULL", (F2+H2)/2)</f>
        <v>85.050000000000011</v>
      </c>
      <c r="AD2" s="13" t="s">
        <v>28</v>
      </c>
    </row>
    <row r="3" spans="1:30" ht="75.599999999999994" customHeight="1" x14ac:dyDescent="0.3">
      <c r="A3" s="9" t="s">
        <v>29</v>
      </c>
      <c r="B3" s="10" t="s">
        <v>30</v>
      </c>
      <c r="C3" s="10" t="s">
        <v>31</v>
      </c>
      <c r="D3" s="11" t="s">
        <v>30</v>
      </c>
      <c r="E3" s="8" t="str">
        <f>IF(F3 = "NULL", "NULL", F3/28.34952)</f>
        <v>NULL</v>
      </c>
      <c r="F3" s="8" t="s">
        <v>32</v>
      </c>
      <c r="G3" s="8" t="str">
        <f>IF(H3 = "NULL", "NULL", H3/28.34952)</f>
        <v>NULL</v>
      </c>
      <c r="H3" s="8" t="s">
        <v>32</v>
      </c>
      <c r="I3" s="8" t="str">
        <f>IF(G3 = "NULL", "NULL", G3*1.25)</f>
        <v>NULL</v>
      </c>
      <c r="J3" s="8" t="str">
        <f>IF(G3 = "NULL", "NULL", I3*28.35)</f>
        <v>NULL</v>
      </c>
      <c r="K3" s="8" t="str">
        <f>IF(G3 = "NULL", "NULL", G3*2)</f>
        <v>NULL</v>
      </c>
      <c r="L3" s="8" t="str">
        <f>IF(G3 = "NULL", "NULL", K3*28.35)</f>
        <v>NULL</v>
      </c>
      <c r="M3" s="11" t="str">
        <f>CONCATENATE(D3, CHAR(10), " - NET WT. ", E3, " oz (", F3, " grams)")</f>
        <v>2 Grill Seasonings w/ Chef Apron
 - NET WT. NULL oz (NULL grams)</v>
      </c>
      <c r="N3" s="12">
        <v>10000000001</v>
      </c>
      <c r="O3" s="12">
        <v>30000000001</v>
      </c>
      <c r="P3" s="12">
        <v>50000000001</v>
      </c>
      <c r="Q3" s="12">
        <v>70000000001</v>
      </c>
      <c r="R3" s="12">
        <v>90000000001</v>
      </c>
      <c r="S3" s="12">
        <v>11000000001</v>
      </c>
      <c r="T3" s="12">
        <v>13000000001</v>
      </c>
      <c r="U3" s="10"/>
      <c r="V3" s="11"/>
      <c r="W3" s="8" t="str">
        <f>IF(G3 = "NULL", "NULL", G3/4)</f>
        <v>NULL</v>
      </c>
      <c r="X3" s="8" t="str">
        <f>IF(W3 = "NULL", "NULL", W3*28.35)</f>
        <v>NULL</v>
      </c>
      <c r="Y3" s="8" t="str">
        <f>IF(G3 = "NULL", "NULL", G3*4)</f>
        <v>NULL</v>
      </c>
      <c r="Z3" s="8" t="str">
        <f>IF(G3 = "NULL", "NULL", H3*4)</f>
        <v>NULL</v>
      </c>
      <c r="AA3" s="16">
        <v>15000000001</v>
      </c>
      <c r="AB3" s="8" t="str">
        <f>IF(OR(E3 = "NULL", G3 = "NULL"), "NULL", (E3+G3)/2)</f>
        <v>NULL</v>
      </c>
      <c r="AC3" s="8" t="str">
        <f>IF(OR(F3 = "NULL", H3 = "NULL"), "NULL", (F3+H3)/2)</f>
        <v>NULL</v>
      </c>
      <c r="AD3" s="13"/>
    </row>
    <row r="4" spans="1:30" ht="75.599999999999994" customHeight="1" x14ac:dyDescent="0.3">
      <c r="A4" s="9" t="s">
        <v>33</v>
      </c>
      <c r="B4" s="10" t="s">
        <v>34</v>
      </c>
      <c r="C4" s="10" t="s">
        <v>35</v>
      </c>
      <c r="D4" s="11" t="s">
        <v>34</v>
      </c>
      <c r="E4" s="8" t="str">
        <f>IF(F4 = "NULL", "NULL", F4/28.34952)</f>
        <v>NULL</v>
      </c>
      <c r="F4" s="8" t="s">
        <v>32</v>
      </c>
      <c r="G4" s="8" t="str">
        <f>IF(H4 = "NULL", "NULL", H4/28.34952)</f>
        <v>NULL</v>
      </c>
      <c r="H4" s="8" t="s">
        <v>32</v>
      </c>
      <c r="I4" s="8" t="str">
        <f>IF(G4 = "NULL", "NULL", G4*1.25)</f>
        <v>NULL</v>
      </c>
      <c r="J4" s="8" t="str">
        <f>IF(G4 = "NULL", "NULL", I4*28.35)</f>
        <v>NULL</v>
      </c>
      <c r="K4" s="8" t="str">
        <f>IF(G4 = "NULL", "NULL", G4*2)</f>
        <v>NULL</v>
      </c>
      <c r="L4" s="8" t="str">
        <f>IF(G4 = "NULL", "NULL", K4*28.35)</f>
        <v>NULL</v>
      </c>
      <c r="M4" s="11" t="str">
        <f>CONCATENATE(D4, CHAR(10), " - NET WT. ", E4, " oz (", F4, " grams)")</f>
        <v>2 Pizza Seasonings w/ Chef Hat
 - NET WT. NULL oz (NULL grams)</v>
      </c>
      <c r="N4" s="12">
        <v>10000000002</v>
      </c>
      <c r="O4" s="12">
        <v>30000000002</v>
      </c>
      <c r="P4" s="12">
        <v>50000000002</v>
      </c>
      <c r="Q4" s="12">
        <v>70000000002</v>
      </c>
      <c r="R4" s="12">
        <v>90000000002</v>
      </c>
      <c r="S4" s="12">
        <v>11000000002</v>
      </c>
      <c r="T4" s="12">
        <v>13000000002</v>
      </c>
      <c r="U4" s="10"/>
      <c r="V4" s="11"/>
      <c r="W4" s="8" t="str">
        <f>IF(G4 = "NULL", "NULL", G4/4)</f>
        <v>NULL</v>
      </c>
      <c r="X4" s="8" t="str">
        <f>IF(W4 = "NULL", "NULL", W4*28.35)</f>
        <v>NULL</v>
      </c>
      <c r="Y4" s="8" t="str">
        <f>IF(G4 = "NULL", "NULL", G4*4)</f>
        <v>NULL</v>
      </c>
      <c r="Z4" s="8" t="str">
        <f>IF(G4 = "NULL", "NULL", H4*4)</f>
        <v>NULL</v>
      </c>
      <c r="AA4" s="16">
        <v>15000000002</v>
      </c>
      <c r="AB4" s="8" t="str">
        <f>IF(OR(E4 = "NULL", G4 = "NULL"), "NULL", (E4+G4)/2)</f>
        <v>NULL</v>
      </c>
      <c r="AC4" s="8" t="str">
        <f>IF(OR(F4 = "NULL", H4 = "NULL"), "NULL", (F4+H4)/2)</f>
        <v>NULL</v>
      </c>
      <c r="AD4" s="13"/>
    </row>
    <row r="5" spans="1:30" ht="75.599999999999994" customHeight="1" x14ac:dyDescent="0.3">
      <c r="A5" s="9" t="s">
        <v>2072</v>
      </c>
      <c r="B5" s="10" t="s">
        <v>37</v>
      </c>
      <c r="C5" s="10" t="s">
        <v>37</v>
      </c>
      <c r="D5" s="11" t="s">
        <v>38</v>
      </c>
      <c r="E5" s="8">
        <f>IF(F5 = "NULL", "NULL", F5/28.34952)</f>
        <v>2.0501228944969792</v>
      </c>
      <c r="F5" s="8">
        <v>58.12</v>
      </c>
      <c r="G5" s="8">
        <f>IF(H5 = "NULL", "NULL", H5/28.34952)</f>
        <v>4.1000694191647691</v>
      </c>
      <c r="H5" s="8">
        <v>116.235</v>
      </c>
      <c r="I5" s="8">
        <f>IF(G5 = "NULL", "NULL", G5*1.25)</f>
        <v>5.1250867739559611</v>
      </c>
      <c r="J5" s="8">
        <f>IF(G5 = "NULL", "NULL", I5*28.35)</f>
        <v>145.29621004165151</v>
      </c>
      <c r="K5" s="8">
        <f>IF(G5 = "NULL", "NULL", G5*2)</f>
        <v>8.2001388383295382</v>
      </c>
      <c r="L5" s="8">
        <f>IF(G5 = "NULL", "NULL", K5*28.35)</f>
        <v>232.47393606664241</v>
      </c>
      <c r="M5" s="11" t="str">
        <f>CONCATENATE(D5, CHAR(10), " - NET WT. ", E5, " oz (", F5, " grams)")</f>
        <v>6 Pepper Blend Ingredients:
salt, chili pepper, black pepper white peppèr, dehydrated garlic dehydräted onion, red pepper, dehydrated red and green bell pepper, spice extractives
 - NET WT. 2.05012289449698 oz (58.12 grams)</v>
      </c>
      <c r="N5" s="12">
        <v>10000000004</v>
      </c>
      <c r="O5" s="12">
        <v>30000000004</v>
      </c>
      <c r="P5" s="12">
        <v>50000000004</v>
      </c>
      <c r="Q5" s="12">
        <v>70000000004</v>
      </c>
      <c r="R5" s="12">
        <v>90000000004</v>
      </c>
      <c r="S5" s="12">
        <v>11000000004</v>
      </c>
      <c r="T5" s="12">
        <v>13000000004</v>
      </c>
      <c r="U5" s="10" t="s">
        <v>39</v>
      </c>
      <c r="V5" s="11" t="s">
        <v>1675</v>
      </c>
      <c r="W5" s="8">
        <f>IF(G5 = "NULL", "NULL", G5/4)</f>
        <v>1.0250173547911923</v>
      </c>
      <c r="X5" s="8">
        <f>IF(W5 = "NULL", "NULL", W5*28.35)</f>
        <v>29.059242008330301</v>
      </c>
      <c r="Y5" s="8">
        <f>IF(G5 = "NULL", "NULL", G5*4)</f>
        <v>16.400277676659076</v>
      </c>
      <c r="Z5" s="8">
        <f>IF(G5 = "NULL", "NULL", H5*4)</f>
        <v>464.94</v>
      </c>
      <c r="AA5" s="16">
        <v>15000000004</v>
      </c>
      <c r="AB5" s="8">
        <f>IF(OR(E5 = "NULL", G5 = "NULL"), "NULL", (E5+G5)/2)</f>
        <v>3.0750961568308739</v>
      </c>
      <c r="AC5" s="8">
        <f>IF(OR(F5 = "NULL", H5 = "NULL"), "NULL", (F5+H5)/2)</f>
        <v>87.177499999999995</v>
      </c>
      <c r="AD5" s="13"/>
    </row>
    <row r="6" spans="1:30" ht="75.599999999999994" customHeight="1" x14ac:dyDescent="0.3">
      <c r="A6" s="9" t="s">
        <v>40</v>
      </c>
      <c r="B6" s="10" t="s">
        <v>41</v>
      </c>
      <c r="C6" s="10" t="s">
        <v>42</v>
      </c>
      <c r="D6" s="11" t="s">
        <v>43</v>
      </c>
      <c r="E6" s="8">
        <f>IF(F6 = "NULL", "NULL", F6/28.34952)</f>
        <v>1.1001949944831519</v>
      </c>
      <c r="F6" s="8">
        <v>31.19</v>
      </c>
      <c r="G6" s="8">
        <f>IF(H6 = "NULL", "NULL", H6/28.34952)</f>
        <v>2.2000372493079254</v>
      </c>
      <c r="H6" s="8">
        <v>62.370000000000012</v>
      </c>
      <c r="I6" s="8">
        <f>IF(G6 = "NULL", "NULL", G6*1.25)</f>
        <v>2.7500465616349068</v>
      </c>
      <c r="J6" s="8">
        <f>IF(G6 = "NULL", "NULL", I6*28.35)</f>
        <v>77.963820022349609</v>
      </c>
      <c r="K6" s="8">
        <f>IF(G6 = "NULL", "NULL", G6*2)</f>
        <v>4.4000744986158509</v>
      </c>
      <c r="L6" s="8">
        <f>IF(G6 = "NULL", "NULL", K6*28.35)</f>
        <v>124.74211203575938</v>
      </c>
      <c r="M6" s="11" t="str">
        <f>CONCATENATE(D6, CHAR(10), " - NET WT. ", E6, " oz (", F6, " grams)")</f>
        <v>A Taste of Europe Bread Dip Ingredients:
citrus peel, salt, sumac, basil, red pepper
 - NET WT. 1.10019499448315 oz (31.19 grams)</v>
      </c>
      <c r="N6" s="12">
        <v>10000000005</v>
      </c>
      <c r="O6" s="12">
        <v>30000000005</v>
      </c>
      <c r="P6" s="12">
        <v>50000000005</v>
      </c>
      <c r="Q6" s="12">
        <v>70000000005</v>
      </c>
      <c r="R6" s="12">
        <v>90000000005</v>
      </c>
      <c r="S6" s="12">
        <v>11000000005</v>
      </c>
      <c r="T6" s="12">
        <v>13000000005</v>
      </c>
      <c r="U6" s="10" t="s">
        <v>39</v>
      </c>
      <c r="V6" s="11"/>
      <c r="W6" s="8">
        <f>IF(G6 = "NULL", "NULL", G6/4)</f>
        <v>0.55000931232698136</v>
      </c>
      <c r="X6" s="8">
        <f>IF(W6 = "NULL", "NULL", W6*28.35)</f>
        <v>15.592764004469922</v>
      </c>
      <c r="Y6" s="8">
        <f>IF(G6 = "NULL", "NULL", G6*4)</f>
        <v>8.8001489972317017</v>
      </c>
      <c r="Z6" s="8">
        <f>IF(G6 = "NULL", "NULL", H6*4)</f>
        <v>249.48000000000005</v>
      </c>
      <c r="AA6" s="16">
        <v>15000000005</v>
      </c>
      <c r="AB6" s="8">
        <f>IF(OR(E6 = "NULL", G6 = "NULL"), "NULL", (E6+G6)/2)</f>
        <v>1.6501161218955387</v>
      </c>
      <c r="AC6" s="8">
        <f>IF(OR(F6 = "NULL", H6 = "NULL"), "NULL", (F6+H6)/2)</f>
        <v>46.780000000000008</v>
      </c>
      <c r="AD6" s="13"/>
    </row>
    <row r="7" spans="1:30" ht="75.599999999999994" customHeight="1" x14ac:dyDescent="0.3">
      <c r="A7" s="9" t="s">
        <v>44</v>
      </c>
      <c r="B7" s="10" t="s">
        <v>45</v>
      </c>
      <c r="C7" s="10" t="s">
        <v>46</v>
      </c>
      <c r="D7" s="11" t="s">
        <v>47</v>
      </c>
      <c r="E7" s="8">
        <f>IF(F7 = "NULL", "NULL", F7/28.34952)</f>
        <v>1.8000304767064841</v>
      </c>
      <c r="F7" s="8">
        <v>51.03</v>
      </c>
      <c r="G7" s="8">
        <f>IF(H7 = "NULL", "NULL", H7/28.34952)</f>
        <v>3.6000609534129682</v>
      </c>
      <c r="H7" s="8">
        <v>102.06</v>
      </c>
      <c r="I7" s="8">
        <f>IF(G7 = "NULL", "NULL", G7*1.25)</f>
        <v>4.50007619176621</v>
      </c>
      <c r="J7" s="8">
        <f>IF(G7 = "NULL", "NULL", I7*28.35)</f>
        <v>127.57716003657205</v>
      </c>
      <c r="K7" s="8">
        <f>IF(G7 = "NULL", "NULL", G7*2)</f>
        <v>7.2001219068259363</v>
      </c>
      <c r="L7" s="8">
        <f>IF(G7 = "NULL", "NULL", K7*28.35)</f>
        <v>204.1234560585153</v>
      </c>
      <c r="M7" s="11" t="str">
        <f>CONCATENATE(D7, CHAR(10), " - NET WT. ", E7, " oz (", F7,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1.80003047670648 oz (51.03 grams)</v>
      </c>
      <c r="N7" s="12">
        <v>10000000006</v>
      </c>
      <c r="O7" s="12">
        <v>30000000006</v>
      </c>
      <c r="P7" s="12">
        <v>50000000006</v>
      </c>
      <c r="Q7" s="12">
        <v>70000000006</v>
      </c>
      <c r="R7" s="12">
        <v>90000000006</v>
      </c>
      <c r="S7" s="12">
        <v>11000000006</v>
      </c>
      <c r="T7" s="12">
        <v>13000000006</v>
      </c>
      <c r="U7" s="10"/>
      <c r="V7" s="11"/>
      <c r="W7" s="8">
        <f>IF(G7 = "NULL", "NULL", G7/4)</f>
        <v>0.90001523835324204</v>
      </c>
      <c r="X7" s="8">
        <f>IF(W7 = "NULL", "NULL", W7*28.35)</f>
        <v>25.515432007314413</v>
      </c>
      <c r="Y7" s="8">
        <f>IF(G7 = "NULL", "NULL", G7*4)</f>
        <v>14.400243813651873</v>
      </c>
      <c r="Z7" s="8">
        <f>IF(G7 = "NULL", "NULL", H7*4)</f>
        <v>408.24</v>
      </c>
      <c r="AA7" s="16">
        <v>15000000006</v>
      </c>
      <c r="AB7" s="8">
        <f>IF(OR(E7 = "NULL", G7 = "NULL"), "NULL", (E7+G7)/2)</f>
        <v>2.7000457150597263</v>
      </c>
      <c r="AC7" s="8">
        <f>IF(OR(F7 = "NULL", H7 = "NULL"), "NULL", (F7+H7)/2)</f>
        <v>76.545000000000002</v>
      </c>
      <c r="AD7" s="13"/>
    </row>
    <row r="8" spans="1:30" ht="75.599999999999994" customHeight="1" x14ac:dyDescent="0.3">
      <c r="A8" s="9" t="s">
        <v>48</v>
      </c>
      <c r="B8" s="10" t="s">
        <v>49</v>
      </c>
      <c r="C8" s="10" t="s">
        <v>49</v>
      </c>
      <c r="D8" s="11" t="s">
        <v>50</v>
      </c>
      <c r="E8" s="8">
        <f>IF(F8 = "NULL", "NULL", F8/28.34952)</f>
        <v>1.400023704105043</v>
      </c>
      <c r="F8" s="8">
        <v>39.69</v>
      </c>
      <c r="G8" s="8">
        <f>IF(H8 = "NULL", "NULL", H8/28.34952)</f>
        <v>2.8000474082100859</v>
      </c>
      <c r="H8" s="8">
        <v>79.38</v>
      </c>
      <c r="I8" s="8">
        <f>IF(G8 = "NULL", "NULL", G8*1.25)</f>
        <v>3.5000592602626073</v>
      </c>
      <c r="J8" s="8">
        <f>IF(G8 = "NULL", "NULL", I8*28.35)</f>
        <v>99.226680028444918</v>
      </c>
      <c r="K8" s="8">
        <f>IF(G8 = "NULL", "NULL", G8*2)</f>
        <v>5.6000948164201718</v>
      </c>
      <c r="L8" s="8">
        <f>IF(G8 = "NULL", "NULL", K8*28.35)</f>
        <v>158.76268804551188</v>
      </c>
      <c r="M8" s="11" t="str">
        <f>CONCATENATE(D8, CHAR(10), " - NET WT. ", E8, " oz (", F8, " grams)")</f>
        <v>Adobo Seasoning Ingredients:
salt, dehydrated garlic, dehydrated onion, black pepper, spices
 - NET WT. 1.40002370410504 oz (39.69 grams)</v>
      </c>
      <c r="N8" s="12">
        <v>10000000007</v>
      </c>
      <c r="O8" s="12">
        <v>30000000007</v>
      </c>
      <c r="P8" s="12">
        <v>50000000007</v>
      </c>
      <c r="Q8" s="12">
        <v>70000000007</v>
      </c>
      <c r="R8" s="12">
        <v>90000000007</v>
      </c>
      <c r="S8" s="12">
        <v>11000000007</v>
      </c>
      <c r="T8" s="12">
        <v>13000000007</v>
      </c>
      <c r="U8" s="10" t="s">
        <v>39</v>
      </c>
      <c r="V8" s="11"/>
      <c r="W8" s="8">
        <f>IF(G8 = "NULL", "NULL", G8/4)</f>
        <v>0.70001185205252148</v>
      </c>
      <c r="X8" s="8">
        <f>IF(W8 = "NULL", "NULL", W8*28.35)</f>
        <v>19.845336005688985</v>
      </c>
      <c r="Y8" s="8">
        <f>IF(G8 = "NULL", "NULL", G8*4)</f>
        <v>11.200189632840344</v>
      </c>
      <c r="Z8" s="8">
        <f>IF(G8 = "NULL", "NULL", H8*4)</f>
        <v>317.52</v>
      </c>
      <c r="AA8" s="16">
        <v>15000000007</v>
      </c>
      <c r="AB8" s="8">
        <f>IF(OR(E8 = "NULL", G8 = "NULL"), "NULL", (E8+G8)/2)</f>
        <v>2.1000355561575645</v>
      </c>
      <c r="AC8" s="8">
        <f>IF(OR(F8 = "NULL", H8 = "NULL"), "NULL", (F8+H8)/2)</f>
        <v>59.534999999999997</v>
      </c>
      <c r="AD8" s="13"/>
    </row>
    <row r="9" spans="1:30" ht="75.599999999999994" customHeight="1" x14ac:dyDescent="0.3">
      <c r="A9" s="9" t="s">
        <v>51</v>
      </c>
      <c r="B9" s="10" t="s">
        <v>52</v>
      </c>
      <c r="C9" s="10" t="s">
        <v>53</v>
      </c>
      <c r="D9" s="11" t="s">
        <v>54</v>
      </c>
      <c r="E9" s="8">
        <f>IF(F9 = "NULL", "NULL", F9/28.34952)</f>
        <v>2.9002254711896356</v>
      </c>
      <c r="F9" s="8">
        <v>82.22</v>
      </c>
      <c r="G9" s="8">
        <f>IF(H9 = "NULL", "NULL", H9/28.34952)</f>
        <v>5.8000982027208936</v>
      </c>
      <c r="H9" s="8">
        <v>164.43</v>
      </c>
      <c r="I9" s="8">
        <f>IF(G9 = "NULL", "NULL", G9*1.25)</f>
        <v>7.2501227534011168</v>
      </c>
      <c r="J9" s="8">
        <f>IF(G9 = "NULL", "NULL", I9*28.35)</f>
        <v>205.54098005892166</v>
      </c>
      <c r="K9" s="8">
        <f>IF(G9 = "NULL", "NULL", G9*2)</f>
        <v>11.600196405441787</v>
      </c>
      <c r="L9" s="8">
        <f>IF(G9 = "NULL", "NULL", K9*28.35)</f>
        <v>328.86556809427469</v>
      </c>
      <c r="M9" s="11" t="str">
        <f>CONCATENATE(D9, CHAR(10), " - NET WT. ", E9, " oz (", F9, " grams)")</f>
        <v>Alderwood Sea Salt Ingredients:
pure sea salt smoked above an alderwood fire
 - NET WT. 2.90022547118964 oz (82.22 grams)</v>
      </c>
      <c r="N9" s="12">
        <v>10000000008</v>
      </c>
      <c r="O9" s="12">
        <v>30000000008</v>
      </c>
      <c r="P9" s="12">
        <v>50000000008</v>
      </c>
      <c r="Q9" s="12">
        <v>70000000008</v>
      </c>
      <c r="R9" s="12">
        <v>90000000008</v>
      </c>
      <c r="S9" s="12">
        <v>11000000008</v>
      </c>
      <c r="T9" s="12">
        <v>13000000008</v>
      </c>
      <c r="U9" s="10"/>
      <c r="V9" s="11"/>
      <c r="W9" s="8">
        <f>IF(G9 = "NULL", "NULL", G9/4)</f>
        <v>1.4500245506802234</v>
      </c>
      <c r="X9" s="8">
        <f>IF(W9 = "NULL", "NULL", W9*28.35)</f>
        <v>41.108196011784337</v>
      </c>
      <c r="Y9" s="8">
        <f>IF(G9 = "NULL", "NULL", G9*4)</f>
        <v>23.200392810883574</v>
      </c>
      <c r="Z9" s="8">
        <f>IF(G9 = "NULL", "NULL", H9*4)</f>
        <v>657.72</v>
      </c>
      <c r="AA9" s="16">
        <v>15000000008</v>
      </c>
      <c r="AB9" s="8">
        <f>IF(OR(E9 = "NULL", G9 = "NULL"), "NULL", (E9+G9)/2)</f>
        <v>4.3501618369552641</v>
      </c>
      <c r="AC9" s="8">
        <f>IF(OR(F9 = "NULL", H9 = "NULL"), "NULL", (F9+H9)/2)</f>
        <v>123.325</v>
      </c>
      <c r="AD9" s="13"/>
    </row>
    <row r="10" spans="1:30" ht="75.599999999999994" customHeight="1" x14ac:dyDescent="0.3">
      <c r="A10" s="9" t="s">
        <v>2068</v>
      </c>
      <c r="B10" s="10" t="s">
        <v>55</v>
      </c>
      <c r="C10" s="10" t="s">
        <v>55</v>
      </c>
      <c r="D10" s="11" t="s">
        <v>56</v>
      </c>
      <c r="E10" s="8">
        <f>IF(F10 = "NULL", "NULL", F10/28.34952)</f>
        <v>1.2000203178043227</v>
      </c>
      <c r="F10" s="8">
        <v>34.020000000000003</v>
      </c>
      <c r="G10" s="8">
        <f>IF(H10 = "NULL", "NULL", H10/28.34952)</f>
        <v>2.4000406356086454</v>
      </c>
      <c r="H10" s="8">
        <v>68.040000000000006</v>
      </c>
      <c r="I10" s="8">
        <f>IF(G10 = "NULL", "NULL", G10*1.25)</f>
        <v>3.0000507945108068</v>
      </c>
      <c r="J10" s="8">
        <f>IF(G10 = "NULL", "NULL", I10*28.35)</f>
        <v>85.051440024381378</v>
      </c>
      <c r="K10" s="8">
        <f>IF(G10 = "NULL", "NULL", G10*2)</f>
        <v>4.8000812712172909</v>
      </c>
      <c r="L10" s="8">
        <f>IF(G10 = "NULL", "NULL", K10*28.35)</f>
        <v>136.08230403901021</v>
      </c>
      <c r="M10" s="11" t="str">
        <f>CONCATENATE(D10, CHAR(10), " - NET WT. ", E10, " oz (", F10, " grams)")</f>
        <v>Aleppo Pepper Ingredients:
crushed aleppo peppers
 - NET WT. 1.20002031780432 oz (34.02 grams)</v>
      </c>
      <c r="N10" s="12">
        <v>10000000009</v>
      </c>
      <c r="O10" s="12">
        <v>30000000009</v>
      </c>
      <c r="P10" s="12">
        <v>50000000009</v>
      </c>
      <c r="Q10" s="12">
        <v>70000000009</v>
      </c>
      <c r="R10" s="12">
        <v>90000000009</v>
      </c>
      <c r="S10" s="12">
        <v>11000000009</v>
      </c>
      <c r="T10" s="12">
        <v>13000000009</v>
      </c>
      <c r="U10" s="10" t="s">
        <v>39</v>
      </c>
      <c r="V10" s="11" t="s">
        <v>57</v>
      </c>
      <c r="W10" s="8">
        <f>IF(G10 = "NULL", "NULL", G10/4)</f>
        <v>0.60001015890216136</v>
      </c>
      <c r="X10" s="8">
        <f>IF(W10 = "NULL", "NULL", W10*28.35)</f>
        <v>17.010288004876276</v>
      </c>
      <c r="Y10" s="8">
        <f>IF(G10 = "NULL", "NULL", G10*4)</f>
        <v>9.6001625424345818</v>
      </c>
      <c r="Z10" s="8">
        <f>IF(G10 = "NULL", "NULL", H10*4)</f>
        <v>272.16000000000003</v>
      </c>
      <c r="AA10" s="16">
        <v>15000000009</v>
      </c>
      <c r="AB10" s="8">
        <f>IF(OR(E10 = "NULL", G10 = "NULL"), "NULL", (E10+G10)/2)</f>
        <v>1.8000304767064841</v>
      </c>
      <c r="AC10" s="8">
        <f>IF(OR(F10 = "NULL", H10 = "NULL"), "NULL", (F10+H10)/2)</f>
        <v>51.03</v>
      </c>
      <c r="AD10" s="13"/>
    </row>
    <row r="11" spans="1:30" ht="75.599999999999994" customHeight="1" x14ac:dyDescent="0.3">
      <c r="A11" s="9" t="s">
        <v>58</v>
      </c>
      <c r="B11" s="10" t="s">
        <v>59</v>
      </c>
      <c r="C11" s="10" t="s">
        <v>60</v>
      </c>
      <c r="D11" s="11" t="s">
        <v>61</v>
      </c>
      <c r="E11" s="8">
        <f>IF(F11 = "NULL", "NULL", F11/28.34952)</f>
        <v>2.0000338630072045</v>
      </c>
      <c r="F11" s="8">
        <v>56.7</v>
      </c>
      <c r="G11" s="8">
        <f>IF(H11 = "NULL", "NULL", H11/28.34952)</f>
        <v>4.0000677260144091</v>
      </c>
      <c r="H11" s="8">
        <v>113.4</v>
      </c>
      <c r="I11" s="8">
        <f>IF(G11 = "NULL", "NULL", G11*1.25)</f>
        <v>5.0000846575180109</v>
      </c>
      <c r="J11" s="8">
        <f>IF(G11 = "NULL", "NULL", I11*28.35)</f>
        <v>141.75240004063562</v>
      </c>
      <c r="K11" s="8">
        <f>IF(G11 = "NULL", "NULL", G11*2)</f>
        <v>8.0001354520288182</v>
      </c>
      <c r="L11" s="8">
        <f>IF(G11 = "NULL", "NULL", K11*28.35)</f>
        <v>226.803840065017</v>
      </c>
      <c r="M11" s="11" t="str">
        <f>CONCATENATE(D11, CHAR(10), " - NET WT. ", E11, " oz (", F11,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2.0000338630072 oz (56.7 grams)</v>
      </c>
      <c r="N11" s="12">
        <v>10000000010</v>
      </c>
      <c r="O11" s="12">
        <v>30000000010</v>
      </c>
      <c r="P11" s="12">
        <v>50000000010</v>
      </c>
      <c r="Q11" s="12">
        <v>70000000010</v>
      </c>
      <c r="R11" s="12">
        <v>90000000010</v>
      </c>
      <c r="S11" s="12">
        <v>11000000010</v>
      </c>
      <c r="T11" s="12">
        <v>13000000010</v>
      </c>
      <c r="U11" s="10"/>
      <c r="V11" s="11"/>
      <c r="W11" s="8">
        <f>IF(G11 = "NULL", "NULL", G11/4)</f>
        <v>1.0000169315036023</v>
      </c>
      <c r="X11" s="8">
        <f>IF(W11 = "NULL", "NULL", W11*28.35)</f>
        <v>28.350480008127125</v>
      </c>
      <c r="Y11" s="8">
        <f>IF(G11 = "NULL", "NULL", G11*4)</f>
        <v>16.000270904057636</v>
      </c>
      <c r="Z11" s="8">
        <f>IF(G11 = "NULL", "NULL", H11*4)</f>
        <v>453.6</v>
      </c>
      <c r="AA11" s="16">
        <v>15000000010</v>
      </c>
      <c r="AB11" s="8">
        <f>IF(OR(E11 = "NULL", G11 = "NULL"), "NULL", (E11+G11)/2)</f>
        <v>3.0000507945108068</v>
      </c>
      <c r="AC11" s="8">
        <f>IF(OR(F11 = "NULL", H11 = "NULL"), "NULL", (F11+H11)/2)</f>
        <v>85.050000000000011</v>
      </c>
      <c r="AD11" s="13"/>
    </row>
    <row r="12" spans="1:30" ht="75.599999999999994" customHeight="1" x14ac:dyDescent="0.3">
      <c r="A12" s="9" t="s">
        <v>62</v>
      </c>
      <c r="B12" s="10" t="s">
        <v>63</v>
      </c>
      <c r="C12" s="10" t="s">
        <v>63</v>
      </c>
      <c r="D12" s="11" t="s">
        <v>64</v>
      </c>
      <c r="E12" s="8">
        <f>IF(F12 = "NULL", "NULL", F12/28.34952)</f>
        <v>0.80001354520288182</v>
      </c>
      <c r="F12" s="8">
        <v>22.68</v>
      </c>
      <c r="G12" s="8">
        <f>IF(H12 = "NULL", "NULL", H12/28.34952)</f>
        <v>1.6000270904057639</v>
      </c>
      <c r="H12" s="8">
        <v>45.360000000000007</v>
      </c>
      <c r="I12" s="8">
        <f>IF(G12 = "NULL", "NULL", G12*1.25)</f>
        <v>2.000033863007205</v>
      </c>
      <c r="J12" s="8">
        <f>IF(G12 = "NULL", "NULL", I12*28.35)</f>
        <v>56.700960016254264</v>
      </c>
      <c r="K12" s="8">
        <f>IF(G12 = "NULL", "NULL", G12*2)</f>
        <v>3.2000541808115277</v>
      </c>
      <c r="L12" s="8">
        <f>IF(G12 = "NULL", "NULL", K12*28.35)</f>
        <v>90.721536026006817</v>
      </c>
      <c r="M12" s="11" t="str">
        <f>CONCATENATE(D12, CHAR(10), " - NET WT. ", E12, " oz (", F12, " grams)")</f>
        <v>Ambrosia Tea Ingredients:
apricot tea, black current tea, mango tea, rose hips, orange peel, cinnamon chips
 - NET WT. 0.800013545202882 oz (22.68 grams)</v>
      </c>
      <c r="N12" s="12">
        <v>10000000011</v>
      </c>
      <c r="O12" s="12">
        <v>30000000011</v>
      </c>
      <c r="P12" s="12">
        <v>50000000011</v>
      </c>
      <c r="Q12" s="12">
        <v>70000000011</v>
      </c>
      <c r="R12" s="12">
        <v>90000000011</v>
      </c>
      <c r="S12" s="12">
        <v>11000000011</v>
      </c>
      <c r="T12" s="12">
        <v>13000000011</v>
      </c>
      <c r="U12" s="10"/>
      <c r="V12" s="11"/>
      <c r="W12" s="8">
        <f>IF(G12 = "NULL", "NULL", G12/4)</f>
        <v>0.40000677260144096</v>
      </c>
      <c r="X12" s="8">
        <f>IF(W12 = "NULL", "NULL", W12*28.35)</f>
        <v>11.340192003250852</v>
      </c>
      <c r="Y12" s="8">
        <f>IF(G12 = "NULL", "NULL", G12*4)</f>
        <v>6.4001083616230554</v>
      </c>
      <c r="Z12" s="8">
        <f>IF(G12 = "NULL", "NULL", H12*4)</f>
        <v>181.44000000000003</v>
      </c>
      <c r="AA12" s="16">
        <v>15000000011</v>
      </c>
      <c r="AB12" s="8">
        <f>IF(OR(E12 = "NULL", G12 = "NULL"), "NULL", (E12+G12)/2)</f>
        <v>1.2000203178043227</v>
      </c>
      <c r="AC12" s="8">
        <f>IF(OR(F12 = "NULL", H12 = "NULL"), "NULL", (F12+H12)/2)</f>
        <v>34.020000000000003</v>
      </c>
      <c r="AD12" s="13"/>
    </row>
    <row r="13" spans="1:30" ht="75.599999999999994" customHeight="1" x14ac:dyDescent="0.3">
      <c r="A13" s="9" t="s">
        <v>65</v>
      </c>
      <c r="B13" s="10" t="s">
        <v>66</v>
      </c>
      <c r="C13" s="10" t="s">
        <v>67</v>
      </c>
      <c r="D13" s="11" t="s">
        <v>68</v>
      </c>
      <c r="E13" s="8">
        <f>IF(F13 = "NULL", "NULL", F13/28.34952)</f>
        <v>1.1001949944831519</v>
      </c>
      <c r="F13" s="8">
        <v>31.19</v>
      </c>
      <c r="G13" s="8">
        <f>IF(H13 = "NULL", "NULL", H13/28.34952)</f>
        <v>2.2000372493079254</v>
      </c>
      <c r="H13" s="8">
        <v>62.370000000000012</v>
      </c>
      <c r="I13" s="8">
        <f>IF(G13 = "NULL", "NULL", G13*1.25)</f>
        <v>2.7500465616349068</v>
      </c>
      <c r="J13" s="8">
        <f>IF(G13 = "NULL", "NULL", I13*28.35)</f>
        <v>77.963820022349609</v>
      </c>
      <c r="K13" s="8">
        <f>IF(G13 = "NULL", "NULL", G13*2)</f>
        <v>4.4000744986158509</v>
      </c>
      <c r="L13" s="8">
        <f>IF(G13 = "NULL", "NULL", K13*28.35)</f>
        <v>124.74211203575938</v>
      </c>
      <c r="M13" s="11" t="str">
        <f>CONCATENATE(D13, CHAR(10), " - NET WT. ", E13, " oz (", F13, " grams)")</f>
        <v>American Cheese Powder Ingredients:
whey, cheddar cheese (pasteurized milk, cultures, salt &amp; enzymes), salt, butter, buttermilk, sodium phosphate, natural flavors, fd&amp;c yellow #6 and oleoresin turmeric (coloring), and sodium silicoaluminate
 - NET WT. 1.10019499448315 oz (31.19 grams)</v>
      </c>
      <c r="N13" s="12">
        <v>10000000012</v>
      </c>
      <c r="O13" s="12">
        <v>30000000012</v>
      </c>
      <c r="P13" s="12">
        <v>50000000012</v>
      </c>
      <c r="Q13" s="12">
        <v>70000000012</v>
      </c>
      <c r="R13" s="12">
        <v>90000000012</v>
      </c>
      <c r="S13" s="12">
        <v>11000000012</v>
      </c>
      <c r="T13" s="12">
        <v>13000000012</v>
      </c>
      <c r="U13" s="10" t="s">
        <v>39</v>
      </c>
      <c r="V13" s="11"/>
      <c r="W13" s="8">
        <f>IF(G13 = "NULL", "NULL", G13/4)</f>
        <v>0.55000931232698136</v>
      </c>
      <c r="X13" s="8">
        <f>IF(W13 = "NULL", "NULL", W13*28.35)</f>
        <v>15.592764004469922</v>
      </c>
      <c r="Y13" s="8">
        <f>IF(G13 = "NULL", "NULL", G13*4)</f>
        <v>8.8001489972317017</v>
      </c>
      <c r="Z13" s="8">
        <f>IF(G13 = "NULL", "NULL", H13*4)</f>
        <v>249.48000000000005</v>
      </c>
      <c r="AA13" s="16">
        <v>15000000012</v>
      </c>
      <c r="AB13" s="8">
        <f>IF(OR(E13 = "NULL", G13 = "NULL"), "NULL", (E13+G13)/2)</f>
        <v>1.6501161218955387</v>
      </c>
      <c r="AC13" s="8">
        <f>IF(OR(F13 = "NULL", H13 = "NULL"), "NULL", (F13+H13)/2)</f>
        <v>46.780000000000008</v>
      </c>
      <c r="AD13" s="13"/>
    </row>
    <row r="14" spans="1:30" ht="75.599999999999994" customHeight="1" x14ac:dyDescent="0.3">
      <c r="A14" s="9" t="s">
        <v>69</v>
      </c>
      <c r="B14" s="10" t="s">
        <v>70</v>
      </c>
      <c r="C14" s="10" t="s">
        <v>70</v>
      </c>
      <c r="D14" s="11" t="s">
        <v>71</v>
      </c>
      <c r="E14" s="8">
        <f>IF(F14 = "NULL", "NULL", F14/28.34952)</f>
        <v>0.60001015890216136</v>
      </c>
      <c r="F14" s="8">
        <v>17.010000000000002</v>
      </c>
      <c r="G14" s="8">
        <f>IF(H14 = "NULL", "NULL", H14/28.34952)</f>
        <v>1.2000203178043227</v>
      </c>
      <c r="H14" s="8">
        <v>34.020000000000003</v>
      </c>
      <c r="I14" s="8">
        <f>IF(G14 = "NULL", "NULL", G14*1.25)</f>
        <v>1.5000253972554034</v>
      </c>
      <c r="J14" s="8">
        <f>IF(G14 = "NULL", "NULL", I14*28.35)</f>
        <v>42.525720012190689</v>
      </c>
      <c r="K14" s="8">
        <f>IF(G14 = "NULL", "NULL", G14*2)</f>
        <v>2.4000406356086454</v>
      </c>
      <c r="L14" s="8">
        <f>IF(G14 = "NULL", "NULL", K14*28.35)</f>
        <v>68.041152019505105</v>
      </c>
      <c r="M14" s="11" t="str">
        <f>CONCATENATE(D14, CHAR(10), " - NET WT. ", E14, " oz (", F14, " grams)")</f>
        <v>Ancho Pepper Ingredients:
crushed ancho peppers
 - NET WT. 0.600010158902161 oz (17.01 grams)</v>
      </c>
      <c r="N14" s="12">
        <v>10000000013</v>
      </c>
      <c r="O14" s="12">
        <v>30000000013</v>
      </c>
      <c r="P14" s="12">
        <v>50000000013</v>
      </c>
      <c r="Q14" s="12">
        <v>70000000013</v>
      </c>
      <c r="R14" s="12">
        <v>90000000013</v>
      </c>
      <c r="S14" s="12">
        <v>11000000013</v>
      </c>
      <c r="T14" s="12">
        <v>13000000013</v>
      </c>
      <c r="U14" s="10"/>
      <c r="V14" s="11" t="s">
        <v>57</v>
      </c>
      <c r="W14" s="8">
        <f>IF(G14 = "NULL", "NULL", G14/4)</f>
        <v>0.30000507945108068</v>
      </c>
      <c r="X14" s="8">
        <f>IF(W14 = "NULL", "NULL", W14*28.35)</f>
        <v>8.5051440024381382</v>
      </c>
      <c r="Y14" s="8">
        <f>IF(G14 = "NULL", "NULL", G14*4)</f>
        <v>4.8000812712172909</v>
      </c>
      <c r="Z14" s="8">
        <f>IF(G14 = "NULL", "NULL", H14*4)</f>
        <v>136.08000000000001</v>
      </c>
      <c r="AA14" s="16">
        <v>15000000013</v>
      </c>
      <c r="AB14" s="8">
        <f>IF(OR(E14 = "NULL", G14 = "NULL"), "NULL", (E14+G14)/2)</f>
        <v>0.90001523835324204</v>
      </c>
      <c r="AC14" s="8">
        <f>IF(OR(F14 = "NULL", H14 = "NULL"), "NULL", (F14+H14)/2)</f>
        <v>25.515000000000001</v>
      </c>
      <c r="AD14" s="13"/>
    </row>
    <row r="15" spans="1:30" ht="75.599999999999994" customHeight="1" x14ac:dyDescent="0.3">
      <c r="A15" s="25" t="s">
        <v>72</v>
      </c>
      <c r="B15" s="10" t="s">
        <v>73</v>
      </c>
      <c r="C15" s="10" t="s">
        <v>74</v>
      </c>
      <c r="D15" s="11" t="s">
        <v>75</v>
      </c>
      <c r="E15" s="8">
        <f>IF(F15 = "NULL", "NULL", F15/28.34952)</f>
        <v>1.7636982918934783</v>
      </c>
      <c r="F15" s="8">
        <v>50</v>
      </c>
      <c r="G15" s="8">
        <f>IF(H15 = "NULL", "NULL", H15/28.34952)</f>
        <v>3.5273965837869565</v>
      </c>
      <c r="H15" s="8">
        <v>100</v>
      </c>
      <c r="I15" s="8">
        <f>IF(G15 = "NULL", "NULL", G15*1.25)</f>
        <v>4.409245729733696</v>
      </c>
      <c r="J15" s="8">
        <f>IF(G15 = "NULL", "NULL", I15*28.35)</f>
        <v>125.00211643795029</v>
      </c>
      <c r="K15" s="8">
        <f>IF(G15 = "NULL", "NULL", G15*2)</f>
        <v>7.0547931675739131</v>
      </c>
      <c r="L15" s="8">
        <f>IF(G15 = "NULL", "NULL", K15*28.35)</f>
        <v>200.00338630072045</v>
      </c>
      <c r="M15" s="11" t="str">
        <f>CONCATENATE(D15, CHAR(10), " - NET WT. ", E15, " oz (", F15, " grams)")</f>
        <v>Any Kind of Burger Seasoning Ingredients:
salt, maltodextrin, garlic, natural flavors, spices, less than 2% of sunflower oil
 - NET WT. 1.76369829189348 oz (50 grams)</v>
      </c>
      <c r="N15" s="12">
        <v>10000000014</v>
      </c>
      <c r="O15" s="12">
        <v>30000000014</v>
      </c>
      <c r="P15" s="12">
        <v>50000000014</v>
      </c>
      <c r="Q15" s="12">
        <v>70000000014</v>
      </c>
      <c r="R15" s="12">
        <v>90000000014</v>
      </c>
      <c r="S15" s="12">
        <v>11000000014</v>
      </c>
      <c r="T15" s="12">
        <v>13000000014</v>
      </c>
      <c r="U15" s="10" t="s">
        <v>39</v>
      </c>
      <c r="V15" s="11" t="s">
        <v>1675</v>
      </c>
      <c r="W15" s="8">
        <f>IF(G15 = "NULL", "NULL", G15/4)</f>
        <v>0.88184914594673913</v>
      </c>
      <c r="X15" s="8">
        <f>IF(W15 = "NULL", "NULL", W15*28.35)</f>
        <v>25.000423287590056</v>
      </c>
      <c r="Y15" s="8">
        <f>IF(G15 = "NULL", "NULL", G15*4)</f>
        <v>14.109586335147826</v>
      </c>
      <c r="Z15" s="8">
        <f>IF(G15 = "NULL", "NULL", H15*4)</f>
        <v>400</v>
      </c>
      <c r="AA15" s="16">
        <v>15000000014</v>
      </c>
      <c r="AB15" s="8">
        <f>IF(OR(E15 = "NULL", G15 = "NULL"), "NULL", (E15+G15)/2)</f>
        <v>2.6455474378402175</v>
      </c>
      <c r="AC15" s="8">
        <f>IF(OR(F15 = "NULL", H15 = "NULL"), "NULL", (F15+H15)/2)</f>
        <v>75</v>
      </c>
      <c r="AD15" s="13" t="s">
        <v>1992</v>
      </c>
    </row>
    <row r="16" spans="1:30" ht="75.599999999999994" customHeight="1" x14ac:dyDescent="0.3">
      <c r="A16" s="9" t="s">
        <v>76</v>
      </c>
      <c r="B16" s="10" t="s">
        <v>77</v>
      </c>
      <c r="C16" s="10" t="s">
        <v>77</v>
      </c>
      <c r="D16" s="11" t="s">
        <v>78</v>
      </c>
      <c r="E16" s="8">
        <f>IF(F16 = "NULL", "NULL", F16/28.34952)</f>
        <v>2.585934435574218</v>
      </c>
      <c r="F16" s="8">
        <v>73.31</v>
      </c>
      <c r="G16" s="8">
        <f>IF(H16 = "NULL", "NULL", H16/28.34952)</f>
        <v>5.2000880438187318</v>
      </c>
      <c r="H16" s="8">
        <v>147.42000000000002</v>
      </c>
      <c r="I16" s="8">
        <f>IF(G16 = "NULL", "NULL", G16*1.25)</f>
        <v>6.5001100547734145</v>
      </c>
      <c r="J16" s="8">
        <f>IF(G16 = "NULL", "NULL", I16*28.35)</f>
        <v>184.27812005282632</v>
      </c>
      <c r="K16" s="8">
        <f>IF(G16 = "NULL", "NULL", G16*2)</f>
        <v>10.400176087637464</v>
      </c>
      <c r="L16" s="8">
        <f>IF(G16 = "NULL", "NULL", K16*28.35)</f>
        <v>294.84499208452212</v>
      </c>
      <c r="M16" s="11" t="str">
        <f>CONCATENATE(D16, CHAR(10), " - NET WT. ", E16, " oz (", F16,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2.58593443557422 oz (73.31 grams)</v>
      </c>
      <c r="N16" s="12">
        <v>10000000015</v>
      </c>
      <c r="O16" s="12">
        <v>30000000015</v>
      </c>
      <c r="P16" s="12">
        <v>50000000015</v>
      </c>
      <c r="Q16" s="12">
        <v>70000000015</v>
      </c>
      <c r="R16" s="12">
        <v>90000000015</v>
      </c>
      <c r="S16" s="12">
        <v>11000000015</v>
      </c>
      <c r="T16" s="12">
        <v>13000000015</v>
      </c>
      <c r="U16" s="10"/>
      <c r="V16" s="11"/>
      <c r="W16" s="8">
        <f>IF(G16 = "NULL", "NULL", G16/4)</f>
        <v>1.3000220109546829</v>
      </c>
      <c r="X16" s="8">
        <f>IF(W16 = "NULL", "NULL", W16*28.35)</f>
        <v>36.855624010565265</v>
      </c>
      <c r="Y16" s="8">
        <f>IF(G16 = "NULL", "NULL", G16*4)</f>
        <v>20.800352175274927</v>
      </c>
      <c r="Z16" s="8">
        <f>IF(G16 = "NULL", "NULL", H16*4)</f>
        <v>589.68000000000006</v>
      </c>
      <c r="AA16" s="16">
        <v>15000000015</v>
      </c>
      <c r="AB16" s="8">
        <f>IF(OR(E16 = "NULL", G16 = "NULL"), "NULL", (E16+G16)/2)</f>
        <v>3.8930112396964747</v>
      </c>
      <c r="AC16" s="8">
        <f>IF(OR(F16 = "NULL", H16 = "NULL"), "NULL", (F16+H16)/2)</f>
        <v>110.36500000000001</v>
      </c>
      <c r="AD16" s="13"/>
    </row>
    <row r="17" spans="1:30" ht="75.599999999999994" customHeight="1" x14ac:dyDescent="0.3">
      <c r="A17" s="9" t="s">
        <v>79</v>
      </c>
      <c r="B17" s="10" t="s">
        <v>80</v>
      </c>
      <c r="C17" s="10" t="s">
        <v>81</v>
      </c>
      <c r="D17" s="11" t="s">
        <v>1670</v>
      </c>
      <c r="E17" s="8">
        <f>IF(F17 = "NULL", "NULL", F17/28.34952)</f>
        <v>1.0000169315036023</v>
      </c>
      <c r="F17" s="8">
        <v>28.35</v>
      </c>
      <c r="G17" s="8">
        <f>IF(H17 = "NULL", "NULL", H17/28.34952)</f>
        <v>2.0000338630072045</v>
      </c>
      <c r="H17" s="8">
        <v>56.7</v>
      </c>
      <c r="I17" s="8">
        <f>IF(G17 = "NULL", "NULL", G17*1.25)</f>
        <v>2.5000423287590054</v>
      </c>
      <c r="J17" s="8">
        <f>IF(G17 = "NULL", "NULL", I17*28.35)</f>
        <v>70.87620002031781</v>
      </c>
      <c r="K17" s="8">
        <f>IF(G17 = "NULL", "NULL", G17*2)</f>
        <v>4.0000677260144091</v>
      </c>
      <c r="L17" s="8">
        <f>IF(G17 = "NULL", "NULL", K17*28.35)</f>
        <v>113.4019200325085</v>
      </c>
      <c r="M17" s="11" t="str">
        <f>CONCATENATE(D17, CHAR(10), " - NET WT. ", E17, " oz (", F17, " grams)")</f>
        <v>Apple Pie Spice Blend Ingredients:
cinnamon and other natural spices
 - NET WT. 1.0000169315036 oz (28.35 grams)</v>
      </c>
      <c r="N17" s="12">
        <v>10000000016</v>
      </c>
      <c r="O17" s="12">
        <v>30000000016</v>
      </c>
      <c r="P17" s="12">
        <v>50000000016</v>
      </c>
      <c r="Q17" s="12">
        <v>70000000016</v>
      </c>
      <c r="R17" s="12">
        <v>90000000016</v>
      </c>
      <c r="S17" s="12">
        <v>11000000016</v>
      </c>
      <c r="T17" s="12">
        <v>13000000016</v>
      </c>
      <c r="U17" s="10" t="s">
        <v>39</v>
      </c>
      <c r="V17" s="11"/>
      <c r="W17" s="8">
        <f>IF(G17 = "NULL", "NULL", G17/4)</f>
        <v>0.50000846575180113</v>
      </c>
      <c r="X17" s="8">
        <f>IF(W17 = "NULL", "NULL", W17*28.35)</f>
        <v>14.175240004063562</v>
      </c>
      <c r="Y17" s="8">
        <f>IF(G17 = "NULL", "NULL", G17*4)</f>
        <v>8.0001354520288182</v>
      </c>
      <c r="Z17" s="8">
        <f>IF(G17 = "NULL", "NULL", H17*4)</f>
        <v>226.8</v>
      </c>
      <c r="AA17" s="16">
        <v>15000000016</v>
      </c>
      <c r="AB17" s="8">
        <f>IF(OR(E17 = "NULL", G17 = "NULL"), "NULL", (E17+G17)/2)</f>
        <v>1.5000253972554034</v>
      </c>
      <c r="AC17" s="8">
        <f>IF(OR(F17 = "NULL", H17 = "NULL"), "NULL", (F17+H17)/2)</f>
        <v>42.525000000000006</v>
      </c>
      <c r="AD17" s="13"/>
    </row>
    <row r="18" spans="1:30" ht="75.599999999999994" customHeight="1" x14ac:dyDescent="0.3">
      <c r="A18" s="9" t="s">
        <v>2057</v>
      </c>
      <c r="B18" s="10" t="s">
        <v>83</v>
      </c>
      <c r="C18" s="10" t="s">
        <v>83</v>
      </c>
      <c r="D18" s="11" t="s">
        <v>84</v>
      </c>
      <c r="E18" s="8">
        <f>IF(F18 = "NULL", "NULL", F18/28.34952)</f>
        <v>0.80001354520288182</v>
      </c>
      <c r="F18" s="8">
        <v>22.68</v>
      </c>
      <c r="G18" s="8">
        <f>IF(H18 = "NULL", "NULL", H18/28.34952)</f>
        <v>1.6000270904057639</v>
      </c>
      <c r="H18" s="8">
        <v>45.360000000000007</v>
      </c>
      <c r="I18" s="8">
        <f>IF(G18 = "NULL", "NULL", G18*1.25)</f>
        <v>2.000033863007205</v>
      </c>
      <c r="J18" s="8">
        <f>IF(G18 = "NULL", "NULL", I18*28.35)</f>
        <v>56.700960016254264</v>
      </c>
      <c r="K18" s="8">
        <f>IF(G18 = "NULL", "NULL", G18*2)</f>
        <v>3.2000541808115277</v>
      </c>
      <c r="L18" s="8">
        <f>IF(G18 = "NULL", "NULL", K18*28.35)</f>
        <v>90.721536026006817</v>
      </c>
      <c r="M18" s="11" t="str">
        <f>CONCATENATE(D18, CHAR(10), " - NET WT. ", E18, " oz (", F18, " grams)")</f>
        <v>Apricot Tea Ingredients:
black tea, calendula petals, artificial apricot flavoring
 - NET WT. 0.800013545202882 oz (22.68 grams)</v>
      </c>
      <c r="N18" s="12">
        <v>10000000018</v>
      </c>
      <c r="O18" s="12">
        <v>30000000018</v>
      </c>
      <c r="P18" s="12">
        <v>50000000018</v>
      </c>
      <c r="Q18" s="12">
        <v>70000000018</v>
      </c>
      <c r="R18" s="12">
        <v>90000000018</v>
      </c>
      <c r="S18" s="12">
        <v>11000000018</v>
      </c>
      <c r="T18" s="12">
        <v>13000000018</v>
      </c>
      <c r="U18" s="10" t="s">
        <v>39</v>
      </c>
      <c r="V18" s="11" t="s">
        <v>1676</v>
      </c>
      <c r="W18" s="8">
        <f>IF(G18 = "NULL", "NULL", G18/4)</f>
        <v>0.40000677260144096</v>
      </c>
      <c r="X18" s="8">
        <f>IF(W18 = "NULL", "NULL", W18*28.35)</f>
        <v>11.340192003250852</v>
      </c>
      <c r="Y18" s="8">
        <f>IF(G18 = "NULL", "NULL", G18*4)</f>
        <v>6.4001083616230554</v>
      </c>
      <c r="Z18" s="8">
        <f>IF(G18 = "NULL", "NULL", H18*4)</f>
        <v>181.44000000000003</v>
      </c>
      <c r="AA18" s="16">
        <v>15000000018</v>
      </c>
      <c r="AB18" s="8">
        <f>IF(OR(E18 = "NULL", G18 = "NULL"), "NULL", (E18+G18)/2)</f>
        <v>1.2000203178043227</v>
      </c>
      <c r="AC18" s="8">
        <f>IF(OR(F18 = "NULL", H18 = "NULL"), "NULL", (F18+H18)/2)</f>
        <v>34.020000000000003</v>
      </c>
      <c r="AD18" s="13"/>
    </row>
    <row r="19" spans="1:30" ht="75.599999999999994" customHeight="1" x14ac:dyDescent="0.3">
      <c r="A19" s="9" t="s">
        <v>85</v>
      </c>
      <c r="B19" s="10" t="s">
        <v>86</v>
      </c>
      <c r="C19" s="10" t="s">
        <v>86</v>
      </c>
      <c r="D19" s="11" t="s">
        <v>86</v>
      </c>
      <c r="E19" s="8">
        <f>IF(F19 = "NULL", "NULL", F19/28.34952)</f>
        <v>1.7499414452167092</v>
      </c>
      <c r="F19" s="8">
        <v>49.61</v>
      </c>
      <c r="G19" s="8">
        <f>IF(H19 = "NULL", "NULL", H19/28.34952)</f>
        <v>3.5000592602626082</v>
      </c>
      <c r="H19" s="8">
        <v>99.225000000000009</v>
      </c>
      <c r="I19" s="8">
        <f>IF(G19 = "NULL", "NULL", G19*1.25)</f>
        <v>4.3750740753282606</v>
      </c>
      <c r="J19" s="8">
        <f>IF(G19 = "NULL", "NULL", I19*28.35)</f>
        <v>124.0333500355562</v>
      </c>
      <c r="K19" s="8">
        <f>IF(G19 = "NULL", "NULL", G19*2)</f>
        <v>7.0001185205252163</v>
      </c>
      <c r="L19" s="8">
        <f>IF(G19 = "NULL", "NULL", K19*28.35)</f>
        <v>198.45336005688989</v>
      </c>
      <c r="M19" s="11" t="str">
        <f>CONCATENATE(D19, CHAR(10), " - NET WT. ", E19, " oz (", F19, " grams)")</f>
        <v>Asian Dragon Seasoning
 - NET WT. 1.74994144521671 oz (49.61 grams)</v>
      </c>
      <c r="N19" s="12">
        <v>10000000019</v>
      </c>
      <c r="O19" s="12">
        <v>30000000019</v>
      </c>
      <c r="P19" s="12">
        <v>50000000019</v>
      </c>
      <c r="Q19" s="12">
        <v>70000000019</v>
      </c>
      <c r="R19" s="12">
        <v>90000000019</v>
      </c>
      <c r="S19" s="12">
        <v>11000000019</v>
      </c>
      <c r="T19" s="12">
        <v>13000000019</v>
      </c>
      <c r="U19" s="10"/>
      <c r="V19" s="11"/>
      <c r="W19" s="8">
        <f>IF(G19 = "NULL", "NULL", G19/4)</f>
        <v>0.87501481506565204</v>
      </c>
      <c r="X19" s="8">
        <f>IF(W19 = "NULL", "NULL", W19*28.35)</f>
        <v>24.806670007111236</v>
      </c>
      <c r="Y19" s="8">
        <f>IF(G19 = "NULL", "NULL", G19*4)</f>
        <v>14.000237041050433</v>
      </c>
      <c r="Z19" s="8">
        <f>IF(G19 = "NULL", "NULL", H19*4)</f>
        <v>396.90000000000003</v>
      </c>
      <c r="AA19" s="16">
        <v>15000000019</v>
      </c>
      <c r="AB19" s="8">
        <f>IF(OR(E19 = "NULL", G19 = "NULL"), "NULL", (E19+G19)/2)</f>
        <v>2.6250003527396588</v>
      </c>
      <c r="AC19" s="8">
        <f>IF(OR(F19 = "NULL", H19 = "NULL"), "NULL", (F19+H19)/2)</f>
        <v>74.417500000000004</v>
      </c>
      <c r="AD19" s="13"/>
    </row>
    <row r="20" spans="1:30" ht="75.599999999999994" customHeight="1" x14ac:dyDescent="0.3">
      <c r="A20" s="9" t="s">
        <v>87</v>
      </c>
      <c r="B20" s="10" t="s">
        <v>88</v>
      </c>
      <c r="C20" s="10" t="s">
        <v>89</v>
      </c>
      <c r="D20" s="11" t="s">
        <v>90</v>
      </c>
      <c r="E20" s="8">
        <f>IF(F20 = "NULL", "NULL", F20/28.34952)</f>
        <v>1.0000169315036023</v>
      </c>
      <c r="F20" s="8">
        <v>28.35</v>
      </c>
      <c r="G20" s="8">
        <f>IF(H20 = "NULL", "NULL", H20/28.34952)</f>
        <v>2.0000338630072045</v>
      </c>
      <c r="H20" s="8">
        <v>56.7</v>
      </c>
      <c r="I20" s="8">
        <f>IF(G20 = "NULL", "NULL", G20*1.25)</f>
        <v>2.5000423287590054</v>
      </c>
      <c r="J20" s="8">
        <f>IF(G20 = "NULL", "NULL", I20*28.35)</f>
        <v>70.87620002031781</v>
      </c>
      <c r="K20" s="8">
        <f>IF(G20 = "NULL", "NULL", G20*2)</f>
        <v>4.0000677260144091</v>
      </c>
      <c r="L20" s="8">
        <f>IF(G20 = "NULL", "NULL", K20*28.35)</f>
        <v>113.4019200325085</v>
      </c>
      <c r="M20" s="11" t="str">
        <f>CONCATENATE(D20, CHAR(10), " - NET WT. ", E20, " oz (", F20, " grams)")</f>
        <v>Asian Pork Rub Ingredients:
dehydrated onion, garlic, sea salt, spices, brown sugar, sesame seeds, sugar, sesame oil, natural hickory smoke flavor (maltodextrin, natural smoke flavor, lemongrass oil, spice extratives, silicon dioxide
 - NET WT. 1.0000169315036 oz (28.35 grams)</v>
      </c>
      <c r="N20" s="12">
        <v>10000000020</v>
      </c>
      <c r="O20" s="12">
        <v>30000000020</v>
      </c>
      <c r="P20" s="12">
        <v>50000000020</v>
      </c>
      <c r="Q20" s="12">
        <v>70000000020</v>
      </c>
      <c r="R20" s="12">
        <v>90000000020</v>
      </c>
      <c r="S20" s="12">
        <v>11000000020</v>
      </c>
      <c r="T20" s="12">
        <v>13000000020</v>
      </c>
      <c r="U20" s="10"/>
      <c r="V20" s="11"/>
      <c r="W20" s="8">
        <f>IF(G20 = "NULL", "NULL", G20/4)</f>
        <v>0.50000846575180113</v>
      </c>
      <c r="X20" s="8">
        <f>IF(W20 = "NULL", "NULL", W20*28.35)</f>
        <v>14.175240004063562</v>
      </c>
      <c r="Y20" s="8">
        <f>IF(G20 = "NULL", "NULL", G20*4)</f>
        <v>8.0001354520288182</v>
      </c>
      <c r="Z20" s="8">
        <f>IF(G20 = "NULL", "NULL", H20*4)</f>
        <v>226.8</v>
      </c>
      <c r="AA20" s="16">
        <v>15000000020</v>
      </c>
      <c r="AB20" s="8">
        <f>IF(OR(E20 = "NULL", G20 = "NULL"), "NULL", (E20+G20)/2)</f>
        <v>1.5000253972554034</v>
      </c>
      <c r="AC20" s="8">
        <f>IF(OR(F20 = "NULL", H20 = "NULL"), "NULL", (F20+H20)/2)</f>
        <v>42.525000000000006</v>
      </c>
      <c r="AD20" s="13"/>
    </row>
    <row r="21" spans="1:30" ht="75.599999999999994" customHeight="1" x14ac:dyDescent="0.3">
      <c r="A21" s="9" t="s">
        <v>91</v>
      </c>
      <c r="B21" s="10" t="s">
        <v>92</v>
      </c>
      <c r="C21" s="10" t="s">
        <v>93</v>
      </c>
      <c r="D21" s="11" t="s">
        <v>92</v>
      </c>
      <c r="E21" s="8">
        <f>IF(F21 = "NULL", "NULL", F21/28.34952)</f>
        <v>0.80001354520288182</v>
      </c>
      <c r="F21" s="8">
        <v>22.68</v>
      </c>
      <c r="G21" s="8">
        <f>IF(H21 = "NULL", "NULL", H21/28.34952)</f>
        <v>1.6000270904057639</v>
      </c>
      <c r="H21" s="8">
        <v>45.360000000000007</v>
      </c>
      <c r="I21" s="8">
        <f>IF(G21 = "NULL", "NULL", G21*1.25)</f>
        <v>2.000033863007205</v>
      </c>
      <c r="J21" s="8">
        <f>IF(G21 = "NULL", "NULL", I21*28.35)</f>
        <v>56.700960016254264</v>
      </c>
      <c r="K21" s="8">
        <f>IF(G21 = "NULL", "NULL", G21*2)</f>
        <v>3.2000541808115277</v>
      </c>
      <c r="L21" s="8">
        <f>IF(G21 = "NULL", "NULL", K21*28.35)</f>
        <v>90.721536026006817</v>
      </c>
      <c r="M21" s="11" t="str">
        <f>CONCATENATE(D21, CHAR(10), " - NET WT. ", E21, " oz (", F21, " grams)")</f>
        <v>Assam Bop Tea
 - NET WT. 0.800013545202882 oz (22.68 grams)</v>
      </c>
      <c r="N21" s="12">
        <v>10000000021</v>
      </c>
      <c r="O21" s="12">
        <v>30000000021</v>
      </c>
      <c r="P21" s="12">
        <v>50000000021</v>
      </c>
      <c r="Q21" s="12">
        <v>70000000021</v>
      </c>
      <c r="R21" s="12">
        <v>90000000021</v>
      </c>
      <c r="S21" s="12">
        <v>11000000021</v>
      </c>
      <c r="T21" s="12">
        <v>13000000021</v>
      </c>
      <c r="U21" s="10"/>
      <c r="V21" s="11"/>
      <c r="W21" s="8">
        <f>IF(G21 = "NULL", "NULL", G21/4)</f>
        <v>0.40000677260144096</v>
      </c>
      <c r="X21" s="8">
        <f>IF(W21 = "NULL", "NULL", W21*28.35)</f>
        <v>11.340192003250852</v>
      </c>
      <c r="Y21" s="8">
        <f>IF(G21 = "NULL", "NULL", G21*4)</f>
        <v>6.4001083616230554</v>
      </c>
      <c r="Z21" s="8">
        <f>IF(G21 = "NULL", "NULL", H21*4)</f>
        <v>181.44000000000003</v>
      </c>
      <c r="AA21" s="16">
        <v>15000000021</v>
      </c>
      <c r="AB21" s="8">
        <f>IF(OR(E21 = "NULL", G21 = "NULL"), "NULL", (E21+G21)/2)</f>
        <v>1.2000203178043227</v>
      </c>
      <c r="AC21" s="8">
        <f>IF(OR(F21 = "NULL", H21 = "NULL"), "NULL", (F21+H21)/2)</f>
        <v>34.020000000000003</v>
      </c>
      <c r="AD21" s="13"/>
    </row>
    <row r="22" spans="1:30" ht="75.599999999999994" customHeight="1" x14ac:dyDescent="0.3">
      <c r="A22" s="9" t="s">
        <v>1756</v>
      </c>
      <c r="B22" s="10" t="s">
        <v>2027</v>
      </c>
      <c r="C22" s="10" t="s">
        <v>2027</v>
      </c>
      <c r="D22" s="11" t="s">
        <v>2107</v>
      </c>
      <c r="E22" s="8" t="str">
        <f>IF(F22 = "NULL", "NULL", F22/28.34952)</f>
        <v>NULL</v>
      </c>
      <c r="F22" s="8" t="s">
        <v>32</v>
      </c>
      <c r="G22" s="8" t="str">
        <f>IF(H22 = "NULL", "NULL", H22/28.34952)</f>
        <v>NULL</v>
      </c>
      <c r="H22" s="8" t="s">
        <v>32</v>
      </c>
      <c r="I22" s="8" t="str">
        <f>IF(G22 = "NULL", "NULL", G22*1.25)</f>
        <v>NULL</v>
      </c>
      <c r="J22" s="8" t="str">
        <f>IF(G22 = "NULL", "NULL", I22*28.35)</f>
        <v>NULL</v>
      </c>
      <c r="K22" s="8" t="str">
        <f>IF(G22 = "NULL", "NULL", G22*2)</f>
        <v>NULL</v>
      </c>
      <c r="L22" s="8" t="str">
        <f>IF(G22 = "NULL", "NULL", K22*28.35)</f>
        <v>NULL</v>
      </c>
      <c r="M22" s="11" t="str">
        <f>CONCATENATE(D22, CHAR(10), " - NET WT. ", E22, " oz (", F22, " grams)")</f>
        <v>Atlantic Catch Seafood Seasoning Ingredients:
paprika, salt, spices
 - NET WT. NULL oz (NULL grams)</v>
      </c>
      <c r="N22" s="12">
        <v>10000000547</v>
      </c>
      <c r="O22" s="12">
        <v>30000000547</v>
      </c>
      <c r="P22" s="12">
        <v>50000000547</v>
      </c>
      <c r="Q22" s="12">
        <v>70000000547</v>
      </c>
      <c r="R22" s="12">
        <v>90000000547</v>
      </c>
      <c r="S22" s="12">
        <v>11000000503</v>
      </c>
      <c r="T22" s="12">
        <v>13000000502</v>
      </c>
      <c r="U22" s="10" t="s">
        <v>39</v>
      </c>
      <c r="V22" s="11" t="s">
        <v>2028</v>
      </c>
      <c r="W22" s="8" t="str">
        <f>IF(G22 = "NULL", "NULL", G22/4)</f>
        <v>NULL</v>
      </c>
      <c r="X22" s="8" t="str">
        <f>IF(W22 = "NULL", "NULL", W22*28.35)</f>
        <v>NULL</v>
      </c>
      <c r="Y22" s="8" t="str">
        <f>IF(G22 = "NULL", "NULL", G22*4)</f>
        <v>NULL</v>
      </c>
      <c r="Z22" s="8" t="str">
        <f>IF(G22 = "NULL", "NULL", H22*4)</f>
        <v>NULL</v>
      </c>
      <c r="AA22" s="16">
        <v>15000000024</v>
      </c>
      <c r="AB22" s="8" t="str">
        <f>IF(OR(E22 = "NULL", G22 = "NULL"), "NULL", (E22+G22)/2)</f>
        <v>NULL</v>
      </c>
      <c r="AC22" s="8" t="str">
        <f>IF(OR(F22 = "NULL", H22 = "NULL"), "NULL", (F22+H22)/2)</f>
        <v>NULL</v>
      </c>
      <c r="AD22" s="13" t="s">
        <v>2029</v>
      </c>
    </row>
    <row r="23" spans="1:30" ht="75.599999999999994" customHeight="1" x14ac:dyDescent="0.3">
      <c r="A23" s="9" t="s">
        <v>94</v>
      </c>
      <c r="B23" s="10" t="s">
        <v>95</v>
      </c>
      <c r="C23" s="10" t="s">
        <v>96</v>
      </c>
      <c r="D23" s="11" t="s">
        <v>97</v>
      </c>
      <c r="E23" s="8">
        <f>IF(F23 = "NULL", "NULL", F23/28.34952)</f>
        <v>1.1000186246539627</v>
      </c>
      <c r="F23" s="8">
        <v>31.185000000000006</v>
      </c>
      <c r="G23" s="8">
        <f>IF(H23 = "NULL", "NULL", H23/28.34952)</f>
        <v>2.2000372493079254</v>
      </c>
      <c r="H23" s="8">
        <v>62.370000000000012</v>
      </c>
      <c r="I23" s="8">
        <f>IF(G23 = "NULL", "NULL", G23*1.25)</f>
        <v>2.7500465616349068</v>
      </c>
      <c r="J23" s="8">
        <f>IF(G23 = "NULL", "NULL", I23*28.35)</f>
        <v>77.963820022349609</v>
      </c>
      <c r="K23" s="8">
        <f>IF(G23 = "NULL", "NULL", G23*2)</f>
        <v>4.4000744986158509</v>
      </c>
      <c r="L23" s="8">
        <f>IF(G23 = "NULL", "NULL", K23*28.35)</f>
        <v>124.74211203575938</v>
      </c>
      <c r="M23" s="11" t="str">
        <f>CONCATENATE(D23, CHAR(10), " - NET WT. ", E23, " oz (", F23,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1.10001862465396 oz (31.185 grams)</v>
      </c>
      <c r="N23" s="12">
        <v>10000000022</v>
      </c>
      <c r="O23" s="12">
        <v>30000000022</v>
      </c>
      <c r="P23" s="12">
        <v>50000000022</v>
      </c>
      <c r="Q23" s="12">
        <v>70000000022</v>
      </c>
      <c r="R23" s="12">
        <v>90000000022</v>
      </c>
      <c r="S23" s="12">
        <v>11000000022</v>
      </c>
      <c r="T23" s="12">
        <v>13000000022</v>
      </c>
      <c r="U23" s="10" t="s">
        <v>39</v>
      </c>
      <c r="V23" s="11" t="s">
        <v>98</v>
      </c>
      <c r="W23" s="8">
        <f>IF(G23 = "NULL", "NULL", G23/4)</f>
        <v>0.55000931232698136</v>
      </c>
      <c r="X23" s="8">
        <f>IF(W23 = "NULL", "NULL", W23*28.35)</f>
        <v>15.592764004469922</v>
      </c>
      <c r="Y23" s="8">
        <f>IF(G23 = "NULL", "NULL", G23*4)</f>
        <v>8.8001489972317017</v>
      </c>
      <c r="Z23" s="8">
        <f>IF(G23 = "NULL", "NULL", H23*4)</f>
        <v>249.48000000000005</v>
      </c>
      <c r="AA23" s="16">
        <v>15000000022</v>
      </c>
      <c r="AB23" s="8">
        <f>IF(OR(E23 = "NULL", G23 = "NULL"), "NULL", (E23+G23)/2)</f>
        <v>1.6500279369809441</v>
      </c>
      <c r="AC23" s="8">
        <f>IF(OR(F23 = "NULL", H23 = "NULL"), "NULL", (F23+H23)/2)</f>
        <v>46.777500000000011</v>
      </c>
      <c r="AD23" s="13"/>
    </row>
    <row r="24" spans="1:30" ht="75.599999999999994" customHeight="1" x14ac:dyDescent="0.3">
      <c r="A24" s="9" t="s">
        <v>99</v>
      </c>
      <c r="B24" s="10" t="s">
        <v>100</v>
      </c>
      <c r="C24" s="10" t="s">
        <v>100</v>
      </c>
      <c r="D24" s="11" t="s">
        <v>101</v>
      </c>
      <c r="E24" s="8">
        <f>IF(F24 = "NULL", "NULL", F24/28.34952)</f>
        <v>1.0000169315036023</v>
      </c>
      <c r="F24" s="8">
        <v>28.35</v>
      </c>
      <c r="G24" s="8">
        <f>IF(H24 = "NULL", "NULL", H24/28.34952)</f>
        <v>2.0000338630072045</v>
      </c>
      <c r="H24" s="8">
        <v>56.7</v>
      </c>
      <c r="I24" s="8">
        <f>IF(G24 = "NULL", "NULL", G24*1.25)</f>
        <v>2.5000423287590054</v>
      </c>
      <c r="J24" s="8">
        <f>IF(G24 = "NULL", "NULL", I24*28.35)</f>
        <v>70.87620002031781</v>
      </c>
      <c r="K24" s="8">
        <f>IF(G24 = "NULL", "NULL", G24*2)</f>
        <v>4.0000677260144091</v>
      </c>
      <c r="L24" s="8">
        <f>IF(G24 = "NULL", "NULL", K24*28.35)</f>
        <v>113.4019200325085</v>
      </c>
      <c r="M24" s="11" t="str">
        <f>CONCATENATE(D24, CHAR(10), " - NET WT. ", E24, " oz (", F24, " grams)")</f>
        <v>Bacon Griller Seasoning Ingredients:
salt, black pepper, dill seed, coriander, red pepper flakes, dehydrated garlic, cocoa powder, extratives of paprika, dill, garlic, black pepper, brown sugar, rendered bacon fat, natural applewood smoke flavor, silicon dioxide (anti caking)
 - NET WT. 1.0000169315036 oz (28.35 grams)</v>
      </c>
      <c r="N24" s="12">
        <v>10000000450</v>
      </c>
      <c r="O24" s="12">
        <v>30000000450</v>
      </c>
      <c r="P24" s="12">
        <v>50000000450</v>
      </c>
      <c r="Q24" s="12">
        <v>70000000450</v>
      </c>
      <c r="R24" s="12">
        <v>90000000450</v>
      </c>
      <c r="S24" s="12">
        <v>11000000023</v>
      </c>
      <c r="T24" s="12">
        <v>13000000023</v>
      </c>
      <c r="U24" s="10"/>
      <c r="V24" s="11" t="s">
        <v>835</v>
      </c>
      <c r="W24" s="8">
        <f>IF(G24 = "NULL", "NULL", G24/4)</f>
        <v>0.50000846575180113</v>
      </c>
      <c r="X24" s="8">
        <f>IF(W24 = "NULL", "NULL", W24*28.35)</f>
        <v>14.175240004063562</v>
      </c>
      <c r="Y24" s="8">
        <f>IF(G24 = "NULL", "NULL", G24*4)</f>
        <v>8.0001354520288182</v>
      </c>
      <c r="Z24" s="8">
        <f>IF(G24 = "NULL", "NULL", H24*4)</f>
        <v>226.8</v>
      </c>
      <c r="AA24" s="16">
        <v>15000000407</v>
      </c>
      <c r="AB24" s="8">
        <f>IF(OR(E24 = "NULL", G24 = "NULL"), "NULL", (E24+G24)/2)</f>
        <v>1.5000253972554034</v>
      </c>
      <c r="AC24" s="8">
        <f>IF(OR(F24 = "NULL", H24 = "NULL"), "NULL", (F24+H24)/2)</f>
        <v>42.525000000000006</v>
      </c>
      <c r="AD24" s="13" t="s">
        <v>102</v>
      </c>
    </row>
    <row r="25" spans="1:30" ht="75.599999999999994" customHeight="1" x14ac:dyDescent="0.3">
      <c r="A25" s="9" t="s">
        <v>103</v>
      </c>
      <c r="B25" s="10" t="s">
        <v>104</v>
      </c>
      <c r="C25" s="10" t="s">
        <v>105</v>
      </c>
      <c r="D25" s="11" t="s">
        <v>106</v>
      </c>
      <c r="E25" s="8">
        <f>IF(F25 = "NULL", "NULL", F25/28.34952)</f>
        <v>1.9500330164320243</v>
      </c>
      <c r="F25" s="8">
        <v>55.282499999999999</v>
      </c>
      <c r="G25" s="8">
        <f>IF(H25 = "NULL", "NULL", H25/28.34952)</f>
        <v>3.9000660328640486</v>
      </c>
      <c r="H25" s="8">
        <v>110.565</v>
      </c>
      <c r="I25" s="8">
        <f>IF(G25 = "NULL", "NULL", G25*1.25)</f>
        <v>4.8750825410800607</v>
      </c>
      <c r="J25" s="8">
        <f>IF(G25 = "NULL", "NULL", I25*28.35)</f>
        <v>138.20859003961974</v>
      </c>
      <c r="K25" s="8">
        <f>IF(G25 = "NULL", "NULL", G25*2)</f>
        <v>7.8001320657280973</v>
      </c>
      <c r="L25" s="8">
        <f>IF(G25 = "NULL", "NULL", K25*28.35)</f>
        <v>221.13374406339156</v>
      </c>
      <c r="M25" s="11" t="str">
        <f>CONCATENATE(D25, CHAR(10), " - NET WT. ", E25, " oz (", F25,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1.95003301643202 oz (55.2825 grams)</v>
      </c>
      <c r="N25" s="12">
        <v>10000000023</v>
      </c>
      <c r="O25" s="12">
        <v>30000000023</v>
      </c>
      <c r="P25" s="12">
        <v>50000000023</v>
      </c>
      <c r="Q25" s="12">
        <v>70000000023</v>
      </c>
      <c r="R25" s="12">
        <v>90000000023</v>
      </c>
      <c r="S25" s="12">
        <v>11000000024</v>
      </c>
      <c r="T25" s="12">
        <v>13000000024</v>
      </c>
      <c r="U25" s="10"/>
      <c r="V25" s="11"/>
      <c r="W25" s="8">
        <f>IF(G25 = "NULL", "NULL", G25/4)</f>
        <v>0.97501650821601216</v>
      </c>
      <c r="X25" s="8">
        <f>IF(W25 = "NULL", "NULL", W25*28.35)</f>
        <v>27.641718007923945</v>
      </c>
      <c r="Y25" s="8">
        <f>IF(G25 = "NULL", "NULL", G25*4)</f>
        <v>15.600264131456195</v>
      </c>
      <c r="Z25" s="8">
        <f>IF(G25 = "NULL", "NULL", H25*4)</f>
        <v>442.26</v>
      </c>
      <c r="AA25" s="16">
        <v>15000000023</v>
      </c>
      <c r="AB25" s="8">
        <f>IF(OR(E25 = "NULL", G25 = "NULL"), "NULL", (E25+G25)/2)</f>
        <v>2.9250495246480366</v>
      </c>
      <c r="AC25" s="8">
        <f>IF(OR(F25 = "NULL", H25 = "NULL"), "NULL", (F25+H25)/2)</f>
        <v>82.923749999999998</v>
      </c>
      <c r="AD25" s="13"/>
    </row>
    <row r="26" spans="1:30" ht="75.599999999999994" customHeight="1" x14ac:dyDescent="0.3">
      <c r="A26" s="9" t="s">
        <v>107</v>
      </c>
      <c r="B26" s="10" t="s">
        <v>108</v>
      </c>
      <c r="C26" s="10" t="s">
        <v>108</v>
      </c>
      <c r="D26" s="11" t="s">
        <v>109</v>
      </c>
      <c r="E26" s="8">
        <f>IF(F26 = "NULL", "NULL", F26/28.34952)</f>
        <v>1.5167805310283915</v>
      </c>
      <c r="F26" s="8">
        <v>43</v>
      </c>
      <c r="G26" s="8">
        <f>IF(H26 = "NULL", "NULL", H26/28.34952)</f>
        <v>3.2099308912461306</v>
      </c>
      <c r="H26" s="8">
        <v>91</v>
      </c>
      <c r="I26" s="8">
        <f>IF(G26 = "NULL", "NULL", G26*1.25)</f>
        <v>4.0124136140576629</v>
      </c>
      <c r="J26" s="8">
        <f>IF(G26 = "NULL", "NULL", I26*28.35)</f>
        <v>113.75192595853476</v>
      </c>
      <c r="K26" s="8">
        <f>IF(G26 = "NULL", "NULL", G26*2)</f>
        <v>6.4198617824922612</v>
      </c>
      <c r="L26" s="8">
        <f>IF(G26 = "NULL", "NULL", K26*28.35)</f>
        <v>182.0030815336556</v>
      </c>
      <c r="M26" s="11" t="str">
        <f>CONCATENATE(D26, CHAR(10), " - NET WT. ", E26, " oz (", F26, " grams)")</f>
        <v>Bacon Salt Ingredients:
salt, brown sugar, rendered bacon fat, natural applewood smoke flavor, and silicon dioxide added to prevent caking
 - NET WT. 1.51678053102839 oz (43 grams)</v>
      </c>
      <c r="N26" s="12">
        <v>10000000024</v>
      </c>
      <c r="O26" s="12">
        <v>30000000024</v>
      </c>
      <c r="P26" s="12">
        <v>50000000024</v>
      </c>
      <c r="Q26" s="12">
        <v>70000000024</v>
      </c>
      <c r="R26" s="12">
        <v>90000000024</v>
      </c>
      <c r="S26" s="12">
        <v>11000000025</v>
      </c>
      <c r="T26" s="12">
        <v>13000000025</v>
      </c>
      <c r="U26" s="10" t="s">
        <v>39</v>
      </c>
      <c r="V26" s="11" t="s">
        <v>57</v>
      </c>
      <c r="W26" s="8">
        <f>IF(G26 = "NULL", "NULL", G26/4)</f>
        <v>0.80248272281153266</v>
      </c>
      <c r="X26" s="8">
        <f>IF(W26 = "NULL", "NULL", W26*28.35)</f>
        <v>22.75038519170695</v>
      </c>
      <c r="Y26" s="8">
        <f>IF(G26 = "NULL", "NULL", G26*4)</f>
        <v>12.839723564984522</v>
      </c>
      <c r="Z26" s="8">
        <f>IF(G26 = "NULL", "NULL", H26*4)</f>
        <v>364</v>
      </c>
      <c r="AA26" s="16">
        <v>15000000024</v>
      </c>
      <c r="AB26" s="8">
        <f>IF(OR(E26 = "NULL", G26 = "NULL"), "NULL", (E26+G26)/2)</f>
        <v>2.363355711137261</v>
      </c>
      <c r="AC26" s="8">
        <f>IF(OR(F26 = "NULL", H26 = "NULL"), "NULL", (F26+H26)/2)</f>
        <v>67</v>
      </c>
      <c r="AD26" s="13"/>
    </row>
    <row r="27" spans="1:30" ht="75.599999999999994" customHeight="1" x14ac:dyDescent="0.3">
      <c r="A27" s="9" t="s">
        <v>110</v>
      </c>
      <c r="B27" s="10" t="s">
        <v>111</v>
      </c>
      <c r="C27" s="10" t="s">
        <v>111</v>
      </c>
      <c r="D27" s="11" t="s">
        <v>112</v>
      </c>
      <c r="E27" s="8">
        <f>IF(F27 = "NULL", "NULL", F27/28.34952)</f>
        <v>1.400023704105043</v>
      </c>
      <c r="F27" s="8">
        <v>39.69</v>
      </c>
      <c r="G27" s="8">
        <f>IF(H27 = "NULL", "NULL", H27/28.34952)</f>
        <v>2.8000474082100859</v>
      </c>
      <c r="H27" s="8">
        <v>79.38</v>
      </c>
      <c r="I27" s="8">
        <f>IF(G27 = "NULL", "NULL", G27*1.25)</f>
        <v>3.5000592602626073</v>
      </c>
      <c r="J27" s="8">
        <f>IF(G27 = "NULL", "NULL", I27*28.35)</f>
        <v>99.226680028444918</v>
      </c>
      <c r="K27" s="8">
        <f>IF(G27 = "NULL", "NULL", G27*2)</f>
        <v>5.6000948164201718</v>
      </c>
      <c r="L27" s="8">
        <f>IF(G27 = "NULL", "NULL", K27*28.35)</f>
        <v>158.76268804551188</v>
      </c>
      <c r="M27" s="11" t="str">
        <f>CONCATENATE(D27, CHAR(10), " - NET WT. ", E27, " oz (", F27,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1.40002370410504 oz (39.69 grams)</v>
      </c>
      <c r="N27" s="12">
        <v>10000000451</v>
      </c>
      <c r="O27" s="12">
        <v>30000000451</v>
      </c>
      <c r="P27" s="12">
        <v>50000000451</v>
      </c>
      <c r="Q27" s="12">
        <v>70000000451</v>
      </c>
      <c r="R27" s="12">
        <v>90000000451</v>
      </c>
      <c r="S27" s="12">
        <v>11000000026</v>
      </c>
      <c r="T27" s="12">
        <v>13000000026</v>
      </c>
      <c r="U27" s="10"/>
      <c r="V27" s="11"/>
      <c r="W27" s="8">
        <f>IF(G27 = "NULL", "NULL", G27/4)</f>
        <v>0.70001185205252148</v>
      </c>
      <c r="X27" s="8">
        <f>IF(W27 = "NULL", "NULL", W27*28.35)</f>
        <v>19.845336005688985</v>
      </c>
      <c r="Y27" s="8">
        <f>IF(G27 = "NULL", "NULL", G27*4)</f>
        <v>11.200189632840344</v>
      </c>
      <c r="Z27" s="8">
        <f>IF(G27 = "NULL", "NULL", H27*4)</f>
        <v>317.52</v>
      </c>
      <c r="AA27" s="16">
        <v>15000000408</v>
      </c>
      <c r="AB27" s="8">
        <f>IF(OR(E27 = "NULL", G27 = "NULL"), "NULL", (E27+G27)/2)</f>
        <v>2.1000355561575645</v>
      </c>
      <c r="AC27" s="8">
        <f>IF(OR(F27 = "NULL", H27 = "NULL"), "NULL", (F27+H27)/2)</f>
        <v>59.534999999999997</v>
      </c>
      <c r="AD27" s="13"/>
    </row>
    <row r="28" spans="1:30" ht="75.599999999999994" customHeight="1" x14ac:dyDescent="0.3">
      <c r="A28" s="9" t="s">
        <v>113</v>
      </c>
      <c r="B28" s="10" t="s">
        <v>114</v>
      </c>
      <c r="C28" s="10" t="s">
        <v>115</v>
      </c>
      <c r="D28" s="11" t="s">
        <v>116</v>
      </c>
      <c r="E28" s="8">
        <f>IF(F28 = "NULL", "NULL", F28/28.34952)</f>
        <v>1.9500330164320243</v>
      </c>
      <c r="F28" s="8">
        <v>55.282499999999999</v>
      </c>
      <c r="G28" s="8">
        <f>IF(H28 = "NULL", "NULL", H28/28.34952)</f>
        <v>3.9000660328640486</v>
      </c>
      <c r="H28" s="8">
        <v>110.565</v>
      </c>
      <c r="I28" s="8">
        <f>IF(G28 = "NULL", "NULL", G28*1.25)</f>
        <v>4.8750825410800607</v>
      </c>
      <c r="J28" s="8">
        <f>IF(G28 = "NULL", "NULL", I28*28.35)</f>
        <v>138.20859003961974</v>
      </c>
      <c r="K28" s="8">
        <f>IF(G28 = "NULL", "NULL", G28*2)</f>
        <v>7.8001320657280973</v>
      </c>
      <c r="L28" s="8">
        <f>IF(G28 = "NULL", "NULL", K28*28.35)</f>
        <v>221.13374406339156</v>
      </c>
      <c r="M28" s="11" t="str">
        <f>CONCATENATE(D28, CHAR(10), " - NET WT. ", E28, " oz (", F28,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1.95003301643202 oz (55.2825 grams)</v>
      </c>
      <c r="N28" s="12">
        <v>10000000025</v>
      </c>
      <c r="O28" s="12">
        <v>30000000025</v>
      </c>
      <c r="P28" s="12">
        <v>50000000025</v>
      </c>
      <c r="Q28" s="12">
        <v>70000000025</v>
      </c>
      <c r="R28" s="12">
        <v>90000000025</v>
      </c>
      <c r="S28" s="12">
        <v>11000000027</v>
      </c>
      <c r="T28" s="12">
        <v>13000000027</v>
      </c>
      <c r="U28" s="10"/>
      <c r="V28" s="11"/>
      <c r="W28" s="8">
        <f>IF(G28 = "NULL", "NULL", G28/4)</f>
        <v>0.97501650821601216</v>
      </c>
      <c r="X28" s="8">
        <f>IF(W28 = "NULL", "NULL", W28*28.35)</f>
        <v>27.641718007923945</v>
      </c>
      <c r="Y28" s="8">
        <f>IF(G28 = "NULL", "NULL", G28*4)</f>
        <v>15.600264131456195</v>
      </c>
      <c r="Z28" s="8">
        <f>IF(G28 = "NULL", "NULL", H28*4)</f>
        <v>442.26</v>
      </c>
      <c r="AA28" s="16">
        <v>15000000025</v>
      </c>
      <c r="AB28" s="8">
        <f>IF(OR(E28 = "NULL", G28 = "NULL"), "NULL", (E28+G28)/2)</f>
        <v>2.9250495246480366</v>
      </c>
      <c r="AC28" s="8">
        <f>IF(OR(F28 = "NULL", H28 = "NULL"), "NULL", (F28+H28)/2)</f>
        <v>82.923749999999998</v>
      </c>
      <c r="AD28" s="13"/>
    </row>
    <row r="29" spans="1:30" ht="75.599999999999994" customHeight="1" x14ac:dyDescent="0.3">
      <c r="A29" s="9" t="s">
        <v>117</v>
      </c>
      <c r="B29" s="10" t="s">
        <v>118</v>
      </c>
      <c r="C29" s="10" t="s">
        <v>118</v>
      </c>
      <c r="D29" s="11" t="s">
        <v>119</v>
      </c>
      <c r="E29" s="8">
        <f>IF(F29 = "NULL", "NULL", F29/28.34952)</f>
        <v>2.9000491013604468</v>
      </c>
      <c r="F29" s="8">
        <v>82.215000000000003</v>
      </c>
      <c r="G29" s="8">
        <f>IF(H29 = "NULL", "NULL", H29/28.34952)</f>
        <v>5.8000982027208936</v>
      </c>
      <c r="H29" s="8">
        <v>164.43</v>
      </c>
      <c r="I29" s="8">
        <f>IF(G29 = "NULL", "NULL", G29*1.25)</f>
        <v>7.2501227534011168</v>
      </c>
      <c r="J29" s="8">
        <f>IF(G29 = "NULL", "NULL", I29*28.35)</f>
        <v>205.54098005892166</v>
      </c>
      <c r="K29" s="8">
        <f>IF(G29 = "NULL", "NULL", G29*2)</f>
        <v>11.600196405441787</v>
      </c>
      <c r="L29" s="8">
        <f>IF(G29 = "NULL", "NULL", K29*28.35)</f>
        <v>328.86556809427469</v>
      </c>
      <c r="M29" s="11" t="str">
        <f>CONCATENATE(D29, CHAR(10), " - NET WT. ", E29, " oz (", F29, " grams)")</f>
        <v>Balsamic Sea Salt Ingredients:
sea salt, balsamic vinegar powder (ip maltodextrin, balsamic vinegar)
 - NET WT. 2.90004910136045 oz (82.215 grams)</v>
      </c>
      <c r="N29" s="12">
        <v>10000000026</v>
      </c>
      <c r="O29" s="12">
        <v>30000000026</v>
      </c>
      <c r="P29" s="12">
        <v>50000000026</v>
      </c>
      <c r="Q29" s="12">
        <v>70000000026</v>
      </c>
      <c r="R29" s="12">
        <v>90000000026</v>
      </c>
      <c r="S29" s="12">
        <v>11000000028</v>
      </c>
      <c r="T29" s="12">
        <v>13000000028</v>
      </c>
      <c r="U29" s="10" t="s">
        <v>39</v>
      </c>
      <c r="V29" s="11"/>
      <c r="W29" s="8">
        <f>IF(G29 = "NULL", "NULL", G29/4)</f>
        <v>1.4500245506802234</v>
      </c>
      <c r="X29" s="8">
        <f>IF(W29 = "NULL", "NULL", W29*28.35)</f>
        <v>41.108196011784337</v>
      </c>
      <c r="Y29" s="8">
        <f>IF(G29 = "NULL", "NULL", G29*4)</f>
        <v>23.200392810883574</v>
      </c>
      <c r="Z29" s="8">
        <f>IF(G29 = "NULL", "NULL", H29*4)</f>
        <v>657.72</v>
      </c>
      <c r="AA29" s="16">
        <v>15000000026</v>
      </c>
      <c r="AB29" s="8">
        <f>IF(OR(E29 = "NULL", G29 = "NULL"), "NULL", (E29+G29)/2)</f>
        <v>4.3500736520406704</v>
      </c>
      <c r="AC29" s="8">
        <f>IF(OR(F29 = "NULL", H29 = "NULL"), "NULL", (F29+H29)/2)</f>
        <v>123.32250000000001</v>
      </c>
      <c r="AD29" s="13"/>
    </row>
    <row r="30" spans="1:30" ht="75.599999999999994" customHeight="1" x14ac:dyDescent="0.3">
      <c r="A30" s="25" t="s">
        <v>120</v>
      </c>
      <c r="B30" s="10" t="s">
        <v>121</v>
      </c>
      <c r="C30" s="10" t="s">
        <v>122</v>
      </c>
      <c r="D30" s="11" t="s">
        <v>2097</v>
      </c>
      <c r="E30" s="8">
        <f>IF(F30 = "NULL", "NULL", F30/28.34952)</f>
        <v>1.1640408726496958</v>
      </c>
      <c r="F30" s="8">
        <v>33</v>
      </c>
      <c r="G30" s="8">
        <f>IF(H30 = "NULL", "NULL", H30/28.34952)</f>
        <v>2.3986296769751307</v>
      </c>
      <c r="H30" s="8">
        <v>68</v>
      </c>
      <c r="I30" s="8">
        <f>IF(G30 = "NULL", "NULL", G30*1.25)</f>
        <v>2.9982870962189132</v>
      </c>
      <c r="J30" s="8">
        <f>IF(G30 = "NULL", "NULL", I30*28.35)</f>
        <v>85.001439177806191</v>
      </c>
      <c r="K30" s="8">
        <f>IF(G30 = "NULL", "NULL", G30*2)</f>
        <v>4.7972593539502615</v>
      </c>
      <c r="L30" s="8">
        <f>IF(G30 = "NULL", "NULL", K30*28.35)</f>
        <v>136.00230268448993</v>
      </c>
      <c r="M30" s="11" t="str">
        <f>CONCATENATE(D30, CHAR(10), " - NET WT. ", E30, " oz (", F30, " grams)")</f>
        <v>Bam-Bam Spicy Shrimp Seasoning Ingredients:
onion, garlic, pepper, oregano, basil, thyme
 - NET WT. 1.1640408726497 oz (33 grams)</v>
      </c>
      <c r="N30" s="12">
        <v>10000000027</v>
      </c>
      <c r="O30" s="12">
        <v>30000000027</v>
      </c>
      <c r="P30" s="12">
        <v>50000000027</v>
      </c>
      <c r="Q30" s="12">
        <v>70000000027</v>
      </c>
      <c r="R30" s="12">
        <v>90000000027</v>
      </c>
      <c r="S30" s="12">
        <v>11000000029</v>
      </c>
      <c r="T30" s="12">
        <v>13000000029</v>
      </c>
      <c r="U30" s="10" t="s">
        <v>39</v>
      </c>
      <c r="V30" s="11" t="s">
        <v>1039</v>
      </c>
      <c r="W30" s="8">
        <f>IF(G30 = "NULL", "NULL", G30/4)</f>
        <v>0.59965741924378269</v>
      </c>
      <c r="X30" s="8">
        <f>IF(W30 = "NULL", "NULL", W30*28.35)</f>
        <v>17.000287835561242</v>
      </c>
      <c r="Y30" s="8">
        <f>IF(G30 = "NULL", "NULL", G30*4)</f>
        <v>9.594518707900523</v>
      </c>
      <c r="Z30" s="8">
        <f>IF(G30 = "NULL", "NULL", H30*4)</f>
        <v>272</v>
      </c>
      <c r="AA30" s="16">
        <v>15000000027</v>
      </c>
      <c r="AB30" s="8">
        <f>IF(OR(E30 = "NULL", G30 = "NULL"), "NULL", (E30+G30)/2)</f>
        <v>1.7813352748124132</v>
      </c>
      <c r="AC30" s="8">
        <f>IF(OR(F30 = "NULL", H30 = "NULL"), "NULL", (F30+H30)/2)</f>
        <v>50.5</v>
      </c>
      <c r="AD30" s="13" t="s">
        <v>2024</v>
      </c>
    </row>
    <row r="31" spans="1:30" ht="75.599999999999994" customHeight="1" x14ac:dyDescent="0.3">
      <c r="A31" s="9" t="s">
        <v>123</v>
      </c>
      <c r="B31" s="10" t="s">
        <v>124</v>
      </c>
      <c r="C31" s="10" t="s">
        <v>125</v>
      </c>
      <c r="D31" s="11" t="s">
        <v>126</v>
      </c>
      <c r="E31" s="8">
        <f>IF(F31 = "NULL", "NULL", F31/28.34952)</f>
        <v>2.9000491013604468</v>
      </c>
      <c r="F31" s="8">
        <v>82.215000000000003</v>
      </c>
      <c r="G31" s="8">
        <f>IF(H31 = "NULL", "NULL", H31/28.34952)</f>
        <v>5.8000982027208936</v>
      </c>
      <c r="H31" s="8">
        <v>164.43</v>
      </c>
      <c r="I31" s="8">
        <f>IF(G31 = "NULL", "NULL", G31*1.25)</f>
        <v>7.2501227534011168</v>
      </c>
      <c r="J31" s="8">
        <f>IF(G31 = "NULL", "NULL", I31*28.35)</f>
        <v>205.54098005892166</v>
      </c>
      <c r="K31" s="8">
        <f>IF(G31 = "NULL", "NULL", G31*2)</f>
        <v>11.600196405441787</v>
      </c>
      <c r="L31" s="8">
        <f>IF(G31 = "NULL", "NULL", K31*28.35)</f>
        <v>328.86556809427469</v>
      </c>
      <c r="M31" s="11" t="str">
        <f>CONCATENATE(D31, CHAR(10), " - NET WT. ", E31, " oz (", F31, " grams)")</f>
        <v>Bamboo Jade Sea Salt Ingredients:
natural sea salt, organic bamboo leaf extract
 - NET WT. 2.90004910136045 oz (82.215 grams)</v>
      </c>
      <c r="N31" s="12">
        <v>10000000028</v>
      </c>
      <c r="O31" s="12">
        <v>30000000028</v>
      </c>
      <c r="P31" s="12">
        <v>50000000028</v>
      </c>
      <c r="Q31" s="12">
        <v>70000000028</v>
      </c>
      <c r="R31" s="12">
        <v>90000000028</v>
      </c>
      <c r="S31" s="12">
        <v>11000000030</v>
      </c>
      <c r="T31" s="12">
        <v>13000000030</v>
      </c>
      <c r="U31" s="10"/>
      <c r="V31" s="11"/>
      <c r="W31" s="8">
        <f>IF(G31 = "NULL", "NULL", G31/4)</f>
        <v>1.4500245506802234</v>
      </c>
      <c r="X31" s="8">
        <f>IF(W31 = "NULL", "NULL", W31*28.35)</f>
        <v>41.108196011784337</v>
      </c>
      <c r="Y31" s="8">
        <f>IF(G31 = "NULL", "NULL", G31*4)</f>
        <v>23.200392810883574</v>
      </c>
      <c r="Z31" s="8">
        <f>IF(G31 = "NULL", "NULL", H31*4)</f>
        <v>657.72</v>
      </c>
      <c r="AA31" s="16">
        <v>15000000028</v>
      </c>
      <c r="AB31" s="8">
        <f>IF(OR(E31 = "NULL", G31 = "NULL"), "NULL", (E31+G31)/2)</f>
        <v>4.3500736520406704</v>
      </c>
      <c r="AC31" s="8">
        <f>IF(OR(F31 = "NULL", H31 = "NULL"), "NULL", (F31+H31)/2)</f>
        <v>123.32250000000001</v>
      </c>
      <c r="AD31" s="13"/>
    </row>
    <row r="32" spans="1:30" ht="75.599999999999994" customHeight="1" x14ac:dyDescent="0.3">
      <c r="A32" s="9" t="s">
        <v>127</v>
      </c>
      <c r="B32" s="10" t="s">
        <v>128</v>
      </c>
      <c r="C32" s="10" t="s">
        <v>129</v>
      </c>
      <c r="D32" s="11" t="s">
        <v>130</v>
      </c>
      <c r="E32" s="8">
        <f>IF(F32 = "NULL", "NULL", F32/28.34952)</f>
        <v>1.687528571912329</v>
      </c>
      <c r="F32" s="8">
        <v>47.840625000000003</v>
      </c>
      <c r="G32" s="8">
        <f>IF(H32 = "NULL", "NULL", H32/28.34952)</f>
        <v>3.3750571438246579</v>
      </c>
      <c r="H32" s="8">
        <v>95.681250000000006</v>
      </c>
      <c r="I32" s="8">
        <f>IF(G32 = "NULL", "NULL", G32*1.25)</f>
        <v>4.2188214297808226</v>
      </c>
      <c r="J32" s="8">
        <f>IF(G32 = "NULL", "NULL", I32*28.35)</f>
        <v>119.60358753428633</v>
      </c>
      <c r="K32" s="8">
        <f>IF(G32 = "NULL", "NULL", G32*2)</f>
        <v>6.7501142876493159</v>
      </c>
      <c r="L32" s="8">
        <f>IF(G32 = "NULL", "NULL", K32*28.35)</f>
        <v>191.36574005485812</v>
      </c>
      <c r="M32" s="11" t="str">
        <f>CONCATENATE(D32, CHAR(10), " - NET WT. ", E32, " oz (", F32,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32" s="12">
        <v>10000000029</v>
      </c>
      <c r="O32" s="12">
        <v>30000000029</v>
      </c>
      <c r="P32" s="12">
        <v>50000000029</v>
      </c>
      <c r="Q32" s="12">
        <v>70000000029</v>
      </c>
      <c r="R32" s="12">
        <v>90000000029</v>
      </c>
      <c r="S32" s="12">
        <v>11000000031</v>
      </c>
      <c r="T32" s="12">
        <v>13000000031</v>
      </c>
      <c r="U32" s="10"/>
      <c r="V32" s="11"/>
      <c r="W32" s="8">
        <f>IF(G32 = "NULL", "NULL", G32/4)</f>
        <v>0.84376428595616448</v>
      </c>
      <c r="X32" s="8">
        <f>IF(W32 = "NULL", "NULL", W32*28.35)</f>
        <v>23.920717506857265</v>
      </c>
      <c r="Y32" s="8">
        <f>IF(G32 = "NULL", "NULL", G32*4)</f>
        <v>13.500228575298632</v>
      </c>
      <c r="Z32" s="8">
        <f>IF(G32 = "NULL", "NULL", H32*4)</f>
        <v>382.72500000000002</v>
      </c>
      <c r="AA32" s="16">
        <v>15000000029</v>
      </c>
      <c r="AB32" s="8">
        <f>IF(OR(E32 = "NULL", G32 = "NULL"), "NULL", (E32+G32)/2)</f>
        <v>2.5312928578684932</v>
      </c>
      <c r="AC32" s="8">
        <f>IF(OR(F32 = "NULL", H32 = "NULL"), "NULL", (F32+H32)/2)</f>
        <v>71.760937500000011</v>
      </c>
      <c r="AD32" s="13"/>
    </row>
    <row r="33" spans="1:30" ht="75.599999999999994" customHeight="1" x14ac:dyDescent="0.3">
      <c r="A33" s="9" t="s">
        <v>131</v>
      </c>
      <c r="B33" s="10" t="s">
        <v>132</v>
      </c>
      <c r="C33" s="10" t="s">
        <v>133</v>
      </c>
      <c r="D33" s="11" t="s">
        <v>134</v>
      </c>
      <c r="E33" s="8">
        <f>IF(F33 = "NULL", "NULL", F33/28.34952)</f>
        <v>1.1000186246539627</v>
      </c>
      <c r="F33" s="8">
        <v>31.185000000000006</v>
      </c>
      <c r="G33" s="8">
        <f>IF(H33 = "NULL", "NULL", H33/28.34952)</f>
        <v>2.2000372493079254</v>
      </c>
      <c r="H33" s="8">
        <v>62.370000000000012</v>
      </c>
      <c r="I33" s="8">
        <f>IF(G33 = "NULL", "NULL", G33*1.25)</f>
        <v>2.7500465616349068</v>
      </c>
      <c r="J33" s="8">
        <f>IF(G33 = "NULL", "NULL", I33*28.35)</f>
        <v>77.963820022349609</v>
      </c>
      <c r="K33" s="8">
        <f>IF(G33 = "NULL", "NULL", G33*2)</f>
        <v>4.4000744986158509</v>
      </c>
      <c r="L33" s="8">
        <f>IF(G33 = "NULL", "NULL", K33*28.35)</f>
        <v>124.74211203575938</v>
      </c>
      <c r="M33" s="11" t="str">
        <f>CONCATENATE(D33, CHAR(10), " - NET WT. ", E33, " oz (", F33,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1.10001862465396 oz (31.185 grams)</v>
      </c>
      <c r="N33" s="12">
        <v>10000000030</v>
      </c>
      <c r="O33" s="12">
        <v>30000000030</v>
      </c>
      <c r="P33" s="12">
        <v>50000000030</v>
      </c>
      <c r="Q33" s="12">
        <v>70000000030</v>
      </c>
      <c r="R33" s="12">
        <v>90000000030</v>
      </c>
      <c r="S33" s="12">
        <v>11000000032</v>
      </c>
      <c r="T33" s="12">
        <v>13000000032</v>
      </c>
      <c r="U33" s="10"/>
      <c r="V33" s="11"/>
      <c r="W33" s="8">
        <f>IF(G33 = "NULL", "NULL", G33/4)</f>
        <v>0.55000931232698136</v>
      </c>
      <c r="X33" s="8">
        <f>IF(W33 = "NULL", "NULL", W33*28.35)</f>
        <v>15.592764004469922</v>
      </c>
      <c r="Y33" s="8">
        <f>IF(G33 = "NULL", "NULL", G33*4)</f>
        <v>8.8001489972317017</v>
      </c>
      <c r="Z33" s="8">
        <f>IF(G33 = "NULL", "NULL", H33*4)</f>
        <v>249.48000000000005</v>
      </c>
      <c r="AA33" s="16">
        <v>15000000030</v>
      </c>
      <c r="AB33" s="8">
        <f>IF(OR(E33 = "NULL", G33 = "NULL"), "NULL", (E33+G33)/2)</f>
        <v>1.6500279369809441</v>
      </c>
      <c r="AC33" s="8">
        <f>IF(OR(F33 = "NULL", H33 = "NULL"), "NULL", (F33+H33)/2)</f>
        <v>46.777500000000011</v>
      </c>
      <c r="AD33" s="13"/>
    </row>
    <row r="34" spans="1:30" ht="75.599999999999994" customHeight="1" x14ac:dyDescent="0.3">
      <c r="A34" s="9" t="s">
        <v>135</v>
      </c>
      <c r="B34" s="10" t="s">
        <v>136</v>
      </c>
      <c r="C34" s="10" t="s">
        <v>137</v>
      </c>
      <c r="D34" s="11" t="s">
        <v>1681</v>
      </c>
      <c r="E34" s="8">
        <f>IF(F34 = "NULL", "NULL", F34/28.34952)</f>
        <v>2.9000491013604468</v>
      </c>
      <c r="F34" s="8">
        <v>82.215000000000003</v>
      </c>
      <c r="G34" s="8">
        <f>IF(H34 = "NULL", "NULL", H34/28.34952)</f>
        <v>5.8000982027208936</v>
      </c>
      <c r="H34" s="8">
        <v>164.43</v>
      </c>
      <c r="I34" s="8">
        <f>IF(G34 = "NULL", "NULL", G34*1.25)</f>
        <v>7.2501227534011168</v>
      </c>
      <c r="J34" s="8">
        <f>IF(G34 = "NULL", "NULL", I34*28.35)</f>
        <v>205.54098005892166</v>
      </c>
      <c r="K34" s="8">
        <f>IF(G34 = "NULL", "NULL", G34*2)</f>
        <v>11.600196405441787</v>
      </c>
      <c r="L34" s="8">
        <f>IF(G34 = "NULL", "NULL", K34*28.35)</f>
        <v>328.86556809427469</v>
      </c>
      <c r="M34" s="11" t="str">
        <f>CONCATENATE(D34, CHAR(10), " - NET WT. ", E34, " oz (", F34, " grams)")</f>
        <v>Basil Sea Salt Ingredients:
sea salt and basil
 - NET WT. 2.90004910136045 oz (82.215 grams)</v>
      </c>
      <c r="N34" s="12">
        <v>10000000031</v>
      </c>
      <c r="O34" s="12">
        <v>30000000031</v>
      </c>
      <c r="P34" s="12">
        <v>50000000031</v>
      </c>
      <c r="Q34" s="12">
        <v>70000000031</v>
      </c>
      <c r="R34" s="12">
        <v>90000000031</v>
      </c>
      <c r="S34" s="12">
        <v>11000000033</v>
      </c>
      <c r="T34" s="12">
        <v>13000000033</v>
      </c>
      <c r="U34" s="10" t="s">
        <v>39</v>
      </c>
      <c r="V34" s="11"/>
      <c r="W34" s="8">
        <f>IF(G34 = "NULL", "NULL", G34/4)</f>
        <v>1.4500245506802234</v>
      </c>
      <c r="X34" s="8">
        <f>IF(W34 = "NULL", "NULL", W34*28.35)</f>
        <v>41.108196011784337</v>
      </c>
      <c r="Y34" s="8">
        <f>IF(G34 = "NULL", "NULL", G34*4)</f>
        <v>23.200392810883574</v>
      </c>
      <c r="Z34" s="8">
        <f>IF(G34 = "NULL", "NULL", H34*4)</f>
        <v>657.72</v>
      </c>
      <c r="AA34" s="16">
        <v>15000000031</v>
      </c>
      <c r="AB34" s="8">
        <f>IF(OR(E34 = "NULL", G34 = "NULL"), "NULL", (E34+G34)/2)</f>
        <v>4.3500736520406704</v>
      </c>
      <c r="AC34" s="8">
        <f>IF(OR(F34 = "NULL", H34 = "NULL"), "NULL", (F34+H34)/2)</f>
        <v>123.32250000000001</v>
      </c>
      <c r="AD34" s="13"/>
    </row>
    <row r="35" spans="1:30" ht="75.599999999999994" customHeight="1" x14ac:dyDescent="0.3">
      <c r="A35" s="9" t="s">
        <v>138</v>
      </c>
      <c r="B35" s="10" t="s">
        <v>139</v>
      </c>
      <c r="C35" s="10" t="s">
        <v>140</v>
      </c>
      <c r="D35" s="11" t="s">
        <v>141</v>
      </c>
      <c r="E35" s="8">
        <f>IF(F35 = "NULL", "NULL", F35/28.34952)</f>
        <v>1.6000270904057639</v>
      </c>
      <c r="F35" s="8">
        <v>45.360000000000007</v>
      </c>
      <c r="G35" s="8">
        <f>IF(H35 = "NULL", "NULL", H35/28.34952)</f>
        <v>3.2000541808115277</v>
      </c>
      <c r="H35" s="8">
        <v>90.720000000000013</v>
      </c>
      <c r="I35" s="8">
        <f>IF(G35 = "NULL", "NULL", G35*1.25)</f>
        <v>4.00006772601441</v>
      </c>
      <c r="J35" s="8">
        <f>IF(G35 = "NULL", "NULL", I35*28.35)</f>
        <v>113.40192003250853</v>
      </c>
      <c r="K35" s="8">
        <f>IF(G35 = "NULL", "NULL", G35*2)</f>
        <v>6.4001083616230554</v>
      </c>
      <c r="L35" s="8">
        <f>IF(G35 = "NULL", "NULL", K35*28.35)</f>
        <v>181.44307205201363</v>
      </c>
      <c r="M35" s="11" t="str">
        <f>CONCATENATE(D35, CHAR(10), " - NET WT. ", E35, " oz (", F35,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1.60002709040576 oz (45.36 grams)</v>
      </c>
      <c r="N35" s="12">
        <v>10000000032</v>
      </c>
      <c r="O35" s="12">
        <v>30000000032</v>
      </c>
      <c r="P35" s="12">
        <v>50000000032</v>
      </c>
      <c r="Q35" s="12">
        <v>70000000032</v>
      </c>
      <c r="R35" s="12">
        <v>90000000032</v>
      </c>
      <c r="S35" s="12">
        <v>11000000034</v>
      </c>
      <c r="T35" s="12">
        <v>13000000034</v>
      </c>
      <c r="U35" s="10" t="s">
        <v>39</v>
      </c>
      <c r="V35" s="11"/>
      <c r="W35" s="8">
        <f>IF(G35 = "NULL", "NULL", G35/4)</f>
        <v>0.80001354520288193</v>
      </c>
      <c r="X35" s="8">
        <f>IF(W35 = "NULL", "NULL", W35*28.35)</f>
        <v>22.680384006501704</v>
      </c>
      <c r="Y35" s="8">
        <f>IF(G35 = "NULL", "NULL", G35*4)</f>
        <v>12.800216723246111</v>
      </c>
      <c r="Z35" s="8">
        <f>IF(G35 = "NULL", "NULL", H35*4)</f>
        <v>362.88000000000005</v>
      </c>
      <c r="AA35" s="16">
        <v>15000000032</v>
      </c>
      <c r="AB35" s="8">
        <f>IF(OR(E35 = "NULL", G35 = "NULL"), "NULL", (E35+G35)/2)</f>
        <v>2.4000406356086459</v>
      </c>
      <c r="AC35" s="8">
        <f>IF(OR(F35 = "NULL", H35 = "NULL"), "NULL", (F35+H35)/2)</f>
        <v>68.040000000000006</v>
      </c>
      <c r="AD35" s="13"/>
    </row>
    <row r="36" spans="1:30" ht="75.599999999999994" customHeight="1" x14ac:dyDescent="0.3">
      <c r="A36" s="9" t="s">
        <v>142</v>
      </c>
      <c r="B36" s="10" t="s">
        <v>143</v>
      </c>
      <c r="C36" s="10" t="s">
        <v>144</v>
      </c>
      <c r="D36" s="11" t="s">
        <v>145</v>
      </c>
      <c r="E36" s="8">
        <f>IF(F36 = "NULL", "NULL", F36/28.34952)</f>
        <v>0.50000846575180113</v>
      </c>
      <c r="F36" s="8">
        <v>14.175000000000001</v>
      </c>
      <c r="G36" s="8">
        <f>IF(H36 = "NULL", "NULL", H36/28.34952)</f>
        <v>1.0000169315036023</v>
      </c>
      <c r="H36" s="8">
        <v>28.35</v>
      </c>
      <c r="I36" s="8">
        <f>IF(G36 = "NULL", "NULL", G36*1.25)</f>
        <v>1.2500211643795027</v>
      </c>
      <c r="J36" s="8">
        <f>IF(G36 = "NULL", "NULL", I36*28.35)</f>
        <v>35.438100010158905</v>
      </c>
      <c r="K36" s="8">
        <f>IF(G36 = "NULL", "NULL", G36*2)</f>
        <v>2.0000338630072045</v>
      </c>
      <c r="L36" s="8">
        <f>IF(G36 = "NULL", "NULL", K36*28.35)</f>
        <v>56.70096001625425</v>
      </c>
      <c r="M36" s="11" t="str">
        <f>CONCATENATE(D36, CHAR(10), " - NET WT. ", E36, " oz (", F36,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0.500008465751801 oz (14.175 grams)</v>
      </c>
      <c r="N36" s="12">
        <v>10000000033</v>
      </c>
      <c r="O36" s="12">
        <v>30000000033</v>
      </c>
      <c r="P36" s="12">
        <v>50000000033</v>
      </c>
      <c r="Q36" s="12">
        <v>70000000033</v>
      </c>
      <c r="R36" s="12">
        <v>90000000033</v>
      </c>
      <c r="S36" s="12">
        <v>11000000035</v>
      </c>
      <c r="T36" s="12">
        <v>13000000035</v>
      </c>
      <c r="U36" s="10"/>
      <c r="V36" s="11"/>
      <c r="W36" s="8">
        <f>IF(G36 = "NULL", "NULL", G36/4)</f>
        <v>0.25000423287590057</v>
      </c>
      <c r="X36" s="8">
        <f>IF(W36 = "NULL", "NULL", W36*28.35)</f>
        <v>7.0876200020317812</v>
      </c>
      <c r="Y36" s="8">
        <f>IF(G36 = "NULL", "NULL", G36*4)</f>
        <v>4.0000677260144091</v>
      </c>
      <c r="Z36" s="8">
        <f>IF(G36 = "NULL", "NULL", H36*4)</f>
        <v>113.4</v>
      </c>
      <c r="AA36" s="16">
        <v>15000000033</v>
      </c>
      <c r="AB36" s="8">
        <f>IF(OR(E36 = "NULL", G36 = "NULL"), "NULL", (E36+G36)/2)</f>
        <v>0.7500126986277017</v>
      </c>
      <c r="AC36" s="8">
        <f>IF(OR(F36 = "NULL", H36 = "NULL"), "NULL", (F36+H36)/2)</f>
        <v>21.262500000000003</v>
      </c>
      <c r="AD36" s="13"/>
    </row>
    <row r="37" spans="1:30" ht="75.599999999999994" customHeight="1" x14ac:dyDescent="0.3">
      <c r="A37" s="9" t="s">
        <v>146</v>
      </c>
      <c r="B37" s="10" t="s">
        <v>147</v>
      </c>
      <c r="C37" s="10" t="s">
        <v>147</v>
      </c>
      <c r="D37" s="11" t="s">
        <v>148</v>
      </c>
      <c r="E37" s="8">
        <f>IF(F37 = "NULL", "NULL", F37/28.34952)</f>
        <v>0.40000677260144096</v>
      </c>
      <c r="F37" s="8">
        <v>11.340000000000002</v>
      </c>
      <c r="G37" s="8">
        <f>IF(H37 = "NULL", "NULL", H37/28.34952)</f>
        <v>0.80001354520288193</v>
      </c>
      <c r="H37" s="8">
        <v>22.680000000000003</v>
      </c>
      <c r="I37" s="8">
        <f>IF(G37 = "NULL", "NULL", G37*1.25)</f>
        <v>1.0000169315036025</v>
      </c>
      <c r="J37" s="8">
        <f>IF(G37 = "NULL", "NULL", I37*28.35)</f>
        <v>28.350480008127132</v>
      </c>
      <c r="K37" s="8">
        <f>IF(G37 = "NULL", "NULL", G37*2)</f>
        <v>1.6000270904057639</v>
      </c>
      <c r="L37" s="8">
        <f>IF(G37 = "NULL", "NULL", K37*28.35)</f>
        <v>45.360768013003408</v>
      </c>
      <c r="M37" s="11" t="str">
        <f>CONCATENATE(D37, CHAR(10), " - NET WT. ", E37, " oz (", F37,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0.400006772601441 oz (11.34 grams)</v>
      </c>
      <c r="N37" s="12">
        <v>10000000452</v>
      </c>
      <c r="O37" s="12">
        <v>30000000452</v>
      </c>
      <c r="P37" s="12">
        <v>50000000452</v>
      </c>
      <c r="Q37" s="12">
        <v>70000000452</v>
      </c>
      <c r="R37" s="12">
        <v>90000000452</v>
      </c>
      <c r="S37" s="12">
        <v>11000000036</v>
      </c>
      <c r="T37" s="12">
        <v>13000000036</v>
      </c>
      <c r="U37" s="10"/>
      <c r="V37" s="11"/>
      <c r="W37" s="8">
        <f>IF(G37 = "NULL", "NULL", G37/4)</f>
        <v>0.20000338630072048</v>
      </c>
      <c r="X37" s="8">
        <f>IF(W37 = "NULL", "NULL", W37*28.35)</f>
        <v>5.670096001625426</v>
      </c>
      <c r="Y37" s="8">
        <f>IF(G37 = "NULL", "NULL", G37*4)</f>
        <v>3.2000541808115277</v>
      </c>
      <c r="Z37" s="8">
        <f>IF(G37 = "NULL", "NULL", H37*4)</f>
        <v>90.720000000000013</v>
      </c>
      <c r="AA37" s="16">
        <v>15000000409</v>
      </c>
      <c r="AB37" s="8">
        <f>IF(OR(E37 = "NULL", G37 = "NULL"), "NULL", (E37+G37)/2)</f>
        <v>0.60001015890216147</v>
      </c>
      <c r="AC37" s="8">
        <f>IF(OR(F37 = "NULL", H37 = "NULL"), "NULL", (F37+H37)/2)</f>
        <v>17.010000000000002</v>
      </c>
      <c r="AD37" s="13"/>
    </row>
    <row r="38" spans="1:30" ht="75.599999999999994" customHeight="1" x14ac:dyDescent="0.3">
      <c r="A38" s="9" t="s">
        <v>149</v>
      </c>
      <c r="B38" s="10" t="s">
        <v>150</v>
      </c>
      <c r="C38" s="10" t="s">
        <v>151</v>
      </c>
      <c r="D38" s="11" t="s">
        <v>150</v>
      </c>
      <c r="E38" s="8">
        <f>IF(F38 = "NULL", "NULL", F38/28.34952)</f>
        <v>2.9000491013604468</v>
      </c>
      <c r="F38" s="8">
        <v>82.215000000000003</v>
      </c>
      <c r="G38" s="8">
        <f>IF(H38 = "NULL", "NULL", H38/28.34952)</f>
        <v>5.8000982027208936</v>
      </c>
      <c r="H38" s="8">
        <v>164.43</v>
      </c>
      <c r="I38" s="8">
        <f>IF(G38 = "NULL", "NULL", G38*1.25)</f>
        <v>7.2501227534011168</v>
      </c>
      <c r="J38" s="8">
        <f>IF(G38 = "NULL", "NULL", I38*28.35)</f>
        <v>205.54098005892166</v>
      </c>
      <c r="K38" s="8">
        <f>IF(G38 = "NULL", "NULL", G38*2)</f>
        <v>11.600196405441787</v>
      </c>
      <c r="L38" s="8">
        <f>IF(G38 = "NULL", "NULL", K38*28.35)</f>
        <v>328.86556809427469</v>
      </c>
      <c r="M38" s="11" t="str">
        <f>CONCATENATE(D38, CHAR(10), " - NET WT. ", E38, " oz (", F38, " grams)")</f>
        <v>Beer Sea Salt
 - NET WT. 2.90004910136045 oz (82.215 grams)</v>
      </c>
      <c r="N38" s="12">
        <v>10000000034</v>
      </c>
      <c r="O38" s="12">
        <v>30000000034</v>
      </c>
      <c r="P38" s="12">
        <v>50000000034</v>
      </c>
      <c r="Q38" s="12">
        <v>70000000034</v>
      </c>
      <c r="R38" s="12">
        <v>90000000034</v>
      </c>
      <c r="S38" s="12">
        <v>11000000037</v>
      </c>
      <c r="T38" s="12">
        <v>13000000037</v>
      </c>
      <c r="U38" s="10"/>
      <c r="V38" s="11"/>
      <c r="W38" s="8">
        <f>IF(G38 = "NULL", "NULL", G38/4)</f>
        <v>1.4500245506802234</v>
      </c>
      <c r="X38" s="8">
        <f>IF(W38 = "NULL", "NULL", W38*28.35)</f>
        <v>41.108196011784337</v>
      </c>
      <c r="Y38" s="8">
        <f>IF(G38 = "NULL", "NULL", G38*4)</f>
        <v>23.200392810883574</v>
      </c>
      <c r="Z38" s="8">
        <f>IF(G38 = "NULL", "NULL", H38*4)</f>
        <v>657.72</v>
      </c>
      <c r="AA38" s="16">
        <v>15000000034</v>
      </c>
      <c r="AB38" s="8">
        <f>IF(OR(E38 = "NULL", G38 = "NULL"), "NULL", (E38+G38)/2)</f>
        <v>4.3500736520406704</v>
      </c>
      <c r="AC38" s="8">
        <f>IF(OR(F38 = "NULL", H38 = "NULL"), "NULL", (F38+H38)/2)</f>
        <v>123.32250000000001</v>
      </c>
      <c r="AD38" s="13"/>
    </row>
    <row r="39" spans="1:30" ht="75.599999999999994" customHeight="1" x14ac:dyDescent="0.3">
      <c r="A39" s="14" t="s">
        <v>1716</v>
      </c>
      <c r="B39" s="10" t="s">
        <v>1710</v>
      </c>
      <c r="C39" s="10" t="s">
        <v>1710</v>
      </c>
      <c r="D39" s="11" t="s">
        <v>2288</v>
      </c>
      <c r="E39" s="8">
        <f>IF(F39 = "NULL", "NULL", F39/28.34952)</f>
        <v>1.8000304767064841</v>
      </c>
      <c r="F39" s="8">
        <v>51.03</v>
      </c>
      <c r="G39" s="8">
        <f>IF(H39 = "NULL", "NULL", H39/28.34952)</f>
        <v>3.6000609534129682</v>
      </c>
      <c r="H39" s="8">
        <v>102.06</v>
      </c>
      <c r="I39" s="8">
        <f>IF(G39 = "NULL", "NULL", G39*1.25)</f>
        <v>4.50007619176621</v>
      </c>
      <c r="J39" s="8">
        <f>IF(G39 = "NULL", "NULL", I39*28.35)</f>
        <v>127.57716003657205</v>
      </c>
      <c r="K39" s="8">
        <f>IF(G39 = "NULL", "NULL", G39*2)</f>
        <v>7.2001219068259363</v>
      </c>
      <c r="L39" s="8">
        <f>IF(G39 = "NULL", "NULL", K39*28.35)</f>
        <v>204.1234560585153</v>
      </c>
      <c r="M39" s="11" t="s">
        <v>2289</v>
      </c>
      <c r="N39" s="11">
        <v>10000000532</v>
      </c>
      <c r="O39" s="11">
        <v>30000000532</v>
      </c>
      <c r="P39" s="11">
        <v>50000000532</v>
      </c>
      <c r="Q39" s="11">
        <v>70000000532</v>
      </c>
      <c r="R39" s="11">
        <v>90000000532</v>
      </c>
      <c r="S39" s="11">
        <v>11000000488</v>
      </c>
      <c r="T39" s="11">
        <v>13000000487</v>
      </c>
      <c r="U39" s="11" t="s">
        <v>39</v>
      </c>
      <c r="V39" s="11" t="s">
        <v>194</v>
      </c>
      <c r="W39" s="8">
        <f>IF(G39 = "NULL", "NULL", G39/4)</f>
        <v>0.90001523835324204</v>
      </c>
      <c r="X39" s="8">
        <f>IF(W39 = "NULL", "NULL", W39*28.35)</f>
        <v>25.515432007314413</v>
      </c>
      <c r="Y39" s="8">
        <f>IF(G39 = "NULL", "NULL", G39*4)</f>
        <v>14.400243813651873</v>
      </c>
      <c r="Z39" s="8">
        <f>IF(G39 = "NULL", "NULL", H39*4)</f>
        <v>408.24</v>
      </c>
      <c r="AA39" s="11">
        <v>15000000487</v>
      </c>
      <c r="AB39" s="8">
        <f>IF(OR(E39 = "NULL", G39 = "NULL"), "NULL", (E39+G39)/2)</f>
        <v>2.7000457150597263</v>
      </c>
      <c r="AC39" s="8">
        <f>IF(OR(F39 = "NULL", H39 = "NULL"), "NULL", (F39+H39)/2)</f>
        <v>76.545000000000002</v>
      </c>
      <c r="AD39" s="13" t="s">
        <v>1711</v>
      </c>
    </row>
    <row r="40" spans="1:30" ht="75.599999999999994" customHeight="1" x14ac:dyDescent="0.3">
      <c r="A40" s="14" t="s">
        <v>152</v>
      </c>
      <c r="B40" s="10" t="s">
        <v>153</v>
      </c>
      <c r="C40" s="10" t="s">
        <v>154</v>
      </c>
      <c r="D40" s="11" t="s">
        <v>2232</v>
      </c>
      <c r="E40" s="8">
        <f>IF(F40 = "NULL", "NULL", F40/28.34952)</f>
        <v>1.1640408726496958</v>
      </c>
      <c r="F40" s="8">
        <v>33</v>
      </c>
      <c r="G40" s="8">
        <f>IF(H40 = "NULL", "NULL", H40/28.34952)</f>
        <v>2.3986296769751307</v>
      </c>
      <c r="H40" s="8">
        <v>68</v>
      </c>
      <c r="I40" s="8">
        <f>IF(G40 = "NULL", "NULL", G40*1.25)</f>
        <v>2.9982870962189132</v>
      </c>
      <c r="J40" s="8">
        <f>IF(G40 = "NULL", "NULL", I40*28.35)</f>
        <v>85.001439177806191</v>
      </c>
      <c r="K40" s="8">
        <f>IF(G40 = "NULL", "NULL", G40*2)</f>
        <v>4.7972593539502615</v>
      </c>
      <c r="L40" s="8">
        <f>IF(G40 = "NULL", "NULL", K40*28.35)</f>
        <v>136.00230268448993</v>
      </c>
      <c r="M40" s="11" t="s">
        <v>2233</v>
      </c>
      <c r="N40" s="11">
        <v>10000000472</v>
      </c>
      <c r="O40" s="11">
        <v>30000000472</v>
      </c>
      <c r="P40" s="11">
        <v>50000000472</v>
      </c>
      <c r="Q40" s="11">
        <v>70000000472</v>
      </c>
      <c r="R40" s="11">
        <v>90000000472</v>
      </c>
      <c r="S40" s="11">
        <v>11000000038</v>
      </c>
      <c r="T40" s="11">
        <v>13000000038</v>
      </c>
      <c r="U40" s="11" t="s">
        <v>39</v>
      </c>
      <c r="V40" s="11"/>
      <c r="W40" s="8">
        <f>IF(G40 = "NULL", "NULL", G40/4)</f>
        <v>0.59965741924378269</v>
      </c>
      <c r="X40" s="8">
        <f>IF(W40 = "NULL", "NULL", W40*28.35)</f>
        <v>17.000287835561242</v>
      </c>
      <c r="Y40" s="8">
        <f>IF(G40 = "NULL", "NULL", G40*4)</f>
        <v>9.594518707900523</v>
      </c>
      <c r="Z40" s="8">
        <f>IF(G40 = "NULL", "NULL", H40*4)</f>
        <v>272</v>
      </c>
      <c r="AA40" s="11">
        <v>15000000429</v>
      </c>
      <c r="AB40" s="8">
        <f>IF(OR(E40 = "NULL", G40 = "NULL"), "NULL", (E40+G40)/2)</f>
        <v>1.7813352748124132</v>
      </c>
      <c r="AC40" s="8">
        <f>IF(OR(F40 = "NULL", H40 = "NULL"), "NULL", (F40+H40)/2)</f>
        <v>50.5</v>
      </c>
      <c r="AD40" s="13" t="s">
        <v>155</v>
      </c>
    </row>
    <row r="41" spans="1:30" ht="75.599999999999994" customHeight="1" x14ac:dyDescent="0.3">
      <c r="A41" s="9" t="s">
        <v>156</v>
      </c>
      <c r="B41" s="10" t="s">
        <v>1998</v>
      </c>
      <c r="C41" s="10" t="s">
        <v>2040</v>
      </c>
      <c r="D41" s="11" t="s">
        <v>2041</v>
      </c>
      <c r="E41" s="8">
        <f>IF(F41 = "NULL", "NULL", F41/28.34952)</f>
        <v>1.9047941552449565</v>
      </c>
      <c r="F41" s="8">
        <v>54</v>
      </c>
      <c r="G41" s="8">
        <f>IF(H41 = "NULL", "NULL", H41/28.34952)</f>
        <v>3.8095883104899131</v>
      </c>
      <c r="H41" s="8">
        <v>108</v>
      </c>
      <c r="I41" s="8">
        <f>IF(G41 = "NULL", "NULL", G41*1.25)</f>
        <v>4.7619853881123912</v>
      </c>
      <c r="J41" s="8">
        <f>IF(G41 = "NULL", "NULL", I41*28.35)</f>
        <v>135.0022857529863</v>
      </c>
      <c r="K41" s="8">
        <f>IF(G41 = "NULL", "NULL", G41*2)</f>
        <v>7.6191766209798262</v>
      </c>
      <c r="L41" s="8">
        <f>IF(G41 = "NULL", "NULL", K41*28.35)</f>
        <v>216.00365720477808</v>
      </c>
      <c r="M41" s="11" t="str">
        <f>CONCATENATE(D41, CHAR(10), " - NET WT. ", E41, " oz (", F41, " grams)")</f>
        <v>Black Angus Steak Seasoning Ingredients:
salt, paprika, garlic, mustard, sugar, spices
 - NET WT. 1.90479415524496 oz (54 grams)</v>
      </c>
      <c r="N41" s="12">
        <v>10000000035</v>
      </c>
      <c r="O41" s="12">
        <v>30000000035</v>
      </c>
      <c r="P41" s="12">
        <v>50000000035</v>
      </c>
      <c r="Q41" s="12">
        <v>70000000035</v>
      </c>
      <c r="R41" s="12">
        <v>90000000035</v>
      </c>
      <c r="S41" s="12">
        <v>11000000039</v>
      </c>
      <c r="T41" s="12">
        <v>13000000039</v>
      </c>
      <c r="U41" s="10"/>
      <c r="V41" s="11" t="s">
        <v>1675</v>
      </c>
      <c r="W41" s="8">
        <f>IF(G41 = "NULL", "NULL", G41/4)</f>
        <v>0.95239707762247827</v>
      </c>
      <c r="X41" s="8">
        <f>IF(W41 = "NULL", "NULL", W41*28.35)</f>
        <v>27.00045715059726</v>
      </c>
      <c r="Y41" s="8">
        <f>IF(G41 = "NULL", "NULL", G41*4)</f>
        <v>15.238353241959652</v>
      </c>
      <c r="Z41" s="8">
        <f>IF(G41 = "NULL", "NULL", H41*4)</f>
        <v>432</v>
      </c>
      <c r="AA41" s="16">
        <v>15000000035</v>
      </c>
      <c r="AB41" s="8">
        <f>IF(OR(E41 = "NULL", G41 = "NULL"), "NULL", (E41+G41)/2)</f>
        <v>2.8571912328674349</v>
      </c>
      <c r="AC41" s="8">
        <f>IF(OR(F41 = "NULL", H41 = "NULL"), "NULL", (F41+H41)/2)</f>
        <v>81</v>
      </c>
      <c r="AD41" s="13" t="s">
        <v>1997</v>
      </c>
    </row>
    <row r="42" spans="1:30" ht="75.599999999999994" customHeight="1" x14ac:dyDescent="0.3">
      <c r="A42" s="9" t="s">
        <v>157</v>
      </c>
      <c r="B42" s="10" t="s">
        <v>158</v>
      </c>
      <c r="C42" s="10" t="s">
        <v>158</v>
      </c>
      <c r="D42" s="11" t="s">
        <v>159</v>
      </c>
      <c r="E42" s="8">
        <f>IF(F42 = "NULL", "NULL", F42/28.34952)</f>
        <v>0.80001354520288193</v>
      </c>
      <c r="F42" s="8">
        <v>22.680000000000003</v>
      </c>
      <c r="G42" s="8">
        <f>IF(H42 = "NULL", "NULL", H42/28.34952)</f>
        <v>1.6000270904057639</v>
      </c>
      <c r="H42" s="8">
        <v>45.360000000000007</v>
      </c>
      <c r="I42" s="8">
        <f>IF(G42 = "NULL", "NULL", G42*1.25)</f>
        <v>2.000033863007205</v>
      </c>
      <c r="J42" s="8">
        <f>IF(G42 = "NULL", "NULL", I42*28.35)</f>
        <v>56.700960016254264</v>
      </c>
      <c r="K42" s="8">
        <f>IF(G42 = "NULL", "NULL", G42*2)</f>
        <v>3.2000541808115277</v>
      </c>
      <c r="L42" s="8">
        <f>IF(G42 = "NULL", "NULL", K42*28.35)</f>
        <v>90.721536026006817</v>
      </c>
      <c r="M42" s="11" t="str">
        <f>CONCATENATE(D42, CHAR(10), " - NET WT. ", E42, " oz (", F42, " grams)")</f>
        <v>Black Bourbon Tea Ingredients:
black tea, almond pieces, cocoa, sweet blackberry leaves, and flavoring
 - NET WT. 0.800013545202882 oz (22.68 grams)</v>
      </c>
      <c r="N42" s="12">
        <v>10000000481</v>
      </c>
      <c r="O42" s="12">
        <v>30000000481</v>
      </c>
      <c r="P42" s="12">
        <v>50000000481</v>
      </c>
      <c r="Q42" s="12">
        <v>70000000481</v>
      </c>
      <c r="R42" s="12">
        <v>90000000481</v>
      </c>
      <c r="S42" s="12">
        <v>11000000040</v>
      </c>
      <c r="T42" s="12">
        <v>13000000040</v>
      </c>
      <c r="U42" s="10" t="s">
        <v>39</v>
      </c>
      <c r="V42" s="11"/>
      <c r="W42" s="8">
        <f>IF(G42 = "NULL", "NULL", G42/4)</f>
        <v>0.40000677260144096</v>
      </c>
      <c r="X42" s="8">
        <f>IF(W42 = "NULL", "NULL", W42*28.35)</f>
        <v>11.340192003250852</v>
      </c>
      <c r="Y42" s="8">
        <f>IF(G42 = "NULL", "NULL", G42*4)</f>
        <v>6.4001083616230554</v>
      </c>
      <c r="Z42" s="8">
        <f>IF(G42 = "NULL", "NULL", H42*4)</f>
        <v>181.44000000000003</v>
      </c>
      <c r="AA42" s="16">
        <v>15000000437</v>
      </c>
      <c r="AB42" s="8">
        <f>IF(OR(E42 = "NULL", G42 = "NULL"), "NULL", (E42+G42)/2)</f>
        <v>1.2000203178043229</v>
      </c>
      <c r="AC42" s="8">
        <f>IF(OR(F42 = "NULL", H42 = "NULL"), "NULL", (F42+H42)/2)</f>
        <v>34.020000000000003</v>
      </c>
      <c r="AD42" s="13"/>
    </row>
    <row r="43" spans="1:30" ht="75.599999999999994" customHeight="1" x14ac:dyDescent="0.3">
      <c r="A43" s="9" t="s">
        <v>1757</v>
      </c>
      <c r="B43" s="10" t="s">
        <v>2206</v>
      </c>
      <c r="C43" s="10" t="s">
        <v>2206</v>
      </c>
      <c r="D43" s="11" t="s">
        <v>2207</v>
      </c>
      <c r="E43" s="8">
        <f>IF(F43 = "NULL", "NULL", F43/28.34952)</f>
        <v>1.0582189751360871</v>
      </c>
      <c r="F43" s="8">
        <v>30</v>
      </c>
      <c r="G43" s="8" t="str">
        <f>IF(H43 = "NULL", "NULL", H43/28.34952)</f>
        <v>NULL</v>
      </c>
      <c r="H43" s="8" t="s">
        <v>32</v>
      </c>
      <c r="I43" s="8" t="str">
        <f>IF(G43 = "NULL", "NULL", G43*1.25)</f>
        <v>NULL</v>
      </c>
      <c r="J43" s="8" t="str">
        <f>IF(G43 = "NULL", "NULL", I43*28.35)</f>
        <v>NULL</v>
      </c>
      <c r="K43" s="8" t="str">
        <f>IF(G43 = "NULL", "NULL", G43*2)</f>
        <v>NULL</v>
      </c>
      <c r="L43" s="8" t="str">
        <f>IF(G43 = "NULL", "NULL", K43*28.35)</f>
        <v>NULL</v>
      </c>
      <c r="M43" s="11" t="str">
        <f>CONCATENATE(D43, CHAR(10), " - NET WT. ", E43, " oz (", F43, " grams)")</f>
        <v>Black Cracked Pepper Ingredients:
black pepper
 - NET WT. 1.05821897513609 oz (30 grams)</v>
      </c>
      <c r="N43" s="12">
        <v>10000000543</v>
      </c>
      <c r="O43" s="12">
        <v>30000000543</v>
      </c>
      <c r="P43" s="12">
        <v>50000000543</v>
      </c>
      <c r="Q43" s="12">
        <v>70000000543</v>
      </c>
      <c r="R43" s="12">
        <v>90000000543</v>
      </c>
      <c r="S43" s="12">
        <v>11000000499</v>
      </c>
      <c r="T43" s="12">
        <v>13000000498</v>
      </c>
      <c r="U43" s="10" t="s">
        <v>39</v>
      </c>
      <c r="V43" s="11" t="s">
        <v>245</v>
      </c>
      <c r="W43" s="8" t="str">
        <f>IF(G43 = "NULL", "NULL", G43/4)</f>
        <v>NULL</v>
      </c>
      <c r="X43" s="8" t="str">
        <f>IF(W43 = "NULL", "NULL", W43*28.35)</f>
        <v>NULL</v>
      </c>
      <c r="Y43" s="8" t="str">
        <f>IF(G43 = "NULL", "NULL", G43*4)</f>
        <v>NULL</v>
      </c>
      <c r="Z43" s="8" t="str">
        <f>IF(G43 = "NULL", "NULL", H43*4)</f>
        <v>NULL</v>
      </c>
      <c r="AA43" s="16">
        <v>15000000020</v>
      </c>
      <c r="AB43" s="8" t="str">
        <f>IF(OR(E43 = "NULL", G43 = "NULL"), "NULL", (E43+G43)/2)</f>
        <v>NULL</v>
      </c>
      <c r="AC43" s="8" t="str">
        <f>IF(OR(F43 = "NULL", H43 = "NULL"), "NULL", (F43+H43)/2)</f>
        <v>NULL</v>
      </c>
      <c r="AD43" s="13"/>
    </row>
    <row r="44" spans="1:30" ht="75.599999999999994" customHeight="1" x14ac:dyDescent="0.3">
      <c r="A44" s="9" t="s">
        <v>2064</v>
      </c>
      <c r="B44" s="10" t="s">
        <v>160</v>
      </c>
      <c r="C44" s="10" t="s">
        <v>160</v>
      </c>
      <c r="D44" s="11" t="s">
        <v>161</v>
      </c>
      <c r="E44" s="8">
        <f>IF(F44 = "NULL", "NULL", F44/28.34952)</f>
        <v>0.80001354520288193</v>
      </c>
      <c r="F44" s="8">
        <v>22.680000000000003</v>
      </c>
      <c r="G44" s="8">
        <f>IF(H44 = "NULL", "NULL", H44/28.34952)</f>
        <v>1.6000270904057639</v>
      </c>
      <c r="H44" s="8">
        <v>45.360000000000007</v>
      </c>
      <c r="I44" s="8">
        <f>IF(G44 = "NULL", "NULL", G44*1.25)</f>
        <v>2.000033863007205</v>
      </c>
      <c r="J44" s="8">
        <f>IF(G44 = "NULL", "NULL", I44*28.35)</f>
        <v>56.700960016254264</v>
      </c>
      <c r="K44" s="8">
        <f>IF(G44 = "NULL", "NULL", G44*2)</f>
        <v>3.2000541808115277</v>
      </c>
      <c r="L44" s="8">
        <f>IF(G44 = "NULL", "NULL", K44*28.35)</f>
        <v>90.721536026006817</v>
      </c>
      <c r="M44" s="11" t="str">
        <f>CONCATENATE(D44, CHAR(10), " - NET WT. ", E44, " oz (", F44, " grams)")</f>
        <v>Black Currant Tea Ingredients:
black tea, blackberry leaf, artificial flavoring
 - NET WT. 0.800013545202882 oz (22.68 grams)</v>
      </c>
      <c r="N44" s="12">
        <v>10000000036</v>
      </c>
      <c r="O44" s="12">
        <v>30000000036</v>
      </c>
      <c r="P44" s="12">
        <v>50000000036</v>
      </c>
      <c r="Q44" s="12">
        <v>70000000036</v>
      </c>
      <c r="R44" s="12">
        <v>90000000036</v>
      </c>
      <c r="S44" s="12">
        <v>11000000041</v>
      </c>
      <c r="T44" s="12">
        <v>13000000041</v>
      </c>
      <c r="U44" s="10" t="s">
        <v>39</v>
      </c>
      <c r="V44" s="11" t="s">
        <v>1676</v>
      </c>
      <c r="W44" s="8">
        <f>IF(G44 = "NULL", "NULL", G44/4)</f>
        <v>0.40000677260144096</v>
      </c>
      <c r="X44" s="8">
        <f>IF(W44 = "NULL", "NULL", W44*28.35)</f>
        <v>11.340192003250852</v>
      </c>
      <c r="Y44" s="8">
        <f>IF(G44 = "NULL", "NULL", G44*4)</f>
        <v>6.4001083616230554</v>
      </c>
      <c r="Z44" s="8">
        <f>IF(G44 = "NULL", "NULL", H44*4)</f>
        <v>181.44000000000003</v>
      </c>
      <c r="AA44" s="16">
        <v>15000000036</v>
      </c>
      <c r="AB44" s="8">
        <f>IF(OR(E44 = "NULL", G44 = "NULL"), "NULL", (E44+G44)/2)</f>
        <v>1.2000203178043229</v>
      </c>
      <c r="AC44" s="8">
        <f>IF(OR(F44 = "NULL", H44 = "NULL"), "NULL", (F44+H44)/2)</f>
        <v>34.020000000000003</v>
      </c>
      <c r="AD44" s="13"/>
    </row>
    <row r="45" spans="1:30" ht="75.599999999999994" customHeight="1" x14ac:dyDescent="0.3">
      <c r="A45" s="9" t="s">
        <v>162</v>
      </c>
      <c r="B45" s="10" t="s">
        <v>163</v>
      </c>
      <c r="C45" s="10" t="s">
        <v>164</v>
      </c>
      <c r="D45" s="11" t="s">
        <v>165</v>
      </c>
      <c r="E45" s="8">
        <f>IF(F45 = "NULL", "NULL", F45/28.34952)</f>
        <v>2.9000491013604468</v>
      </c>
      <c r="F45" s="8">
        <v>82.215000000000003</v>
      </c>
      <c r="G45" s="8">
        <f>IF(H45 = "NULL", "NULL", H45/28.34952)</f>
        <v>5.8000982027208936</v>
      </c>
      <c r="H45" s="8">
        <v>164.43</v>
      </c>
      <c r="I45" s="8">
        <f>IF(G45 = "NULL", "NULL", G45*1.25)</f>
        <v>7.2501227534011168</v>
      </c>
      <c r="J45" s="8">
        <f>IF(G45 = "NULL", "NULL", I45*28.35)</f>
        <v>205.54098005892166</v>
      </c>
      <c r="K45" s="8">
        <f>IF(G45 = "NULL", "NULL", G45*2)</f>
        <v>11.600196405441787</v>
      </c>
      <c r="L45" s="8">
        <f>IF(G45 = "NULL", "NULL", K45*28.35)</f>
        <v>328.86556809427469</v>
      </c>
      <c r="M45" s="11" t="str">
        <f>CONCATENATE(D45, CHAR(10), " - NET WT. ", E45, " oz (", F45, " grams)")</f>
        <v>Black Garlic Sea Salt Ingredients:
sea salt, black garlic
 - NET WT. 2.90004910136045 oz (82.215 grams)</v>
      </c>
      <c r="N45" s="12">
        <v>10000000462</v>
      </c>
      <c r="O45" s="12">
        <v>30000000462</v>
      </c>
      <c r="P45" s="12">
        <v>50000000462</v>
      </c>
      <c r="Q45" s="12">
        <v>70000000462</v>
      </c>
      <c r="R45" s="12">
        <v>90000000462</v>
      </c>
      <c r="S45" s="12">
        <v>11000000042</v>
      </c>
      <c r="T45" s="12">
        <v>13000000042</v>
      </c>
      <c r="U45" s="10"/>
      <c r="V45" s="11"/>
      <c r="W45" s="8">
        <f>IF(G45 = "NULL", "NULL", G45/4)</f>
        <v>1.4500245506802234</v>
      </c>
      <c r="X45" s="8">
        <f>IF(W45 = "NULL", "NULL", W45*28.35)</f>
        <v>41.108196011784337</v>
      </c>
      <c r="Y45" s="8">
        <f>IF(G45 = "NULL", "NULL", G45*4)</f>
        <v>23.200392810883574</v>
      </c>
      <c r="Z45" s="8">
        <f>IF(G45 = "NULL", "NULL", H45*4)</f>
        <v>657.72</v>
      </c>
      <c r="AA45" s="16">
        <v>15000000419</v>
      </c>
      <c r="AB45" s="8">
        <f>IF(OR(E45 = "NULL", G45 = "NULL"), "NULL", (E45+G45)/2)</f>
        <v>4.3500736520406704</v>
      </c>
      <c r="AC45" s="8">
        <f>IF(OR(F45 = "NULL", H45 = "NULL"), "NULL", (F45+H45)/2)</f>
        <v>123.32250000000001</v>
      </c>
      <c r="AD45" s="13"/>
    </row>
    <row r="46" spans="1:30" ht="75.599999999999994" customHeight="1" x14ac:dyDescent="0.3">
      <c r="A46" s="9" t="s">
        <v>166</v>
      </c>
      <c r="B46" s="10" t="s">
        <v>167</v>
      </c>
      <c r="C46" s="10" t="s">
        <v>168</v>
      </c>
      <c r="D46" s="11" t="s">
        <v>169</v>
      </c>
      <c r="E46" s="8">
        <f>IF(F46 = "NULL", "NULL", F46/28.34952)</f>
        <v>2.300038942458285</v>
      </c>
      <c r="F46" s="8">
        <v>65.204999999999998</v>
      </c>
      <c r="G46" s="8">
        <f>IF(H46 = "NULL", "NULL", H46/28.34952)</f>
        <v>4.60007788491657</v>
      </c>
      <c r="H46" s="8">
        <v>130.41</v>
      </c>
      <c r="I46" s="8">
        <f>IF(G46 = "NULL", "NULL", G46*1.25)</f>
        <v>5.7500973561457123</v>
      </c>
      <c r="J46" s="8">
        <f>IF(G46 = "NULL", "NULL", I46*28.35)</f>
        <v>163.01526004673096</v>
      </c>
      <c r="K46" s="8">
        <f>IF(G46 = "NULL", "NULL", G46*2)</f>
        <v>9.20015576983314</v>
      </c>
      <c r="L46" s="8">
        <f>IF(G46 = "NULL", "NULL", K46*28.35)</f>
        <v>260.82441607476954</v>
      </c>
      <c r="M46" s="11" t="str">
        <f>CONCATENATE(D46, CHAR(10), " - NET WT. ", E46, " oz (", F46, " grams)")</f>
        <v>Hawaiian Black Lava Sea Salt Ingredients:
salt
• This product is packaged with equipment that makes products containing wheat, eggs, milk, soy, and tree nuts •
 - NET WT. 2.30003894245828 oz (65.205 grams)</v>
      </c>
      <c r="N46" s="12">
        <v>10000000037</v>
      </c>
      <c r="O46" s="12">
        <v>30000000037</v>
      </c>
      <c r="P46" s="12">
        <v>50000000037</v>
      </c>
      <c r="Q46" s="12">
        <v>70000000037</v>
      </c>
      <c r="R46" s="12">
        <v>90000000037</v>
      </c>
      <c r="S46" s="12">
        <v>11000000043</v>
      </c>
      <c r="T46" s="12">
        <v>13000000043</v>
      </c>
      <c r="U46" s="10" t="s">
        <v>39</v>
      </c>
      <c r="V46" s="11"/>
      <c r="W46" s="8">
        <f>IF(G46 = "NULL", "NULL", G46/4)</f>
        <v>1.1500194712291425</v>
      </c>
      <c r="X46" s="8">
        <f>IF(W46 = "NULL", "NULL", W46*28.35)</f>
        <v>32.603052009346193</v>
      </c>
      <c r="Y46" s="8">
        <f>IF(G46 = "NULL", "NULL", G46*4)</f>
        <v>18.40031153966628</v>
      </c>
      <c r="Z46" s="8">
        <f>IF(G46 = "NULL", "NULL", H46*4)</f>
        <v>521.64</v>
      </c>
      <c r="AA46" s="16">
        <v>15000000037</v>
      </c>
      <c r="AB46" s="8">
        <f>IF(OR(E46 = "NULL", G46 = "NULL"), "NULL", (E46+G46)/2)</f>
        <v>3.4500584136874277</v>
      </c>
      <c r="AC46" s="8">
        <f>IF(OR(F46 = "NULL", H46 = "NULL"), "NULL", (F46+H46)/2)</f>
        <v>97.807500000000005</v>
      </c>
      <c r="AD46" s="13"/>
    </row>
    <row r="47" spans="1:30" ht="75.599999999999994" customHeight="1" x14ac:dyDescent="0.3">
      <c r="A47" s="9" t="s">
        <v>170</v>
      </c>
      <c r="B47" s="10" t="s">
        <v>171</v>
      </c>
      <c r="C47" s="10" t="s">
        <v>171</v>
      </c>
      <c r="D47" s="11" t="s">
        <v>172</v>
      </c>
      <c r="E47" s="8" t="str">
        <f>IF(F47 = "NULL", "NULL", F47/28.34952)</f>
        <v>NULL</v>
      </c>
      <c r="F47" s="8" t="s">
        <v>32</v>
      </c>
      <c r="G47" s="8" t="str">
        <f>IF(H47 = "NULL", "NULL", H47/28.34952)</f>
        <v>NULL</v>
      </c>
      <c r="H47" s="8" t="s">
        <v>32</v>
      </c>
      <c r="I47" s="8" t="str">
        <f>IF(G47 = "NULL", "NULL", G47*1.25)</f>
        <v>NULL</v>
      </c>
      <c r="J47" s="8" t="str">
        <f>IF(G47 = "NULL", "NULL", I47*28.35)</f>
        <v>NULL</v>
      </c>
      <c r="K47" s="8" t="str">
        <f>IF(G47 = "NULL", "NULL", G47*2)</f>
        <v>NULL</v>
      </c>
      <c r="L47" s="8" t="str">
        <f>IF(G47 = "NULL", "NULL", K47*28.35)</f>
        <v>NULL</v>
      </c>
      <c r="M47" s="11" t="str">
        <f>CONCATENATE(D47, CHAR(10), " - NET WT. ", E47, " oz (", F47, " grams)")</f>
        <v>Black Peppercorn Ingredients:
black peppercorns
 - NET WT. NULL oz (NULL grams)</v>
      </c>
      <c r="N47" s="12">
        <v>10000000038</v>
      </c>
      <c r="O47" s="12">
        <v>30000000038</v>
      </c>
      <c r="P47" s="12">
        <v>50000000038</v>
      </c>
      <c r="Q47" s="12">
        <v>70000000038</v>
      </c>
      <c r="R47" s="12">
        <v>90000000038</v>
      </c>
      <c r="S47" s="12">
        <v>11000000044</v>
      </c>
      <c r="T47" s="12">
        <v>13000000044</v>
      </c>
      <c r="U47" s="10"/>
      <c r="V47" s="11" t="s">
        <v>173</v>
      </c>
      <c r="W47" s="8" t="str">
        <f>IF(G47 = "NULL", "NULL", G47/4)</f>
        <v>NULL</v>
      </c>
      <c r="X47" s="8" t="str">
        <f>IF(W47 = "NULL", "NULL", W47*28.35)</f>
        <v>NULL</v>
      </c>
      <c r="Y47" s="8" t="str">
        <f>IF(G47 = "NULL", "NULL", G47*4)</f>
        <v>NULL</v>
      </c>
      <c r="Z47" s="8" t="str">
        <f>IF(G47 = "NULL", "NULL", H47*4)</f>
        <v>NULL</v>
      </c>
      <c r="AA47" s="16">
        <v>15000000038</v>
      </c>
      <c r="AB47" s="8" t="str">
        <f>IF(OR(E47 = "NULL", G47 = "NULL"), "NULL", (E47+G47)/2)</f>
        <v>NULL</v>
      </c>
      <c r="AC47" s="8" t="str">
        <f>IF(OR(F47 = "NULL", H47 = "NULL"), "NULL", (F47+H47)/2)</f>
        <v>NULL</v>
      </c>
      <c r="AD47" s="13"/>
    </row>
    <row r="48" spans="1:30" ht="75.599999999999994" customHeight="1" x14ac:dyDescent="0.3">
      <c r="A48" s="25" t="s">
        <v>174</v>
      </c>
      <c r="B48" s="10" t="s">
        <v>175</v>
      </c>
      <c r="C48" s="10" t="s">
        <v>175</v>
      </c>
      <c r="D48" s="11" t="s">
        <v>2096</v>
      </c>
      <c r="E48" s="8" t="str">
        <f>IF(F48 = "NULL", "NULL", F48/28.34952)</f>
        <v>NULL</v>
      </c>
      <c r="F48" s="8" t="s">
        <v>32</v>
      </c>
      <c r="G48" s="8" t="str">
        <f>IF(H48 = "NULL", "NULL", H48/28.34952)</f>
        <v>NULL</v>
      </c>
      <c r="H48" s="8" t="s">
        <v>32</v>
      </c>
      <c r="I48" s="8" t="str">
        <f>IF(G48 = "NULL", "NULL", G48*1.25)</f>
        <v>NULL</v>
      </c>
      <c r="J48" s="8" t="str">
        <f>IF(G48 = "NULL", "NULL", I48*28.35)</f>
        <v>NULL</v>
      </c>
      <c r="K48" s="8" t="str">
        <f>IF(G48 = "NULL", "NULL", G48*2)</f>
        <v>NULL</v>
      </c>
      <c r="L48" s="8" t="str">
        <f>IF(G48 = "NULL", "NULL", K48*28.35)</f>
        <v>NULL</v>
      </c>
      <c r="M48" s="11" t="str">
        <f>CONCATENATE(D48, CHAR(10), " - NET WT. ", E48, " oz (", F48, " grams)")</f>
        <v>Blackened Seasoning Ingredients:
salt, spices, chili pepper, dehydrated garlic, dehydrated onion, silicon dioxide (anti caking)  
 - NET WT. NULL oz (NULL grams)</v>
      </c>
      <c r="N48" s="12">
        <v>10000000039</v>
      </c>
      <c r="O48" s="12">
        <v>30000000039</v>
      </c>
      <c r="P48" s="12">
        <v>50000000039</v>
      </c>
      <c r="Q48" s="12">
        <v>70000000039</v>
      </c>
      <c r="R48" s="12">
        <v>90000000039</v>
      </c>
      <c r="S48" s="12">
        <v>11000000045</v>
      </c>
      <c r="T48" s="12">
        <v>13000000045</v>
      </c>
      <c r="U48" s="10" t="s">
        <v>39</v>
      </c>
      <c r="V48" s="11" t="s">
        <v>1677</v>
      </c>
      <c r="W48" s="8" t="str">
        <f>IF(G48 = "NULL", "NULL", G48/4)</f>
        <v>NULL</v>
      </c>
      <c r="X48" s="8" t="str">
        <f>IF(W48 = "NULL", "NULL", W48*28.35)</f>
        <v>NULL</v>
      </c>
      <c r="Y48" s="8" t="str">
        <f>IF(G48 = "NULL", "NULL", G48*4)</f>
        <v>NULL</v>
      </c>
      <c r="Z48" s="8" t="str">
        <f>IF(G48 = "NULL", "NULL", H48*4)</f>
        <v>NULL</v>
      </c>
      <c r="AA48" s="16">
        <v>15000000039</v>
      </c>
      <c r="AB48" s="8" t="str">
        <f>IF(OR(E48 = "NULL", G48 = "NULL"), "NULL", (E48+G48)/2)</f>
        <v>NULL</v>
      </c>
      <c r="AC48" s="8" t="str">
        <f>IF(OR(F48 = "NULL", H48 = "NULL"), "NULL", (F48+H48)/2)</f>
        <v>NULL</v>
      </c>
      <c r="AD48" s="13"/>
    </row>
    <row r="49" spans="1:30" ht="75.599999999999994" customHeight="1" x14ac:dyDescent="0.3">
      <c r="A49" s="9" t="s">
        <v>176</v>
      </c>
      <c r="B49" s="10" t="s">
        <v>177</v>
      </c>
      <c r="C49" s="10" t="s">
        <v>178</v>
      </c>
      <c r="D49" s="11" t="s">
        <v>179</v>
      </c>
      <c r="E49" s="8">
        <f>IF(F49 = "NULL", "NULL", F49/28.34952)</f>
        <v>3.3000558739618873</v>
      </c>
      <c r="F49" s="8">
        <v>93.554999999999993</v>
      </c>
      <c r="G49" s="8">
        <f>IF(H49 = "NULL", "NULL", H49/28.34952)</f>
        <v>6.6001117479237745</v>
      </c>
      <c r="H49" s="8">
        <v>187.10999999999999</v>
      </c>
      <c r="I49" s="8">
        <f>IF(G49 = "NULL", "NULL", G49*1.25)</f>
        <v>8.2501396849047186</v>
      </c>
      <c r="J49" s="8">
        <f>IF(G49 = "NULL", "NULL", I49*28.35)</f>
        <v>233.8914600670488</v>
      </c>
      <c r="K49" s="8">
        <f>IF(G49 = "NULL", "NULL", G49*2)</f>
        <v>13.200223495847549</v>
      </c>
      <c r="L49" s="8">
        <f>IF(G49 = "NULL", "NULL", K49*28.35)</f>
        <v>374.22633610727803</v>
      </c>
      <c r="M49" s="11" t="str">
        <f>CONCATENATE(D49, CHAR(10), " - NET WT. ", E49, " oz (", F49, " grams)")</f>
        <v>Bleu Cheese Powder Ingredients:
dehydrated blend of blue &amp; cheddar cheeses (pasteurized milk, cheese cultures, salt, enzymes) whey, sodium phosphate salt, lactic acid 
• ALLERGY ALERT: contains dairy •
 - NET WT. 3.30005587396189 oz (93.555 grams)</v>
      </c>
      <c r="N49" s="12">
        <v>10000000040</v>
      </c>
      <c r="O49" s="12">
        <v>30000000040</v>
      </c>
      <c r="P49" s="12">
        <v>50000000040</v>
      </c>
      <c r="Q49" s="12">
        <v>70000000040</v>
      </c>
      <c r="R49" s="12">
        <v>90000000040</v>
      </c>
      <c r="S49" s="12">
        <v>11000000046</v>
      </c>
      <c r="T49" s="12">
        <v>13000000046</v>
      </c>
      <c r="U49" s="10"/>
      <c r="V49" s="11"/>
      <c r="W49" s="8">
        <f>IF(G49 = "NULL", "NULL", G49/4)</f>
        <v>1.6500279369809436</v>
      </c>
      <c r="X49" s="8">
        <f>IF(W49 = "NULL", "NULL", W49*28.35)</f>
        <v>46.778292013409754</v>
      </c>
      <c r="Y49" s="8">
        <f>IF(G49 = "NULL", "NULL", G49*4)</f>
        <v>26.400446991695098</v>
      </c>
      <c r="Z49" s="8">
        <f>IF(G49 = "NULL", "NULL", H49*4)</f>
        <v>748.43999999999994</v>
      </c>
      <c r="AA49" s="16">
        <v>15000000040</v>
      </c>
      <c r="AB49" s="8">
        <f>IF(OR(E49 = "NULL", G49 = "NULL"), "NULL", (E49+G49)/2)</f>
        <v>4.9500838109428305</v>
      </c>
      <c r="AC49" s="8">
        <f>IF(OR(F49 = "NULL", H49 = "NULL"), "NULL", (F49+H49)/2)</f>
        <v>140.33249999999998</v>
      </c>
      <c r="AD49" s="13"/>
    </row>
    <row r="50" spans="1:30" ht="75.599999999999994" customHeight="1" x14ac:dyDescent="0.3">
      <c r="A50" s="9" t="s">
        <v>180</v>
      </c>
      <c r="B50" s="10" t="s">
        <v>181</v>
      </c>
      <c r="C50" s="10" t="s">
        <v>181</v>
      </c>
      <c r="D50" s="11" t="s">
        <v>1694</v>
      </c>
      <c r="E50" s="8">
        <f>IF(F50 = "NULL", "NULL", F50/28.34952)</f>
        <v>1.7500296301313041</v>
      </c>
      <c r="F50" s="8">
        <v>49.612500000000004</v>
      </c>
      <c r="G50" s="8">
        <f>IF(H50 = "NULL", "NULL", H50/28.34952)</f>
        <v>3.5000592602626082</v>
      </c>
      <c r="H50" s="8">
        <v>99.225000000000009</v>
      </c>
      <c r="I50" s="8">
        <f>IF(G50 = "NULL", "NULL", G50*1.25)</f>
        <v>4.3750740753282606</v>
      </c>
      <c r="J50" s="8">
        <f>IF(G50 = "NULL", "NULL", I50*28.35)</f>
        <v>124.0333500355562</v>
      </c>
      <c r="K50" s="8">
        <f>IF(G50 = "NULL", "NULL", G50*2)</f>
        <v>7.0001185205252163</v>
      </c>
      <c r="L50" s="8">
        <f>IF(G50 = "NULL", "NULL", K50*28.35)</f>
        <v>198.45336005688989</v>
      </c>
      <c r="M50" s="11" t="str">
        <f>CONCATENATE(D50, CHAR(10), " - NET WT. ", E50, " oz (", F50, " grams)")</f>
        <v>Bloodthirsty Mary Infuser Ingredients:
cane sugar, sun dried tomato, peppercorn, de arbol chilis, lemon peel, celery, garlic, horseradish, salt, bay leaf
DIRECTIONS: In 16oz jar, combine ingredients and one pint (2 cups) vodka. Steep for 1 – 2 days (swirl daily).
 - NET WT. 1.7500296301313 oz (49.6125 grams)</v>
      </c>
      <c r="N50" s="12">
        <v>10000000041</v>
      </c>
      <c r="O50" s="12">
        <v>30000000041</v>
      </c>
      <c r="P50" s="12">
        <v>50000000041</v>
      </c>
      <c r="Q50" s="12">
        <v>70000000041</v>
      </c>
      <c r="R50" s="12">
        <v>90000000041</v>
      </c>
      <c r="S50" s="12">
        <v>11000000047</v>
      </c>
      <c r="T50" s="12">
        <v>13000000047</v>
      </c>
      <c r="U50" s="10" t="s">
        <v>39</v>
      </c>
      <c r="V50" s="11" t="s">
        <v>182</v>
      </c>
      <c r="W50" s="8">
        <f>IF(G50 = "NULL", "NULL", G50/4)</f>
        <v>0.87501481506565204</v>
      </c>
      <c r="X50" s="8">
        <f>IF(W50 = "NULL", "NULL", W50*28.35)</f>
        <v>24.806670007111236</v>
      </c>
      <c r="Y50" s="8">
        <f>IF(G50 = "NULL", "NULL", G50*4)</f>
        <v>14.000237041050433</v>
      </c>
      <c r="Z50" s="8">
        <f>IF(G50 = "NULL", "NULL", H50*4)</f>
        <v>396.90000000000003</v>
      </c>
      <c r="AA50" s="16">
        <v>15000000041</v>
      </c>
      <c r="AB50" s="8">
        <f>IF(OR(E50 = "NULL", G50 = "NULL"), "NULL", (E50+G50)/2)</f>
        <v>2.6250444451969561</v>
      </c>
      <c r="AC50" s="8">
        <f>IF(OR(F50 = "NULL", H50 = "NULL"), "NULL", (F50+H50)/2)</f>
        <v>74.418750000000003</v>
      </c>
      <c r="AD50" s="13"/>
    </row>
    <row r="51" spans="1:30" ht="75.599999999999994" customHeight="1" x14ac:dyDescent="0.3">
      <c r="A51" s="9" t="s">
        <v>183</v>
      </c>
      <c r="B51" s="10" t="s">
        <v>184</v>
      </c>
      <c r="C51" s="10" t="s">
        <v>184</v>
      </c>
      <c r="D51" s="11" t="s">
        <v>185</v>
      </c>
      <c r="E51" s="8">
        <f>IF(F51 = "NULL", "NULL", F51/28.34952)</f>
        <v>7.0001185205252163</v>
      </c>
      <c r="F51" s="8">
        <v>198.45000000000002</v>
      </c>
      <c r="G51" s="8">
        <f>IF(H51 = "NULL", "NULL", H51/28.34952)</f>
        <v>14.000237041050433</v>
      </c>
      <c r="H51" s="8">
        <v>396.90000000000003</v>
      </c>
      <c r="I51" s="8">
        <f>IF(G51 = "NULL", "NULL", G51*1.25)</f>
        <v>17.500296301313043</v>
      </c>
      <c r="J51" s="8">
        <f>IF(G51 = "NULL", "NULL", I51*28.35)</f>
        <v>496.13340014222479</v>
      </c>
      <c r="K51" s="8">
        <f>IF(G51 = "NULL", "NULL", G51*2)</f>
        <v>28.000474082100865</v>
      </c>
      <c r="L51" s="8">
        <f>IF(G51 = "NULL", "NULL", K51*28.35)</f>
        <v>793.81344022755957</v>
      </c>
      <c r="M51" s="11" t="str">
        <f>CONCATENATE(D51, CHAR(10), " - NET WT. ", E51, " oz (", F51, " grams)")</f>
        <v>Blue Butterfly Popcorn Ingredients:
blue butterfly popcorn kernels
 - NET WT. 7.00011852052522 oz (198.45 grams)</v>
      </c>
      <c r="N51" s="12">
        <v>10000000042</v>
      </c>
      <c r="O51" s="12">
        <v>30000000042</v>
      </c>
      <c r="P51" s="12">
        <v>50000000042</v>
      </c>
      <c r="Q51" s="12">
        <v>70000000042</v>
      </c>
      <c r="R51" s="12">
        <v>90000000042</v>
      </c>
      <c r="S51" s="12">
        <v>11000000048</v>
      </c>
      <c r="T51" s="12">
        <v>13000000048</v>
      </c>
      <c r="U51" s="10"/>
      <c r="V51" s="11"/>
      <c r="W51" s="8">
        <f>IF(G51 = "NULL", "NULL", G51/4)</f>
        <v>3.5000592602626082</v>
      </c>
      <c r="X51" s="8">
        <f>IF(W51 = "NULL", "NULL", W51*28.35)</f>
        <v>99.226680028444946</v>
      </c>
      <c r="Y51" s="8">
        <f>IF(G51 = "NULL", "NULL", G51*4)</f>
        <v>56.000948164201731</v>
      </c>
      <c r="Z51" s="8">
        <f>IF(G51 = "NULL", "NULL", H51*4)</f>
        <v>1587.6000000000001</v>
      </c>
      <c r="AA51" s="16">
        <v>15000000042</v>
      </c>
      <c r="AB51" s="8">
        <f>IF(OR(E51 = "NULL", G51 = "NULL"), "NULL", (E51+G51)/2)</f>
        <v>10.500177780787824</v>
      </c>
      <c r="AC51" s="8">
        <f>IF(OR(F51 = "NULL", H51 = "NULL"), "NULL", (F51+H51)/2)</f>
        <v>297.67500000000001</v>
      </c>
      <c r="AD51" s="13"/>
    </row>
    <row r="52" spans="1:30" ht="75.599999999999994" customHeight="1" x14ac:dyDescent="0.3">
      <c r="A52" s="9" t="s">
        <v>186</v>
      </c>
      <c r="B52" s="10" t="s">
        <v>187</v>
      </c>
      <c r="C52" s="10" t="s">
        <v>188</v>
      </c>
      <c r="D52" s="11" t="s">
        <v>189</v>
      </c>
      <c r="E52" s="8">
        <f>IF(F52 = "NULL", "NULL", F52/28.34952)</f>
        <v>1.6900286142410879</v>
      </c>
      <c r="F52" s="8">
        <v>47.911500000000004</v>
      </c>
      <c r="G52" s="8">
        <f>IF(H52 = "NULL", "NULL", H52/28.34952)</f>
        <v>3.3800572284821757</v>
      </c>
      <c r="H52" s="8">
        <v>95.823000000000008</v>
      </c>
      <c r="I52" s="8">
        <f>IF(G52 = "NULL", "NULL", G52*1.25)</f>
        <v>4.2250715356027193</v>
      </c>
      <c r="J52" s="8">
        <f>IF(G52 = "NULL", "NULL", I52*28.35)</f>
        <v>119.7807780343371</v>
      </c>
      <c r="K52" s="8">
        <f>IF(G52 = "NULL", "NULL", G52*2)</f>
        <v>6.7601144569643514</v>
      </c>
      <c r="L52" s="8">
        <f>IF(G52 = "NULL", "NULL", K52*28.35)</f>
        <v>191.64924485493938</v>
      </c>
      <c r="M52" s="11" t="str">
        <f>CONCATENATE(D52, CHAR(10), " - NET WT. ", E52, " oz (", F52, " grams)")</f>
        <v>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N52" s="12">
        <v>10000000504</v>
      </c>
      <c r="O52" s="12">
        <v>30000000504</v>
      </c>
      <c r="P52" s="12">
        <v>50000000504</v>
      </c>
      <c r="Q52" s="12">
        <v>70000000504</v>
      </c>
      <c r="R52" s="12">
        <v>90000000504</v>
      </c>
      <c r="S52" s="12">
        <v>11000000049</v>
      </c>
      <c r="T52" s="12">
        <v>13000000049</v>
      </c>
      <c r="U52" s="10" t="s">
        <v>39</v>
      </c>
      <c r="V52" s="11"/>
      <c r="W52" s="8">
        <f>IF(G52 = "NULL", "NULL", G52/4)</f>
        <v>0.84501430712054393</v>
      </c>
      <c r="X52" s="8">
        <f>IF(W52 = "NULL", "NULL", W52*28.35)</f>
        <v>23.956155606867423</v>
      </c>
      <c r="Y52" s="8">
        <f>IF(G52 = "NULL", "NULL", G52*4)</f>
        <v>13.520228913928703</v>
      </c>
      <c r="Z52" s="8">
        <f>IF(G52 = "NULL", "NULL", H52*4)</f>
        <v>383.29200000000003</v>
      </c>
      <c r="AA52" s="16">
        <v>15000000460</v>
      </c>
      <c r="AB52" s="8">
        <f>IF(OR(E52 = "NULL", G52 = "NULL"), "NULL", (E52+G52)/2)</f>
        <v>2.5350429213616317</v>
      </c>
      <c r="AC52" s="8">
        <f>IF(OR(F52 = "NULL", H52 = "NULL"), "NULL", (F52+H52)/2)</f>
        <v>71.867250000000013</v>
      </c>
      <c r="AD52" s="13"/>
    </row>
    <row r="53" spans="1:30" ht="75.599999999999994" customHeight="1" x14ac:dyDescent="0.3">
      <c r="A53" s="25" t="s">
        <v>190</v>
      </c>
      <c r="B53" s="10" t="s">
        <v>191</v>
      </c>
      <c r="C53" s="10" t="s">
        <v>192</v>
      </c>
      <c r="D53" s="11" t="s">
        <v>193</v>
      </c>
      <c r="E53" s="8">
        <f>IF(F53 = "NULL", "NULL", F53/28.34952)</f>
        <v>1.8000304767064841</v>
      </c>
      <c r="F53" s="8">
        <v>51.03</v>
      </c>
      <c r="G53" s="8">
        <f>IF(H53 = "NULL", "NULL", H53/28.34952)</f>
        <v>3.6000609534129682</v>
      </c>
      <c r="H53" s="8">
        <v>102.06</v>
      </c>
      <c r="I53" s="8">
        <f>IF(G53 = "NULL", "NULL", G53*1.25)</f>
        <v>4.50007619176621</v>
      </c>
      <c r="J53" s="8">
        <f>IF(G53 = "NULL", "NULL", I53*28.35)</f>
        <v>127.57716003657205</v>
      </c>
      <c r="K53" s="8">
        <f>IF(G53 = "NULL", "NULL", G53*2)</f>
        <v>7.2001219068259363</v>
      </c>
      <c r="L53" s="8">
        <f>IF(G53 = "NULL", "NULL", K53*28.35)</f>
        <v>204.1234560585153</v>
      </c>
      <c r="M53" s="11" t="str">
        <f>CONCATENATE(D53, CHAR(10), " - NET WT. ", E53, " oz (", F53, " grams)")</f>
        <v>Blue Ribbon Pecan Rub Ingredients:
brown sugar, salt, spices, pecan meal, dehydrated garlic, paprika, onion powder
• ALLERGY ALERT: CONTAINS PECANS •
 - NET WT. 1.80003047670648 oz (51.03 grams)</v>
      </c>
      <c r="N53" s="12">
        <v>10000000044</v>
      </c>
      <c r="O53" s="12">
        <v>30000000044</v>
      </c>
      <c r="P53" s="12">
        <v>50000000044</v>
      </c>
      <c r="Q53" s="12">
        <v>70000000044</v>
      </c>
      <c r="R53" s="12">
        <v>90000000044</v>
      </c>
      <c r="S53" s="12">
        <v>11000000050</v>
      </c>
      <c r="T53" s="12">
        <v>13000000050</v>
      </c>
      <c r="U53" s="10" t="s">
        <v>39</v>
      </c>
      <c r="V53" s="11" t="s">
        <v>194</v>
      </c>
      <c r="W53" s="8">
        <f>IF(G53 = "NULL", "NULL", G53/4)</f>
        <v>0.90001523835324204</v>
      </c>
      <c r="X53" s="8">
        <f>IF(W53 = "NULL", "NULL", W53*28.35)</f>
        <v>25.515432007314413</v>
      </c>
      <c r="Y53" s="8">
        <f>IF(G53 = "NULL", "NULL", G53*4)</f>
        <v>14.400243813651873</v>
      </c>
      <c r="Z53" s="8">
        <f>IF(G53 = "NULL", "NULL", H53*4)</f>
        <v>408.24</v>
      </c>
      <c r="AA53" s="16">
        <v>15000000043</v>
      </c>
      <c r="AB53" s="8">
        <f>IF(OR(E53 = "NULL", G53 = "NULL"), "NULL", (E53+G53)/2)</f>
        <v>2.7000457150597263</v>
      </c>
      <c r="AC53" s="8">
        <f>IF(OR(F53 = "NULL", H53 = "NULL"), "NULL", (F53+H53)/2)</f>
        <v>76.545000000000002</v>
      </c>
      <c r="AD53" s="13"/>
    </row>
    <row r="54" spans="1:30" ht="75.599999999999994" customHeight="1" x14ac:dyDescent="0.3">
      <c r="A54" s="9" t="s">
        <v>195</v>
      </c>
      <c r="B54" s="10" t="s">
        <v>196</v>
      </c>
      <c r="C54" s="10" t="s">
        <v>197</v>
      </c>
      <c r="D54" s="11" t="s">
        <v>198</v>
      </c>
      <c r="E54" s="8">
        <f>IF(F54 = "NULL", "NULL", F54/28.34952)</f>
        <v>1.8500313232816643</v>
      </c>
      <c r="F54" s="8">
        <v>52.447500000000005</v>
      </c>
      <c r="G54" s="8">
        <f>IF(H54 = "NULL", "NULL", H54/28.34952)</f>
        <v>3.7000626465633286</v>
      </c>
      <c r="H54" s="8">
        <v>104.89500000000001</v>
      </c>
      <c r="I54" s="8">
        <f>IF(G54 = "NULL", "NULL", G54*1.25)</f>
        <v>4.6250783082041611</v>
      </c>
      <c r="J54" s="8">
        <f>IF(G54 = "NULL", "NULL", I54*28.35)</f>
        <v>131.12097003758797</v>
      </c>
      <c r="K54" s="8">
        <f>IF(G54 = "NULL", "NULL", G54*2)</f>
        <v>7.4001252931266572</v>
      </c>
      <c r="L54" s="8">
        <f>IF(G54 = "NULL", "NULL", K54*28.35)</f>
        <v>209.79355206014074</v>
      </c>
      <c r="M54" s="11" t="str">
        <f>CONCATENATE(D54, CHAR(10), " - NET WT. ", E54, " oz (", F54, " grams)")</f>
        <v>Blue Ridge Mountain Seasoning Ingredients:
salt, spices (including black pepper, dill seed, coriander, and red pepper), dehydrated garlic, cocoa powder, coffee, soybean oil and extractives of paprika, dill, garlic and black pepper
 - NET WT. 1.85003132328166 oz (52.4475 grams)</v>
      </c>
      <c r="N54" s="12">
        <v>10000000045</v>
      </c>
      <c r="O54" s="12">
        <v>30000000045</v>
      </c>
      <c r="P54" s="12">
        <v>50000000045</v>
      </c>
      <c r="Q54" s="12">
        <v>70000000045</v>
      </c>
      <c r="R54" s="12">
        <v>90000000045</v>
      </c>
      <c r="S54" s="12">
        <v>11000000051</v>
      </c>
      <c r="T54" s="12">
        <v>13000000051</v>
      </c>
      <c r="U54" s="10" t="s">
        <v>39</v>
      </c>
      <c r="V54" s="11" t="s">
        <v>1677</v>
      </c>
      <c r="W54" s="8">
        <f>IF(G54 = "NULL", "NULL", G54/4)</f>
        <v>0.92501566164083215</v>
      </c>
      <c r="X54" s="8">
        <f>IF(W54 = "NULL", "NULL", W54*28.35)</f>
        <v>26.224194007517593</v>
      </c>
      <c r="Y54" s="8">
        <f>IF(G54 = "NULL", "NULL", G54*4)</f>
        <v>14.800250586253314</v>
      </c>
      <c r="Z54" s="8">
        <f>IF(G54 = "NULL", "NULL", H54*4)</f>
        <v>419.58000000000004</v>
      </c>
      <c r="AA54" s="16">
        <v>15000000044</v>
      </c>
      <c r="AB54" s="8">
        <f>IF(OR(E54 = "NULL", G54 = "NULL"), "NULL", (E54+G54)/2)</f>
        <v>2.7750469849224966</v>
      </c>
      <c r="AC54" s="8">
        <f>IF(OR(F54 = "NULL", H54 = "NULL"), "NULL", (F54+H54)/2)</f>
        <v>78.671250000000015</v>
      </c>
      <c r="AD54" s="13"/>
    </row>
    <row r="55" spans="1:30" ht="75.599999999999994" customHeight="1" x14ac:dyDescent="0.3">
      <c r="A55" s="9" t="s">
        <v>199</v>
      </c>
      <c r="B55" s="10" t="s">
        <v>200</v>
      </c>
      <c r="C55" s="10" t="s">
        <v>201</v>
      </c>
      <c r="D55" s="11" t="s">
        <v>202</v>
      </c>
      <c r="E55" s="8">
        <f>IF(F55 = "NULL", "NULL", F55/28.34952)</f>
        <v>2.0000338630072045</v>
      </c>
      <c r="F55" s="8">
        <v>56.7</v>
      </c>
      <c r="G55" s="8">
        <f>IF(H55 = "NULL", "NULL", H55/28.34952)</f>
        <v>4.0000677260144091</v>
      </c>
      <c r="H55" s="8">
        <v>113.4</v>
      </c>
      <c r="I55" s="8">
        <f>IF(G55 = "NULL", "NULL", G55*1.25)</f>
        <v>5.0000846575180109</v>
      </c>
      <c r="J55" s="8">
        <f>IF(G55 = "NULL", "NULL", I55*28.35)</f>
        <v>141.75240004063562</v>
      </c>
      <c r="K55" s="8">
        <f>IF(G55 = "NULL", "NULL", G55*2)</f>
        <v>8.0001354520288182</v>
      </c>
      <c r="L55" s="8">
        <f>IF(G55 = "NULL", "NULL", K55*28.35)</f>
        <v>226.803840065017</v>
      </c>
      <c r="M55" s="11" t="str">
        <f>CONCATENATE(D55, CHAR(10), " - NET WT. ", E55, " oz (", F55, " grams)")</f>
        <v>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
 - NET WT. 2.0000338630072 oz (56.7 grams)</v>
      </c>
      <c r="N55" s="12">
        <v>10000000046</v>
      </c>
      <c r="O55" s="12">
        <v>30000000046</v>
      </c>
      <c r="P55" s="12">
        <v>50000000046</v>
      </c>
      <c r="Q55" s="12">
        <v>70000000046</v>
      </c>
      <c r="R55" s="12">
        <v>90000000046</v>
      </c>
      <c r="S55" s="12">
        <v>11000000052</v>
      </c>
      <c r="T55" s="12">
        <v>13000000052</v>
      </c>
      <c r="U55" s="10" t="s">
        <v>39</v>
      </c>
      <c r="V55" s="11" t="s">
        <v>182</v>
      </c>
      <c r="W55" s="8">
        <f>IF(G55 = "NULL", "NULL", G55/4)</f>
        <v>1.0000169315036023</v>
      </c>
      <c r="X55" s="8">
        <f>IF(W55 = "NULL", "NULL", W55*28.35)</f>
        <v>28.350480008127125</v>
      </c>
      <c r="Y55" s="8">
        <f>IF(G55 = "NULL", "NULL", G55*4)</f>
        <v>16.000270904057636</v>
      </c>
      <c r="Z55" s="8">
        <f>IF(G55 = "NULL", "NULL", H55*4)</f>
        <v>453.6</v>
      </c>
      <c r="AA55" s="16">
        <v>15000000045</v>
      </c>
      <c r="AB55" s="8">
        <f>IF(OR(E55 = "NULL", G55 = "NULL"), "NULL", (E55+G55)/2)</f>
        <v>3.0000507945108068</v>
      </c>
      <c r="AC55" s="8">
        <f>IF(OR(F55 = "NULL", H55 = "NULL"), "NULL", (F55+H55)/2)</f>
        <v>85.050000000000011</v>
      </c>
      <c r="AD55" s="13"/>
    </row>
    <row r="56" spans="1:30" ht="75.599999999999994" customHeight="1" x14ac:dyDescent="0.3">
      <c r="A56" s="9" t="s">
        <v>203</v>
      </c>
      <c r="B56" s="10" t="s">
        <v>204</v>
      </c>
      <c r="C56" s="10" t="s">
        <v>205</v>
      </c>
      <c r="D56" s="11" t="s">
        <v>206</v>
      </c>
      <c r="E56" s="8">
        <f>IF(F56 = "NULL", "NULL", F56/28.34952)</f>
        <v>1.6900286142410879</v>
      </c>
      <c r="F56" s="8">
        <v>47.911500000000004</v>
      </c>
      <c r="G56" s="8">
        <f>IF(H56 = "NULL", "NULL", H56/28.34952)</f>
        <v>3.3800572284821757</v>
      </c>
      <c r="H56" s="8">
        <v>95.823000000000008</v>
      </c>
      <c r="I56" s="8">
        <f>IF(G56 = "NULL", "NULL", G56*1.25)</f>
        <v>4.2250715356027193</v>
      </c>
      <c r="J56" s="8">
        <f>IF(G56 = "NULL", "NULL", I56*28.35)</f>
        <v>119.7807780343371</v>
      </c>
      <c r="K56" s="8">
        <f>IF(G56 = "NULL", "NULL", G56*2)</f>
        <v>6.7601144569643514</v>
      </c>
      <c r="L56" s="8">
        <f>IF(G56 = "NULL", "NULL", K56*28.35)</f>
        <v>191.64924485493938</v>
      </c>
      <c r="M56" s="11" t="str">
        <f>CONCATENATE(D56, CHAR(10), " - NET WT. ", E56, " oz (", F56, " grams)")</f>
        <v>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N56" s="12">
        <v>10000000047</v>
      </c>
      <c r="O56" s="12">
        <v>30000000047</v>
      </c>
      <c r="P56" s="12">
        <v>50000000047</v>
      </c>
      <c r="Q56" s="12">
        <v>70000000047</v>
      </c>
      <c r="R56" s="12">
        <v>90000000047</v>
      </c>
      <c r="S56" s="12">
        <v>11000000053</v>
      </c>
      <c r="T56" s="12">
        <v>13000000053</v>
      </c>
      <c r="U56" s="10"/>
      <c r="V56" s="11"/>
      <c r="W56" s="8">
        <f>IF(G56 = "NULL", "NULL", G56/4)</f>
        <v>0.84501430712054393</v>
      </c>
      <c r="X56" s="8">
        <f>IF(W56 = "NULL", "NULL", W56*28.35)</f>
        <v>23.956155606867423</v>
      </c>
      <c r="Y56" s="8">
        <f>IF(G56 = "NULL", "NULL", G56*4)</f>
        <v>13.520228913928703</v>
      </c>
      <c r="Z56" s="8">
        <f>IF(G56 = "NULL", "NULL", H56*4)</f>
        <v>383.29200000000003</v>
      </c>
      <c r="AA56" s="16">
        <v>15000000046</v>
      </c>
      <c r="AB56" s="8">
        <f>IF(OR(E56 = "NULL", G56 = "NULL"), "NULL", (E56+G56)/2)</f>
        <v>2.5350429213616317</v>
      </c>
      <c r="AC56" s="8">
        <f>IF(OR(F56 = "NULL", H56 = "NULL"), "NULL", (F56+H56)/2)</f>
        <v>71.867250000000013</v>
      </c>
      <c r="AD56" s="13"/>
    </row>
    <row r="57" spans="1:30" ht="75.599999999999994" customHeight="1" x14ac:dyDescent="0.3">
      <c r="A57" s="9" t="s">
        <v>207</v>
      </c>
      <c r="B57" s="10" t="s">
        <v>208</v>
      </c>
      <c r="C57" s="10" t="s">
        <v>209</v>
      </c>
      <c r="D57" s="11" t="s">
        <v>210</v>
      </c>
      <c r="E57" s="8">
        <f>IF(F57 = "NULL", "NULL", F57/28.34952)</f>
        <v>1.400023704105043</v>
      </c>
      <c r="F57" s="8">
        <v>39.69</v>
      </c>
      <c r="G57" s="8">
        <f>IF(H57 = "NULL", "NULL", H57/28.34952)</f>
        <v>2.8000474082100859</v>
      </c>
      <c r="H57" s="8">
        <v>79.38</v>
      </c>
      <c r="I57" s="8">
        <f>IF(G57 = "NULL", "NULL", G57*1.25)</f>
        <v>3.5000592602626073</v>
      </c>
      <c r="J57" s="8">
        <f>IF(G57 = "NULL", "NULL", I57*28.35)</f>
        <v>99.226680028444918</v>
      </c>
      <c r="K57" s="8">
        <f>IF(G57 = "NULL", "NULL", G57*2)</f>
        <v>5.6000948164201718</v>
      </c>
      <c r="L57" s="8">
        <f>IF(G57 = "NULL", "NULL", K57*28.35)</f>
        <v>158.76268804551188</v>
      </c>
      <c r="M57" s="11" t="str">
        <f>CONCATENATE(D57, CHAR(10), " - NET WT. ", E57, " oz (", F57, " grams)")</f>
        <v>Boardwalk Seafood Ingredients:
sea salt, garlic, onion, paprika
 - NET WT. 1.40002370410504 oz (39.69 grams)</v>
      </c>
      <c r="N57" s="12">
        <v>10000000048</v>
      </c>
      <c r="O57" s="12">
        <v>30000000048</v>
      </c>
      <c r="P57" s="12">
        <v>50000000048</v>
      </c>
      <c r="Q57" s="12">
        <v>70000000048</v>
      </c>
      <c r="R57" s="12">
        <v>90000000048</v>
      </c>
      <c r="S57" s="12">
        <v>11000000054</v>
      </c>
      <c r="T57" s="12">
        <v>13000000054</v>
      </c>
      <c r="U57" s="10"/>
      <c r="V57" s="11"/>
      <c r="W57" s="8">
        <f>IF(G57 = "NULL", "NULL", G57/4)</f>
        <v>0.70001185205252148</v>
      </c>
      <c r="X57" s="8">
        <f>IF(W57 = "NULL", "NULL", W57*28.35)</f>
        <v>19.845336005688985</v>
      </c>
      <c r="Y57" s="8">
        <f>IF(G57 = "NULL", "NULL", G57*4)</f>
        <v>11.200189632840344</v>
      </c>
      <c r="Z57" s="8">
        <f>IF(G57 = "NULL", "NULL", H57*4)</f>
        <v>317.52</v>
      </c>
      <c r="AA57" s="16">
        <v>15000000047</v>
      </c>
      <c r="AB57" s="8">
        <f>IF(OR(E57 = "NULL", G57 = "NULL"), "NULL", (E57+G57)/2)</f>
        <v>2.1000355561575645</v>
      </c>
      <c r="AC57" s="8">
        <f>IF(OR(F57 = "NULL", H57 = "NULL"), "NULL", (F57+H57)/2)</f>
        <v>59.534999999999997</v>
      </c>
      <c r="AD57" s="13"/>
    </row>
    <row r="58" spans="1:30" ht="75.599999999999994" customHeight="1" x14ac:dyDescent="0.3">
      <c r="A58" s="9" t="s">
        <v>211</v>
      </c>
      <c r="B58" s="10" t="s">
        <v>212</v>
      </c>
      <c r="C58" s="10" t="s">
        <v>213</v>
      </c>
      <c r="D58" s="11" t="s">
        <v>1696</v>
      </c>
      <c r="E58" s="8">
        <f>IF(F58 = "NULL", "NULL", F58/28.34952)</f>
        <v>1.2000203178043227</v>
      </c>
      <c r="F58" s="8">
        <v>34.020000000000003</v>
      </c>
      <c r="G58" s="8">
        <f>IF(H58 = "NULL", "NULL", H58/28.34952)</f>
        <v>2.4000406356086454</v>
      </c>
      <c r="H58" s="8">
        <v>68.040000000000006</v>
      </c>
      <c r="I58" s="8">
        <f>IF(G58 = "NULL", "NULL", G58*1.25)</f>
        <v>3.0000507945108068</v>
      </c>
      <c r="J58" s="8">
        <f>IF(G58 = "NULL", "NULL", I58*28.35)</f>
        <v>85.051440024381378</v>
      </c>
      <c r="K58" s="8">
        <f>IF(G58 = "NULL", "NULL", G58*2)</f>
        <v>4.8000812712172909</v>
      </c>
      <c r="L58" s="8">
        <f>IF(G58 = "NULL", "NULL", K58*28.35)</f>
        <v>136.08230403901021</v>
      </c>
      <c r="M58" s="11" t="str">
        <f>CONCATENATE(D58, CHAR(10), " - NET WT. ", E58, " oz (", F58, " grams)")</f>
        <v>Bold &amp; Savory Grill Seasoning Ingredients:
brown sugar, paprika, smoked mesquite salt, garlic, onion, black pepper, cloves, cayenne
 - NET WT. 1.20002031780432 oz (34.02 grams)</v>
      </c>
      <c r="N58" s="12">
        <v>10000000049</v>
      </c>
      <c r="O58" s="12">
        <v>30000000049</v>
      </c>
      <c r="P58" s="12">
        <v>50000000049</v>
      </c>
      <c r="Q58" s="12">
        <v>70000000049</v>
      </c>
      <c r="R58" s="12">
        <v>90000000049</v>
      </c>
      <c r="S58" s="12">
        <v>11000000055</v>
      </c>
      <c r="T58" s="12">
        <v>13000000055</v>
      </c>
      <c r="U58" s="10"/>
      <c r="V58" s="11"/>
      <c r="W58" s="8">
        <f>IF(G58 = "NULL", "NULL", G58/4)</f>
        <v>0.60001015890216136</v>
      </c>
      <c r="X58" s="8">
        <f>IF(W58 = "NULL", "NULL", W58*28.35)</f>
        <v>17.010288004876276</v>
      </c>
      <c r="Y58" s="8">
        <f>IF(G58 = "NULL", "NULL", G58*4)</f>
        <v>9.6001625424345818</v>
      </c>
      <c r="Z58" s="8">
        <f>IF(G58 = "NULL", "NULL", H58*4)</f>
        <v>272.16000000000003</v>
      </c>
      <c r="AA58" s="16">
        <v>15000000048</v>
      </c>
      <c r="AB58" s="8">
        <f>IF(OR(E58 = "NULL", G58 = "NULL"), "NULL", (E58+G58)/2)</f>
        <v>1.8000304767064841</v>
      </c>
      <c r="AC58" s="8">
        <f>IF(OR(F58 = "NULL", H58 = "NULL"), "NULL", (F58+H58)/2)</f>
        <v>51.03</v>
      </c>
      <c r="AD58" s="13"/>
    </row>
    <row r="59" spans="1:30" ht="75.599999999999994" customHeight="1" x14ac:dyDescent="0.3">
      <c r="A59" s="9" t="s">
        <v>214</v>
      </c>
      <c r="B59" s="10" t="s">
        <v>215</v>
      </c>
      <c r="C59" s="10" t="s">
        <v>216</v>
      </c>
      <c r="D59" s="11" t="s">
        <v>217</v>
      </c>
      <c r="E59" s="8">
        <f>IF(F59 = "NULL", "NULL", F59/28.34952)</f>
        <v>1.1000186246539627</v>
      </c>
      <c r="F59" s="8">
        <v>31.185000000000006</v>
      </c>
      <c r="G59" s="8">
        <f>IF(H59 = "NULL", "NULL", H59/28.34952)</f>
        <v>2.2000372493079254</v>
      </c>
      <c r="H59" s="8">
        <v>62.370000000000012</v>
      </c>
      <c r="I59" s="8">
        <f>IF(G59 = "NULL", "NULL", G59*1.25)</f>
        <v>2.7500465616349068</v>
      </c>
      <c r="J59" s="8">
        <f>IF(G59 = "NULL", "NULL", I59*28.35)</f>
        <v>77.963820022349609</v>
      </c>
      <c r="K59" s="8">
        <f>IF(G59 = "NULL", "NULL", G59*2)</f>
        <v>4.4000744986158509</v>
      </c>
      <c r="L59" s="8">
        <f>IF(G59 = "NULL", "NULL", K59*28.35)</f>
        <v>124.74211203575938</v>
      </c>
      <c r="M59" s="11" t="str">
        <f>CONCATENATE(D59, CHAR(10), " - NET WT. ", E59, " oz (", F59, " grams)")</f>
        <v>Bold Heat Grill Seasoning Ingredients:
salt, spices, dextrose, sugar, spice extractives, tricalcium phosphate (anti-caking)
 - NET WT. 1.10001862465396 oz (31.185 grams)</v>
      </c>
      <c r="N59" s="12">
        <v>10000000416</v>
      </c>
      <c r="O59" s="12">
        <v>30000000416</v>
      </c>
      <c r="P59" s="12">
        <v>50000000416</v>
      </c>
      <c r="Q59" s="12">
        <v>70000000416</v>
      </c>
      <c r="R59" s="12">
        <v>90000000416</v>
      </c>
      <c r="S59" s="12">
        <v>11000000056</v>
      </c>
      <c r="T59" s="12">
        <v>13000000056</v>
      </c>
      <c r="U59" s="10" t="s">
        <v>39</v>
      </c>
      <c r="V59" s="11" t="s">
        <v>1677</v>
      </c>
      <c r="W59" s="8">
        <f>IF(G59 = "NULL", "NULL", G59/4)</f>
        <v>0.55000931232698136</v>
      </c>
      <c r="X59" s="8">
        <f>IF(W59 = "NULL", "NULL", W59*28.35)</f>
        <v>15.592764004469922</v>
      </c>
      <c r="Y59" s="8">
        <f>IF(G59 = "NULL", "NULL", G59*4)</f>
        <v>8.8001489972317017</v>
      </c>
      <c r="Z59" s="8">
        <f>IF(G59 = "NULL", "NULL", H59*4)</f>
        <v>249.48000000000005</v>
      </c>
      <c r="AA59" s="16">
        <v>15000000377</v>
      </c>
      <c r="AB59" s="8">
        <f>IF(OR(E59 = "NULL", G59 = "NULL"), "NULL", (E59+G59)/2)</f>
        <v>1.6500279369809441</v>
      </c>
      <c r="AC59" s="8">
        <f>IF(OR(F59 = "NULL", H59 = "NULL"), "NULL", (F59+H59)/2)</f>
        <v>46.777500000000011</v>
      </c>
      <c r="AD59" s="13"/>
    </row>
    <row r="60" spans="1:30" ht="75.599999999999994" customHeight="1" x14ac:dyDescent="0.3">
      <c r="A60" s="25" t="s">
        <v>218</v>
      </c>
      <c r="B60" s="10" t="s">
        <v>219</v>
      </c>
      <c r="C60" s="10" t="s">
        <v>219</v>
      </c>
      <c r="D60" s="11" t="s">
        <v>2087</v>
      </c>
      <c r="E60" s="8" t="str">
        <f>IF(F60 = "NULL", "NULL", F60/28.34952)</f>
        <v>NULL</v>
      </c>
      <c r="F60" s="8" t="s">
        <v>32</v>
      </c>
      <c r="G60" s="8" t="str">
        <f>IF(H60 = "NULL", "NULL", H60/28.34952)</f>
        <v>NULL</v>
      </c>
      <c r="H60" s="8" t="s">
        <v>32</v>
      </c>
      <c r="I60" s="8" t="str">
        <f>IF(G60 = "NULL", "NULL", G60*1.25)</f>
        <v>NULL</v>
      </c>
      <c r="J60" s="8" t="str">
        <f>IF(G60 = "NULL", "NULL", I60*28.35)</f>
        <v>NULL</v>
      </c>
      <c r="K60" s="8" t="str">
        <f>IF(G60 = "NULL", "NULL", G60*2)</f>
        <v>NULL</v>
      </c>
      <c r="L60" s="8" t="str">
        <f>IF(G60 = "NULL", "NULL", K60*28.35)</f>
        <v>NULL</v>
      </c>
      <c r="M60" s="11" t="str">
        <f>CONCATENATE(D60, CHAR(10), " - NET WT. ", E60, " oz (", F60, " grams)")</f>
        <v>Bold Onion &amp; Garlic Bread Dip Ingredients:
salt, shallots, black pepper, parsley, coriander, dill weed, chives, garlic
 - NET WT. NULL oz (NULL grams)</v>
      </c>
      <c r="N60" s="12">
        <v>10000000513</v>
      </c>
      <c r="O60" s="12">
        <v>30000000513</v>
      </c>
      <c r="P60" s="12">
        <v>50000000513</v>
      </c>
      <c r="Q60" s="12">
        <v>70000000513</v>
      </c>
      <c r="R60" s="12">
        <v>90000000513</v>
      </c>
      <c r="S60" s="12">
        <v>11000000469</v>
      </c>
      <c r="T60" s="12">
        <v>13000000057</v>
      </c>
      <c r="U60" s="10" t="s">
        <v>39</v>
      </c>
      <c r="V60" s="11" t="s">
        <v>1069</v>
      </c>
      <c r="W60" s="8" t="str">
        <f>IF(G60 = "NULL", "NULL", G60/4)</f>
        <v>NULL</v>
      </c>
      <c r="X60" s="8" t="str">
        <f>IF(W60 = "NULL", "NULL", W60*28.35)</f>
        <v>NULL</v>
      </c>
      <c r="Y60" s="8" t="str">
        <f>IF(G60 = "NULL", "NULL", G60*4)</f>
        <v>NULL</v>
      </c>
      <c r="Z60" s="8" t="str">
        <f>IF(G60 = "NULL", "NULL", H60*4)</f>
        <v>NULL</v>
      </c>
      <c r="AA60" s="16">
        <v>15000000468</v>
      </c>
      <c r="AB60" s="8" t="str">
        <f>IF(OR(E60 = "NULL", G60 = "NULL"), "NULL", (E60+G60)/2)</f>
        <v>NULL</v>
      </c>
      <c r="AC60" s="8" t="str">
        <f>IF(OR(F60 = "NULL", H60 = "NULL"), "NULL", (F60+H60)/2)</f>
        <v>NULL</v>
      </c>
      <c r="AD60" s="13" t="s">
        <v>2081</v>
      </c>
    </row>
    <row r="61" spans="1:30" ht="75.599999999999994" customHeight="1" x14ac:dyDescent="0.3">
      <c r="A61" s="14" t="s">
        <v>2352</v>
      </c>
      <c r="B61" s="10" t="s">
        <v>2323</v>
      </c>
      <c r="C61" s="10" t="s">
        <v>2325</v>
      </c>
      <c r="D61" s="11" t="s">
        <v>2324</v>
      </c>
      <c r="E61" s="8" t="str">
        <f>IF(F61 = "NULL", "NULL", F61/28.34952)</f>
        <v>NULL</v>
      </c>
      <c r="F61" s="8" t="s">
        <v>32</v>
      </c>
      <c r="G61" s="8" t="str">
        <f>IF(H61 = "NULL", "NULL", H61/28.34952)</f>
        <v>NULL</v>
      </c>
      <c r="H61" s="8" t="s">
        <v>32</v>
      </c>
      <c r="I61" s="8" t="str">
        <f>IF(G61 = "NULL", "NULL", G61*1.25)</f>
        <v>NULL</v>
      </c>
      <c r="J61" s="8" t="str">
        <f>IF(G61 = "NULL", "NULL", I61*28.35)</f>
        <v>NULL</v>
      </c>
      <c r="K61" s="8" t="str">
        <f>IF(G61 = "NULL", "NULL", G61*2)</f>
        <v>NULL</v>
      </c>
      <c r="L61" s="8" t="str">
        <f>IF(G61 = "NULL", "NULL", K61*28.35)</f>
        <v>NULL</v>
      </c>
      <c r="M61" s="8" t="str">
        <f>CONCATENATE(D61, CHAR(10), " - NET WT. ", E61, " oz (", F61, " grams)")</f>
        <v>Bold Onion &amp; Garlic Seasoning Ingredients:
salt, shallots, black pepper, parsley, coriander, dill weed, chives, garlic
 - NET WT. NULL oz (NULL grams)</v>
      </c>
      <c r="N61" s="11">
        <v>10000000555</v>
      </c>
      <c r="O61" s="11">
        <v>30000000555</v>
      </c>
      <c r="P61" s="11">
        <v>50000000555</v>
      </c>
      <c r="Q61" s="11">
        <v>70000000555</v>
      </c>
      <c r="R61" s="11">
        <v>90000000555</v>
      </c>
      <c r="S61" s="11">
        <v>11000000511</v>
      </c>
      <c r="T61" s="11">
        <v>13000000510</v>
      </c>
      <c r="U61" s="27"/>
      <c r="W61" s="8" t="str">
        <f>IF(G61 = "NULL", "NULL", G61/4)</f>
        <v>NULL</v>
      </c>
      <c r="X61" s="8" t="str">
        <f>IF(W61 = "NULL", "NULL", W61*28.35)</f>
        <v>NULL</v>
      </c>
      <c r="Y61" s="8" t="str">
        <f>IF(G61 = "NULL", "NULL", G61*4)</f>
        <v>NULL</v>
      </c>
      <c r="Z61" s="8" t="str">
        <f>IF(G61 = "NULL", "NULL", H61*4)</f>
        <v>NULL</v>
      </c>
      <c r="AA61" s="11">
        <v>15000000032</v>
      </c>
      <c r="AB61" s="8" t="str">
        <f>IF(OR(E61 = "NULL", G61 = "NULL"), "NULL", (E61+G61)/2)</f>
        <v>NULL</v>
      </c>
      <c r="AC61" s="8" t="str">
        <f>IF(OR(F61 = "NULL", H61 = "NULL"), "NULL", (F61+H61)/2)</f>
        <v>NULL</v>
      </c>
      <c r="AD61" s="13" t="s">
        <v>2336</v>
      </c>
    </row>
    <row r="62" spans="1:30" ht="75.599999999999994" customHeight="1" x14ac:dyDescent="0.3">
      <c r="A62" s="9" t="s">
        <v>220</v>
      </c>
      <c r="B62" s="10" t="s">
        <v>221</v>
      </c>
      <c r="C62" s="10" t="s">
        <v>221</v>
      </c>
      <c r="D62" s="11" t="s">
        <v>222</v>
      </c>
      <c r="E62" s="8">
        <f>IF(F62 = "NULL", "NULL", F62/28.34952)</f>
        <v>1.1000186246539627</v>
      </c>
      <c r="F62" s="8">
        <v>31.185000000000006</v>
      </c>
      <c r="G62" s="8">
        <f>IF(H62 = "NULL", "NULL", H62/28.34952)</f>
        <v>2.2000372493079254</v>
      </c>
      <c r="H62" s="8">
        <v>62.370000000000012</v>
      </c>
      <c r="I62" s="8">
        <f>IF(G62 = "NULL", "NULL", G62*1.25)</f>
        <v>2.7500465616349068</v>
      </c>
      <c r="J62" s="8">
        <f>IF(G62 = "NULL", "NULL", I62*28.35)</f>
        <v>77.963820022349609</v>
      </c>
      <c r="K62" s="8">
        <f>IF(G62 = "NULL", "NULL", G62*2)</f>
        <v>4.4000744986158509</v>
      </c>
      <c r="L62" s="8">
        <f>IF(G62 = "NULL", "NULL", K62*28.35)</f>
        <v>124.74211203575938</v>
      </c>
      <c r="M62" s="11" t="str">
        <f>CONCATENATE(D62, CHAR(10), " - NET WT. ", E62, " oz (", F62,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1.10001862465396 oz (31.185 grams)</v>
      </c>
      <c r="N62" s="12">
        <v>10000000417</v>
      </c>
      <c r="O62" s="12">
        <v>30000000417</v>
      </c>
      <c r="P62" s="12">
        <v>50000000417</v>
      </c>
      <c r="Q62" s="12">
        <v>70000000417</v>
      </c>
      <c r="R62" s="12">
        <v>90000000417</v>
      </c>
      <c r="S62" s="12">
        <v>11000000057</v>
      </c>
      <c r="T62" s="12">
        <v>13000000058</v>
      </c>
      <c r="U62" s="10" t="s">
        <v>39</v>
      </c>
      <c r="V62" s="11" t="s">
        <v>1677</v>
      </c>
      <c r="W62" s="8">
        <f>IF(G62 = "NULL", "NULL", G62/4)</f>
        <v>0.55000931232698136</v>
      </c>
      <c r="X62" s="8">
        <f>IF(W62 = "NULL", "NULL", W62*28.35)</f>
        <v>15.592764004469922</v>
      </c>
      <c r="Y62" s="8">
        <f>IF(G62 = "NULL", "NULL", G62*4)</f>
        <v>8.8001489972317017</v>
      </c>
      <c r="Z62" s="8">
        <f>IF(G62 = "NULL", "NULL", H62*4)</f>
        <v>249.48000000000005</v>
      </c>
      <c r="AA62" s="16">
        <v>15000000378</v>
      </c>
      <c r="AB62" s="8">
        <f>IF(OR(E62 = "NULL", G62 = "NULL"), "NULL", (E62+G62)/2)</f>
        <v>1.6500279369809441</v>
      </c>
      <c r="AC62" s="8">
        <f>IF(OR(F62 = "NULL", H62 = "NULL"), "NULL", (F62+H62)/2)</f>
        <v>46.777500000000011</v>
      </c>
      <c r="AD62" s="13"/>
    </row>
    <row r="63" spans="1:30" ht="75.599999999999994" customHeight="1" x14ac:dyDescent="0.3">
      <c r="A63" s="9" t="s">
        <v>223</v>
      </c>
      <c r="B63" s="10" t="s">
        <v>224</v>
      </c>
      <c r="C63" s="10" t="s">
        <v>225</v>
      </c>
      <c r="D63" s="11" t="s">
        <v>2116</v>
      </c>
      <c r="E63" s="8">
        <f>IF(F63 = "NULL", "NULL", F63/28.34952)</f>
        <v>1.8342462235692174</v>
      </c>
      <c r="F63" s="8">
        <v>52</v>
      </c>
      <c r="G63" s="8">
        <f>IF(H63 = "NULL", "NULL", H63/28.34952)</f>
        <v>3.8801362421656522</v>
      </c>
      <c r="H63" s="8">
        <v>110</v>
      </c>
      <c r="I63" s="8">
        <f>IF(G63 = "NULL", "NULL", G63*1.25)</f>
        <v>4.8501703027070651</v>
      </c>
      <c r="J63" s="8">
        <f>IF(G63 = "NULL", "NULL", I63*28.35)</f>
        <v>137.5023280817453</v>
      </c>
      <c r="K63" s="8">
        <f>IF(G63 = "NULL", "NULL", G63*2)</f>
        <v>7.7602724843313045</v>
      </c>
      <c r="L63" s="8">
        <f>IF(G63 = "NULL", "NULL", K63*28.35)</f>
        <v>220.00372493079249</v>
      </c>
      <c r="M63" s="11" t="str">
        <f>CONCATENATE(D63, CHAR(10), " - NET WT. ", E63, " oz (", F63, " grams)")</f>
        <v>Bourbon Sea Salt Ingredients:
salt flaked smoked over bourbon barrel wood
 - NET WT. 1.83424622356922 oz (52 grams)</v>
      </c>
      <c r="N63" s="12">
        <v>10000000050</v>
      </c>
      <c r="O63" s="12">
        <v>30000000050</v>
      </c>
      <c r="P63" s="12">
        <v>50000000050</v>
      </c>
      <c r="Q63" s="12">
        <v>70000000050</v>
      </c>
      <c r="R63" s="12">
        <v>90000000050</v>
      </c>
      <c r="S63" s="12">
        <v>11000000058</v>
      </c>
      <c r="T63" s="12">
        <v>13000000059</v>
      </c>
      <c r="U63" s="10" t="s">
        <v>39</v>
      </c>
      <c r="V63" s="11" t="s">
        <v>173</v>
      </c>
      <c r="W63" s="8">
        <f>IF(G63 = "NULL", "NULL", G63/4)</f>
        <v>0.97003406054141306</v>
      </c>
      <c r="X63" s="8">
        <f>IF(W63 = "NULL", "NULL", W63*28.35)</f>
        <v>27.500465616349061</v>
      </c>
      <c r="Y63" s="8">
        <f>IF(G63 = "NULL", "NULL", G63*4)</f>
        <v>15.520544968662609</v>
      </c>
      <c r="Z63" s="8">
        <f>IF(G63 = "NULL", "NULL", H63*4)</f>
        <v>440</v>
      </c>
      <c r="AA63" s="16">
        <v>15000000049</v>
      </c>
      <c r="AB63" s="8">
        <f>IF(OR(E63 = "NULL", G63 = "NULL"), "NULL", (E63+G63)/2)</f>
        <v>2.8571912328674349</v>
      </c>
      <c r="AC63" s="8">
        <f>IF(OR(F63 = "NULL", H63 = "NULL"), "NULL", (F63+H63)/2)</f>
        <v>81</v>
      </c>
      <c r="AD63" s="13"/>
    </row>
    <row r="64" spans="1:30" ht="75.599999999999994" customHeight="1" x14ac:dyDescent="0.3">
      <c r="A64" s="9" t="s">
        <v>1671</v>
      </c>
      <c r="B64" s="10" t="s">
        <v>1672</v>
      </c>
      <c r="C64" s="10" t="s">
        <v>1672</v>
      </c>
      <c r="D64" s="11" t="s">
        <v>2135</v>
      </c>
      <c r="E64" s="8">
        <f>IF(F64 = "NULL", "NULL", F64/28.34952)</f>
        <v>1.0582189751360871</v>
      </c>
      <c r="F64" s="8">
        <v>30</v>
      </c>
      <c r="G64" s="8">
        <f>IF(H64 = "NULL", "NULL", H64/28.34952)</f>
        <v>2.1869858819479133</v>
      </c>
      <c r="H64" s="8">
        <v>62</v>
      </c>
      <c r="I64" s="8">
        <f>IF(G64 = "NULL", "NULL", G64*1.25)</f>
        <v>2.7337323524348918</v>
      </c>
      <c r="J64" s="8">
        <f>IF(G64 = "NULL", "NULL", I64*28.35)</f>
        <v>77.50131219152918</v>
      </c>
      <c r="K64" s="8">
        <f>IF(G64 = "NULL", "NULL", G64*2)</f>
        <v>4.3739717638958266</v>
      </c>
      <c r="L64" s="8">
        <f>IF(G64 = "NULL", "NULL", K64*28.35)</f>
        <v>124.0020995064467</v>
      </c>
      <c r="M64" s="11" t="str">
        <f>CONCATENATE(D64, CHAR(10), " - NET WT. ", E64, " oz (", F64, " grams)")</f>
        <v>Bourbon Smoked Pepper Ingredients:
black pepper smoked over bourbon barrel wood
 - NET WT. 1.05821897513609 oz (30 grams)</v>
      </c>
      <c r="N64" s="12">
        <v>10000000527</v>
      </c>
      <c r="O64" s="12">
        <v>30000000527</v>
      </c>
      <c r="P64" s="12">
        <v>50000000527</v>
      </c>
      <c r="Q64" s="12">
        <v>70000000527</v>
      </c>
      <c r="R64" s="12">
        <v>90000000527</v>
      </c>
      <c r="S64" s="12">
        <v>11000000483</v>
      </c>
      <c r="T64" s="12">
        <v>13000000482</v>
      </c>
      <c r="U64" s="10" t="s">
        <v>39</v>
      </c>
      <c r="V64" s="11" t="s">
        <v>173</v>
      </c>
      <c r="W64" s="8">
        <f>IF(G64 = "NULL", "NULL", G64/4)</f>
        <v>0.54674647048697833</v>
      </c>
      <c r="X64" s="8">
        <f>IF(W64 = "NULL", "NULL", W64*28.35)</f>
        <v>15.500262438305837</v>
      </c>
      <c r="Y64" s="8">
        <f>IF(G64 = "NULL", "NULL", G64*4)</f>
        <v>8.7479435277916533</v>
      </c>
      <c r="Z64" s="8">
        <f>IF(G64 = "NULL", "NULL", H64*4)</f>
        <v>248</v>
      </c>
      <c r="AA64" s="16">
        <v>15000000482</v>
      </c>
      <c r="AB64" s="8">
        <f>IF(OR(E64 = "NULL", G64 = "NULL"), "NULL", (E64+G64)/2)</f>
        <v>1.6226024285420002</v>
      </c>
      <c r="AC64" s="8">
        <f>IF(OR(F64 = "NULL", H64 = "NULL"), "NULL", (F64+H64)/2)</f>
        <v>46</v>
      </c>
      <c r="AD64" s="13" t="s">
        <v>2019</v>
      </c>
    </row>
    <row r="65" spans="1:30" ht="75.599999999999994" customHeight="1" x14ac:dyDescent="0.3">
      <c r="A65" s="9" t="s">
        <v>226</v>
      </c>
      <c r="B65" s="10" t="s">
        <v>227</v>
      </c>
      <c r="C65" s="10" t="s">
        <v>228</v>
      </c>
      <c r="D65" s="11" t="s">
        <v>229</v>
      </c>
      <c r="E65" s="8">
        <f>IF(F65 = "NULL", "NULL", F65/28.34952)</f>
        <v>1.9000321698568443</v>
      </c>
      <c r="F65" s="8">
        <v>53.865000000000002</v>
      </c>
      <c r="G65" s="8">
        <f>IF(H65 = "NULL", "NULL", H65/28.34952)</f>
        <v>3.8000643397136886</v>
      </c>
      <c r="H65" s="8">
        <v>107.73</v>
      </c>
      <c r="I65" s="8">
        <f>IF(G65 = "NULL", "NULL", G65*1.25)</f>
        <v>4.7500804246421104</v>
      </c>
      <c r="J65" s="8">
        <f>IF(G65 = "NULL", "NULL", I65*28.35)</f>
        <v>134.66478003860385</v>
      </c>
      <c r="K65" s="8">
        <f>IF(G65 = "NULL", "NULL", G65*2)</f>
        <v>7.6001286794273772</v>
      </c>
      <c r="L65" s="8">
        <f>IF(G65 = "NULL", "NULL", K65*28.35)</f>
        <v>215.46364806176615</v>
      </c>
      <c r="M65" s="11" t="str">
        <f>CONCATENATE(D65, CHAR(10), " - NET WT. ", E65, " oz (", F65,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1.90003216985684 oz (53.865 grams)</v>
      </c>
      <c r="N65" s="12">
        <v>10000000051</v>
      </c>
      <c r="O65" s="12">
        <v>30000000051</v>
      </c>
      <c r="P65" s="12">
        <v>50000000051</v>
      </c>
      <c r="Q65" s="12">
        <v>70000000051</v>
      </c>
      <c r="R65" s="12">
        <v>90000000051</v>
      </c>
      <c r="S65" s="12">
        <v>11000000059</v>
      </c>
      <c r="T65" s="12">
        <v>13000000060</v>
      </c>
      <c r="U65" s="10" t="s">
        <v>39</v>
      </c>
      <c r="V65" s="11" t="s">
        <v>230</v>
      </c>
      <c r="W65" s="8">
        <f>IF(G65 = "NULL", "NULL", G65/4)</f>
        <v>0.95001608492842216</v>
      </c>
      <c r="X65" s="8">
        <f>IF(W65 = "NULL", "NULL", W65*28.35)</f>
        <v>26.932956007720769</v>
      </c>
      <c r="Y65" s="8">
        <f>IF(G65 = "NULL", "NULL", G65*4)</f>
        <v>15.200257358854754</v>
      </c>
      <c r="Z65" s="8">
        <f>IF(G65 = "NULL", "NULL", H65*4)</f>
        <v>430.92</v>
      </c>
      <c r="AA65" s="16">
        <v>15000000050</v>
      </c>
      <c r="AB65" s="8">
        <f>IF(OR(E65 = "NULL", G65 = "NULL"), "NULL", (E65+G65)/2)</f>
        <v>2.8500482547852664</v>
      </c>
      <c r="AC65" s="8">
        <f>IF(OR(F65 = "NULL", H65 = "NULL"), "NULL", (F65+H65)/2)</f>
        <v>80.797499999999999</v>
      </c>
      <c r="AD65" s="13"/>
    </row>
    <row r="66" spans="1:30" ht="75.599999999999994" customHeight="1" x14ac:dyDescent="0.3">
      <c r="A66" s="25" t="s">
        <v>231</v>
      </c>
      <c r="B66" s="10" t="s">
        <v>232</v>
      </c>
      <c r="C66" s="10" t="s">
        <v>233</v>
      </c>
      <c r="D66" s="11" t="s">
        <v>234</v>
      </c>
      <c r="E66" s="8">
        <f>IF(F66 = "NULL", "NULL", F66/28.34952)</f>
        <v>1.8000304767064841</v>
      </c>
      <c r="F66" s="8">
        <v>51.03</v>
      </c>
      <c r="G66" s="8">
        <f>IF(H66 = "NULL", "NULL", H66/28.34952)</f>
        <v>3.6000609534129682</v>
      </c>
      <c r="H66" s="8">
        <v>102.06</v>
      </c>
      <c r="I66" s="8">
        <f>IF(G66 = "NULL", "NULL", G66*1.25)</f>
        <v>4.50007619176621</v>
      </c>
      <c r="J66" s="8">
        <f>IF(G66 = "NULL", "NULL", I66*28.35)</f>
        <v>127.57716003657205</v>
      </c>
      <c r="K66" s="8">
        <f>IF(G66 = "NULL", "NULL", G66*2)</f>
        <v>7.2001219068259363</v>
      </c>
      <c r="L66" s="8">
        <f>IF(G66 = "NULL", "NULL", K66*28.35)</f>
        <v>204.1234560585153</v>
      </c>
      <c r="M66" s="11" t="str">
        <f>CONCATENATE(D66, CHAR(10), " - NET WT. ", E66, " oz (", F66, " grams)")</f>
        <v>Bruschetta Bread Dip Ingredients:
tomato flakes, onion, chives, garlic, basil, celery seed, salt, oregano, parsley, red pepper flakes, paprika, black pepper, ginger, thyme, yellow mustard and cloves
 - NET WT. 1.80003047670648 oz (51.03 grams)</v>
      </c>
      <c r="N66" s="12">
        <v>10000000052</v>
      </c>
      <c r="O66" s="12">
        <v>30000000052</v>
      </c>
      <c r="P66" s="12">
        <v>50000000052</v>
      </c>
      <c r="Q66" s="12">
        <v>70000000052</v>
      </c>
      <c r="R66" s="12">
        <v>90000000052</v>
      </c>
      <c r="S66" s="12">
        <v>11000000060</v>
      </c>
      <c r="T66" s="12">
        <v>13000000061</v>
      </c>
      <c r="U66" s="10" t="s">
        <v>39</v>
      </c>
      <c r="V66" s="11" t="s">
        <v>173</v>
      </c>
      <c r="W66" s="8">
        <f>IF(G66 = "NULL", "NULL", G66/4)</f>
        <v>0.90001523835324204</v>
      </c>
      <c r="X66" s="8">
        <f>IF(W66 = "NULL", "NULL", W66*28.35)</f>
        <v>25.515432007314413</v>
      </c>
      <c r="Y66" s="8">
        <f>IF(G66 = "NULL", "NULL", G66*4)</f>
        <v>14.400243813651873</v>
      </c>
      <c r="Z66" s="8">
        <f>IF(G66 = "NULL", "NULL", H66*4)</f>
        <v>408.24</v>
      </c>
      <c r="AA66" s="16">
        <v>15000000051</v>
      </c>
      <c r="AB66" s="8">
        <f>IF(OR(E66 = "NULL", G66 = "NULL"), "NULL", (E66+G66)/2)</f>
        <v>2.7000457150597263</v>
      </c>
      <c r="AC66" s="8">
        <f>IF(OR(F66 = "NULL", H66 = "NULL"), "NULL", (F66+H66)/2)</f>
        <v>76.545000000000002</v>
      </c>
      <c r="AD66" s="13"/>
    </row>
    <row r="67" spans="1:30" ht="75.599999999999994" customHeight="1" x14ac:dyDescent="0.3">
      <c r="A67" s="14" t="s">
        <v>235</v>
      </c>
      <c r="B67" s="10" t="s">
        <v>236</v>
      </c>
      <c r="C67" s="10" t="s">
        <v>236</v>
      </c>
      <c r="D67" s="11" t="s">
        <v>2242</v>
      </c>
      <c r="E67" s="8">
        <f>IF(F67 = "NULL", "NULL", F67/28.34952)</f>
        <v>1.8000304767064841</v>
      </c>
      <c r="F67" s="8">
        <v>51.03</v>
      </c>
      <c r="G67" s="8">
        <f>IF(H67 = "NULL", "NULL", H67/28.34952)</f>
        <v>3.6000609534129682</v>
      </c>
      <c r="H67" s="8">
        <v>102.06</v>
      </c>
      <c r="I67" s="8">
        <f>IF(G67 = "NULL", "NULL", G67*1.25)</f>
        <v>4.50007619176621</v>
      </c>
      <c r="J67" s="8">
        <f>IF(G67 = "NULL", "NULL", I67*28.35)</f>
        <v>127.57716003657205</v>
      </c>
      <c r="K67" s="8">
        <f>IF(G67 = "NULL", "NULL", G67*2)</f>
        <v>7.2001219068259363</v>
      </c>
      <c r="L67" s="8">
        <f>IF(G67 = "NULL", "NULL", K67*28.35)</f>
        <v>204.1234560585153</v>
      </c>
      <c r="M67" s="11" t="s">
        <v>2243</v>
      </c>
      <c r="N67" s="11">
        <v>10000000483</v>
      </c>
      <c r="O67" s="11">
        <v>30000000483</v>
      </c>
      <c r="P67" s="11">
        <v>50000000483</v>
      </c>
      <c r="Q67" s="11">
        <v>70000000483</v>
      </c>
      <c r="R67" s="11">
        <v>90000000483</v>
      </c>
      <c r="S67" s="11">
        <v>11000000061</v>
      </c>
      <c r="T67" s="11">
        <v>13000000062</v>
      </c>
      <c r="U67" s="11" t="s">
        <v>39</v>
      </c>
      <c r="V67" s="11" t="s">
        <v>173</v>
      </c>
      <c r="W67" s="8">
        <f>IF(G67 = "NULL", "NULL", G67/4)</f>
        <v>0.90001523835324204</v>
      </c>
      <c r="X67" s="8">
        <f>IF(W67 = "NULL", "NULL", W67*28.35)</f>
        <v>25.515432007314413</v>
      </c>
      <c r="Y67" s="8">
        <f>IF(G67 = "NULL", "NULL", G67*4)</f>
        <v>14.400243813651873</v>
      </c>
      <c r="Z67" s="8">
        <f>IF(G67 = "NULL", "NULL", H67*4)</f>
        <v>408.24</v>
      </c>
      <c r="AA67" s="11">
        <v>15000000439</v>
      </c>
      <c r="AB67" s="8">
        <f>IF(OR(E67 = "NULL", G67 = "NULL"), "NULL", (E67+G67)/2)</f>
        <v>2.7000457150597263</v>
      </c>
      <c r="AC67" s="8">
        <f>IF(OR(F67 = "NULL", H67 = "NULL"), "NULL", (F67+H67)/2)</f>
        <v>76.545000000000002</v>
      </c>
      <c r="AD67" s="13" t="s">
        <v>237</v>
      </c>
    </row>
    <row r="68" spans="1:30" ht="75.599999999999994" customHeight="1" x14ac:dyDescent="0.3">
      <c r="A68" s="9" t="s">
        <v>238</v>
      </c>
      <c r="B68" s="10" t="s">
        <v>239</v>
      </c>
      <c r="C68" s="10" t="s">
        <v>240</v>
      </c>
      <c r="D68" s="11" t="s">
        <v>241</v>
      </c>
      <c r="E68" s="8">
        <f>IF(F68 = "NULL", "NULL", F68/28.34952)</f>
        <v>1.9500330164320243</v>
      </c>
      <c r="F68" s="8">
        <v>55.282499999999999</v>
      </c>
      <c r="G68" s="8">
        <f>IF(H68 = "NULL", "NULL", H68/28.34952)</f>
        <v>3.9000660328640486</v>
      </c>
      <c r="H68" s="8">
        <v>110.565</v>
      </c>
      <c r="I68" s="8">
        <f>IF(G68 = "NULL", "NULL", G68*1.25)</f>
        <v>4.8750825410800607</v>
      </c>
      <c r="J68" s="8">
        <f>IF(G68 = "NULL", "NULL", I68*28.35)</f>
        <v>138.20859003961974</v>
      </c>
      <c r="K68" s="8">
        <f>IF(G68 = "NULL", "NULL", G68*2)</f>
        <v>7.8001320657280973</v>
      </c>
      <c r="L68" s="8">
        <f>IF(G68 = "NULL", "NULL", K68*28.35)</f>
        <v>221.13374406339156</v>
      </c>
      <c r="M68" s="11" t="str">
        <f>CONCATENATE(D68, CHAR(10), " - NET WT. ", E68, " oz (", F68, " grams)")</f>
        <v>Burnt End Brisket Rub Ingredients:
salt, spices, black pepper, Chile powder, lemon granules, dehydrated garlic, dehydrated onion, sugar, calcium silicate (a free flow agent)
 - NET WT. 1.95003301643202 oz (55.2825 grams)</v>
      </c>
      <c r="N68" s="12">
        <v>10000000053</v>
      </c>
      <c r="O68" s="12">
        <v>30000000053</v>
      </c>
      <c r="P68" s="12">
        <v>50000000053</v>
      </c>
      <c r="Q68" s="12">
        <v>70000000053</v>
      </c>
      <c r="R68" s="12">
        <v>90000000053</v>
      </c>
      <c r="S68" s="12">
        <v>11000000062</v>
      </c>
      <c r="T68" s="12">
        <v>13000000063</v>
      </c>
      <c r="U68" s="10" t="s">
        <v>39</v>
      </c>
      <c r="V68" s="11" t="s">
        <v>1677</v>
      </c>
      <c r="W68" s="8">
        <f>IF(G68 = "NULL", "NULL", G68/4)</f>
        <v>0.97501650821601216</v>
      </c>
      <c r="X68" s="8">
        <f>IF(W68 = "NULL", "NULL", W68*28.35)</f>
        <v>27.641718007923945</v>
      </c>
      <c r="Y68" s="8">
        <f>IF(G68 = "NULL", "NULL", G68*4)</f>
        <v>15.600264131456195</v>
      </c>
      <c r="Z68" s="8">
        <f>IF(G68 = "NULL", "NULL", H68*4)</f>
        <v>442.26</v>
      </c>
      <c r="AA68" s="16">
        <v>15000000052</v>
      </c>
      <c r="AB68" s="8">
        <f>IF(OR(E68 = "NULL", G68 = "NULL"), "NULL", (E68+G68)/2)</f>
        <v>2.9250495246480366</v>
      </c>
      <c r="AC68" s="8">
        <f>IF(OR(F68 = "NULL", H68 = "NULL"), "NULL", (F68+H68)/2)</f>
        <v>82.923749999999998</v>
      </c>
      <c r="AD68" s="13"/>
    </row>
    <row r="69" spans="1:30" ht="75.599999999999994" customHeight="1" x14ac:dyDescent="0.3">
      <c r="A69" s="9" t="s">
        <v>2069</v>
      </c>
      <c r="B69" s="10" t="s">
        <v>242</v>
      </c>
      <c r="C69" s="10" t="s">
        <v>243</v>
      </c>
      <c r="D69" s="11" t="s">
        <v>244</v>
      </c>
      <c r="E69" s="8">
        <f>IF(F69 = "NULL", "NULL", F69/28.34952)</f>
        <v>2.0500347095823845</v>
      </c>
      <c r="F69" s="8">
        <v>58.1175</v>
      </c>
      <c r="G69" s="8">
        <f>IF(H69 = "NULL", "NULL", H69/28.34952)</f>
        <v>4.1000694191647691</v>
      </c>
      <c r="H69" s="8">
        <v>116.235</v>
      </c>
      <c r="I69" s="8">
        <f>IF(G69 = "NULL", "NULL", G69*1.25)</f>
        <v>5.1250867739559611</v>
      </c>
      <c r="J69" s="8">
        <f>IF(G69 = "NULL", "NULL", I69*28.35)</f>
        <v>145.29621004165151</v>
      </c>
      <c r="K69" s="8">
        <f>IF(G69 = "NULL", "NULL", G69*2)</f>
        <v>8.2001388383295382</v>
      </c>
      <c r="L69" s="8">
        <f>IF(G69 = "NULL", "NULL", K69*28.35)</f>
        <v>232.47393606664241</v>
      </c>
      <c r="M69" s="11" t="str">
        <f>CONCATENATE(D69, CHAR(10), " - NET WT. ", E69, " oz (", F69, " grams)")</f>
        <v>Butcher Blend Black Pepper Ingredients:
cracked black pepper
 - NET WT. 2.05003470958238 oz (58.1175 grams)</v>
      </c>
      <c r="N69" s="12">
        <v>10000000054</v>
      </c>
      <c r="O69" s="12">
        <v>30000000054</v>
      </c>
      <c r="P69" s="12">
        <v>50000000054</v>
      </c>
      <c r="Q69" s="12">
        <v>70000000054</v>
      </c>
      <c r="R69" s="12">
        <v>90000000054</v>
      </c>
      <c r="S69" s="12">
        <v>11000000063</v>
      </c>
      <c r="T69" s="12">
        <v>13000000064</v>
      </c>
      <c r="U69" s="10" t="s">
        <v>39</v>
      </c>
      <c r="V69" s="11" t="s">
        <v>245</v>
      </c>
      <c r="W69" s="8">
        <f>IF(G69 = "NULL", "NULL", G69/4)</f>
        <v>1.0250173547911923</v>
      </c>
      <c r="X69" s="8">
        <f>IF(W69 = "NULL", "NULL", W69*28.35)</f>
        <v>29.059242008330301</v>
      </c>
      <c r="Y69" s="8">
        <f>IF(G69 = "NULL", "NULL", G69*4)</f>
        <v>16.400277676659076</v>
      </c>
      <c r="Z69" s="8">
        <f>IF(G69 = "NULL", "NULL", H69*4)</f>
        <v>464.94</v>
      </c>
      <c r="AA69" s="16">
        <v>15000000053</v>
      </c>
      <c r="AB69" s="8">
        <f>IF(OR(E69 = "NULL", G69 = "NULL"), "NULL", (E69+G69)/2)</f>
        <v>3.075052064373577</v>
      </c>
      <c r="AC69" s="8">
        <f>IF(OR(F69 = "NULL", H69 = "NULL"), "NULL", (F69+H69)/2)</f>
        <v>87.176249999999996</v>
      </c>
      <c r="AD69" s="13" t="s">
        <v>2016</v>
      </c>
    </row>
    <row r="70" spans="1:30" ht="75.599999999999994" customHeight="1" x14ac:dyDescent="0.3">
      <c r="A70" s="9" t="s">
        <v>246</v>
      </c>
      <c r="B70" s="10" t="s">
        <v>247</v>
      </c>
      <c r="C70" s="10" t="s">
        <v>248</v>
      </c>
      <c r="D70" s="11" t="s">
        <v>249</v>
      </c>
      <c r="E70" s="8">
        <f>IF(F70 = "NULL", "NULL", F70/28.34952)</f>
        <v>1.1000186246539627</v>
      </c>
      <c r="F70" s="8">
        <v>31.185000000000006</v>
      </c>
      <c r="G70" s="8">
        <f>IF(H70 = "NULL", "NULL", H70/28.34952)</f>
        <v>2.2000372493079254</v>
      </c>
      <c r="H70" s="8">
        <v>62.370000000000012</v>
      </c>
      <c r="I70" s="8">
        <f>IF(G70 = "NULL", "NULL", G70*1.25)</f>
        <v>2.7500465616349068</v>
      </c>
      <c r="J70" s="8">
        <f>IF(G70 = "NULL", "NULL", I70*28.35)</f>
        <v>77.963820022349609</v>
      </c>
      <c r="K70" s="8">
        <f>IF(G70 = "NULL", "NULL", G70*2)</f>
        <v>4.4000744986158509</v>
      </c>
      <c r="L70" s="8">
        <f>IF(G70 = "NULL", "NULL", K70*28.35)</f>
        <v>124.74211203575938</v>
      </c>
      <c r="M70" s="11" t="str">
        <f>CONCATENATE(D70, CHAR(10), " - NET WT. ", E70, " oz (", F70, " grams)")</f>
        <v>Butcher Blend Grill Seasoning Ingredients:
salt, sugar, corn flour, garlic, onion, spices, worcestershire, caramel color, soybean oil
 - NET WT. 1.10001862465396 oz (31.185 grams)</v>
      </c>
      <c r="N70" s="12">
        <v>10000000418</v>
      </c>
      <c r="O70" s="12">
        <v>30000000418</v>
      </c>
      <c r="P70" s="12">
        <v>50000000418</v>
      </c>
      <c r="Q70" s="12">
        <v>70000000418</v>
      </c>
      <c r="R70" s="12">
        <v>90000000418</v>
      </c>
      <c r="S70" s="12">
        <v>11000000064</v>
      </c>
      <c r="T70" s="12">
        <v>13000000065</v>
      </c>
      <c r="U70" s="10" t="s">
        <v>39</v>
      </c>
      <c r="V70" s="11" t="s">
        <v>1677</v>
      </c>
      <c r="W70" s="8">
        <f>IF(G70 = "NULL", "NULL", G70/4)</f>
        <v>0.55000931232698136</v>
      </c>
      <c r="X70" s="8">
        <f>IF(W70 = "NULL", "NULL", W70*28.35)</f>
        <v>15.592764004469922</v>
      </c>
      <c r="Y70" s="8">
        <f>IF(G70 = "NULL", "NULL", G70*4)</f>
        <v>8.8001489972317017</v>
      </c>
      <c r="Z70" s="8">
        <f>IF(G70 = "NULL", "NULL", H70*4)</f>
        <v>249.48000000000005</v>
      </c>
      <c r="AA70" s="16">
        <v>15000000379</v>
      </c>
      <c r="AB70" s="8">
        <f>IF(OR(E70 = "NULL", G70 = "NULL"), "NULL", (E70+G70)/2)</f>
        <v>1.6500279369809441</v>
      </c>
      <c r="AC70" s="8">
        <f>IF(OR(F70 = "NULL", H70 = "NULL"), "NULL", (F70+H70)/2)</f>
        <v>46.777500000000011</v>
      </c>
      <c r="AD70" s="13"/>
    </row>
    <row r="71" spans="1:30" ht="75.599999999999994" customHeight="1" x14ac:dyDescent="0.3">
      <c r="A71" s="9" t="s">
        <v>250</v>
      </c>
      <c r="B71" s="10" t="s">
        <v>251</v>
      </c>
      <c r="C71" s="10" t="s">
        <v>252</v>
      </c>
      <c r="D71" s="11" t="s">
        <v>2095</v>
      </c>
      <c r="E71" s="8" t="str">
        <f>IF(F71 = "NULL", "NULL", F71/28.34952)</f>
        <v>NULL</v>
      </c>
      <c r="F71" s="8" t="s">
        <v>32</v>
      </c>
      <c r="G71" s="8" t="str">
        <f>IF(H71 = "NULL", "NULL", H71/28.34952)</f>
        <v>NULL</v>
      </c>
      <c r="H71" s="8" t="s">
        <v>32</v>
      </c>
      <c r="I71" s="8" t="str">
        <f>IF(G71 = "NULL", "NULL", G71*1.25)</f>
        <v>NULL</v>
      </c>
      <c r="J71" s="8" t="str">
        <f>IF(G71 = "NULL", "NULL", I71*28.35)</f>
        <v>NULL</v>
      </c>
      <c r="K71" s="8" t="str">
        <f>IF(G71 = "NULL", "NULL", G71*2)</f>
        <v>NULL</v>
      </c>
      <c r="L71" s="8" t="str">
        <f>IF(G71 = "NULL", "NULL", K71*28.35)</f>
        <v>NULL</v>
      </c>
      <c r="M71" s="11" t="str">
        <f>CONCATENATE(D71, CHAR(10), " - NET WT. ", E71, " oz (", F71, " grams)")</f>
        <v>Buttery Garlic Steak Seasoning Ingredients:
butter (nonfat dry milk, natural flavor, buttermilk solids, milk solids) salt, pepper, garlic, onion
• ALLERGY ALERT: contains milk •
 - NET WT. NULL oz (NULL grams)</v>
      </c>
      <c r="N71" s="12">
        <v>10000000464</v>
      </c>
      <c r="O71" s="12">
        <v>30000000464</v>
      </c>
      <c r="P71" s="12">
        <v>50000000464</v>
      </c>
      <c r="Q71" s="12">
        <v>70000000464</v>
      </c>
      <c r="R71" s="12">
        <v>90000000464</v>
      </c>
      <c r="S71" s="12">
        <v>11000000065</v>
      </c>
      <c r="T71" s="12">
        <v>13000000066</v>
      </c>
      <c r="U71" s="10" t="s">
        <v>39</v>
      </c>
      <c r="V71" s="11" t="s">
        <v>1675</v>
      </c>
      <c r="W71" s="8" t="str">
        <f>IF(G71 = "NULL", "NULL", G71/4)</f>
        <v>NULL</v>
      </c>
      <c r="X71" s="8" t="str">
        <f>IF(W71 = "NULL", "NULL", W71*28.35)</f>
        <v>NULL</v>
      </c>
      <c r="Y71" s="8" t="str">
        <f>IF(G71 = "NULL", "NULL", G71*4)</f>
        <v>NULL</v>
      </c>
      <c r="Z71" s="8" t="str">
        <f>IF(G71 = "NULL", "NULL", H71*4)</f>
        <v>NULL</v>
      </c>
      <c r="AA71" s="16">
        <v>15000000421</v>
      </c>
      <c r="AB71" s="8" t="str">
        <f>IF(OR(E71 = "NULL", G71 = "NULL"), "NULL", (E71+G71)/2)</f>
        <v>NULL</v>
      </c>
      <c r="AC71" s="8" t="str">
        <f>IF(OR(F71 = "NULL", H71 = "NULL"), "NULL", (F71+H71)/2)</f>
        <v>NULL</v>
      </c>
      <c r="AD71" s="13"/>
    </row>
    <row r="72" spans="1:30" ht="75.599999999999994" customHeight="1" x14ac:dyDescent="0.3">
      <c r="A72" s="14" t="s">
        <v>2143</v>
      </c>
      <c r="B72" s="10" t="s">
        <v>2142</v>
      </c>
      <c r="C72" s="10" t="s">
        <v>2142</v>
      </c>
      <c r="D72" s="11" t="s">
        <v>2296</v>
      </c>
      <c r="E72" s="8">
        <f>IF(F72 = "NULL", "NULL", F72/28.34952)</f>
        <v>1.0934929409739567</v>
      </c>
      <c r="F72" s="8">
        <v>31</v>
      </c>
      <c r="G72" s="8">
        <f>IF(H72 = "NULL", "NULL", H72/28.34952)</f>
        <v>2.1869858819479133</v>
      </c>
      <c r="H72" s="8">
        <v>62</v>
      </c>
      <c r="I72" s="8">
        <f>IF(G72 = "NULL", "NULL", G72*1.25)</f>
        <v>2.7337323524348918</v>
      </c>
      <c r="J72" s="8">
        <f>IF(G72 = "NULL", "NULL", I72*28.35)</f>
        <v>77.50131219152918</v>
      </c>
      <c r="K72" s="8">
        <f>IF(G72 = "NULL", "NULL", G72*2)</f>
        <v>4.3739717638958266</v>
      </c>
      <c r="L72" s="8">
        <f>IF(G72 = "NULL", "NULL", K72*28.35)</f>
        <v>124.0020995064467</v>
      </c>
      <c r="M72" s="11" t="s">
        <v>2297</v>
      </c>
      <c r="N72" s="11">
        <v>10000000554</v>
      </c>
      <c r="O72" s="11">
        <v>30000000554</v>
      </c>
      <c r="P72" s="11">
        <v>50000000554</v>
      </c>
      <c r="Q72" s="11">
        <v>70000000554</v>
      </c>
      <c r="R72" s="11">
        <v>90000000554</v>
      </c>
      <c r="S72" s="11">
        <v>11000000510</v>
      </c>
      <c r="T72" s="11">
        <v>13000000509</v>
      </c>
      <c r="U72" s="11" t="s">
        <v>39</v>
      </c>
      <c r="V72" s="11" t="s">
        <v>1677</v>
      </c>
      <c r="W72" s="8">
        <f>IF(G72 = "NULL", "NULL", G72/4)</f>
        <v>0.54674647048697833</v>
      </c>
      <c r="X72" s="8">
        <f>IF(W72 = "NULL", "NULL", W72*28.35)</f>
        <v>15.500262438305837</v>
      </c>
      <c r="Y72" s="8">
        <f>IF(G72 = "NULL", "NULL", G72*4)</f>
        <v>8.7479435277916533</v>
      </c>
      <c r="Z72" s="8">
        <f>IF(G72 = "NULL", "NULL", H72*4)</f>
        <v>248</v>
      </c>
      <c r="AA72" s="11">
        <v>15000000031</v>
      </c>
      <c r="AB72" s="8">
        <f>IF(OR(E72 = "NULL", G72 = "NULL"), "NULL", (E72+G72)/2)</f>
        <v>1.6402394114609349</v>
      </c>
      <c r="AC72" s="8">
        <f>IF(OR(F72 = "NULL", H72 = "NULL"), "NULL", (F72+H72)/2)</f>
        <v>46.5</v>
      </c>
      <c r="AD72" s="13" t="s">
        <v>2149</v>
      </c>
    </row>
    <row r="73" spans="1:30" ht="75.599999999999994" customHeight="1" x14ac:dyDescent="0.3">
      <c r="A73" s="9" t="s">
        <v>253</v>
      </c>
      <c r="B73" s="10" t="s">
        <v>254</v>
      </c>
      <c r="C73" s="10" t="s">
        <v>255</v>
      </c>
      <c r="D73" s="11" t="s">
        <v>256</v>
      </c>
      <c r="E73" s="8">
        <f>IF(F73 = "NULL", "NULL", F73/28.34952)</f>
        <v>1.2000203178043227</v>
      </c>
      <c r="F73" s="8">
        <v>34.020000000000003</v>
      </c>
      <c r="G73" s="8">
        <f>IF(H73 = "NULL", "NULL", H73/28.34952)</f>
        <v>2.4000406356086454</v>
      </c>
      <c r="H73" s="8">
        <v>68.040000000000006</v>
      </c>
      <c r="I73" s="8">
        <f>IF(G73 = "NULL", "NULL", G73*1.25)</f>
        <v>3.0000507945108068</v>
      </c>
      <c r="J73" s="8">
        <f>IF(G73 = "NULL", "NULL", I73*28.35)</f>
        <v>85.051440024381378</v>
      </c>
      <c r="K73" s="8">
        <f>IF(G73 = "NULL", "NULL", G73*2)</f>
        <v>4.8000812712172909</v>
      </c>
      <c r="L73" s="8">
        <f>IF(G73 = "NULL", "NULL", K73*28.35)</f>
        <v>136.08230403901021</v>
      </c>
      <c r="M73" s="11" t="str">
        <f>CONCATENATE(D73, CHAR(10), " - NET WT. ", E73, " oz (", F73, " grams)")</f>
        <v>Cajun Popcorn Seasoning Ingredients:
corn flour, spices, onion powder, tomato powder, salt, monosodium glutamate, yeast extract, paprika extratives, garlic powder, hydrolyized soy protein, caramel color, &lt;2% silicon dioxide to prevent caking
 - NET WT. 1.20002031780432 oz (34.02 grams)</v>
      </c>
      <c r="N73" s="12">
        <v>10000000056</v>
      </c>
      <c r="O73" s="12">
        <v>30000000056</v>
      </c>
      <c r="P73" s="12">
        <v>50000000056</v>
      </c>
      <c r="Q73" s="12">
        <v>70000000056</v>
      </c>
      <c r="R73" s="12">
        <v>90000000056</v>
      </c>
      <c r="S73" s="12">
        <v>11000000066</v>
      </c>
      <c r="T73" s="12">
        <v>13000000067</v>
      </c>
      <c r="U73" s="10"/>
      <c r="V73" s="11"/>
      <c r="W73" s="8">
        <f>IF(G73 = "NULL", "NULL", G73/4)</f>
        <v>0.60001015890216136</v>
      </c>
      <c r="X73" s="8">
        <f>IF(W73 = "NULL", "NULL", W73*28.35)</f>
        <v>17.010288004876276</v>
      </c>
      <c r="Y73" s="8">
        <f>IF(G73 = "NULL", "NULL", G73*4)</f>
        <v>9.6001625424345818</v>
      </c>
      <c r="Z73" s="8">
        <f>IF(G73 = "NULL", "NULL", H73*4)</f>
        <v>272.16000000000003</v>
      </c>
      <c r="AA73" s="16">
        <v>15000000054</v>
      </c>
      <c r="AB73" s="8">
        <f>IF(OR(E73 = "NULL", G73 = "NULL"), "NULL", (E73+G73)/2)</f>
        <v>1.8000304767064841</v>
      </c>
      <c r="AC73" s="8">
        <f>IF(OR(F73 = "NULL", H73 = "NULL"), "NULL", (F73+H73)/2)</f>
        <v>51.03</v>
      </c>
      <c r="AD73" s="13"/>
    </row>
    <row r="74" spans="1:30" ht="75.599999999999994" customHeight="1" x14ac:dyDescent="0.3">
      <c r="A74" s="9" t="s">
        <v>257</v>
      </c>
      <c r="B74" s="10" t="s">
        <v>258</v>
      </c>
      <c r="C74" s="10" t="s">
        <v>259</v>
      </c>
      <c r="D74" s="11" t="s">
        <v>1695</v>
      </c>
      <c r="E74" s="8">
        <f>IF(F74 = "NULL", "NULL", F74/28.34952)</f>
        <v>2.0000338630072045</v>
      </c>
      <c r="F74" s="8">
        <v>56.7</v>
      </c>
      <c r="G74" s="8">
        <f>IF(H74 = "NULL", "NULL", H74/28.34952)</f>
        <v>4.0000677260144091</v>
      </c>
      <c r="H74" s="8">
        <v>113.4</v>
      </c>
      <c r="I74" s="8">
        <f>IF(G74 = "NULL", "NULL", G74*1.25)</f>
        <v>5.0000846575180109</v>
      </c>
      <c r="J74" s="8">
        <f>IF(G74 = "NULL", "NULL", I74*28.35)</f>
        <v>141.75240004063562</v>
      </c>
      <c r="K74" s="8">
        <f>IF(G74 = "NULL", "NULL", G74*2)</f>
        <v>8.0001354520288182</v>
      </c>
      <c r="L74" s="8">
        <f>IF(G74 = "NULL", "NULL", K74*28.35)</f>
        <v>226.803840065017</v>
      </c>
      <c r="M74" s="11" t="str">
        <f>CONCATENATE(D74, CHAR(10), " - NET WT. ", E74, " oz (", F74, " grams)")</f>
        <v>Canadian Chicken Seasoning Ingredients:
salt, spices, dehydrated garlic, dehydrated onion, parsley, mustard seed, paprika, black pepper
 - NET WT. 2.0000338630072 oz (56.7 grams)</v>
      </c>
      <c r="N74" s="12">
        <v>10000000057</v>
      </c>
      <c r="O74" s="12">
        <v>30000000057</v>
      </c>
      <c r="P74" s="12">
        <v>50000000057</v>
      </c>
      <c r="Q74" s="12">
        <v>70000000057</v>
      </c>
      <c r="R74" s="12">
        <v>90000000057</v>
      </c>
      <c r="S74" s="12">
        <v>11000000067</v>
      </c>
      <c r="T74" s="12">
        <v>13000000068</v>
      </c>
      <c r="U74" s="10"/>
      <c r="V74" s="11"/>
      <c r="W74" s="8">
        <f>IF(G74 = "NULL", "NULL", G74/4)</f>
        <v>1.0000169315036023</v>
      </c>
      <c r="X74" s="8">
        <f>IF(W74 = "NULL", "NULL", W74*28.35)</f>
        <v>28.350480008127125</v>
      </c>
      <c r="Y74" s="8">
        <f>IF(G74 = "NULL", "NULL", G74*4)</f>
        <v>16.000270904057636</v>
      </c>
      <c r="Z74" s="8">
        <f>IF(G74 = "NULL", "NULL", H74*4)</f>
        <v>453.6</v>
      </c>
      <c r="AA74" s="16">
        <v>15000000055</v>
      </c>
      <c r="AB74" s="8">
        <f>IF(OR(E74 = "NULL", G74 = "NULL"), "NULL", (E74+G74)/2)</f>
        <v>3.0000507945108068</v>
      </c>
      <c r="AC74" s="8">
        <f>IF(OR(F74 = "NULL", H74 = "NULL"), "NULL", (F74+H74)/2)</f>
        <v>85.050000000000011</v>
      </c>
      <c r="AD74" s="13"/>
    </row>
    <row r="75" spans="1:30" ht="75.599999999999994" customHeight="1" x14ac:dyDescent="0.3">
      <c r="A75" s="9" t="s">
        <v>260</v>
      </c>
      <c r="B75" s="10" t="s">
        <v>261</v>
      </c>
      <c r="C75" s="10" t="s">
        <v>262</v>
      </c>
      <c r="D75" s="11" t="s">
        <v>263</v>
      </c>
      <c r="E75" s="8">
        <f>IF(F75 = "NULL", "NULL", F75/28.34952)</f>
        <v>1.1000186246539627</v>
      </c>
      <c r="F75" s="8">
        <v>31.185000000000006</v>
      </c>
      <c r="G75" s="8">
        <f>IF(H75 = "NULL", "NULL", H75/28.34952)</f>
        <v>2.2000372493079254</v>
      </c>
      <c r="H75" s="8">
        <v>62.370000000000012</v>
      </c>
      <c r="I75" s="8">
        <f>IF(G75 = "NULL", "NULL", G75*1.25)</f>
        <v>2.7500465616349068</v>
      </c>
      <c r="J75" s="8">
        <f>IF(G75 = "NULL", "NULL", I75*28.35)</f>
        <v>77.963820022349609</v>
      </c>
      <c r="K75" s="8">
        <f>IF(G75 = "NULL", "NULL", G75*2)</f>
        <v>4.4000744986158509</v>
      </c>
      <c r="L75" s="8">
        <f>IF(G75 = "NULL", "NULL", K75*28.35)</f>
        <v>124.74211203575938</v>
      </c>
      <c r="M75" s="11" t="str">
        <f>CONCATENATE(D75, CHAR(10), " - NET WT. ", E75, " oz (", F75, " grams)")</f>
        <v>Canadian Steak Seasoning Ingredients:
salt, spice (including black pepper, dill seed, coriander and red pepper), dehydrated garlic, soybean oil and extractives of paprika, dill, garlic and black pepper
 - NET WT. 1.10001862465396 oz (31.185 grams)</v>
      </c>
      <c r="N75" s="12">
        <v>10000000058</v>
      </c>
      <c r="O75" s="12">
        <v>30000000058</v>
      </c>
      <c r="P75" s="12">
        <v>50000000058</v>
      </c>
      <c r="Q75" s="12">
        <v>70000000058</v>
      </c>
      <c r="R75" s="12">
        <v>90000000058</v>
      </c>
      <c r="S75" s="12">
        <v>11000000068</v>
      </c>
      <c r="T75" s="12">
        <v>13000000069</v>
      </c>
      <c r="U75" s="10" t="s">
        <v>39</v>
      </c>
      <c r="V75" s="11" t="s">
        <v>1677</v>
      </c>
      <c r="W75" s="8">
        <f>IF(G75 = "NULL", "NULL", G75/4)</f>
        <v>0.55000931232698136</v>
      </c>
      <c r="X75" s="8">
        <f>IF(W75 = "NULL", "NULL", W75*28.35)</f>
        <v>15.592764004469922</v>
      </c>
      <c r="Y75" s="8">
        <f>IF(G75 = "NULL", "NULL", G75*4)</f>
        <v>8.8001489972317017</v>
      </c>
      <c r="Z75" s="8">
        <f>IF(G75 = "NULL", "NULL", H75*4)</f>
        <v>249.48000000000005</v>
      </c>
      <c r="AA75" s="16">
        <v>15000000056</v>
      </c>
      <c r="AB75" s="8">
        <f>IF(OR(E75 = "NULL", G75 = "NULL"), "NULL", (E75+G75)/2)</f>
        <v>1.6500279369809441</v>
      </c>
      <c r="AC75" s="8">
        <f>IF(OR(F75 = "NULL", H75 = "NULL"), "NULL", (F75+H75)/2)</f>
        <v>46.777500000000011</v>
      </c>
      <c r="AD75" s="13"/>
    </row>
    <row r="76" spans="1:30" ht="75.599999999999994" customHeight="1" x14ac:dyDescent="0.3">
      <c r="A76" s="9" t="s">
        <v>264</v>
      </c>
      <c r="B76" s="10" t="s">
        <v>265</v>
      </c>
      <c r="C76" s="10" t="s">
        <v>266</v>
      </c>
      <c r="D76" s="11" t="s">
        <v>267</v>
      </c>
      <c r="E76" s="8">
        <f>IF(F76 = "NULL", "NULL", F76/28.34952)</f>
        <v>2.0000338630072045</v>
      </c>
      <c r="F76" s="8">
        <v>56.7</v>
      </c>
      <c r="G76" s="8">
        <f>IF(H76 = "NULL", "NULL", H76/28.34952)</f>
        <v>4.0000677260144091</v>
      </c>
      <c r="H76" s="8">
        <v>113.4</v>
      </c>
      <c r="I76" s="8">
        <f>IF(G76 = "NULL", "NULL", G76*1.25)</f>
        <v>5.0000846575180109</v>
      </c>
      <c r="J76" s="8">
        <f>IF(G76 = "NULL", "NULL", I76*28.35)</f>
        <v>141.75240004063562</v>
      </c>
      <c r="K76" s="8">
        <f>IF(G76 = "NULL", "NULL", G76*2)</f>
        <v>8.0001354520288182</v>
      </c>
      <c r="L76" s="8">
        <f>IF(G76 = "NULL", "NULL", K76*28.35)</f>
        <v>226.803840065017</v>
      </c>
      <c r="M76" s="11" t="str">
        <f>CONCATENATE(D76, CHAR(10), " - NET WT. ", E76, " oz (", F76, " grams)")</f>
        <v>Cape Cod Seafood Ingredients:
celery salt (approx. 47%), mustard, red pepper, black pepper, bay leaves, cloves, allspice, ginger, mace, cardamom, cinnamon, paprika
 - NET WT. 2.0000338630072 oz (56.7 grams)</v>
      </c>
      <c r="N76" s="12">
        <v>10000000059</v>
      </c>
      <c r="O76" s="12">
        <v>30000000059</v>
      </c>
      <c r="P76" s="12">
        <v>50000000059</v>
      </c>
      <c r="Q76" s="12">
        <v>70000000059</v>
      </c>
      <c r="R76" s="12">
        <v>90000000059</v>
      </c>
      <c r="S76" s="12">
        <v>11000000069</v>
      </c>
      <c r="T76" s="12">
        <v>13000000070</v>
      </c>
      <c r="U76" s="10"/>
      <c r="V76" s="11"/>
      <c r="W76" s="8">
        <f>IF(G76 = "NULL", "NULL", G76/4)</f>
        <v>1.0000169315036023</v>
      </c>
      <c r="X76" s="8">
        <f>IF(W76 = "NULL", "NULL", W76*28.35)</f>
        <v>28.350480008127125</v>
      </c>
      <c r="Y76" s="8">
        <f>IF(G76 = "NULL", "NULL", G76*4)</f>
        <v>16.000270904057636</v>
      </c>
      <c r="Z76" s="8">
        <f>IF(G76 = "NULL", "NULL", H76*4)</f>
        <v>453.6</v>
      </c>
      <c r="AA76" s="16">
        <v>15000000057</v>
      </c>
      <c r="AB76" s="8">
        <f>IF(OR(E76 = "NULL", G76 = "NULL"), "NULL", (E76+G76)/2)</f>
        <v>3.0000507945108068</v>
      </c>
      <c r="AC76" s="8">
        <f>IF(OR(F76 = "NULL", H76 = "NULL"), "NULL", (F76+H76)/2)</f>
        <v>85.050000000000011</v>
      </c>
      <c r="AD76" s="13"/>
    </row>
    <row r="77" spans="1:30" ht="75.599999999999994" customHeight="1" x14ac:dyDescent="0.3">
      <c r="A77" s="9" t="s">
        <v>1758</v>
      </c>
      <c r="B77" s="10" t="s">
        <v>1741</v>
      </c>
      <c r="C77" s="10" t="s">
        <v>1741</v>
      </c>
      <c r="D77" s="11" t="s">
        <v>2130</v>
      </c>
      <c r="E77" s="8">
        <f>IF(F77 = "NULL", "NULL", F77/28.34952)</f>
        <v>1.6931503602177393</v>
      </c>
      <c r="F77" s="8">
        <v>48</v>
      </c>
      <c r="G77" s="8">
        <f>IF(H77 = "NULL", "NULL", H77/28.34952)</f>
        <v>3.4568486521112178</v>
      </c>
      <c r="H77" s="8">
        <v>98</v>
      </c>
      <c r="I77" s="8">
        <f>IF(G77 = "NULL", "NULL", G77*1.25)</f>
        <v>4.3210608151390222</v>
      </c>
      <c r="J77" s="8">
        <f>IF(G77 = "NULL", "NULL", I77*28.35)</f>
        <v>122.50207410919128</v>
      </c>
      <c r="K77" s="8">
        <f>IF(G77 = "NULL", "NULL", G77*2)</f>
        <v>6.9136973042224357</v>
      </c>
      <c r="L77" s="8">
        <f>IF(G77 = "NULL", "NULL", K77*28.35)</f>
        <v>196.00331857470607</v>
      </c>
      <c r="M77" s="11" t="str">
        <f>CONCATENATE(D77, CHAR(10), " - NET WT. ", E77, " oz (", F77, " grams)")</f>
        <v>Cappuccino Sugar Ingredients:
pure cane sugar, natural flavor, yellow #5, titanium dioxide, red #40, blue #1
 - NET WT. 1.69315036021774 oz (48 grams)</v>
      </c>
      <c r="N77" s="12">
        <v>10000000552</v>
      </c>
      <c r="O77" s="12">
        <v>30000000552</v>
      </c>
      <c r="P77" s="12">
        <v>50000000552</v>
      </c>
      <c r="Q77" s="12">
        <v>70000000552</v>
      </c>
      <c r="R77" s="12">
        <v>90000000552</v>
      </c>
      <c r="S77" s="12">
        <v>11000000508</v>
      </c>
      <c r="T77" s="12">
        <v>13000000507</v>
      </c>
      <c r="U77" s="10" t="s">
        <v>39</v>
      </c>
      <c r="V77" s="11" t="s">
        <v>591</v>
      </c>
      <c r="W77" s="8">
        <f>IF(G77 = "NULL", "NULL", G77/4)</f>
        <v>0.86421216302780446</v>
      </c>
      <c r="X77" s="8">
        <f>IF(W77 = "NULL", "NULL", W77*28.35)</f>
        <v>24.500414821838259</v>
      </c>
      <c r="Y77" s="8">
        <f>IF(G77 = "NULL", "NULL", G77*4)</f>
        <v>13.827394608444871</v>
      </c>
      <c r="Z77" s="8">
        <f>IF(G77 = "NULL", "NULL", H77*4)</f>
        <v>392</v>
      </c>
      <c r="AA77" s="16">
        <v>15000000029</v>
      </c>
      <c r="AB77" s="8">
        <f>IF(OR(E77 = "NULL", G77 = "NULL"), "NULL", (E77+G77)/2)</f>
        <v>2.5749995061644784</v>
      </c>
      <c r="AC77" s="8">
        <f>IF(OR(F77 = "NULL", H77 = "NULL"), "NULL", (F77+H77)/2)</f>
        <v>73</v>
      </c>
      <c r="AD77" s="13"/>
    </row>
    <row r="78" spans="1:30" ht="75.599999999999994" customHeight="1" x14ac:dyDescent="0.3">
      <c r="A78" s="9" t="s">
        <v>268</v>
      </c>
      <c r="B78" s="10" t="s">
        <v>269</v>
      </c>
      <c r="C78" s="10" t="s">
        <v>270</v>
      </c>
      <c r="D78" s="11" t="s">
        <v>271</v>
      </c>
      <c r="E78" s="8">
        <f>IF(F78 = "NULL", "NULL", F78/28.34952)</f>
        <v>2.2000372493079254</v>
      </c>
      <c r="F78" s="8">
        <v>62.370000000000012</v>
      </c>
      <c r="G78" s="8">
        <f>IF(H78 = "NULL", "NULL", H78/28.34952)</f>
        <v>4.4000744986158509</v>
      </c>
      <c r="H78" s="8">
        <v>124.74000000000002</v>
      </c>
      <c r="I78" s="8">
        <f>IF(G78 = "NULL", "NULL", G78*1.25)</f>
        <v>5.5000931232698136</v>
      </c>
      <c r="J78" s="8">
        <f>IF(G78 = "NULL", "NULL", I78*28.35)</f>
        <v>155.92764004469922</v>
      </c>
      <c r="K78" s="8">
        <f>IF(G78 = "NULL", "NULL", G78*2)</f>
        <v>8.8001489972317017</v>
      </c>
      <c r="L78" s="8">
        <f>IF(G78 = "NULL", "NULL", K78*28.35)</f>
        <v>249.48422407151875</v>
      </c>
      <c r="M78" s="11" t="str">
        <f>CONCATENATE(D78, CHAR(10), " - NET WT. ", E78, " oz (", F78, " grams)")</f>
        <v>Caramel Apple Popcorn Seasoning Ingredients:
sugar, brown sugar, dark molasses, granules (cane sugar, molasses, caramel color)  natural &amp; artificial flavors, salt, soy lecithin, fd&amp;c red #40, blue #1, yellow #5
 - NET WT. 2.20003724930793 oz (62.37 grams)</v>
      </c>
      <c r="N78" s="12">
        <v>10000000061</v>
      </c>
      <c r="O78" s="12">
        <v>30000000061</v>
      </c>
      <c r="P78" s="12">
        <v>50000000061</v>
      </c>
      <c r="Q78" s="12">
        <v>70000000061</v>
      </c>
      <c r="R78" s="12">
        <v>90000000061</v>
      </c>
      <c r="S78" s="12">
        <v>11000000070</v>
      </c>
      <c r="T78" s="12">
        <v>13000000071</v>
      </c>
      <c r="U78" s="10"/>
      <c r="V78" s="11"/>
      <c r="W78" s="8">
        <f>IF(G78 = "NULL", "NULL", G78/4)</f>
        <v>1.1000186246539627</v>
      </c>
      <c r="X78" s="8">
        <f>IF(W78 = "NULL", "NULL", W78*28.35)</f>
        <v>31.185528008939844</v>
      </c>
      <c r="Y78" s="8">
        <f>IF(G78 = "NULL", "NULL", G78*4)</f>
        <v>17.600297994463403</v>
      </c>
      <c r="Z78" s="8">
        <f>IF(G78 = "NULL", "NULL", H78*4)</f>
        <v>498.96000000000009</v>
      </c>
      <c r="AA78" s="16">
        <v>15000000058</v>
      </c>
      <c r="AB78" s="8">
        <f>IF(OR(E78 = "NULL", G78 = "NULL"), "NULL", (E78+G78)/2)</f>
        <v>3.3000558739618882</v>
      </c>
      <c r="AC78" s="8">
        <f>IF(OR(F78 = "NULL", H78 = "NULL"), "NULL", (F78+H78)/2)</f>
        <v>93.555000000000021</v>
      </c>
      <c r="AD78" s="13"/>
    </row>
    <row r="79" spans="1:30" ht="75.599999999999994" customHeight="1" x14ac:dyDescent="0.3">
      <c r="A79" s="9" t="s">
        <v>1721</v>
      </c>
      <c r="B79" s="10" t="s">
        <v>1722</v>
      </c>
      <c r="C79" s="10" t="s">
        <v>1723</v>
      </c>
      <c r="D79" s="11" t="s">
        <v>1724</v>
      </c>
      <c r="E79" s="8">
        <f>IF(F79 = "NULL", "NULL", F79/28.34952)</f>
        <v>1.6900286142410879</v>
      </c>
      <c r="F79" s="8">
        <v>47.911500000000004</v>
      </c>
      <c r="G79" s="8">
        <f>IF(H79 = "NULL", "NULL", H79/28.34952)</f>
        <v>3.3800572284821757</v>
      </c>
      <c r="H79" s="8">
        <v>95.823000000000008</v>
      </c>
      <c r="I79" s="8">
        <f>IF(G79 = "NULL", "NULL", G79*1.25)</f>
        <v>4.2250715356027193</v>
      </c>
      <c r="J79" s="8">
        <f>IF(G79 = "NULL", "NULL", I79*28.35)</f>
        <v>119.7807780343371</v>
      </c>
      <c r="K79" s="8">
        <f>IF(G79 = "NULL", "NULL", G79*2)</f>
        <v>6.7601144569643514</v>
      </c>
      <c r="L79" s="8">
        <f>IF(G79 = "NULL", "NULL", K79*28.35)</f>
        <v>191.64924485493938</v>
      </c>
      <c r="M79" s="11" t="str">
        <f>CONCATENATE(D79, CHAR(10), " - NET WT. ", E79, " oz (", F79,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Packaged in a facility that also handles wheat, milk, soy, egg, sesame, peanuts, and tree nuts. •
DIRECTIONS: Fill blender completely with ice, pour in full bottle of wine, pour in whole jar of slush mix, blend on high until smooth. Makes 10-12 drinks ~ Enjoy!
 - NET WT. 1.69002861424109 oz (47.9115 grams)</v>
      </c>
      <c r="N79" s="12">
        <v>10000000535</v>
      </c>
      <c r="O79" s="12">
        <v>30000000535</v>
      </c>
      <c r="P79" s="12">
        <v>50000000535</v>
      </c>
      <c r="Q79" s="12">
        <v>70000000535</v>
      </c>
      <c r="R79" s="12">
        <v>90000000535</v>
      </c>
      <c r="S79" s="12">
        <v>11000000491</v>
      </c>
      <c r="T79" s="12">
        <v>13000000490</v>
      </c>
      <c r="U79" s="10" t="s">
        <v>39</v>
      </c>
      <c r="V79" s="11"/>
      <c r="W79" s="8">
        <f>IF(G79 = "NULL", "NULL", G79/4)</f>
        <v>0.84501430712054393</v>
      </c>
      <c r="X79" s="8">
        <f>IF(W79 = "NULL", "NULL", W79*28.35)</f>
        <v>23.956155606867423</v>
      </c>
      <c r="Y79" s="8">
        <f>IF(G79 = "NULL", "NULL", G79*4)</f>
        <v>13.520228913928703</v>
      </c>
      <c r="Z79" s="8">
        <f>IF(G79 = "NULL", "NULL", H79*4)</f>
        <v>383.29200000000003</v>
      </c>
      <c r="AA79" s="16">
        <v>15000000490</v>
      </c>
      <c r="AB79" s="8">
        <f>IF(OR(E79 = "NULL", G79 = "NULL"), "NULL", (E79+G79)/2)</f>
        <v>2.5350429213616317</v>
      </c>
      <c r="AC79" s="8">
        <f>IF(OR(F79 = "NULL", H79 = "NULL"), "NULL", (F79+H79)/2)</f>
        <v>71.867250000000013</v>
      </c>
      <c r="AD79" s="13"/>
    </row>
    <row r="80" spans="1:30" ht="75.599999999999994" customHeight="1" x14ac:dyDescent="0.3">
      <c r="A80" s="9" t="s">
        <v>272</v>
      </c>
      <c r="B80" s="10" t="s">
        <v>273</v>
      </c>
      <c r="C80" s="10" t="s">
        <v>274</v>
      </c>
      <c r="D80" s="11" t="s">
        <v>275</v>
      </c>
      <c r="E80" s="8">
        <f>IF(F80 = "NULL", "NULL", F80/28.34952)</f>
        <v>2.0500347095823845</v>
      </c>
      <c r="F80" s="8">
        <v>58.1175</v>
      </c>
      <c r="G80" s="8">
        <f>IF(H80 = "NULL", "NULL", H80/28.34952)</f>
        <v>4.1000694191647691</v>
      </c>
      <c r="H80" s="8">
        <v>116.235</v>
      </c>
      <c r="I80" s="8">
        <f>IF(G80 = "NULL", "NULL", G80*1.25)</f>
        <v>5.1250867739559611</v>
      </c>
      <c r="J80" s="8">
        <f>IF(G80 = "NULL", "NULL", I80*28.35)</f>
        <v>145.29621004165151</v>
      </c>
      <c r="K80" s="8">
        <f>IF(G80 = "NULL", "NULL", G80*2)</f>
        <v>8.2001388383295382</v>
      </c>
      <c r="L80" s="8">
        <f>IF(G80 = "NULL", "NULL", K80*28.35)</f>
        <v>232.47393606664241</v>
      </c>
      <c r="M80" s="11" t="str">
        <f>CONCATENATE(D80, CHAR(10), " - NET WT. ", E80, " oz (", F80, " grams)")</f>
        <v>Caramel Popcorn Glaze Ingredients:
sugar, molasses, brown sugar, natural/artificial flavors, artificial colors, soy lecithin
 - NET WT. 2.05003470958238 oz (58.1175 grams)</v>
      </c>
      <c r="N80" s="12">
        <v>10000000062</v>
      </c>
      <c r="O80" s="12">
        <v>30000000062</v>
      </c>
      <c r="P80" s="12">
        <v>50000000062</v>
      </c>
      <c r="Q80" s="12">
        <v>70000000062</v>
      </c>
      <c r="R80" s="12">
        <v>90000000062</v>
      </c>
      <c r="S80" s="12">
        <v>11000000071</v>
      </c>
      <c r="T80" s="12">
        <v>13000000072</v>
      </c>
      <c r="U80" s="10" t="s">
        <v>39</v>
      </c>
      <c r="V80" s="11" t="s">
        <v>98</v>
      </c>
      <c r="W80" s="8">
        <f>IF(G80 = "NULL", "NULL", G80/4)</f>
        <v>1.0250173547911923</v>
      </c>
      <c r="X80" s="8">
        <f>IF(W80 = "NULL", "NULL", W80*28.35)</f>
        <v>29.059242008330301</v>
      </c>
      <c r="Y80" s="8">
        <f>IF(G80 = "NULL", "NULL", G80*4)</f>
        <v>16.400277676659076</v>
      </c>
      <c r="Z80" s="8">
        <f>IF(G80 = "NULL", "NULL", H80*4)</f>
        <v>464.94</v>
      </c>
      <c r="AA80" s="16">
        <v>15000000059</v>
      </c>
      <c r="AB80" s="8">
        <f>IF(OR(E80 = "NULL", G80 = "NULL"), "NULL", (E80+G80)/2)</f>
        <v>3.075052064373577</v>
      </c>
      <c r="AC80" s="8">
        <f>IF(OR(F80 = "NULL", H80 = "NULL"), "NULL", (F80+H80)/2)</f>
        <v>87.176249999999996</v>
      </c>
      <c r="AD80" s="13"/>
    </row>
    <row r="81" spans="1:30" ht="75.599999999999994" customHeight="1" x14ac:dyDescent="0.3">
      <c r="A81" s="9" t="s">
        <v>276</v>
      </c>
      <c r="B81" s="10" t="s">
        <v>277</v>
      </c>
      <c r="C81" s="10" t="s">
        <v>278</v>
      </c>
      <c r="D81" s="11" t="s">
        <v>279</v>
      </c>
      <c r="E81" s="8">
        <f>IF(F81 = "NULL", "NULL", F81/28.34952)</f>
        <v>1.1000186246539627</v>
      </c>
      <c r="F81" s="8">
        <v>31.185000000000006</v>
      </c>
      <c r="G81" s="8">
        <f>IF(H81 = "NULL", "NULL", H81/28.34952)</f>
        <v>2.2000372493079254</v>
      </c>
      <c r="H81" s="8">
        <v>62.370000000000012</v>
      </c>
      <c r="I81" s="8">
        <f>IF(G81 = "NULL", "NULL", G81*1.25)</f>
        <v>2.7500465616349068</v>
      </c>
      <c r="J81" s="8">
        <f>IF(G81 = "NULL", "NULL", I81*28.35)</f>
        <v>77.963820022349609</v>
      </c>
      <c r="K81" s="8">
        <f>IF(G81 = "NULL", "NULL", G81*2)</f>
        <v>4.4000744986158509</v>
      </c>
      <c r="L81" s="8">
        <f>IF(G81 = "NULL", "NULL", K81*28.35)</f>
        <v>124.74211203575938</v>
      </c>
      <c r="M81" s="11" t="str">
        <f>CONCATENATE(D81, CHAR(10), " - NET WT. ", E81, " oz (", F81, " grams)")</f>
        <v>Caramels &amp; Cream Popcorn Ingredients:
sugar, brown sugar, nonfat dry milk, natural flavor (including caramel, cream, butter) modified food starch, salt, caramel color, silicon dioxide (anticaking)
• ALLERGY ALERT: contains soybean milk •
 - NET WT. 1.10001862465396 oz (31.185 grams)</v>
      </c>
      <c r="N81" s="12">
        <v>10000000063</v>
      </c>
      <c r="O81" s="12">
        <v>30000000063</v>
      </c>
      <c r="P81" s="12">
        <v>50000000063</v>
      </c>
      <c r="Q81" s="12">
        <v>70000000063</v>
      </c>
      <c r="R81" s="12">
        <v>90000000063</v>
      </c>
      <c r="S81" s="12">
        <v>11000000072</v>
      </c>
      <c r="T81" s="12">
        <v>13000000073</v>
      </c>
      <c r="U81" s="10"/>
      <c r="V81" s="11"/>
      <c r="W81" s="8">
        <f>IF(G81 = "NULL", "NULL", G81/4)</f>
        <v>0.55000931232698136</v>
      </c>
      <c r="X81" s="8">
        <f>IF(W81 = "NULL", "NULL", W81*28.35)</f>
        <v>15.592764004469922</v>
      </c>
      <c r="Y81" s="8">
        <f>IF(G81 = "NULL", "NULL", G81*4)</f>
        <v>8.8001489972317017</v>
      </c>
      <c r="Z81" s="8">
        <f>IF(G81 = "NULL", "NULL", H81*4)</f>
        <v>249.48000000000005</v>
      </c>
      <c r="AA81" s="16">
        <v>15000000060</v>
      </c>
      <c r="AB81" s="8">
        <f>IF(OR(E81 = "NULL", G81 = "NULL"), "NULL", (E81+G81)/2)</f>
        <v>1.6500279369809441</v>
      </c>
      <c r="AC81" s="8">
        <f>IF(OR(F81 = "NULL", H81 = "NULL"), "NULL", (F81+H81)/2)</f>
        <v>46.777500000000011</v>
      </c>
      <c r="AD81" s="13"/>
    </row>
    <row r="82" spans="1:30" ht="75.599999999999994" customHeight="1" x14ac:dyDescent="0.3">
      <c r="A82" s="9" t="s">
        <v>280</v>
      </c>
      <c r="B82" s="10" t="s">
        <v>281</v>
      </c>
      <c r="C82" s="10" t="s">
        <v>282</v>
      </c>
      <c r="D82" s="11" t="s">
        <v>283</v>
      </c>
      <c r="E82" s="8">
        <f>IF(F82 = "NULL", "NULL", F82/28.34952)</f>
        <v>1.3000220109546829</v>
      </c>
      <c r="F82" s="8">
        <v>36.855000000000004</v>
      </c>
      <c r="G82" s="8">
        <f>IF(H82 = "NULL", "NULL", H82/28.34952)</f>
        <v>2.6000440219093659</v>
      </c>
      <c r="H82" s="8">
        <v>73.710000000000008</v>
      </c>
      <c r="I82" s="8">
        <f>IF(G82 = "NULL", "NULL", G82*1.25)</f>
        <v>3.2500550273867073</v>
      </c>
      <c r="J82" s="8">
        <f>IF(G82 = "NULL", "NULL", I82*28.35)</f>
        <v>92.139060026413162</v>
      </c>
      <c r="K82" s="8">
        <f>IF(G82 = "NULL", "NULL", G82*2)</f>
        <v>5.2000880438187318</v>
      </c>
      <c r="L82" s="8">
        <f>IF(G82 = "NULL", "NULL", K82*28.35)</f>
        <v>147.42249604226106</v>
      </c>
      <c r="M82" s="11" t="str">
        <f>CONCATENATE(D82, CHAR(10), " - NET WT. ", E82, " oz (", F82, " grams)")</f>
        <v>Caribbean Island Jerk Ingredients:
salt, cayenne pepper, garlic, onion, cinnamon, ginger, black pepper, dark chili powder, citric acid, sugar
 - NET WT. 1.30002201095468 oz (36.855 grams)</v>
      </c>
      <c r="N82" s="12">
        <v>10000000454</v>
      </c>
      <c r="O82" s="12">
        <v>30000000454</v>
      </c>
      <c r="P82" s="12">
        <v>50000000454</v>
      </c>
      <c r="Q82" s="12">
        <v>70000000454</v>
      </c>
      <c r="R82" s="12">
        <v>90000000454</v>
      </c>
      <c r="S82" s="12">
        <v>11000000073</v>
      </c>
      <c r="T82" s="12">
        <v>13000000074</v>
      </c>
      <c r="U82" s="10"/>
      <c r="V82" s="11"/>
      <c r="W82" s="8">
        <f>IF(G82 = "NULL", "NULL", G82/4)</f>
        <v>0.65001100547734147</v>
      </c>
      <c r="X82" s="8">
        <f>IF(W82 = "NULL", "NULL", W82*28.35)</f>
        <v>18.427812005282632</v>
      </c>
      <c r="Y82" s="8">
        <f>IF(G82 = "NULL", "NULL", G82*4)</f>
        <v>10.400176087637464</v>
      </c>
      <c r="Z82" s="8">
        <f>IF(G82 = "NULL", "NULL", H82*4)</f>
        <v>294.84000000000003</v>
      </c>
      <c r="AA82" s="16">
        <v>15000000411</v>
      </c>
      <c r="AB82" s="8">
        <f>IF(OR(E82 = "NULL", G82 = "NULL"), "NULL", (E82+G82)/2)</f>
        <v>1.9500330164320245</v>
      </c>
      <c r="AC82" s="8">
        <f>IF(OR(F82 = "NULL", H82 = "NULL"), "NULL", (F82+H82)/2)</f>
        <v>55.282500000000006</v>
      </c>
      <c r="AD82" s="13"/>
    </row>
    <row r="83" spans="1:30" ht="75.599999999999994" customHeight="1" x14ac:dyDescent="0.3">
      <c r="A83" s="9" t="s">
        <v>2070</v>
      </c>
      <c r="B83" s="10" t="s">
        <v>284</v>
      </c>
      <c r="C83" s="10" t="s">
        <v>284</v>
      </c>
      <c r="D83" s="11" t="s">
        <v>285</v>
      </c>
      <c r="E83" s="8">
        <f>IF(F83 = "NULL", "NULL", F83/28.34952)</f>
        <v>0.95001608492842216</v>
      </c>
      <c r="F83" s="8">
        <v>26.932500000000001</v>
      </c>
      <c r="G83" s="8">
        <f>IF(H83 = "NULL", "NULL", H83/28.34952)</f>
        <v>1.9000321698568443</v>
      </c>
      <c r="H83" s="8">
        <v>53.865000000000002</v>
      </c>
      <c r="I83" s="8">
        <f>IF(G83 = "NULL", "NULL", G83*1.25)</f>
        <v>2.3750402123210552</v>
      </c>
      <c r="J83" s="8">
        <f>IF(G83 = "NULL", "NULL", I83*28.35)</f>
        <v>67.332390019301926</v>
      </c>
      <c r="K83" s="8">
        <f>IF(G83 = "NULL", "NULL", G83*2)</f>
        <v>3.8000643397136886</v>
      </c>
      <c r="L83" s="8">
        <f>IF(G83 = "NULL", "NULL", K83*28.35)</f>
        <v>107.73182403088308</v>
      </c>
      <c r="M83" s="11" t="str">
        <f>CONCATENATE(D83, CHAR(10), " - NET WT. ", E83, " oz (", F83, " grams)")</f>
        <v>Cayenne Pepper Ingredients:
cayenne red pepper
 - NET WT. 0.950016084928422 oz (26.9325 grams)</v>
      </c>
      <c r="N83" s="12">
        <v>10000000064</v>
      </c>
      <c r="O83" s="12">
        <v>30000000064</v>
      </c>
      <c r="P83" s="12">
        <v>50000000064</v>
      </c>
      <c r="Q83" s="12">
        <v>70000000064</v>
      </c>
      <c r="R83" s="12">
        <v>90000000064</v>
      </c>
      <c r="S83" s="12">
        <v>11000000074</v>
      </c>
      <c r="T83" s="12">
        <v>13000000075</v>
      </c>
      <c r="U83" s="10" t="s">
        <v>39</v>
      </c>
      <c r="V83" s="11" t="s">
        <v>245</v>
      </c>
      <c r="W83" s="8">
        <f>IF(G83 = "NULL", "NULL", G83/4)</f>
        <v>0.47500804246421108</v>
      </c>
      <c r="X83" s="8">
        <f>IF(W83 = "NULL", "NULL", W83*28.35)</f>
        <v>13.466478003860384</v>
      </c>
      <c r="Y83" s="8">
        <f>IF(G83 = "NULL", "NULL", G83*4)</f>
        <v>7.6001286794273772</v>
      </c>
      <c r="Z83" s="8">
        <f>IF(G83 = "NULL", "NULL", H83*4)</f>
        <v>215.46</v>
      </c>
      <c r="AA83" s="16">
        <v>15000000061</v>
      </c>
      <c r="AB83" s="8">
        <f>IF(OR(E83 = "NULL", G83 = "NULL"), "NULL", (E83+G83)/2)</f>
        <v>1.4250241273926332</v>
      </c>
      <c r="AC83" s="8">
        <f>IF(OR(F83 = "NULL", H83 = "NULL"), "NULL", (F83+H83)/2)</f>
        <v>40.39875</v>
      </c>
      <c r="AD83" s="13"/>
    </row>
    <row r="84" spans="1:30" ht="75.599999999999994" customHeight="1" x14ac:dyDescent="0.3">
      <c r="A84" s="9" t="s">
        <v>286</v>
      </c>
      <c r="B84" s="10" t="s">
        <v>287</v>
      </c>
      <c r="C84" s="10" t="s">
        <v>287</v>
      </c>
      <c r="D84" s="11" t="s">
        <v>288</v>
      </c>
      <c r="E84" s="8">
        <f>IF(F84 = "NULL", "NULL", F84/28.34952)</f>
        <v>2.3500397890334654</v>
      </c>
      <c r="F84" s="8">
        <v>66.622500000000002</v>
      </c>
      <c r="G84" s="8">
        <f>IF(H84 = "NULL", "NULL", H84/28.34952)</f>
        <v>4.7000795780669309</v>
      </c>
      <c r="H84" s="8">
        <v>133.245</v>
      </c>
      <c r="I84" s="8">
        <f>IF(G84 = "NULL", "NULL", G84*1.25)</f>
        <v>5.8750994725836634</v>
      </c>
      <c r="J84" s="8">
        <f>IF(G84 = "NULL", "NULL", I84*28.35)</f>
        <v>166.55907004774687</v>
      </c>
      <c r="K84" s="8">
        <f>IF(G84 = "NULL", "NULL", G84*2)</f>
        <v>9.4001591561338618</v>
      </c>
      <c r="L84" s="8">
        <f>IF(G84 = "NULL", "NULL", K84*28.35)</f>
        <v>266.49451207639498</v>
      </c>
      <c r="M84" s="11" t="str">
        <f>CONCATENATE(D84, CHAR(10), " - NET WT. ", E84, " oz (", F84, " grams)")</f>
        <v>Celery Salt Ingredients:
ground celery seeds, salt
 - NET WT. 2.35003978903347 oz (66.6225 grams)</v>
      </c>
      <c r="N84" s="12">
        <v>10000000065</v>
      </c>
      <c r="O84" s="12">
        <v>30000000065</v>
      </c>
      <c r="P84" s="12">
        <v>50000000065</v>
      </c>
      <c r="Q84" s="12">
        <v>70000000065</v>
      </c>
      <c r="R84" s="12">
        <v>90000000065</v>
      </c>
      <c r="S84" s="12">
        <v>11000000075</v>
      </c>
      <c r="T84" s="12">
        <v>13000000076</v>
      </c>
      <c r="U84" s="10"/>
      <c r="V84" s="11"/>
      <c r="W84" s="8">
        <f>IF(G84 = "NULL", "NULL", G84/4)</f>
        <v>1.1750198945167327</v>
      </c>
      <c r="X84" s="8">
        <f>IF(W84 = "NULL", "NULL", W84*28.35)</f>
        <v>33.311814009549373</v>
      </c>
      <c r="Y84" s="8">
        <f>IF(G84 = "NULL", "NULL", G84*4)</f>
        <v>18.800318312267724</v>
      </c>
      <c r="Z84" s="8">
        <f>IF(G84 = "NULL", "NULL", H84*4)</f>
        <v>532.98</v>
      </c>
      <c r="AA84" s="16">
        <v>15000000062</v>
      </c>
      <c r="AB84" s="8">
        <f>IF(OR(E84 = "NULL", G84 = "NULL"), "NULL", (E84+G84)/2)</f>
        <v>3.5250596835501984</v>
      </c>
      <c r="AC84" s="8">
        <f>IF(OR(F84 = "NULL", H84 = "NULL"), "NULL", (F84+H84)/2)</f>
        <v>99.933750000000003</v>
      </c>
      <c r="AD84" s="13"/>
    </row>
    <row r="85" spans="1:30" ht="75.599999999999994" customHeight="1" x14ac:dyDescent="0.3">
      <c r="A85" s="9" t="s">
        <v>289</v>
      </c>
      <c r="B85" s="10" t="s">
        <v>290</v>
      </c>
      <c r="C85" s="10" t="s">
        <v>290</v>
      </c>
      <c r="D85" s="11" t="s">
        <v>291</v>
      </c>
      <c r="E85" s="8">
        <f>IF(F85 = "NULL", "NULL", F85/28.34952)</f>
        <v>1.9000321698568443</v>
      </c>
      <c r="F85" s="8">
        <v>53.865000000000002</v>
      </c>
      <c r="G85" s="8">
        <f>IF(H85 = "NULL", "NULL", H85/28.34952)</f>
        <v>3.8000643397136886</v>
      </c>
      <c r="H85" s="8">
        <v>107.73</v>
      </c>
      <c r="I85" s="8">
        <f>IF(G85 = "NULL", "NULL", G85*1.25)</f>
        <v>4.7500804246421104</v>
      </c>
      <c r="J85" s="8">
        <f>IF(G85 = "NULL", "NULL", I85*28.35)</f>
        <v>134.66478003860385</v>
      </c>
      <c r="K85" s="8">
        <f>IF(G85 = "NULL", "NULL", G85*2)</f>
        <v>7.6001286794273772</v>
      </c>
      <c r="L85" s="8">
        <f>IF(G85 = "NULL", "NULL", K85*28.35)</f>
        <v>215.46364806176615</v>
      </c>
      <c r="M85" s="11" t="str">
        <f>CONCATENATE(D85, CHAR(10), " - NET WT. ", E85, " oz (", F85, " grams)")</f>
        <v>Ceylon Cinnamon Ingredients:
ceylon organic cinnamon
 - NET WT. 1.90003216985684 oz (53.865 grams)</v>
      </c>
      <c r="N85" s="12">
        <v>10000000469</v>
      </c>
      <c r="O85" s="12">
        <v>30000000469</v>
      </c>
      <c r="P85" s="12">
        <v>50000000469</v>
      </c>
      <c r="Q85" s="12">
        <v>70000000469</v>
      </c>
      <c r="R85" s="12">
        <v>90000000469</v>
      </c>
      <c r="S85" s="12">
        <v>11000000076</v>
      </c>
      <c r="T85" s="12">
        <v>13000000077</v>
      </c>
      <c r="U85" s="10"/>
      <c r="V85" s="11"/>
      <c r="W85" s="8">
        <f>IF(G85 = "NULL", "NULL", G85/4)</f>
        <v>0.95001608492842216</v>
      </c>
      <c r="X85" s="8">
        <f>IF(W85 = "NULL", "NULL", W85*28.35)</f>
        <v>26.932956007720769</v>
      </c>
      <c r="Y85" s="8">
        <f>IF(G85 = "NULL", "NULL", G85*4)</f>
        <v>15.200257358854754</v>
      </c>
      <c r="Z85" s="8">
        <f>IF(G85 = "NULL", "NULL", H85*4)</f>
        <v>430.92</v>
      </c>
      <c r="AA85" s="16">
        <v>15000000426</v>
      </c>
      <c r="AB85" s="8">
        <f>IF(OR(E85 = "NULL", G85 = "NULL"), "NULL", (E85+G85)/2)</f>
        <v>2.8500482547852664</v>
      </c>
      <c r="AC85" s="8">
        <f>IF(OR(F85 = "NULL", H85 = "NULL"), "NULL", (F85+H85)/2)</f>
        <v>80.797499999999999</v>
      </c>
      <c r="AD85" s="13"/>
    </row>
    <row r="86" spans="1:30" ht="75.599999999999994" customHeight="1" x14ac:dyDescent="0.3">
      <c r="A86" s="9" t="s">
        <v>292</v>
      </c>
      <c r="B86" s="10" t="s">
        <v>293</v>
      </c>
      <c r="C86" s="10" t="s">
        <v>294</v>
      </c>
      <c r="D86" s="11" t="s">
        <v>295</v>
      </c>
      <c r="E86" s="8">
        <f>IF(F86 = "NULL", "NULL", F86/28.34952)</f>
        <v>0.80001354520288193</v>
      </c>
      <c r="F86" s="8">
        <v>22.680000000000003</v>
      </c>
      <c r="G86" s="8">
        <f>IF(H86 = "NULL", "NULL", H86/28.34952)</f>
        <v>1.6000270904057639</v>
      </c>
      <c r="H86" s="8">
        <v>45.360000000000007</v>
      </c>
      <c r="I86" s="8">
        <f>IF(G86 = "NULL", "NULL", G86*1.25)</f>
        <v>2.000033863007205</v>
      </c>
      <c r="J86" s="8">
        <f>IF(G86 = "NULL", "NULL", I86*28.35)</f>
        <v>56.700960016254264</v>
      </c>
      <c r="K86" s="8">
        <f>IF(G86 = "NULL", "NULL", G86*2)</f>
        <v>3.2000541808115277</v>
      </c>
      <c r="L86" s="8">
        <f>IF(G86 = "NULL", "NULL", K86*28.35)</f>
        <v>90.721536026006817</v>
      </c>
      <c r="M86" s="11" t="str">
        <f>CONCATENATE(D86, CHAR(10), " - NET WT. ", E86, " oz (", F86, " grams)")</f>
        <v>Chai Black Turmeric Tea Ingredients:
black tea, turmeric, ginger, cinnamon, cloves, cardamom, black pepper, cassia oil
 - NET WT. 0.800013545202882 oz (22.68 grams)</v>
      </c>
      <c r="N86" s="12">
        <v>10000000066</v>
      </c>
      <c r="O86" s="12">
        <v>30000000066</v>
      </c>
      <c r="P86" s="12">
        <v>50000000066</v>
      </c>
      <c r="Q86" s="12">
        <v>70000000066</v>
      </c>
      <c r="R86" s="12">
        <v>90000000066</v>
      </c>
      <c r="S86" s="12">
        <v>11000000077</v>
      </c>
      <c r="T86" s="12">
        <v>13000000078</v>
      </c>
      <c r="U86" s="10"/>
      <c r="V86" s="11"/>
      <c r="W86" s="8">
        <f>IF(G86 = "NULL", "NULL", G86/4)</f>
        <v>0.40000677260144096</v>
      </c>
      <c r="X86" s="8">
        <f>IF(W86 = "NULL", "NULL", W86*28.35)</f>
        <v>11.340192003250852</v>
      </c>
      <c r="Y86" s="8">
        <f>IF(G86 = "NULL", "NULL", G86*4)</f>
        <v>6.4001083616230554</v>
      </c>
      <c r="Z86" s="8">
        <f>IF(G86 = "NULL", "NULL", H86*4)</f>
        <v>181.44000000000003</v>
      </c>
      <c r="AA86" s="16">
        <v>15000000063</v>
      </c>
      <c r="AB86" s="8">
        <f>IF(OR(E86 = "NULL", G86 = "NULL"), "NULL", (E86+G86)/2)</f>
        <v>1.2000203178043229</v>
      </c>
      <c r="AC86" s="8">
        <f>IF(OR(F86 = "NULL", H86 = "NULL"), "NULL", (F86+H86)/2)</f>
        <v>34.020000000000003</v>
      </c>
      <c r="AD86" s="13"/>
    </row>
    <row r="87" spans="1:30" ht="75.599999999999994" customHeight="1" x14ac:dyDescent="0.3">
      <c r="A87" s="9" t="s">
        <v>296</v>
      </c>
      <c r="B87" s="10" t="s">
        <v>297</v>
      </c>
      <c r="C87" s="10" t="s">
        <v>298</v>
      </c>
      <c r="D87" s="11" t="s">
        <v>299</v>
      </c>
      <c r="E87" s="8">
        <f>IF(F87 = "NULL", "NULL", F87/28.34952)</f>
        <v>0.80001354520288193</v>
      </c>
      <c r="F87" s="8">
        <v>22.680000000000003</v>
      </c>
      <c r="G87" s="8">
        <f>IF(H87 = "NULL", "NULL", H87/28.34952)</f>
        <v>1.6000270904057639</v>
      </c>
      <c r="H87" s="8">
        <v>45.360000000000007</v>
      </c>
      <c r="I87" s="8">
        <f>IF(G87 = "NULL", "NULL", G87*1.25)</f>
        <v>2.000033863007205</v>
      </c>
      <c r="J87" s="8">
        <f>IF(G87 = "NULL", "NULL", I87*28.35)</f>
        <v>56.700960016254264</v>
      </c>
      <c r="K87" s="8">
        <f>IF(G87 = "NULL", "NULL", G87*2)</f>
        <v>3.2000541808115277</v>
      </c>
      <c r="L87" s="8">
        <f>IF(G87 = "NULL", "NULL", K87*28.35)</f>
        <v>90.721536026006817</v>
      </c>
      <c r="M87" s="11" t="str">
        <f>CONCATENATE(D87, CHAR(10), " - NET WT. ", E87, " oz (", F87, " grams)")</f>
        <v>Chai Herbal Turmeric Tea Ingredients:
turmeric, ginger, cinnamon, cloves, cardamom, licorice root, black pepper, cassia oil 
 - NET WT. 0.800013545202882 oz (22.68 grams)</v>
      </c>
      <c r="N87" s="12">
        <v>10000000067</v>
      </c>
      <c r="O87" s="12">
        <v>30000000067</v>
      </c>
      <c r="P87" s="12">
        <v>50000000067</v>
      </c>
      <c r="Q87" s="12">
        <v>70000000067</v>
      </c>
      <c r="R87" s="12">
        <v>90000000067</v>
      </c>
      <c r="S87" s="12">
        <v>11000000078</v>
      </c>
      <c r="T87" s="12">
        <v>13000000079</v>
      </c>
      <c r="U87" s="10"/>
      <c r="V87" s="11"/>
      <c r="W87" s="8">
        <f>IF(G87 = "NULL", "NULL", G87/4)</f>
        <v>0.40000677260144096</v>
      </c>
      <c r="X87" s="8">
        <f>IF(W87 = "NULL", "NULL", W87*28.35)</f>
        <v>11.340192003250852</v>
      </c>
      <c r="Y87" s="8">
        <f>IF(G87 = "NULL", "NULL", G87*4)</f>
        <v>6.4001083616230554</v>
      </c>
      <c r="Z87" s="8">
        <f>IF(G87 = "NULL", "NULL", H87*4)</f>
        <v>181.44000000000003</v>
      </c>
      <c r="AA87" s="16">
        <v>15000000064</v>
      </c>
      <c r="AB87" s="8">
        <f>IF(OR(E87 = "NULL", G87 = "NULL"), "NULL", (E87+G87)/2)</f>
        <v>1.2000203178043229</v>
      </c>
      <c r="AC87" s="8">
        <f>IF(OR(F87 = "NULL", H87 = "NULL"), "NULL", (F87+H87)/2)</f>
        <v>34.020000000000003</v>
      </c>
      <c r="AD87" s="13"/>
    </row>
    <row r="88" spans="1:30" ht="75.599999999999994" customHeight="1" x14ac:dyDescent="0.3">
      <c r="A88" s="9" t="s">
        <v>2058</v>
      </c>
      <c r="B88" s="10" t="s">
        <v>300</v>
      </c>
      <c r="C88" s="10" t="s">
        <v>300</v>
      </c>
      <c r="D88" s="11" t="s">
        <v>301</v>
      </c>
      <c r="E88" s="8">
        <f>IF(F88 = "NULL", "NULL", F88/28.34952)</f>
        <v>0.80001354520288193</v>
      </c>
      <c r="F88" s="8">
        <v>22.680000000000003</v>
      </c>
      <c r="G88" s="8">
        <f>IF(H88 = "NULL", "NULL", H88/28.34952)</f>
        <v>1.6000270904057639</v>
      </c>
      <c r="H88" s="8">
        <v>45.360000000000007</v>
      </c>
      <c r="I88" s="8">
        <f>IF(G88 = "NULL", "NULL", G88*1.25)</f>
        <v>2.000033863007205</v>
      </c>
      <c r="J88" s="8">
        <f>IF(G88 = "NULL", "NULL", I88*28.35)</f>
        <v>56.700960016254264</v>
      </c>
      <c r="K88" s="8">
        <f>IF(G88 = "NULL", "NULL", G88*2)</f>
        <v>3.2000541808115277</v>
      </c>
      <c r="L88" s="8">
        <f>IF(G88 = "NULL", "NULL", K88*28.35)</f>
        <v>90.721536026006817</v>
      </c>
      <c r="M88" s="11" t="str">
        <f>CONCATENATE(D88, CHAR(10), " - NET WT. ", E88, " oz (", F88, " grams)")</f>
        <v>Chai Tea Ingredients:
black tea, cinnamon, ginger, cardamom, cloves, and black pepper
 - NET WT. 0.800013545202882 oz (22.68 grams)</v>
      </c>
      <c r="N88" s="12">
        <v>10000000068</v>
      </c>
      <c r="O88" s="12">
        <v>30000000068</v>
      </c>
      <c r="P88" s="12">
        <v>50000000068</v>
      </c>
      <c r="Q88" s="12">
        <v>70000000068</v>
      </c>
      <c r="R88" s="12">
        <v>90000000068</v>
      </c>
      <c r="S88" s="12">
        <v>11000000079</v>
      </c>
      <c r="T88" s="12">
        <v>13000000080</v>
      </c>
      <c r="U88" s="10" t="s">
        <v>39</v>
      </c>
      <c r="V88" s="11" t="s">
        <v>1676</v>
      </c>
      <c r="W88" s="8">
        <f>IF(G88 = "NULL", "NULL", G88/4)</f>
        <v>0.40000677260144096</v>
      </c>
      <c r="X88" s="8">
        <f>IF(W88 = "NULL", "NULL", W88*28.35)</f>
        <v>11.340192003250852</v>
      </c>
      <c r="Y88" s="8">
        <f>IF(G88 = "NULL", "NULL", G88*4)</f>
        <v>6.4001083616230554</v>
      </c>
      <c r="Z88" s="8">
        <f>IF(G88 = "NULL", "NULL", H88*4)</f>
        <v>181.44000000000003</v>
      </c>
      <c r="AA88" s="16">
        <v>15000000065</v>
      </c>
      <c r="AB88" s="8">
        <f>IF(OR(E88 = "NULL", G88 = "NULL"), "NULL", (E88+G88)/2)</f>
        <v>1.2000203178043229</v>
      </c>
      <c r="AC88" s="8">
        <f>IF(OR(F88 = "NULL", H88 = "NULL"), "NULL", (F88+H88)/2)</f>
        <v>34.020000000000003</v>
      </c>
      <c r="AD88" s="13"/>
    </row>
    <row r="89" spans="1:30" ht="75.599999999999994" customHeight="1" x14ac:dyDescent="0.3">
      <c r="A89" s="9" t="s">
        <v>302</v>
      </c>
      <c r="B89" s="10" t="s">
        <v>303</v>
      </c>
      <c r="C89" s="10" t="s">
        <v>303</v>
      </c>
      <c r="D89" s="11" t="s">
        <v>304</v>
      </c>
      <c r="E89" s="8">
        <f>IF(F89 = "NULL", "NULL", F89/28.34952)</f>
        <v>0.80001354520288193</v>
      </c>
      <c r="F89" s="8">
        <v>22.680000000000003</v>
      </c>
      <c r="G89" s="8">
        <f>IF(H89 = "NULL", "NULL", H89/28.34952)</f>
        <v>1.6000270904057639</v>
      </c>
      <c r="H89" s="8">
        <v>45.360000000000007</v>
      </c>
      <c r="I89" s="8">
        <f>IF(G89 = "NULL", "NULL", G89*1.25)</f>
        <v>2.000033863007205</v>
      </c>
      <c r="J89" s="8">
        <f>IF(G89 = "NULL", "NULL", I89*28.35)</f>
        <v>56.700960016254264</v>
      </c>
      <c r="K89" s="8">
        <f>IF(G89 = "NULL", "NULL", G89*2)</f>
        <v>3.2000541808115277</v>
      </c>
      <c r="L89" s="8">
        <f>IF(G89 = "NULL", "NULL", K89*28.35)</f>
        <v>90.721536026006817</v>
      </c>
      <c r="M89" s="11" t="str">
        <f>CONCATENATE(D89, CHAR(10), " - NET WT. ", E89, " oz (", F89, " grams)")</f>
        <v>Chamomile Tea Ingredients:
chamomile flowers ground, calendula flowers
 - NET WT. 0.800013545202882 oz (22.68 grams)</v>
      </c>
      <c r="N89" s="12">
        <v>10000000069</v>
      </c>
      <c r="O89" s="12">
        <v>30000000069</v>
      </c>
      <c r="P89" s="12">
        <v>50000000069</v>
      </c>
      <c r="Q89" s="12">
        <v>70000000069</v>
      </c>
      <c r="R89" s="12">
        <v>90000000069</v>
      </c>
      <c r="S89" s="12">
        <v>11000000080</v>
      </c>
      <c r="T89" s="12">
        <v>13000000081</v>
      </c>
      <c r="U89" s="10"/>
      <c r="V89" s="11"/>
      <c r="W89" s="8">
        <f>IF(G89 = "NULL", "NULL", G89/4)</f>
        <v>0.40000677260144096</v>
      </c>
      <c r="X89" s="8">
        <f>IF(W89 = "NULL", "NULL", W89*28.35)</f>
        <v>11.340192003250852</v>
      </c>
      <c r="Y89" s="8">
        <f>IF(G89 = "NULL", "NULL", G89*4)</f>
        <v>6.4001083616230554</v>
      </c>
      <c r="Z89" s="8">
        <f>IF(G89 = "NULL", "NULL", H89*4)</f>
        <v>181.44000000000003</v>
      </c>
      <c r="AA89" s="16">
        <v>15000000066</v>
      </c>
      <c r="AB89" s="8">
        <f>IF(OR(E89 = "NULL", G89 = "NULL"), "NULL", (E89+G89)/2)</f>
        <v>1.2000203178043229</v>
      </c>
      <c r="AC89" s="8">
        <f>IF(OR(F89 = "NULL", H89 = "NULL"), "NULL", (F89+H89)/2)</f>
        <v>34.020000000000003</v>
      </c>
      <c r="AD89" s="13"/>
    </row>
    <row r="90" spans="1:30" ht="75.599999999999994" customHeight="1" x14ac:dyDescent="0.3">
      <c r="A90" s="9" t="s">
        <v>305</v>
      </c>
      <c r="B90" s="10" t="s">
        <v>306</v>
      </c>
      <c r="C90" s="10" t="s">
        <v>306</v>
      </c>
      <c r="D90" s="11" t="s">
        <v>307</v>
      </c>
      <c r="E90" s="8">
        <f>IF(F90 = "NULL", "NULL", F90/28.34952)</f>
        <v>1.1000186246539627</v>
      </c>
      <c r="F90" s="8">
        <v>31.185000000000006</v>
      </c>
      <c r="G90" s="8">
        <f>IF(H90 = "NULL", "NULL", H90/28.34952)</f>
        <v>2.2000372493079254</v>
      </c>
      <c r="H90" s="8">
        <v>62.370000000000012</v>
      </c>
      <c r="I90" s="8">
        <f>IF(G90 = "NULL", "NULL", G90*1.25)</f>
        <v>2.7500465616349068</v>
      </c>
      <c r="J90" s="8">
        <f>IF(G90 = "NULL", "NULL", I90*28.35)</f>
        <v>77.963820022349609</v>
      </c>
      <c r="K90" s="8">
        <f>IF(G90 = "NULL", "NULL", G90*2)</f>
        <v>4.4000744986158509</v>
      </c>
      <c r="L90" s="8">
        <f>IF(G90 = "NULL", "NULL", K90*28.35)</f>
        <v>124.74211203575938</v>
      </c>
      <c r="M90" s="11" t="str">
        <f>CONCATENATE(D90, CHAR(10), " - NET WT. ", E90, " oz (", F90, " grams)")</f>
        <v>Cheddar Beer Dip Ingredients:
cheddar powder, beer powder, onion, salt, garlic, spices,
 - NET WT. 1.10001862465396 oz (31.185 grams)</v>
      </c>
      <c r="N90" s="12">
        <v>10000000434</v>
      </c>
      <c r="O90" s="12">
        <v>30000000434</v>
      </c>
      <c r="P90" s="12">
        <v>50000000434</v>
      </c>
      <c r="Q90" s="12">
        <v>70000000434</v>
      </c>
      <c r="R90" s="12">
        <v>90000000434</v>
      </c>
      <c r="S90" s="12">
        <v>11000000081</v>
      </c>
      <c r="T90" s="12">
        <v>13000000082</v>
      </c>
      <c r="U90" s="10"/>
      <c r="V90" s="11"/>
      <c r="W90" s="8">
        <f>IF(G90 = "NULL", "NULL", G90/4)</f>
        <v>0.55000931232698136</v>
      </c>
      <c r="X90" s="8">
        <f>IF(W90 = "NULL", "NULL", W90*28.35)</f>
        <v>15.592764004469922</v>
      </c>
      <c r="Y90" s="8">
        <f>IF(G90 = "NULL", "NULL", G90*4)</f>
        <v>8.8001489972317017</v>
      </c>
      <c r="Z90" s="8">
        <f>IF(G90 = "NULL", "NULL", H90*4)</f>
        <v>249.48000000000005</v>
      </c>
      <c r="AA90" s="16">
        <v>15000000392</v>
      </c>
      <c r="AB90" s="8">
        <f>IF(OR(E90 = "NULL", G90 = "NULL"), "NULL", (E90+G90)/2)</f>
        <v>1.6500279369809441</v>
      </c>
      <c r="AC90" s="8">
        <f>IF(OR(F90 = "NULL", H90 = "NULL"), "NULL", (F90+H90)/2)</f>
        <v>46.777500000000011</v>
      </c>
      <c r="AD90" s="13"/>
    </row>
    <row r="91" spans="1:30" ht="75.599999999999994" customHeight="1" x14ac:dyDescent="0.3">
      <c r="A91" s="9" t="s">
        <v>308</v>
      </c>
      <c r="B91" s="10" t="s">
        <v>309</v>
      </c>
      <c r="C91" s="10" t="s">
        <v>310</v>
      </c>
      <c r="D91" s="11" t="s">
        <v>311</v>
      </c>
      <c r="E91" s="8">
        <f>IF(F91 = "NULL", "NULL", F91/28.34952)</f>
        <v>1.1000186246539627</v>
      </c>
      <c r="F91" s="8">
        <v>31.185000000000006</v>
      </c>
      <c r="G91" s="8">
        <f>IF(H91 = "NULL", "NULL", H91/28.34952)</f>
        <v>2.2000372493079254</v>
      </c>
      <c r="H91" s="8">
        <v>62.370000000000012</v>
      </c>
      <c r="I91" s="8">
        <f>IF(G91 = "NULL", "NULL", G91*1.25)</f>
        <v>2.7500465616349068</v>
      </c>
      <c r="J91" s="8">
        <f>IF(G91 = "NULL", "NULL", I91*28.35)</f>
        <v>77.963820022349609</v>
      </c>
      <c r="K91" s="8">
        <f>IF(G91 = "NULL", "NULL", G91*2)</f>
        <v>4.4000744986158509</v>
      </c>
      <c r="L91" s="8">
        <f>IF(G91 = "NULL", "NULL", K91*28.35)</f>
        <v>124.74211203575938</v>
      </c>
      <c r="M91" s="11" t="str">
        <f>CONCATENATE(D91, CHAR(10), " - NET WT. ", E91, " oz (", F91,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1.10001862465396 oz (31.185 grams)</v>
      </c>
      <c r="N91" s="12">
        <v>10000000071</v>
      </c>
      <c r="O91" s="12">
        <v>30000000071</v>
      </c>
      <c r="P91" s="12">
        <v>50000000071</v>
      </c>
      <c r="Q91" s="12">
        <v>70000000071</v>
      </c>
      <c r="R91" s="12">
        <v>90000000071</v>
      </c>
      <c r="S91" s="12">
        <v>11000000082</v>
      </c>
      <c r="T91" s="12">
        <v>13000000083</v>
      </c>
      <c r="U91" s="10" t="s">
        <v>39</v>
      </c>
      <c r="V91" s="11" t="s">
        <v>98</v>
      </c>
      <c r="W91" s="8">
        <f>IF(G91 = "NULL", "NULL", G91/4)</f>
        <v>0.55000931232698136</v>
      </c>
      <c r="X91" s="8">
        <f>IF(W91 = "NULL", "NULL", W91*28.35)</f>
        <v>15.592764004469922</v>
      </c>
      <c r="Y91" s="8">
        <f>IF(G91 = "NULL", "NULL", G91*4)</f>
        <v>8.8001489972317017</v>
      </c>
      <c r="Z91" s="8">
        <f>IF(G91 = "NULL", "NULL", H91*4)</f>
        <v>249.48000000000005</v>
      </c>
      <c r="AA91" s="16">
        <v>15000000068</v>
      </c>
      <c r="AB91" s="8">
        <f>IF(OR(E91 = "NULL", G91 = "NULL"), "NULL", (E91+G91)/2)</f>
        <v>1.6500279369809441</v>
      </c>
      <c r="AC91" s="8">
        <f>IF(OR(F91 = "NULL", H91 = "NULL"), "NULL", (F91+H91)/2)</f>
        <v>46.777500000000011</v>
      </c>
      <c r="AD91" s="13"/>
    </row>
    <row r="92" spans="1:30" ht="75.599999999999994" customHeight="1" x14ac:dyDescent="0.3">
      <c r="A92" s="9" t="s">
        <v>312</v>
      </c>
      <c r="B92" s="10" t="s">
        <v>313</v>
      </c>
      <c r="C92" s="10" t="s">
        <v>314</v>
      </c>
      <c r="D92" s="11" t="s">
        <v>315</v>
      </c>
      <c r="E92" s="8">
        <f>IF(F92 = "NULL", "NULL", F92/28.34952)</f>
        <v>1.1000186246539627</v>
      </c>
      <c r="F92" s="8">
        <v>31.185000000000006</v>
      </c>
      <c r="G92" s="8">
        <f>IF(H92 = "NULL", "NULL", H92/28.34952)</f>
        <v>2.2000372493079254</v>
      </c>
      <c r="H92" s="8">
        <v>62.370000000000012</v>
      </c>
      <c r="I92" s="8">
        <f>IF(G92 = "NULL", "NULL", G92*1.25)</f>
        <v>2.7500465616349068</v>
      </c>
      <c r="J92" s="8">
        <f>IF(G92 = "NULL", "NULL", I92*28.35)</f>
        <v>77.963820022349609</v>
      </c>
      <c r="K92" s="8">
        <f>IF(G92 = "NULL", "NULL", G92*2)</f>
        <v>4.4000744986158509</v>
      </c>
      <c r="L92" s="8">
        <f>IF(G92 = "NULL", "NULL", K92*28.35)</f>
        <v>124.74211203575938</v>
      </c>
      <c r="M92" s="11" t="str">
        <f>CONCATENATE(D92, CHAR(10), " - NET WT. ", E92, " oz (", F92,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1.10001862465396 oz (31.185 grams)</v>
      </c>
      <c r="N92" s="12">
        <v>10000000070</v>
      </c>
      <c r="O92" s="12">
        <v>30000000070</v>
      </c>
      <c r="P92" s="12">
        <v>50000000070</v>
      </c>
      <c r="Q92" s="12">
        <v>70000000070</v>
      </c>
      <c r="R92" s="12">
        <v>90000000070</v>
      </c>
      <c r="S92" s="12">
        <v>11000000083</v>
      </c>
      <c r="T92" s="12">
        <v>13000000084</v>
      </c>
      <c r="U92" s="10"/>
      <c r="V92" s="11"/>
      <c r="W92" s="8">
        <f>IF(G92 = "NULL", "NULL", G92/4)</f>
        <v>0.55000931232698136</v>
      </c>
      <c r="X92" s="8">
        <f>IF(W92 = "NULL", "NULL", W92*28.35)</f>
        <v>15.592764004469922</v>
      </c>
      <c r="Y92" s="8">
        <f>IF(G92 = "NULL", "NULL", G92*4)</f>
        <v>8.8001489972317017</v>
      </c>
      <c r="Z92" s="8">
        <f>IF(G92 = "NULL", "NULL", H92*4)</f>
        <v>249.48000000000005</v>
      </c>
      <c r="AA92" s="16">
        <v>15000000067</v>
      </c>
      <c r="AB92" s="8">
        <f>IF(OR(E92 = "NULL", G92 = "NULL"), "NULL", (E92+G92)/2)</f>
        <v>1.6500279369809441</v>
      </c>
      <c r="AC92" s="8">
        <f>IF(OR(F92 = "NULL", H92 = "NULL"), "NULL", (F92+H92)/2)</f>
        <v>46.777500000000011</v>
      </c>
      <c r="AD92" s="13"/>
    </row>
    <row r="93" spans="1:30" ht="75.599999999999994" customHeight="1" x14ac:dyDescent="0.3">
      <c r="A93" s="9" t="s">
        <v>316</v>
      </c>
      <c r="B93" s="10" t="s">
        <v>317</v>
      </c>
      <c r="C93" s="10" t="s">
        <v>318</v>
      </c>
      <c r="D93" s="11" t="s">
        <v>319</v>
      </c>
      <c r="E93" s="8">
        <f>IF(F93 = "NULL", "NULL", F93/28.34952)</f>
        <v>1.400023704105043</v>
      </c>
      <c r="F93" s="8">
        <v>39.69</v>
      </c>
      <c r="G93" s="8">
        <f>IF(H93 = "NULL", "NULL", H93/28.34952)</f>
        <v>2.8000474082100859</v>
      </c>
      <c r="H93" s="8">
        <v>79.38</v>
      </c>
      <c r="I93" s="8">
        <f>IF(G93 = "NULL", "NULL", G93*1.25)</f>
        <v>3.5000592602626073</v>
      </c>
      <c r="J93" s="8">
        <f>IF(G93 = "NULL", "NULL", I93*28.35)</f>
        <v>99.226680028444918</v>
      </c>
      <c r="K93" s="8">
        <f>IF(G93 = "NULL", "NULL", G93*2)</f>
        <v>5.6000948164201718</v>
      </c>
      <c r="L93" s="8">
        <f>IF(G93 = "NULL", "NULL", K93*28.35)</f>
        <v>158.76268804551188</v>
      </c>
      <c r="M93" s="11" t="str">
        <f>CONCATENATE(D93, CHAR(10), " - NET WT. ", E93, " oz (", F93,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1.40002370410504 oz (39.69 grams)</v>
      </c>
      <c r="N93" s="12">
        <v>10000000072</v>
      </c>
      <c r="O93" s="12">
        <v>30000000072</v>
      </c>
      <c r="P93" s="12">
        <v>50000000072</v>
      </c>
      <c r="Q93" s="12">
        <v>70000000072</v>
      </c>
      <c r="R93" s="12">
        <v>90000000072</v>
      </c>
      <c r="S93" s="12">
        <v>11000000084</v>
      </c>
      <c r="T93" s="12">
        <v>13000000085</v>
      </c>
      <c r="U93" s="10"/>
      <c r="V93" s="11"/>
      <c r="W93" s="8">
        <f>IF(G93 = "NULL", "NULL", G93/4)</f>
        <v>0.70001185205252148</v>
      </c>
      <c r="X93" s="8">
        <f>IF(W93 = "NULL", "NULL", W93*28.35)</f>
        <v>19.845336005688985</v>
      </c>
      <c r="Y93" s="8">
        <f>IF(G93 = "NULL", "NULL", G93*4)</f>
        <v>11.200189632840344</v>
      </c>
      <c r="Z93" s="8">
        <f>IF(G93 = "NULL", "NULL", H93*4)</f>
        <v>317.52</v>
      </c>
      <c r="AA93" s="16">
        <v>15000000069</v>
      </c>
      <c r="AB93" s="8">
        <f>IF(OR(E93 = "NULL", G93 = "NULL"), "NULL", (E93+G93)/2)</f>
        <v>2.1000355561575645</v>
      </c>
      <c r="AC93" s="8">
        <f>IF(OR(F93 = "NULL", H93 = "NULL"), "NULL", (F93+H93)/2)</f>
        <v>59.534999999999997</v>
      </c>
      <c r="AD93" s="13"/>
    </row>
    <row r="94" spans="1:30" ht="75.599999999999994" customHeight="1" x14ac:dyDescent="0.3">
      <c r="A94" s="9" t="s">
        <v>320</v>
      </c>
      <c r="B94" s="10" t="s">
        <v>321</v>
      </c>
      <c r="C94" s="10" t="s">
        <v>322</v>
      </c>
      <c r="D94" s="11" t="s">
        <v>323</v>
      </c>
      <c r="E94" s="8">
        <f>IF(F94 = "NULL", "NULL", F94/28.34952)</f>
        <v>1.1000186246539627</v>
      </c>
      <c r="F94" s="8">
        <v>31.185000000000006</v>
      </c>
      <c r="G94" s="8">
        <f>IF(H94 = "NULL", "NULL", H94/28.34952)</f>
        <v>2.2000372493079254</v>
      </c>
      <c r="H94" s="8">
        <v>62.370000000000012</v>
      </c>
      <c r="I94" s="8">
        <f>IF(G94 = "NULL", "NULL", G94*1.25)</f>
        <v>2.7500465616349068</v>
      </c>
      <c r="J94" s="8">
        <f>IF(G94 = "NULL", "NULL", I94*28.35)</f>
        <v>77.963820022349609</v>
      </c>
      <c r="K94" s="8">
        <f>IF(G94 = "NULL", "NULL", G94*2)</f>
        <v>4.4000744986158509</v>
      </c>
      <c r="L94" s="8">
        <f>IF(G94 = "NULL", "NULL", K94*28.35)</f>
        <v>124.74211203575938</v>
      </c>
      <c r="M94" s="11" t="str">
        <f>CONCATENATE(D94, CHAR(10), " - NET WT. ", E94, " oz (", F94, " grams)")</f>
        <v>Cheddar Ranch Popcorn Seasoning Ingredients:
white cheddar cheese powder, onion, sea salt, herbs and spices, garlic, yeast extract, vinegar powder
• ALLERGY ALERT: contains milk •
• Packaged in a facility that also handles wheat, milk, soy, egg, sesame, peanuts, and tree nuts •
 - NET WT. 1.10001862465396 oz (31.185 grams)</v>
      </c>
      <c r="N94" s="12">
        <v>10000000073</v>
      </c>
      <c r="O94" s="12">
        <v>30000000073</v>
      </c>
      <c r="P94" s="12">
        <v>50000000073</v>
      </c>
      <c r="Q94" s="12">
        <v>70000000073</v>
      </c>
      <c r="R94" s="12">
        <v>90000000073</v>
      </c>
      <c r="S94" s="12">
        <v>11000000085</v>
      </c>
      <c r="T94" s="12">
        <v>13000000086</v>
      </c>
      <c r="U94" s="10" t="s">
        <v>39</v>
      </c>
      <c r="V94" s="11"/>
      <c r="W94" s="8">
        <f>IF(G94 = "NULL", "NULL", G94/4)</f>
        <v>0.55000931232698136</v>
      </c>
      <c r="X94" s="8">
        <f>IF(W94 = "NULL", "NULL", W94*28.35)</f>
        <v>15.592764004469922</v>
      </c>
      <c r="Y94" s="8">
        <f>IF(G94 = "NULL", "NULL", G94*4)</f>
        <v>8.8001489972317017</v>
      </c>
      <c r="Z94" s="8">
        <f>IF(G94 = "NULL", "NULL", H94*4)</f>
        <v>249.48000000000005</v>
      </c>
      <c r="AA94" s="16">
        <v>15000000070</v>
      </c>
      <c r="AB94" s="8">
        <f>IF(OR(E94 = "NULL", G94 = "NULL"), "NULL", (E94+G94)/2)</f>
        <v>1.6500279369809441</v>
      </c>
      <c r="AC94" s="8">
        <f>IF(OR(F94 = "NULL", H94 = "NULL"), "NULL", (F94+H94)/2)</f>
        <v>46.777500000000011</v>
      </c>
      <c r="AD94" s="13"/>
    </row>
    <row r="95" spans="1:30" ht="75.599999999999994" customHeight="1" x14ac:dyDescent="0.3">
      <c r="A95" s="9" t="s">
        <v>2076</v>
      </c>
      <c r="B95" s="10" t="s">
        <v>324</v>
      </c>
      <c r="C95" s="10" t="s">
        <v>325</v>
      </c>
      <c r="D95" s="11" t="s">
        <v>1663</v>
      </c>
      <c r="E95" s="8">
        <f>IF(F95 = "NULL", "NULL", F95/28.34952)</f>
        <v>1.6000270904057639</v>
      </c>
      <c r="F95" s="8">
        <v>45.360000000000007</v>
      </c>
      <c r="G95" s="8">
        <f>IF(H95 = "NULL", "NULL", H95/28.34952)</f>
        <v>3.2000541808115277</v>
      </c>
      <c r="H95" s="8">
        <v>90.720000000000013</v>
      </c>
      <c r="I95" s="8">
        <f>IF(G95 = "NULL", "NULL", G95*1.25)</f>
        <v>4.00006772601441</v>
      </c>
      <c r="J95" s="8">
        <f>IF(G95 = "NULL", "NULL", I95*28.35)</f>
        <v>113.40192003250853</v>
      </c>
      <c r="K95" s="8">
        <f>IF(G95 = "NULL", "NULL", G95*2)</f>
        <v>6.4001083616230554</v>
      </c>
      <c r="L95" s="8">
        <f>IF(G95 = "NULL", "NULL", K95*28.35)</f>
        <v>181.44307205201363</v>
      </c>
      <c r="M95" s="11" t="str">
        <f>CONCATENATE(D95, CHAR(10), " - NET WT. ", E95, " oz (", F95, " grams)")</f>
        <v>Cheesy Pizza Seasoning Ingredients:
cheese powder, tomato, garlic, onion, beer powder, herbs, silicon dioxide
• ALLERGY ALERT: contains milk &amp; gluten •
• Packaged in a facility that packages wheat, milk, soy, egg, peanuts, and tree nuts •
 - NET WT. 1.60002709040576 oz (45.36 grams)</v>
      </c>
      <c r="N95" s="12">
        <v>10000000074</v>
      </c>
      <c r="O95" s="12">
        <v>30000000074</v>
      </c>
      <c r="P95" s="12">
        <v>50000000074</v>
      </c>
      <c r="Q95" s="12">
        <v>70000000074</v>
      </c>
      <c r="R95" s="12">
        <v>90000000074</v>
      </c>
      <c r="S95" s="12">
        <v>11000000086</v>
      </c>
      <c r="T95" s="12">
        <v>13000000087</v>
      </c>
      <c r="U95" s="10" t="s">
        <v>39</v>
      </c>
      <c r="V95" s="11" t="s">
        <v>326</v>
      </c>
      <c r="W95" s="8">
        <f>IF(G95 = "NULL", "NULL", G95/4)</f>
        <v>0.80001354520288193</v>
      </c>
      <c r="X95" s="8">
        <f>IF(W95 = "NULL", "NULL", W95*28.35)</f>
        <v>22.680384006501704</v>
      </c>
      <c r="Y95" s="8">
        <f>IF(G95 = "NULL", "NULL", G95*4)</f>
        <v>12.800216723246111</v>
      </c>
      <c r="Z95" s="8">
        <f>IF(G95 = "NULL", "NULL", H95*4)</f>
        <v>362.88000000000005</v>
      </c>
      <c r="AA95" s="16">
        <v>15000000071</v>
      </c>
      <c r="AB95" s="8">
        <f>IF(OR(E95 = "NULL", G95 = "NULL"), "NULL", (E95+G95)/2)</f>
        <v>2.4000406356086459</v>
      </c>
      <c r="AC95" s="8">
        <f>IF(OR(F95 = "NULL", H95 = "NULL"), "NULL", (F95+H95)/2)</f>
        <v>68.040000000000006</v>
      </c>
      <c r="AD95" s="13"/>
    </row>
    <row r="96" spans="1:30" ht="75.599999999999994" customHeight="1" x14ac:dyDescent="0.3">
      <c r="A96" s="9" t="s">
        <v>327</v>
      </c>
      <c r="B96" s="10" t="s">
        <v>328</v>
      </c>
      <c r="C96" s="10" t="s">
        <v>329</v>
      </c>
      <c r="D96" s="11" t="s">
        <v>330</v>
      </c>
      <c r="E96" s="8">
        <f>IF(F96 = "NULL", "NULL", F96/28.34952)</f>
        <v>1.9000321698568443</v>
      </c>
      <c r="F96" s="8">
        <v>53.865000000000002</v>
      </c>
      <c r="G96" s="8">
        <f>IF(H96 = "NULL", "NULL", H96/28.34952)</f>
        <v>3.8000643397136886</v>
      </c>
      <c r="H96" s="8">
        <v>107.73</v>
      </c>
      <c r="I96" s="8">
        <f>IF(G96 = "NULL", "NULL", G96*1.25)</f>
        <v>4.7500804246421104</v>
      </c>
      <c r="J96" s="8">
        <f>IF(G96 = "NULL", "NULL", I96*28.35)</f>
        <v>134.66478003860385</v>
      </c>
      <c r="K96" s="8">
        <f>IF(G96 = "NULL", "NULL", G96*2)</f>
        <v>7.6001286794273772</v>
      </c>
      <c r="L96" s="8">
        <f>IF(G96 = "NULL", "NULL", K96*28.35)</f>
        <v>215.46364806176615</v>
      </c>
      <c r="M96" s="11" t="str">
        <f>CONCATENATE(D96, CHAR(10), " - NET WT. ", E96, " oz (", F96, " grams)")</f>
        <v>Chef Master Grill Seasoning Ingredients:
sea salt, dehydrated onion, dehydrated garlic, black pepper, spices, dehydrated red bell pepper 
 - NET WT. 1.90003216985684 oz (53.865 grams)</v>
      </c>
      <c r="N96" s="12">
        <v>10000000075</v>
      </c>
      <c r="O96" s="12">
        <v>30000000075</v>
      </c>
      <c r="P96" s="12">
        <v>50000000075</v>
      </c>
      <c r="Q96" s="12">
        <v>70000000075</v>
      </c>
      <c r="R96" s="12">
        <v>90000000075</v>
      </c>
      <c r="S96" s="12">
        <v>11000000087</v>
      </c>
      <c r="T96" s="12">
        <v>13000000088</v>
      </c>
      <c r="U96" s="10"/>
      <c r="V96" s="11"/>
      <c r="W96" s="8">
        <f>IF(G96 = "NULL", "NULL", G96/4)</f>
        <v>0.95001608492842216</v>
      </c>
      <c r="X96" s="8">
        <f>IF(W96 = "NULL", "NULL", W96*28.35)</f>
        <v>26.932956007720769</v>
      </c>
      <c r="Y96" s="8">
        <f>IF(G96 = "NULL", "NULL", G96*4)</f>
        <v>15.200257358854754</v>
      </c>
      <c r="Z96" s="8">
        <f>IF(G96 = "NULL", "NULL", H96*4)</f>
        <v>430.92</v>
      </c>
      <c r="AA96" s="16">
        <v>15000000072</v>
      </c>
      <c r="AB96" s="8">
        <f>IF(OR(E96 = "NULL", G96 = "NULL"), "NULL", (E96+G96)/2)</f>
        <v>2.8500482547852664</v>
      </c>
      <c r="AC96" s="8">
        <f>IF(OR(F96 = "NULL", H96 = "NULL"), "NULL", (F96+H96)/2)</f>
        <v>80.797499999999999</v>
      </c>
      <c r="AD96" s="13"/>
    </row>
    <row r="97" spans="1:30" ht="75.599999999999994" customHeight="1" x14ac:dyDescent="0.3">
      <c r="A97" s="9" t="s">
        <v>331</v>
      </c>
      <c r="B97" s="10" t="s">
        <v>332</v>
      </c>
      <c r="C97" s="10" t="s">
        <v>333</v>
      </c>
      <c r="D97" s="11" t="s">
        <v>334</v>
      </c>
      <c r="E97" s="8">
        <f>IF(F97 = "NULL", "NULL", F97/28.34952)</f>
        <v>1.687528571912329</v>
      </c>
      <c r="F97" s="8">
        <v>47.840625000000003</v>
      </c>
      <c r="G97" s="8">
        <f>IF(H97 = "NULL", "NULL", H97/28.34952)</f>
        <v>3.3750571438246579</v>
      </c>
      <c r="H97" s="8">
        <v>95.681250000000006</v>
      </c>
      <c r="I97" s="8">
        <f>IF(G97 = "NULL", "NULL", G97*1.25)</f>
        <v>4.2188214297808226</v>
      </c>
      <c r="J97" s="8">
        <f>IF(G97 = "NULL", "NULL", I97*28.35)</f>
        <v>119.60358753428633</v>
      </c>
      <c r="K97" s="8">
        <f>IF(G97 = "NULL", "NULL", G97*2)</f>
        <v>6.7501142876493159</v>
      </c>
      <c r="L97" s="8">
        <f>IF(G97 = "NULL", "NULL", K97*28.35)</f>
        <v>191.36574005485812</v>
      </c>
      <c r="M97" s="11" t="str">
        <f>CONCATENATE(D97, CHAR(10), " - NET WT. ", E97, " oz (", F97,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97" s="12">
        <v>10000000076</v>
      </c>
      <c r="O97" s="12">
        <v>30000000076</v>
      </c>
      <c r="P97" s="12">
        <v>50000000076</v>
      </c>
      <c r="Q97" s="12">
        <v>70000000076</v>
      </c>
      <c r="R97" s="12">
        <v>90000000076</v>
      </c>
      <c r="S97" s="12">
        <v>11000000088</v>
      </c>
      <c r="T97" s="12">
        <v>13000000089</v>
      </c>
      <c r="U97" s="10"/>
      <c r="V97" s="11"/>
      <c r="W97" s="8">
        <f>IF(G97 = "NULL", "NULL", G97/4)</f>
        <v>0.84376428595616448</v>
      </c>
      <c r="X97" s="8">
        <f>IF(W97 = "NULL", "NULL", W97*28.35)</f>
        <v>23.920717506857265</v>
      </c>
      <c r="Y97" s="8">
        <f>IF(G97 = "NULL", "NULL", G97*4)</f>
        <v>13.500228575298632</v>
      </c>
      <c r="Z97" s="8">
        <f>IF(G97 = "NULL", "NULL", H97*4)</f>
        <v>382.72500000000002</v>
      </c>
      <c r="AA97" s="16">
        <v>15000000073</v>
      </c>
      <c r="AB97" s="8">
        <f>IF(OR(E97 = "NULL", G97 = "NULL"), "NULL", (E97+G97)/2)</f>
        <v>2.5312928578684932</v>
      </c>
      <c r="AC97" s="8">
        <f>IF(OR(F97 = "NULL", H97 = "NULL"), "NULL", (F97+H97)/2)</f>
        <v>71.760937500000011</v>
      </c>
      <c r="AD97" s="13"/>
    </row>
    <row r="98" spans="1:30" ht="75.599999999999994" customHeight="1" x14ac:dyDescent="0.3">
      <c r="A98" s="9" t="s">
        <v>335</v>
      </c>
      <c r="B98" s="10" t="s">
        <v>336</v>
      </c>
      <c r="C98" s="10" t="s">
        <v>337</v>
      </c>
      <c r="D98" s="11" t="s">
        <v>2120</v>
      </c>
      <c r="E98" s="8">
        <f>IF(F98 = "NULL", "NULL", F98/28.34952)</f>
        <v>2.363355711137261</v>
      </c>
      <c r="F98" s="8">
        <v>67</v>
      </c>
      <c r="G98" s="8">
        <f>IF(H98 = "NULL", "NULL", H98/28.34952)</f>
        <v>4.7619853881123912</v>
      </c>
      <c r="H98" s="8">
        <v>135</v>
      </c>
      <c r="I98" s="8">
        <f>IF(G98 = "NULL", "NULL", G98*1.25)</f>
        <v>5.9524817351404895</v>
      </c>
      <c r="J98" s="8">
        <f>IF(G98 = "NULL", "NULL", I98*28.35)</f>
        <v>168.75285719123289</v>
      </c>
      <c r="K98" s="8">
        <f>IF(G98 = "NULL", "NULL", G98*2)</f>
        <v>9.5239707762247825</v>
      </c>
      <c r="L98" s="8">
        <f>IF(G98 = "NULL", "NULL", K98*28.35)</f>
        <v>270.00457150597259</v>
      </c>
      <c r="M98" s="11" t="str">
        <f>CONCATENATE(D98, CHAR(10), " - NET WT. ", E98, " oz (", F98, " grams)")</f>
        <v>Cherrywood Sea Salt Ingredients:
sea salt, &lt;2% cherrywood smoke flavor
 - NET WT. 2.36335571113726 oz (67 grams)</v>
      </c>
      <c r="N98" s="12">
        <v>10000000078</v>
      </c>
      <c r="O98" s="12">
        <v>30000000078</v>
      </c>
      <c r="P98" s="12">
        <v>50000000078</v>
      </c>
      <c r="Q98" s="12">
        <v>70000000078</v>
      </c>
      <c r="R98" s="12">
        <v>90000000078</v>
      </c>
      <c r="S98" s="12">
        <v>11000000089</v>
      </c>
      <c r="T98" s="12">
        <v>13000000090</v>
      </c>
      <c r="U98" s="10" t="s">
        <v>39</v>
      </c>
      <c r="V98" s="11" t="s">
        <v>230</v>
      </c>
      <c r="W98" s="8">
        <f>IF(G98 = "NULL", "NULL", G98/4)</f>
        <v>1.1904963470280978</v>
      </c>
      <c r="X98" s="8">
        <f>IF(W98 = "NULL", "NULL", W98*28.35)</f>
        <v>33.750571438246574</v>
      </c>
      <c r="Y98" s="8">
        <f>IF(G98 = "NULL", "NULL", G98*4)</f>
        <v>19.047941552449565</v>
      </c>
      <c r="Z98" s="8">
        <f>IF(G98 = "NULL", "NULL", H98*4)</f>
        <v>540</v>
      </c>
      <c r="AA98" s="16">
        <v>15000000074</v>
      </c>
      <c r="AB98" s="8">
        <f>IF(OR(E98 = "NULL", G98 = "NULL"), "NULL", (E98+G98)/2)</f>
        <v>3.5626705496248263</v>
      </c>
      <c r="AC98" s="8">
        <f>IF(OR(F98 = "NULL", H98 = "NULL"), "NULL", (F98+H98)/2)</f>
        <v>101</v>
      </c>
      <c r="AD98" s="13"/>
    </row>
    <row r="99" spans="1:30" ht="75.599999999999994" customHeight="1" x14ac:dyDescent="0.3">
      <c r="A99" s="14" t="s">
        <v>338</v>
      </c>
      <c r="B99" s="10" t="s">
        <v>339</v>
      </c>
      <c r="C99" s="10" t="s">
        <v>340</v>
      </c>
      <c r="D99" s="11" t="s">
        <v>2282</v>
      </c>
      <c r="E99" s="8">
        <f>IF(F99 = "NULL", "NULL", F99/28.34952)</f>
        <v>1.1000186246539627</v>
      </c>
      <c r="F99" s="8">
        <v>31.185000000000006</v>
      </c>
      <c r="G99" s="8">
        <f>IF(H99 = "NULL", "NULL", H99/28.34952)</f>
        <v>2.2000372493079254</v>
      </c>
      <c r="H99" s="8">
        <v>62.370000000000012</v>
      </c>
      <c r="I99" s="8">
        <f>IF(G99 = "NULL", "NULL", G99*1.25)</f>
        <v>2.7500465616349068</v>
      </c>
      <c r="J99" s="8">
        <f>IF(G99 = "NULL", "NULL", I99*28.35)</f>
        <v>77.963820022349609</v>
      </c>
      <c r="K99" s="8">
        <f>IF(G99 = "NULL", "NULL", G99*2)</f>
        <v>4.4000744986158509</v>
      </c>
      <c r="L99" s="8">
        <f>IF(G99 = "NULL", "NULL", K99*28.35)</f>
        <v>124.74211203575938</v>
      </c>
      <c r="M99" s="11" t="s">
        <v>2283</v>
      </c>
      <c r="N99" s="11">
        <v>10000000517</v>
      </c>
      <c r="O99" s="11">
        <v>30000000517</v>
      </c>
      <c r="P99" s="11">
        <v>50000000517</v>
      </c>
      <c r="Q99" s="11">
        <v>70000000517</v>
      </c>
      <c r="R99" s="11">
        <v>90000000517</v>
      </c>
      <c r="S99" s="11">
        <v>11000000473</v>
      </c>
      <c r="T99" s="11">
        <v>13000000091</v>
      </c>
      <c r="U99" s="11" t="s">
        <v>39</v>
      </c>
      <c r="V99" s="11" t="s">
        <v>1677</v>
      </c>
      <c r="W99" s="8">
        <f>IF(G99 = "NULL", "NULL", G99/4)</f>
        <v>0.55000931232698136</v>
      </c>
      <c r="X99" s="8">
        <f>IF(W99 = "NULL", "NULL", W99*28.35)</f>
        <v>15.592764004469922</v>
      </c>
      <c r="Y99" s="8">
        <f>IF(G99 = "NULL", "NULL", G99*4)</f>
        <v>8.8001489972317017</v>
      </c>
      <c r="Z99" s="8">
        <f>IF(G99 = "NULL", "NULL", H99*4)</f>
        <v>249.48000000000005</v>
      </c>
      <c r="AA99" s="11">
        <v>15000000472</v>
      </c>
      <c r="AB99" s="8">
        <f>IF(OR(E99 = "NULL", G99 = "NULL"), "NULL", (E99+G99)/2)</f>
        <v>1.6500279369809441</v>
      </c>
      <c r="AC99" s="8">
        <f>IF(OR(F99 = "NULL", H99 = "NULL"), "NULL", (F99+H99)/2)</f>
        <v>46.777500000000011</v>
      </c>
      <c r="AD99" s="13" t="s">
        <v>341</v>
      </c>
    </row>
    <row r="100" spans="1:30" ht="75.599999999999994" customHeight="1" x14ac:dyDescent="0.3">
      <c r="A100" s="9" t="s">
        <v>2073</v>
      </c>
      <c r="B100" s="10" t="s">
        <v>342</v>
      </c>
      <c r="C100" s="10" t="s">
        <v>343</v>
      </c>
      <c r="D100" s="11" t="s">
        <v>344</v>
      </c>
      <c r="E100" s="8">
        <f>IF(F100 = "NULL", "NULL", F100/28.34952)</f>
        <v>1.7000287835561239</v>
      </c>
      <c r="F100" s="8">
        <v>48.195</v>
      </c>
      <c r="G100" s="8">
        <f>IF(H100 = "NULL", "NULL", H100/28.34952)</f>
        <v>3.4000575671122477</v>
      </c>
      <c r="H100" s="8">
        <v>96.39</v>
      </c>
      <c r="I100" s="8">
        <f>IF(G100 = "NULL", "NULL", G100*1.25)</f>
        <v>4.2500719588903095</v>
      </c>
      <c r="J100" s="8">
        <f>IF(G100 = "NULL", "NULL", I100*28.35)</f>
        <v>120.48954003454028</v>
      </c>
      <c r="K100" s="8">
        <f>IF(G100 = "NULL", "NULL", G100*2)</f>
        <v>6.8001151342244954</v>
      </c>
      <c r="L100" s="8">
        <f>IF(G100 = "NULL", "NULL", K100*28.35)</f>
        <v>192.78326405526445</v>
      </c>
      <c r="M100" s="11" t="str">
        <f>CONCATENATE(D100, CHAR(10), " - NET WT. ", E100, " oz (", F100, " grams)")</f>
        <v>Chicago Style Pizza Seasoning Ingredients:
salt, fennel, sugar, romano cheese, parmesan cheese (milk, cheese cultures, salt, enzymes) spices, cayenne pepper, accent flavor enhancer (msg) sodium erythobate, oregano
• ALLERGY ALERT: contains dairy •
 - NET WT. 1.70002878355612 oz (48.195 grams)</v>
      </c>
      <c r="N100" s="12">
        <v>10000000079</v>
      </c>
      <c r="O100" s="12">
        <v>30000000079</v>
      </c>
      <c r="P100" s="12">
        <v>50000000079</v>
      </c>
      <c r="Q100" s="12">
        <v>70000000079</v>
      </c>
      <c r="R100" s="12">
        <v>90000000079</v>
      </c>
      <c r="S100" s="12">
        <v>11000000090</v>
      </c>
      <c r="T100" s="12">
        <v>13000000092</v>
      </c>
      <c r="U100" s="10" t="s">
        <v>39</v>
      </c>
      <c r="V100" s="11" t="s">
        <v>1678</v>
      </c>
      <c r="W100" s="8">
        <f>IF(G100 = "NULL", "NULL", G100/4)</f>
        <v>0.85001439177806193</v>
      </c>
      <c r="X100" s="8">
        <f>IF(W100 = "NULL", "NULL", W100*28.35)</f>
        <v>24.097908006908057</v>
      </c>
      <c r="Y100" s="8">
        <f>IF(G100 = "NULL", "NULL", G100*4)</f>
        <v>13.600230268448991</v>
      </c>
      <c r="Z100" s="8">
        <f>IF(G100 = "NULL", "NULL", H100*4)</f>
        <v>385.56</v>
      </c>
      <c r="AA100" s="16">
        <v>15000000075</v>
      </c>
      <c r="AB100" s="8">
        <f>IF(OR(E100 = "NULL", G100 = "NULL"), "NULL", (E100+G100)/2)</f>
        <v>2.5500431753341859</v>
      </c>
      <c r="AC100" s="8">
        <f>IF(OR(F100 = "NULL", H100 = "NULL"), "NULL", (F100+H100)/2)</f>
        <v>72.292500000000004</v>
      </c>
      <c r="AD100" s="13"/>
    </row>
    <row r="101" spans="1:30" ht="75.599999999999994" customHeight="1" x14ac:dyDescent="0.3">
      <c r="A101" s="9" t="s">
        <v>345</v>
      </c>
      <c r="B101" s="10" t="s">
        <v>346</v>
      </c>
      <c r="C101" s="10" t="s">
        <v>347</v>
      </c>
      <c r="D101" s="11" t="s">
        <v>2115</v>
      </c>
      <c r="E101" s="8">
        <f>IF(F101 = "NULL", "NULL", F101/28.34952)</f>
        <v>2.3986296769751307</v>
      </c>
      <c r="F101" s="8">
        <v>68</v>
      </c>
      <c r="G101" s="8">
        <f>IF(H101 = "NULL", "NULL", H101/28.34952)</f>
        <v>5.1147250464910874</v>
      </c>
      <c r="H101" s="8">
        <v>145</v>
      </c>
      <c r="I101" s="8">
        <f>IF(G101 = "NULL", "NULL", G101*1.25)</f>
        <v>6.3934063081138595</v>
      </c>
      <c r="J101" s="8">
        <f>IF(G101 = "NULL", "NULL", I101*28.35)</f>
        <v>181.25306883502793</v>
      </c>
      <c r="K101" s="8">
        <f>IF(G101 = "NULL", "NULL", G101*2)</f>
        <v>10.229450092982175</v>
      </c>
      <c r="L101" s="8">
        <f>IF(G101 = "NULL", "NULL", K101*28.35)</f>
        <v>290.00491013604466</v>
      </c>
      <c r="M101" s="11" t="str">
        <f>CONCATENATE(D101, CHAR(10), " - NET WT. ", E101, " oz (", F101, " grams)")</f>
        <v>Chili Lime Sea Salt Ingredients:
sea salt, red chili pepper flakes, lime peel, smoked paprika
 - NET WT. 2.39862967697513 oz (68 grams)</v>
      </c>
      <c r="N101" s="12">
        <v>10000000080</v>
      </c>
      <c r="O101" s="12">
        <v>30000000080</v>
      </c>
      <c r="P101" s="12">
        <v>50000000080</v>
      </c>
      <c r="Q101" s="12">
        <v>70000000080</v>
      </c>
      <c r="R101" s="12">
        <v>90000000080</v>
      </c>
      <c r="S101" s="12">
        <v>11000000091</v>
      </c>
      <c r="T101" s="12">
        <v>13000000093</v>
      </c>
      <c r="U101" s="10" t="s">
        <v>39</v>
      </c>
      <c r="V101" s="11" t="s">
        <v>230</v>
      </c>
      <c r="W101" s="8">
        <f>IF(G101 = "NULL", "NULL", G101/4)</f>
        <v>1.2786812616227718</v>
      </c>
      <c r="X101" s="8">
        <f>IF(W101 = "NULL", "NULL", W101*28.35)</f>
        <v>36.250613767005582</v>
      </c>
      <c r="Y101" s="8">
        <f>IF(G101 = "NULL", "NULL", G101*4)</f>
        <v>20.45890018596435</v>
      </c>
      <c r="Z101" s="8">
        <f>IF(G101 = "NULL", "NULL", H101*4)</f>
        <v>580</v>
      </c>
      <c r="AA101" s="16">
        <v>15000000076</v>
      </c>
      <c r="AB101" s="8">
        <f>IF(OR(E101 = "NULL", G101 = "NULL"), "NULL", (E101+G101)/2)</f>
        <v>3.7566773617331091</v>
      </c>
      <c r="AC101" s="8">
        <f>IF(OR(F101 = "NULL", H101 = "NULL"), "NULL", (F101+H101)/2)</f>
        <v>106.5</v>
      </c>
      <c r="AD101" s="13"/>
    </row>
    <row r="102" spans="1:30" ht="75.599999999999994" customHeight="1" x14ac:dyDescent="0.3">
      <c r="A102" s="9" t="s">
        <v>348</v>
      </c>
      <c r="B102" s="10" t="s">
        <v>349</v>
      </c>
      <c r="C102" s="10" t="s">
        <v>349</v>
      </c>
      <c r="D102" s="11" t="s">
        <v>350</v>
      </c>
      <c r="E102" s="8">
        <f>IF(F102 = "NULL", "NULL", F102/28.34952)</f>
        <v>1.8500313232816643</v>
      </c>
      <c r="F102" s="8">
        <v>52.447500000000005</v>
      </c>
      <c r="G102" s="8">
        <f>IF(H102 = "NULL", "NULL", H102/28.34952)</f>
        <v>3.7000626465633286</v>
      </c>
      <c r="H102" s="8">
        <v>104.89500000000001</v>
      </c>
      <c r="I102" s="8">
        <f>IF(G102 = "NULL", "NULL", G102*1.25)</f>
        <v>4.6250783082041611</v>
      </c>
      <c r="J102" s="8">
        <f>IF(G102 = "NULL", "NULL", I102*28.35)</f>
        <v>131.12097003758797</v>
      </c>
      <c r="K102" s="8">
        <f>IF(G102 = "NULL", "NULL", G102*2)</f>
        <v>7.4001252931266572</v>
      </c>
      <c r="L102" s="8">
        <f>IF(G102 = "NULL", "NULL", K102*28.35)</f>
        <v>209.79355206014074</v>
      </c>
      <c r="M102" s="11" t="str">
        <f>CONCATENATE(D102, CHAR(10), " - NET WT. ", E102, " oz (", F102, " grams)")</f>
        <v>Chimichurri Ingredients:
paprika, black pepper, parsley, garlic, basil, lemon, oregano, thyme, and chili powder
 - NET WT. 1.85003132328166 oz (52.4475 grams)</v>
      </c>
      <c r="N102" s="12">
        <v>10000000407</v>
      </c>
      <c r="O102" s="12">
        <v>30000000407</v>
      </c>
      <c r="P102" s="12">
        <v>50000000407</v>
      </c>
      <c r="Q102" s="12">
        <v>70000000407</v>
      </c>
      <c r="R102" s="12">
        <v>90000000407</v>
      </c>
      <c r="S102" s="12">
        <v>11000000092</v>
      </c>
      <c r="T102" s="12">
        <v>13000000094</v>
      </c>
      <c r="U102" s="10"/>
      <c r="V102" s="11"/>
      <c r="W102" s="8">
        <f>IF(G102 = "NULL", "NULL", G102/4)</f>
        <v>0.92501566164083215</v>
      </c>
      <c r="X102" s="8">
        <f>IF(W102 = "NULL", "NULL", W102*28.35)</f>
        <v>26.224194007517593</v>
      </c>
      <c r="Y102" s="8">
        <f>IF(G102 = "NULL", "NULL", G102*4)</f>
        <v>14.800250586253314</v>
      </c>
      <c r="Z102" s="8">
        <f>IF(G102 = "NULL", "NULL", H102*4)</f>
        <v>419.58000000000004</v>
      </c>
      <c r="AA102" s="16">
        <v>15000000372</v>
      </c>
      <c r="AB102" s="8">
        <f>IF(OR(E102 = "NULL", G102 = "NULL"), "NULL", (E102+G102)/2)</f>
        <v>2.7750469849224966</v>
      </c>
      <c r="AC102" s="8">
        <f>IF(OR(F102 = "NULL", H102 = "NULL"), "NULL", (F102+H102)/2)</f>
        <v>78.671250000000015</v>
      </c>
      <c r="AD102" s="13"/>
    </row>
    <row r="103" spans="1:30" ht="75.599999999999994" customHeight="1" x14ac:dyDescent="0.3">
      <c r="A103" s="9" t="s">
        <v>351</v>
      </c>
      <c r="B103" s="10" t="s">
        <v>352</v>
      </c>
      <c r="C103" s="10" t="s">
        <v>353</v>
      </c>
      <c r="D103" s="11" t="s">
        <v>354</v>
      </c>
      <c r="E103" s="8">
        <f>IF(F103 = "NULL", "NULL", F103/28.34952)</f>
        <v>0.80001354520288193</v>
      </c>
      <c r="F103" s="8">
        <v>22.680000000000003</v>
      </c>
      <c r="G103" s="8">
        <f>IF(H103 = "NULL", "NULL", H103/28.34952)</f>
        <v>1.6000270904057639</v>
      </c>
      <c r="H103" s="8">
        <v>45.360000000000007</v>
      </c>
      <c r="I103" s="8">
        <f>IF(G103 = "NULL", "NULL", G103*1.25)</f>
        <v>2.000033863007205</v>
      </c>
      <c r="J103" s="8">
        <f>IF(G103 = "NULL", "NULL", I103*28.35)</f>
        <v>56.700960016254264</v>
      </c>
      <c r="K103" s="8">
        <f>IF(G103 = "NULL", "NULL", G103*2)</f>
        <v>3.2000541808115277</v>
      </c>
      <c r="L103" s="8">
        <f>IF(G103 = "NULL", "NULL", K103*28.35)</f>
        <v>90.721536026006817</v>
      </c>
      <c r="M103" s="11" t="str">
        <f>CONCATENATE(D103, CHAR(10), " - NET WT. ", E103, " oz (", F103, " grams)")</f>
        <v>China Black Tea Ingredients:
black tea
 - NET WT. 0.800013545202882 oz (22.68 grams)</v>
      </c>
      <c r="N103" s="12">
        <v>10000000081</v>
      </c>
      <c r="O103" s="12">
        <v>30000000081</v>
      </c>
      <c r="P103" s="12">
        <v>50000000081</v>
      </c>
      <c r="Q103" s="12">
        <v>70000000081</v>
      </c>
      <c r="R103" s="12">
        <v>90000000081</v>
      </c>
      <c r="S103" s="12">
        <v>11000000093</v>
      </c>
      <c r="T103" s="12">
        <v>13000000095</v>
      </c>
      <c r="U103" s="10" t="s">
        <v>39</v>
      </c>
      <c r="V103" s="11"/>
      <c r="W103" s="8">
        <f>IF(G103 = "NULL", "NULL", G103/4)</f>
        <v>0.40000677260144096</v>
      </c>
      <c r="X103" s="8">
        <f>IF(W103 = "NULL", "NULL", W103*28.35)</f>
        <v>11.340192003250852</v>
      </c>
      <c r="Y103" s="8">
        <f>IF(G103 = "NULL", "NULL", G103*4)</f>
        <v>6.4001083616230554</v>
      </c>
      <c r="Z103" s="8">
        <f>IF(G103 = "NULL", "NULL", H103*4)</f>
        <v>181.44000000000003</v>
      </c>
      <c r="AA103" s="16">
        <v>15000000077</v>
      </c>
      <c r="AB103" s="8">
        <f>IF(OR(E103 = "NULL", G103 = "NULL"), "NULL", (E103+G103)/2)</f>
        <v>1.2000203178043229</v>
      </c>
      <c r="AC103" s="8">
        <f>IF(OR(F103 = "NULL", H103 = "NULL"), "NULL", (F103+H103)/2)</f>
        <v>34.020000000000003</v>
      </c>
      <c r="AD103" s="13"/>
    </row>
    <row r="104" spans="1:30" ht="75.599999999999994" customHeight="1" x14ac:dyDescent="0.3">
      <c r="A104" s="9" t="s">
        <v>355</v>
      </c>
      <c r="B104" s="10" t="s">
        <v>2030</v>
      </c>
      <c r="C104" s="10" t="s">
        <v>2030</v>
      </c>
      <c r="D104" s="11" t="s">
        <v>2104</v>
      </c>
      <c r="E104" s="8">
        <f>IF(F104 = "NULL", "NULL", F104/28.34952)</f>
        <v>1.2698627701633045</v>
      </c>
      <c r="F104" s="8">
        <v>36</v>
      </c>
      <c r="G104" s="8" t="str">
        <f>IF(H104 = "NULL", "NULL", H104/28.34952)</f>
        <v>NULL</v>
      </c>
      <c r="H104" s="8" t="s">
        <v>32</v>
      </c>
      <c r="I104" s="8" t="str">
        <f>IF(G104 = "NULL", "NULL", G104*1.25)</f>
        <v>NULL</v>
      </c>
      <c r="J104" s="8" t="str">
        <f>IF(G104 = "NULL", "NULL", I104*28.35)</f>
        <v>NULL</v>
      </c>
      <c r="K104" s="8" t="str">
        <f>IF(G104 = "NULL", "NULL", G104*2)</f>
        <v>NULL</v>
      </c>
      <c r="L104" s="8" t="str">
        <f>IF(G104 = "NULL", "NULL", K104*28.35)</f>
        <v>NULL</v>
      </c>
      <c r="M104" s="11" t="str">
        <f>CONCATENATE(D104, CHAR(10), " - NET WT. ", E104, " oz (", F104, " grams)")</f>
        <v>Chinese 5 Spice Seasoning Ingredients:
allspice, black pepper, coriander, anise, caraway, cinnamon, ginger, marjoram, nutmeg, cumin, cardamom, cloves
 - NET WT. 1.2698627701633 oz (36 grams)</v>
      </c>
      <c r="N104" s="12">
        <v>10000000082</v>
      </c>
      <c r="O104" s="12">
        <v>30000000082</v>
      </c>
      <c r="P104" s="12">
        <v>50000000082</v>
      </c>
      <c r="Q104" s="12">
        <v>70000000082</v>
      </c>
      <c r="R104" s="12">
        <v>90000000082</v>
      </c>
      <c r="S104" s="12">
        <v>11000000094</v>
      </c>
      <c r="T104" s="12">
        <v>13000000096</v>
      </c>
      <c r="U104" s="10" t="s">
        <v>39</v>
      </c>
      <c r="V104" s="11" t="s">
        <v>1677</v>
      </c>
      <c r="W104" s="8" t="str">
        <f>IF(G104 = "NULL", "NULL", G104/4)</f>
        <v>NULL</v>
      </c>
      <c r="X104" s="8" t="str">
        <f>IF(W104 = "NULL", "NULL", W104*28.35)</f>
        <v>NULL</v>
      </c>
      <c r="Y104" s="8" t="str">
        <f>IF(G104 = "NULL", "NULL", G104*4)</f>
        <v>NULL</v>
      </c>
      <c r="Z104" s="8" t="str">
        <f>IF(G104 = "NULL", "NULL", H104*4)</f>
        <v>NULL</v>
      </c>
      <c r="AA104" s="16">
        <v>15000000078</v>
      </c>
      <c r="AB104" s="8" t="str">
        <f>IF(OR(E104 = "NULL", G104 = "NULL"), "NULL", (E104+G104)/2)</f>
        <v>NULL</v>
      </c>
      <c r="AC104" s="8" t="str">
        <f>IF(OR(F104 = "NULL", H104 = "NULL"), "NULL", (F104+H104)/2)</f>
        <v>NULL</v>
      </c>
      <c r="AD104" s="13" t="s">
        <v>2031</v>
      </c>
    </row>
    <row r="105" spans="1:30" ht="75.599999999999994" customHeight="1" x14ac:dyDescent="0.3">
      <c r="A105" s="9" t="s">
        <v>356</v>
      </c>
      <c r="B105" s="10" t="s">
        <v>357</v>
      </c>
      <c r="C105" s="10" t="s">
        <v>358</v>
      </c>
      <c r="D105" s="11" t="s">
        <v>357</v>
      </c>
      <c r="E105" s="8">
        <f>IF(F105 = "NULL", "NULL", F105/28.34952)</f>
        <v>2.9000491013604468</v>
      </c>
      <c r="F105" s="8">
        <v>82.215000000000003</v>
      </c>
      <c r="G105" s="8">
        <f>IF(H105 = "NULL", "NULL", H105/28.34952)</f>
        <v>5.8000982027208936</v>
      </c>
      <c r="H105" s="8">
        <v>164.43</v>
      </c>
      <c r="I105" s="8">
        <f>IF(G105 = "NULL", "NULL", G105*1.25)</f>
        <v>7.2501227534011168</v>
      </c>
      <c r="J105" s="8">
        <f>IF(G105 = "NULL", "NULL", I105*28.35)</f>
        <v>205.54098005892166</v>
      </c>
      <c r="K105" s="8">
        <f>IF(G105 = "NULL", "NULL", G105*2)</f>
        <v>11.600196405441787</v>
      </c>
      <c r="L105" s="8">
        <f>IF(G105 = "NULL", "NULL", K105*28.35)</f>
        <v>328.86556809427469</v>
      </c>
      <c r="M105" s="11" t="str">
        <f>CONCATENATE(D105, CHAR(10), " - NET WT. ", E105, " oz (", F105, " grams)")</f>
        <v>Chipotle &amp; Smoked Serrano Sea Salt
 - NET WT. 2.90004910136045 oz (82.215 grams)</v>
      </c>
      <c r="N105" s="12">
        <v>10000000083</v>
      </c>
      <c r="O105" s="12">
        <v>30000000083</v>
      </c>
      <c r="P105" s="12">
        <v>50000000083</v>
      </c>
      <c r="Q105" s="12">
        <v>70000000083</v>
      </c>
      <c r="R105" s="12">
        <v>90000000083</v>
      </c>
      <c r="S105" s="12">
        <v>11000000095</v>
      </c>
      <c r="T105" s="12">
        <v>13000000097</v>
      </c>
      <c r="U105" s="10"/>
      <c r="V105" s="11"/>
      <c r="W105" s="8">
        <f>IF(G105 = "NULL", "NULL", G105/4)</f>
        <v>1.4500245506802234</v>
      </c>
      <c r="X105" s="8">
        <f>IF(W105 = "NULL", "NULL", W105*28.35)</f>
        <v>41.108196011784337</v>
      </c>
      <c r="Y105" s="8">
        <f>IF(G105 = "NULL", "NULL", G105*4)</f>
        <v>23.200392810883574</v>
      </c>
      <c r="Z105" s="8">
        <f>IF(G105 = "NULL", "NULL", H105*4)</f>
        <v>657.72</v>
      </c>
      <c r="AA105" s="16">
        <v>15000000079</v>
      </c>
      <c r="AB105" s="8">
        <f>IF(OR(E105 = "NULL", G105 = "NULL"), "NULL", (E105+G105)/2)</f>
        <v>4.3500736520406704</v>
      </c>
      <c r="AC105" s="8">
        <f>IF(OR(F105 = "NULL", H105 = "NULL"), "NULL", (F105+H105)/2)</f>
        <v>123.32250000000001</v>
      </c>
      <c r="AD105" s="13"/>
    </row>
    <row r="106" spans="1:30" ht="75.599999999999994" customHeight="1" x14ac:dyDescent="0.3">
      <c r="A106" s="9" t="s">
        <v>359</v>
      </c>
      <c r="B106" s="10" t="s">
        <v>360</v>
      </c>
      <c r="C106" s="10" t="s">
        <v>360</v>
      </c>
      <c r="D106" s="11" t="s">
        <v>361</v>
      </c>
      <c r="E106" s="8">
        <f>IF(F106 = "NULL", "NULL", F106/28.34952)</f>
        <v>0.40000677260144096</v>
      </c>
      <c r="F106" s="8">
        <v>11.340000000000002</v>
      </c>
      <c r="G106" s="8">
        <f>IF(H106 = "NULL", "NULL", H106/28.34952)</f>
        <v>0.80001354520288193</v>
      </c>
      <c r="H106" s="8">
        <v>22.680000000000003</v>
      </c>
      <c r="I106" s="8">
        <f>IF(G106 = "NULL", "NULL", G106*1.25)</f>
        <v>1.0000169315036025</v>
      </c>
      <c r="J106" s="8">
        <f>IF(G106 = "NULL", "NULL", I106*28.35)</f>
        <v>28.350480008127132</v>
      </c>
      <c r="K106" s="8">
        <f>IF(G106 = "NULL", "NULL", G106*2)</f>
        <v>1.6000270904057639</v>
      </c>
      <c r="L106" s="8">
        <f>IF(G106 = "NULL", "NULL", K106*28.35)</f>
        <v>45.360768013003408</v>
      </c>
      <c r="M106" s="11" t="str">
        <f>CONCATENATE(D106, CHAR(10), " - NET WT. ", E106, " oz (", F106, " grams)")</f>
        <v>Chipotle Morita Powder Ingredients:
dried chipotle chiles
 - NET WT. 0.400006772601441 oz (11.34 grams)</v>
      </c>
      <c r="N106" s="12">
        <v>10000000084</v>
      </c>
      <c r="O106" s="12">
        <v>30000000084</v>
      </c>
      <c r="P106" s="12">
        <v>50000000084</v>
      </c>
      <c r="Q106" s="12">
        <v>70000000084</v>
      </c>
      <c r="R106" s="12">
        <v>90000000084</v>
      </c>
      <c r="S106" s="12">
        <v>11000000096</v>
      </c>
      <c r="T106" s="12">
        <v>13000000098</v>
      </c>
      <c r="U106" s="10"/>
      <c r="V106" s="11"/>
      <c r="W106" s="8">
        <f>IF(G106 = "NULL", "NULL", G106/4)</f>
        <v>0.20000338630072048</v>
      </c>
      <c r="X106" s="8">
        <f>IF(W106 = "NULL", "NULL", W106*28.35)</f>
        <v>5.670096001625426</v>
      </c>
      <c r="Y106" s="8">
        <f>IF(G106 = "NULL", "NULL", G106*4)</f>
        <v>3.2000541808115277</v>
      </c>
      <c r="Z106" s="8">
        <f>IF(G106 = "NULL", "NULL", H106*4)</f>
        <v>90.720000000000013</v>
      </c>
      <c r="AA106" s="16">
        <v>15000000080</v>
      </c>
      <c r="AB106" s="8">
        <f>IF(OR(E106 = "NULL", G106 = "NULL"), "NULL", (E106+G106)/2)</f>
        <v>0.60001015890216147</v>
      </c>
      <c r="AC106" s="8">
        <f>IF(OR(F106 = "NULL", H106 = "NULL"), "NULL", (F106+H106)/2)</f>
        <v>17.010000000000002</v>
      </c>
      <c r="AD106" s="13"/>
    </row>
    <row r="107" spans="1:30" ht="75.599999999999994" customHeight="1" x14ac:dyDescent="0.3">
      <c r="A107" s="9" t="s">
        <v>362</v>
      </c>
      <c r="B107" s="10" t="s">
        <v>363</v>
      </c>
      <c r="C107" s="10" t="s">
        <v>364</v>
      </c>
      <c r="D107" s="11" t="s">
        <v>2121</v>
      </c>
      <c r="E107" s="8">
        <f>IF(F107 = "NULL", "NULL", F107/28.34952)</f>
        <v>2.1869858819479133</v>
      </c>
      <c r="F107" s="8">
        <v>62</v>
      </c>
      <c r="G107" s="8">
        <f>IF(H107 = "NULL", "NULL", H107/28.34952)</f>
        <v>4.3739717638958266</v>
      </c>
      <c r="H107" s="8">
        <v>124</v>
      </c>
      <c r="I107" s="8">
        <f>IF(G107 = "NULL", "NULL", G107*1.25)</f>
        <v>5.4674647048697835</v>
      </c>
      <c r="J107" s="8">
        <f>IF(G107 = "NULL", "NULL", I107*28.35)</f>
        <v>155.00262438305836</v>
      </c>
      <c r="K107" s="8">
        <f>IF(G107 = "NULL", "NULL", G107*2)</f>
        <v>8.7479435277916533</v>
      </c>
      <c r="L107" s="8">
        <f>IF(G107 = "NULL", "NULL", K107*28.35)</f>
        <v>248.00419901289339</v>
      </c>
      <c r="M107" s="11" t="str">
        <f>CONCATENATE(D107, CHAR(10), " - NET WT. ", E107, " oz (", F107, " grams)")</f>
        <v>Chipotle Sea Salt Ingredients:
sea salt, chipotle powder
 - NET WT. 2.18698588194791 oz (62 grams)</v>
      </c>
      <c r="N107" s="12">
        <v>10000000085</v>
      </c>
      <c r="O107" s="12">
        <v>30000000085</v>
      </c>
      <c r="P107" s="12">
        <v>50000000085</v>
      </c>
      <c r="Q107" s="12">
        <v>70000000085</v>
      </c>
      <c r="R107" s="12">
        <v>90000000085</v>
      </c>
      <c r="S107" s="12">
        <v>11000000097</v>
      </c>
      <c r="T107" s="12">
        <v>13000000099</v>
      </c>
      <c r="U107" s="10" t="s">
        <v>39</v>
      </c>
      <c r="V107" s="11" t="s">
        <v>173</v>
      </c>
      <c r="W107" s="8">
        <f>IF(G107 = "NULL", "NULL", G107/4)</f>
        <v>1.0934929409739567</v>
      </c>
      <c r="X107" s="8">
        <f>IF(W107 = "NULL", "NULL", W107*28.35)</f>
        <v>31.000524876611674</v>
      </c>
      <c r="Y107" s="8">
        <f>IF(G107 = "NULL", "NULL", G107*4)</f>
        <v>17.495887055583307</v>
      </c>
      <c r="Z107" s="8">
        <f>IF(G107 = "NULL", "NULL", H107*4)</f>
        <v>496</v>
      </c>
      <c r="AA107" s="16">
        <v>15000000081</v>
      </c>
      <c r="AB107" s="8">
        <f>IF(OR(E107 = "NULL", G107 = "NULL"), "NULL", (E107+G107)/2)</f>
        <v>3.2804788229218698</v>
      </c>
      <c r="AC107" s="8">
        <f>IF(OR(F107 = "NULL", H107 = "NULL"), "NULL", (F107+H107)/2)</f>
        <v>93</v>
      </c>
      <c r="AD107" s="13"/>
    </row>
    <row r="108" spans="1:30" ht="75.599999999999994" customHeight="1" x14ac:dyDescent="0.3">
      <c r="A108" s="9" t="s">
        <v>365</v>
      </c>
      <c r="B108" s="10" t="s">
        <v>366</v>
      </c>
      <c r="C108" s="10" t="s">
        <v>367</v>
      </c>
      <c r="D108" s="11" t="s">
        <v>368</v>
      </c>
      <c r="E108" s="8">
        <f>IF(F108 = "NULL", "NULL", F108/28.34952)</f>
        <v>1.6500279369809436</v>
      </c>
      <c r="F108" s="8">
        <v>46.777499999999996</v>
      </c>
      <c r="G108" s="8">
        <f>IF(H108 = "NULL", "NULL", H108/28.34952)</f>
        <v>3.3000558739618873</v>
      </c>
      <c r="H108" s="8">
        <v>93.554999999999993</v>
      </c>
      <c r="I108" s="8">
        <f>IF(G108 = "NULL", "NULL", G108*1.25)</f>
        <v>4.1250698424523593</v>
      </c>
      <c r="J108" s="8">
        <f>IF(G108 = "NULL", "NULL", I108*28.35)</f>
        <v>116.9457300335244</v>
      </c>
      <c r="K108" s="8">
        <f>IF(G108 = "NULL", "NULL", G108*2)</f>
        <v>6.6001117479237745</v>
      </c>
      <c r="L108" s="8">
        <f>IF(G108 = "NULL", "NULL", K108*28.35)</f>
        <v>187.11316805363901</v>
      </c>
      <c r="M108" s="11" t="str">
        <f>CONCATENATE(D108, CHAR(10), " - NET WT. ", E108, " oz (", F108, " grams)")</f>
        <v>Chocolate Mexican Mole' Ingredients:
ground chiles, paprika, brown sugar, spices, salt, cocoa powder, molasses powder (refiners syrup, cane molasses), granulated garlic, and silicon dioxide (anti-caking agent)
 - NET WT. 1.65002793698094 oz (46.7775 grams)</v>
      </c>
      <c r="N108" s="12">
        <v>10000000086</v>
      </c>
      <c r="O108" s="12">
        <v>30000000086</v>
      </c>
      <c r="P108" s="12">
        <v>50000000086</v>
      </c>
      <c r="Q108" s="12">
        <v>70000000086</v>
      </c>
      <c r="R108" s="12">
        <v>90000000086</v>
      </c>
      <c r="S108" s="12">
        <v>11000000098</v>
      </c>
      <c r="T108" s="12">
        <v>13000000100</v>
      </c>
      <c r="U108" s="10" t="s">
        <v>39</v>
      </c>
      <c r="V108" s="11"/>
      <c r="W108" s="8">
        <f>IF(G108 = "NULL", "NULL", G108/4)</f>
        <v>0.82501396849047182</v>
      </c>
      <c r="X108" s="8">
        <f>IF(W108 = "NULL", "NULL", W108*28.35)</f>
        <v>23.389146006704877</v>
      </c>
      <c r="Y108" s="8">
        <f>IF(G108 = "NULL", "NULL", G108*4)</f>
        <v>13.200223495847549</v>
      </c>
      <c r="Z108" s="8">
        <f>IF(G108 = "NULL", "NULL", H108*4)</f>
        <v>374.21999999999997</v>
      </c>
      <c r="AA108" s="16">
        <v>15000000082</v>
      </c>
      <c r="AB108" s="8">
        <f>IF(OR(E108 = "NULL", G108 = "NULL"), "NULL", (E108+G108)/2)</f>
        <v>2.4750419054714152</v>
      </c>
      <c r="AC108" s="8">
        <f>IF(OR(F108 = "NULL", H108 = "NULL"), "NULL", (F108+H108)/2)</f>
        <v>70.166249999999991</v>
      </c>
      <c r="AD108" s="13"/>
    </row>
    <row r="109" spans="1:30" ht="75.599999999999994" customHeight="1" x14ac:dyDescent="0.3">
      <c r="A109" s="9" t="s">
        <v>369</v>
      </c>
      <c r="B109" s="10" t="s">
        <v>370</v>
      </c>
      <c r="C109" s="10" t="s">
        <v>371</v>
      </c>
      <c r="D109" s="11" t="s">
        <v>372</v>
      </c>
      <c r="E109" s="8">
        <f>IF(F109 = "NULL", "NULL", F109/28.34952)</f>
        <v>1.1000186246539627</v>
      </c>
      <c r="F109" s="8">
        <v>31.185000000000006</v>
      </c>
      <c r="G109" s="8">
        <f>IF(H109 = "NULL", "NULL", H109/28.34952)</f>
        <v>2.2000372493079254</v>
      </c>
      <c r="H109" s="8">
        <v>62.370000000000012</v>
      </c>
      <c r="I109" s="8">
        <f>IF(G109 = "NULL", "NULL", G109*1.25)</f>
        <v>2.7500465616349068</v>
      </c>
      <c r="J109" s="8">
        <f>IF(G109 = "NULL", "NULL", I109*28.35)</f>
        <v>77.963820022349609</v>
      </c>
      <c r="K109" s="8">
        <f>IF(G109 = "NULL", "NULL", G109*2)</f>
        <v>4.4000744986158509</v>
      </c>
      <c r="L109" s="8">
        <f>IF(G109 = "NULL", "NULL", K109*28.35)</f>
        <v>124.74211203575938</v>
      </c>
      <c r="M109" s="11" t="str">
        <f>CONCATENATE(D109, CHAR(10), " - NET WT. ", E109, " oz (", F109,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1.10001862465396 oz (31.185 grams)</v>
      </c>
      <c r="N109" s="12">
        <v>10000000473</v>
      </c>
      <c r="O109" s="12">
        <v>30000000473</v>
      </c>
      <c r="P109" s="12">
        <v>50000000473</v>
      </c>
      <c r="Q109" s="12">
        <v>70000000473</v>
      </c>
      <c r="R109" s="12">
        <v>90000000473</v>
      </c>
      <c r="S109" s="12">
        <v>11000000099</v>
      </c>
      <c r="T109" s="12">
        <v>13000000101</v>
      </c>
      <c r="U109" s="10"/>
      <c r="V109" s="11"/>
      <c r="W109" s="8">
        <f>IF(G109 = "NULL", "NULL", G109/4)</f>
        <v>0.55000931232698136</v>
      </c>
      <c r="X109" s="8">
        <f>IF(W109 = "NULL", "NULL", W109*28.35)</f>
        <v>15.592764004469922</v>
      </c>
      <c r="Y109" s="8">
        <f>IF(G109 = "NULL", "NULL", G109*4)</f>
        <v>8.8001489972317017</v>
      </c>
      <c r="Z109" s="8">
        <f>IF(G109 = "NULL", "NULL", H109*4)</f>
        <v>249.48000000000005</v>
      </c>
      <c r="AA109" s="16">
        <v>15000000430</v>
      </c>
      <c r="AB109" s="8">
        <f>IF(OR(E109 = "NULL", G109 = "NULL"), "NULL", (E109+G109)/2)</f>
        <v>1.6500279369809441</v>
      </c>
      <c r="AC109" s="8">
        <f>IF(OR(F109 = "NULL", H109 = "NULL"), "NULL", (F109+H109)/2)</f>
        <v>46.777500000000011</v>
      </c>
      <c r="AD109" s="13"/>
    </row>
    <row r="110" spans="1:30" ht="75.599999999999994" customHeight="1" x14ac:dyDescent="0.3">
      <c r="A110" s="9" t="s">
        <v>373</v>
      </c>
      <c r="B110" s="10" t="s">
        <v>374</v>
      </c>
      <c r="C110" s="10" t="s">
        <v>374</v>
      </c>
      <c r="D110" s="11" t="s">
        <v>375</v>
      </c>
      <c r="E110" s="8">
        <f>IF(F110 = "NULL", "NULL", F110/28.34952)</f>
        <v>0.25000423287590057</v>
      </c>
      <c r="F110" s="8">
        <v>7.0875000000000004</v>
      </c>
      <c r="G110" s="8">
        <f>IF(H110 = "NULL", "NULL", H110/28.34952)</f>
        <v>0.50000846575180113</v>
      </c>
      <c r="H110" s="8">
        <v>14.175000000000001</v>
      </c>
      <c r="I110" s="8">
        <f>IF(G110 = "NULL", "NULL", G110*1.25)</f>
        <v>0.62501058218975136</v>
      </c>
      <c r="J110" s="8">
        <f>IF(G110 = "NULL", "NULL", I110*28.35)</f>
        <v>17.719050005079453</v>
      </c>
      <c r="K110" s="8">
        <f>IF(G110 = "NULL", "NULL", G110*2)</f>
        <v>1.0000169315036023</v>
      </c>
      <c r="L110" s="8">
        <f>IF(G110 = "NULL", "NULL", K110*28.35)</f>
        <v>28.350480008127125</v>
      </c>
      <c r="M110" s="11" t="str">
        <f>CONCATENATE(D110, CHAR(10), " - NET WT. ", E110, " oz (", F110, " grams)")</f>
        <v>Cilantro Ingredients:
cilantro
 - NET WT. 0.250004232875901 oz (7.0875 grams)</v>
      </c>
      <c r="N110" s="12">
        <v>10000000520</v>
      </c>
      <c r="O110" s="12">
        <v>30000000520</v>
      </c>
      <c r="P110" s="12">
        <v>50000000520</v>
      </c>
      <c r="Q110" s="12">
        <v>70000000520</v>
      </c>
      <c r="R110" s="12">
        <v>90000000520</v>
      </c>
      <c r="S110" s="12">
        <v>11000000476</v>
      </c>
      <c r="T110" s="12">
        <v>13000000475</v>
      </c>
      <c r="U110" s="10"/>
      <c r="V110" s="11"/>
      <c r="W110" s="8">
        <f>IF(G110 = "NULL", "NULL", G110/4)</f>
        <v>0.12500211643795028</v>
      </c>
      <c r="X110" s="8">
        <f>IF(W110 = "NULL", "NULL", W110*28.35)</f>
        <v>3.5438100010158906</v>
      </c>
      <c r="Y110" s="8">
        <f>IF(G110 = "NULL", "NULL", G110*4)</f>
        <v>2.0000338630072045</v>
      </c>
      <c r="Z110" s="8">
        <f>IF(G110 = "NULL", "NULL", H110*4)</f>
        <v>56.7</v>
      </c>
      <c r="AA110" s="16">
        <v>15000000475</v>
      </c>
      <c r="AB110" s="8">
        <f>IF(OR(E110 = "NULL", G110 = "NULL"), "NULL", (E110+G110)/2)</f>
        <v>0.37500634931385085</v>
      </c>
      <c r="AC110" s="8">
        <f>IF(OR(F110 = "NULL", H110 = "NULL"), "NULL", (F110+H110)/2)</f>
        <v>10.631250000000001</v>
      </c>
      <c r="AD110" s="13"/>
    </row>
    <row r="111" spans="1:30" ht="75.599999999999994" customHeight="1" x14ac:dyDescent="0.3">
      <c r="A111" s="9" t="s">
        <v>376</v>
      </c>
      <c r="B111" s="10" t="s">
        <v>377</v>
      </c>
      <c r="C111" s="10" t="s">
        <v>378</v>
      </c>
      <c r="D111" s="11" t="s">
        <v>379</v>
      </c>
      <c r="E111" s="8">
        <f>IF(F111 = "NULL", "NULL", F111/28.34952)</f>
        <v>2.0500347095823845</v>
      </c>
      <c r="F111" s="8">
        <v>58.1175</v>
      </c>
      <c r="G111" s="8">
        <f>IF(H111 = "NULL", "NULL", H111/28.34952)</f>
        <v>4.1000694191647691</v>
      </c>
      <c r="H111" s="8">
        <v>116.235</v>
      </c>
      <c r="I111" s="8">
        <f>IF(G111 = "NULL", "NULL", G111*1.25)</f>
        <v>5.1250867739559611</v>
      </c>
      <c r="J111" s="8">
        <f>IF(G111 = "NULL", "NULL", I111*28.35)</f>
        <v>145.29621004165151</v>
      </c>
      <c r="K111" s="8">
        <f>IF(G111 = "NULL", "NULL", G111*2)</f>
        <v>8.2001388383295382</v>
      </c>
      <c r="L111" s="8">
        <f>IF(G111 = "NULL", "NULL", K111*28.35)</f>
        <v>232.47393606664241</v>
      </c>
      <c r="M111" s="11" t="str">
        <f>CONCATENATE(D111, CHAR(10), " - NET WT. ", E111, " oz (", F111, " grams)")</f>
        <v>Cinnamon Roll Popcorn Seasoning Ingredients:
sugar, brown sugar, cinnamon, natural flavors including butter, salt, less than 2% silicon dioxide added to prevent caking
• ALLERGY ALERT: contains milk •
 - NET WT. 2.05003470958238 oz (58.1175 grams)</v>
      </c>
      <c r="N111" s="12">
        <v>10000000087</v>
      </c>
      <c r="O111" s="12">
        <v>30000000087</v>
      </c>
      <c r="P111" s="12">
        <v>50000000087</v>
      </c>
      <c r="Q111" s="12">
        <v>70000000087</v>
      </c>
      <c r="R111" s="12">
        <v>90000000087</v>
      </c>
      <c r="S111" s="12">
        <v>11000000100</v>
      </c>
      <c r="T111" s="12">
        <v>13000000102</v>
      </c>
      <c r="U111" s="10" t="s">
        <v>39</v>
      </c>
      <c r="V111" s="11" t="s">
        <v>98</v>
      </c>
      <c r="W111" s="8">
        <f>IF(G111 = "NULL", "NULL", G111/4)</f>
        <v>1.0250173547911923</v>
      </c>
      <c r="X111" s="8">
        <f>IF(W111 = "NULL", "NULL", W111*28.35)</f>
        <v>29.059242008330301</v>
      </c>
      <c r="Y111" s="8">
        <f>IF(G111 = "NULL", "NULL", G111*4)</f>
        <v>16.400277676659076</v>
      </c>
      <c r="Z111" s="8">
        <f>IF(G111 = "NULL", "NULL", H111*4)</f>
        <v>464.94</v>
      </c>
      <c r="AA111" s="16">
        <v>15000000083</v>
      </c>
      <c r="AB111" s="8">
        <f>IF(OR(E111 = "NULL", G111 = "NULL"), "NULL", (E111+G111)/2)</f>
        <v>3.075052064373577</v>
      </c>
      <c r="AC111" s="8">
        <f>IF(OR(F111 = "NULL", H111 = "NULL"), "NULL", (F111+H111)/2)</f>
        <v>87.176249999999996</v>
      </c>
      <c r="AD111" s="13"/>
    </row>
    <row r="112" spans="1:30" ht="75.599999999999994" customHeight="1" x14ac:dyDescent="0.3">
      <c r="A112" s="9" t="s">
        <v>380</v>
      </c>
      <c r="B112" s="10" t="s">
        <v>381</v>
      </c>
      <c r="C112" s="10" t="s">
        <v>381</v>
      </c>
      <c r="D112" s="11" t="s">
        <v>382</v>
      </c>
      <c r="E112" s="8">
        <f>IF(F112 = "NULL", "NULL", F112/28.34952)</f>
        <v>2.0500347095823845</v>
      </c>
      <c r="F112" s="8">
        <v>58.1175</v>
      </c>
      <c r="G112" s="8">
        <f>IF(H112 = "NULL", "NULL", H112/28.34952)</f>
        <v>4.1000694191647691</v>
      </c>
      <c r="H112" s="8">
        <v>116.235</v>
      </c>
      <c r="I112" s="8">
        <f>IF(G112 = "NULL", "NULL", G112*1.25)</f>
        <v>5.1250867739559611</v>
      </c>
      <c r="J112" s="8">
        <f>IF(G112 = "NULL", "NULL", I112*28.35)</f>
        <v>145.29621004165151</v>
      </c>
      <c r="K112" s="8">
        <f>IF(G112 = "NULL", "NULL", G112*2)</f>
        <v>8.2001388383295382</v>
      </c>
      <c r="L112" s="8">
        <f>IF(G112 = "NULL", "NULL", K112*28.35)</f>
        <v>232.47393606664241</v>
      </c>
      <c r="M112" s="11" t="str">
        <f>CONCATENATE(D112, CHAR(10), " - NET WT. ", E112, " oz (", F112, " grams)")</f>
        <v>Cinnamon Sugar Ingredients:
cinnamon, sugar
 - NET WT. 2.05003470958238 oz (58.1175 grams)</v>
      </c>
      <c r="N112" s="12">
        <v>10000000088</v>
      </c>
      <c r="O112" s="12">
        <v>30000000088</v>
      </c>
      <c r="P112" s="12">
        <v>50000000088</v>
      </c>
      <c r="Q112" s="12">
        <v>70000000088</v>
      </c>
      <c r="R112" s="12">
        <v>90000000088</v>
      </c>
      <c r="S112" s="12">
        <v>11000000101</v>
      </c>
      <c r="T112" s="12">
        <v>13000000103</v>
      </c>
      <c r="U112" s="10"/>
      <c r="V112" s="11"/>
      <c r="W112" s="8">
        <f>IF(G112 = "NULL", "NULL", G112/4)</f>
        <v>1.0250173547911923</v>
      </c>
      <c r="X112" s="8">
        <f>IF(W112 = "NULL", "NULL", W112*28.35)</f>
        <v>29.059242008330301</v>
      </c>
      <c r="Y112" s="8">
        <f>IF(G112 = "NULL", "NULL", G112*4)</f>
        <v>16.400277676659076</v>
      </c>
      <c r="Z112" s="8">
        <f>IF(G112 = "NULL", "NULL", H112*4)</f>
        <v>464.94</v>
      </c>
      <c r="AA112" s="16">
        <v>15000000084</v>
      </c>
      <c r="AB112" s="8">
        <f>IF(OR(E112 = "NULL", G112 = "NULL"), "NULL", (E112+G112)/2)</f>
        <v>3.075052064373577</v>
      </c>
      <c r="AC112" s="8">
        <f>IF(OR(F112 = "NULL", H112 = "NULL"), "NULL", (F112+H112)/2)</f>
        <v>87.176249999999996</v>
      </c>
      <c r="AD112" s="13"/>
    </row>
    <row r="113" spans="1:30" ht="75.599999999999994" customHeight="1" x14ac:dyDescent="0.3">
      <c r="A113" s="9" t="s">
        <v>383</v>
      </c>
      <c r="B113" s="10" t="s">
        <v>384</v>
      </c>
      <c r="C113" s="10" t="s">
        <v>385</v>
      </c>
      <c r="D113" s="11" t="s">
        <v>386</v>
      </c>
      <c r="E113" s="8">
        <f>IF(F113 = "NULL", "NULL", F113/28.34952)</f>
        <v>1.7500296301313041</v>
      </c>
      <c r="F113" s="8">
        <v>49.612500000000004</v>
      </c>
      <c r="G113" s="8">
        <f>IF(H113 = "NULL", "NULL", H113/28.34952)</f>
        <v>3.5000592602626082</v>
      </c>
      <c r="H113" s="8">
        <v>99.225000000000009</v>
      </c>
      <c r="I113" s="8">
        <f>IF(G113 = "NULL", "NULL", G113*1.25)</f>
        <v>4.3750740753282606</v>
      </c>
      <c r="J113" s="8">
        <f>IF(G113 = "NULL", "NULL", I113*28.35)</f>
        <v>124.0333500355562</v>
      </c>
      <c r="K113" s="8">
        <f>IF(G113 = "NULL", "NULL", G113*2)</f>
        <v>7.0001185205252163</v>
      </c>
      <c r="L113" s="8">
        <f>IF(G113 = "NULL", "NULL", K113*28.35)</f>
        <v>198.45336005688989</v>
      </c>
      <c r="M113" s="11" t="str">
        <f>CONCATENATE(D113, CHAR(10), " - NET WT. ", E113, " oz (", F113, " grams)")</f>
        <v>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
 - NET WT. 1.7500296301313 oz (49.6125 grams)</v>
      </c>
      <c r="N113" s="12">
        <v>10000000089</v>
      </c>
      <c r="O113" s="12">
        <v>30000000089</v>
      </c>
      <c r="P113" s="12">
        <v>50000000089</v>
      </c>
      <c r="Q113" s="12">
        <v>70000000089</v>
      </c>
      <c r="R113" s="12">
        <v>90000000089</v>
      </c>
      <c r="S113" s="12">
        <v>11000000102</v>
      </c>
      <c r="T113" s="12">
        <v>13000000104</v>
      </c>
      <c r="U113" s="10" t="s">
        <v>39</v>
      </c>
      <c r="V113" s="11" t="s">
        <v>182</v>
      </c>
      <c r="W113" s="8">
        <f>IF(G113 = "NULL", "NULL", G113/4)</f>
        <v>0.87501481506565204</v>
      </c>
      <c r="X113" s="8">
        <f>IF(W113 = "NULL", "NULL", W113*28.35)</f>
        <v>24.806670007111236</v>
      </c>
      <c r="Y113" s="8">
        <f>IF(G113 = "NULL", "NULL", G113*4)</f>
        <v>14.000237041050433</v>
      </c>
      <c r="Z113" s="8">
        <f>IF(G113 = "NULL", "NULL", H113*4)</f>
        <v>396.90000000000003</v>
      </c>
      <c r="AA113" s="16">
        <v>15000000085</v>
      </c>
      <c r="AB113" s="8">
        <f>IF(OR(E113 = "NULL", G113 = "NULL"), "NULL", (E113+G113)/2)</f>
        <v>2.6250444451969561</v>
      </c>
      <c r="AC113" s="8">
        <f>IF(OR(F113 = "NULL", H113 = "NULL"), "NULL", (F113+H113)/2)</f>
        <v>74.418750000000003</v>
      </c>
      <c r="AD113" s="13"/>
    </row>
    <row r="114" spans="1:30" ht="75.599999999999994" customHeight="1" x14ac:dyDescent="0.3">
      <c r="A114" s="9" t="s">
        <v>387</v>
      </c>
      <c r="B114" s="10" t="s">
        <v>388</v>
      </c>
      <c r="C114" s="10" t="s">
        <v>389</v>
      </c>
      <c r="D114" s="11" t="s">
        <v>390</v>
      </c>
      <c r="E114" s="8">
        <f>IF(F114 = "NULL", "NULL", F114/28.34952)</f>
        <v>0.80001354520288193</v>
      </c>
      <c r="F114" s="8">
        <v>22.680000000000003</v>
      </c>
      <c r="G114" s="8">
        <f>IF(H114 = "NULL", "NULL", H114/28.34952)</f>
        <v>1.6000270904057639</v>
      </c>
      <c r="H114" s="8">
        <v>45.360000000000007</v>
      </c>
      <c r="I114" s="8">
        <f>IF(G114 = "NULL", "NULL", G114*1.25)</f>
        <v>2.000033863007205</v>
      </c>
      <c r="J114" s="8">
        <f>IF(G114 = "NULL", "NULL", I114*28.35)</f>
        <v>56.700960016254264</v>
      </c>
      <c r="K114" s="8">
        <f>IF(G114 = "NULL", "NULL", G114*2)</f>
        <v>3.2000541808115277</v>
      </c>
      <c r="L114" s="8">
        <f>IF(G114 = "NULL", "NULL", K114*28.35)</f>
        <v>90.721536026006817</v>
      </c>
      <c r="M114" s="11" t="str">
        <f>CONCATENATE(D114, CHAR(10), " - NET WT. ", E114, " oz (", F114, " grams)")</f>
        <v>Citrus Chamomile Tea Ingredients:
chamomile, orange peel, hibiscus petals, fruit flavor
 - NET WT. 0.800013545202882 oz (22.68 grams)</v>
      </c>
      <c r="N114" s="12">
        <v>10000000411</v>
      </c>
      <c r="O114" s="12">
        <v>30000000411</v>
      </c>
      <c r="P114" s="12">
        <v>50000000411</v>
      </c>
      <c r="Q114" s="12">
        <v>70000000411</v>
      </c>
      <c r="R114" s="12">
        <v>90000000411</v>
      </c>
      <c r="S114" s="12">
        <v>11000000103</v>
      </c>
      <c r="T114" s="12">
        <v>13000000105</v>
      </c>
      <c r="U114" s="10"/>
      <c r="V114" s="11"/>
      <c r="W114" s="8">
        <f>IF(G114 = "NULL", "NULL", G114/4)</f>
        <v>0.40000677260144096</v>
      </c>
      <c r="X114" s="8">
        <f>IF(W114 = "NULL", "NULL", W114*28.35)</f>
        <v>11.340192003250852</v>
      </c>
      <c r="Y114" s="8">
        <f>IF(G114 = "NULL", "NULL", G114*4)</f>
        <v>6.4001083616230554</v>
      </c>
      <c r="Z114" s="8">
        <f>IF(G114 = "NULL", "NULL", H114*4)</f>
        <v>181.44000000000003</v>
      </c>
      <c r="AA114" s="16">
        <v>15000000375</v>
      </c>
      <c r="AB114" s="8">
        <f>IF(OR(E114 = "NULL", G114 = "NULL"), "NULL", (E114+G114)/2)</f>
        <v>1.2000203178043229</v>
      </c>
      <c r="AC114" s="8">
        <f>IF(OR(F114 = "NULL", H114 = "NULL"), "NULL", (F114+H114)/2)</f>
        <v>34.020000000000003</v>
      </c>
      <c r="AD114" s="13"/>
    </row>
    <row r="115" spans="1:30" ht="75.599999999999994" customHeight="1" x14ac:dyDescent="0.3">
      <c r="A115" s="14" t="s">
        <v>391</v>
      </c>
      <c r="B115" s="10" t="s">
        <v>392</v>
      </c>
      <c r="C115" s="10" t="s">
        <v>393</v>
      </c>
      <c r="D115" s="11" t="s">
        <v>2264</v>
      </c>
      <c r="E115" s="8">
        <f>IF(F115 = "NULL", "NULL", F115/28.34952)</f>
        <v>1.5873284627041306</v>
      </c>
      <c r="F115" s="8">
        <v>45</v>
      </c>
      <c r="G115" s="8">
        <f>IF(H115 = "NULL", "NULL", H115/28.34952)</f>
        <v>4.2328759005443484</v>
      </c>
      <c r="H115" s="8">
        <v>120</v>
      </c>
      <c r="I115" s="8">
        <f>IF(G115 = "NULL", "NULL", G115*1.25)</f>
        <v>5.2910948756804359</v>
      </c>
      <c r="J115" s="8">
        <f>IF(G115 = "NULL", "NULL", I115*28.35)</f>
        <v>150.00253972554037</v>
      </c>
      <c r="K115" s="8">
        <f>IF(G115 = "NULL", "NULL", G115*2)</f>
        <v>8.4657518010886967</v>
      </c>
      <c r="L115" s="8">
        <f>IF(G115 = "NULL", "NULL", K115*28.35)</f>
        <v>240.00406356086455</v>
      </c>
      <c r="M115" s="11" t="s">
        <v>2265</v>
      </c>
      <c r="N115" s="11">
        <v>10000000495</v>
      </c>
      <c r="O115" s="11">
        <v>30000000495</v>
      </c>
      <c r="P115" s="11">
        <v>50000000495</v>
      </c>
      <c r="Q115" s="11">
        <v>70000000495</v>
      </c>
      <c r="R115" s="11">
        <v>90000000495</v>
      </c>
      <c r="S115" s="11">
        <v>11000000104</v>
      </c>
      <c r="T115" s="11">
        <v>13000000106</v>
      </c>
      <c r="U115" s="11" t="s">
        <v>39</v>
      </c>
      <c r="V115" s="11"/>
      <c r="W115" s="8">
        <f>IF(G115 = "NULL", "NULL", G115/4)</f>
        <v>1.0582189751360871</v>
      </c>
      <c r="X115" s="8">
        <f>IF(W115 = "NULL", "NULL", W115*28.35)</f>
        <v>30.000507945108069</v>
      </c>
      <c r="Y115" s="8">
        <f>IF(G115 = "NULL", "NULL", G115*4)</f>
        <v>16.931503602177393</v>
      </c>
      <c r="Z115" s="8">
        <f>IF(G115 = "NULL", "NULL", H115*4)</f>
        <v>480</v>
      </c>
      <c r="AA115" s="11">
        <v>15000000451</v>
      </c>
      <c r="AB115" s="8">
        <f>IF(OR(E115 = "NULL", G115 = "NULL"), "NULL", (E115+G115)/2)</f>
        <v>2.9101021816242394</v>
      </c>
      <c r="AC115" s="8">
        <f>IF(OR(F115 = "NULL", H115 = "NULL"), "NULL", (F115+H115)/2)</f>
        <v>82.5</v>
      </c>
      <c r="AD115" s="13" t="s">
        <v>394</v>
      </c>
    </row>
    <row r="116" spans="1:30" ht="75.599999999999994" customHeight="1" x14ac:dyDescent="0.3">
      <c r="A116" s="9" t="s">
        <v>395</v>
      </c>
      <c r="B116" s="10" t="s">
        <v>396</v>
      </c>
      <c r="C116" s="10" t="s">
        <v>397</v>
      </c>
      <c r="D116" s="11" t="s">
        <v>398</v>
      </c>
      <c r="E116" s="8">
        <f>IF(F116 = "NULL", "NULL", F116/28.34952)</f>
        <v>1.3000220109546829</v>
      </c>
      <c r="F116" s="8">
        <v>36.855000000000004</v>
      </c>
      <c r="G116" s="8">
        <f>IF(H116 = "NULL", "NULL", H116/28.34952)</f>
        <v>2.6000440219093659</v>
      </c>
      <c r="H116" s="8">
        <v>73.710000000000008</v>
      </c>
      <c r="I116" s="8">
        <f>IF(G116 = "NULL", "NULL", G116*1.25)</f>
        <v>3.2500550273867073</v>
      </c>
      <c r="J116" s="8">
        <f>IF(G116 = "NULL", "NULL", I116*28.35)</f>
        <v>92.139060026413162</v>
      </c>
      <c r="K116" s="8">
        <f>IF(G116 = "NULL", "NULL", G116*2)</f>
        <v>5.2000880438187318</v>
      </c>
      <c r="L116" s="8">
        <f>IF(G116 = "NULL", "NULL", K116*28.35)</f>
        <v>147.42249604226106</v>
      </c>
      <c r="M116" s="11" t="str">
        <f>CONCATENATE(D116, CHAR(10), " - NET WT. ", E116, " oz (", F116, " grams)")</f>
        <v>Classic Italian Dressing Ingredients:
garlic, carrots, salt, dried red bell peppers, onion, maltodextrin, non gmo corn starch, citric acid, natural lemon juice, black pepper, oregano, crushed red pepper, parsley
 - NET WT. 1.30002201095468 oz (36.855 grams)</v>
      </c>
      <c r="N116" s="12">
        <v>10000000090</v>
      </c>
      <c r="O116" s="12">
        <v>30000000090</v>
      </c>
      <c r="P116" s="12">
        <v>50000000090</v>
      </c>
      <c r="Q116" s="12">
        <v>70000000090</v>
      </c>
      <c r="R116" s="12">
        <v>90000000090</v>
      </c>
      <c r="S116" s="12">
        <v>11000000105</v>
      </c>
      <c r="T116" s="12">
        <v>13000000107</v>
      </c>
      <c r="U116" s="10"/>
      <c r="V116" s="11"/>
      <c r="W116" s="8">
        <f>IF(G116 = "NULL", "NULL", G116/4)</f>
        <v>0.65001100547734147</v>
      </c>
      <c r="X116" s="8">
        <f>IF(W116 = "NULL", "NULL", W116*28.35)</f>
        <v>18.427812005282632</v>
      </c>
      <c r="Y116" s="8">
        <f>IF(G116 = "NULL", "NULL", G116*4)</f>
        <v>10.400176087637464</v>
      </c>
      <c r="Z116" s="8">
        <f>IF(G116 = "NULL", "NULL", H116*4)</f>
        <v>294.84000000000003</v>
      </c>
      <c r="AA116" s="16">
        <v>15000000086</v>
      </c>
      <c r="AB116" s="8">
        <f>IF(OR(E116 = "NULL", G116 = "NULL"), "NULL", (E116+G116)/2)</f>
        <v>1.9500330164320245</v>
      </c>
      <c r="AC116" s="8">
        <f>IF(OR(F116 = "NULL", H116 = "NULL"), "NULL", (F116+H116)/2)</f>
        <v>55.282500000000006</v>
      </c>
      <c r="AD116" s="13"/>
    </row>
    <row r="117" spans="1:30" ht="75.599999999999994" customHeight="1" x14ac:dyDescent="0.3">
      <c r="A117" s="9" t="s">
        <v>399</v>
      </c>
      <c r="B117" s="10" t="s">
        <v>400</v>
      </c>
      <c r="C117" s="10" t="s">
        <v>400</v>
      </c>
      <c r="D117" s="11" t="s">
        <v>2083</v>
      </c>
      <c r="E117" s="8">
        <f>IF(F117 = "NULL", "NULL", F117/28.34952)</f>
        <v>0.88184914594673913</v>
      </c>
      <c r="F117" s="8">
        <v>25</v>
      </c>
      <c r="G117" s="8">
        <f>IF(H117 = "NULL", "NULL", H117/28.34952)</f>
        <v>2.2928077794615218</v>
      </c>
      <c r="H117" s="8">
        <v>65</v>
      </c>
      <c r="I117" s="8">
        <f>IF(G117 = "NULL", "NULL", G117*1.25)</f>
        <v>2.8660097243269025</v>
      </c>
      <c r="J117" s="8">
        <f>IF(G117 = "NULL", "NULL", I117*28.35)</f>
        <v>81.251375684667693</v>
      </c>
      <c r="K117" s="8">
        <f>IF(G117 = "NULL", "NULL", G117*2)</f>
        <v>4.5856155589230436</v>
      </c>
      <c r="L117" s="8">
        <f>IF(G117 = "NULL", "NULL", K117*28.35)</f>
        <v>130.00220109546828</v>
      </c>
      <c r="M117" s="11" t="str">
        <f>CONCATENATE(D117, CHAR(10), " - NET WT. ", E117, " oz (", F117,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NET WT. 0.881849145946739 oz (25 grams)</v>
      </c>
      <c r="N117" s="12">
        <v>10000000445</v>
      </c>
      <c r="O117" s="12">
        <v>30000000445</v>
      </c>
      <c r="P117" s="12">
        <v>50000000445</v>
      </c>
      <c r="Q117" s="12">
        <v>70000000445</v>
      </c>
      <c r="R117" s="12">
        <v>90000000445</v>
      </c>
      <c r="S117" s="12">
        <v>11000000106</v>
      </c>
      <c r="T117" s="12">
        <v>13000000108</v>
      </c>
      <c r="U117" s="10" t="s">
        <v>39</v>
      </c>
      <c r="V117" s="11" t="s">
        <v>326</v>
      </c>
      <c r="W117" s="8">
        <f>IF(G117 = "NULL", "NULL", G117/4)</f>
        <v>0.57320194486538045</v>
      </c>
      <c r="X117" s="8">
        <f>IF(W117 = "NULL", "NULL", W117*28.35)</f>
        <v>16.250275136933535</v>
      </c>
      <c r="Y117" s="8">
        <f>IF(G117 = "NULL", "NULL", G117*4)</f>
        <v>9.1712311178460872</v>
      </c>
      <c r="Z117" s="8">
        <f>IF(G117 = "NULL", "NULL", H117*4)</f>
        <v>260</v>
      </c>
      <c r="AA117" s="16">
        <v>15000000402</v>
      </c>
      <c r="AB117" s="8">
        <f>IF(OR(E117 = "NULL", G117 = "NULL"), "NULL", (E117+G117)/2)</f>
        <v>1.5873284627041304</v>
      </c>
      <c r="AC117" s="8">
        <f>IF(OR(F117 = "NULL", H117 = "NULL"), "NULL", (F117+H117)/2)</f>
        <v>45</v>
      </c>
      <c r="AD117" s="13"/>
    </row>
    <row r="118" spans="1:30" ht="75.599999999999994" customHeight="1" x14ac:dyDescent="0.3">
      <c r="A118" s="9" t="s">
        <v>1220</v>
      </c>
      <c r="B118" s="10" t="s">
        <v>1732</v>
      </c>
      <c r="C118" s="10" t="s">
        <v>1732</v>
      </c>
      <c r="D118" s="11" t="s">
        <v>2092</v>
      </c>
      <c r="E118" s="8">
        <f>IF(F118 = "NULL", "NULL", F118/28.34952)</f>
        <v>1.5520544968662611</v>
      </c>
      <c r="F118" s="8">
        <v>44</v>
      </c>
      <c r="G118" s="8">
        <f>IF(H118 = "NULL", "NULL", H118/28.34952)</f>
        <v>3.2452048570840004</v>
      </c>
      <c r="H118" s="8">
        <v>92</v>
      </c>
      <c r="I118" s="8">
        <f>IF(G118 = "NULL", "NULL", G118*1.25)</f>
        <v>4.0565060713550007</v>
      </c>
      <c r="J118" s="8">
        <f>IF(G118 = "NULL", "NULL", I118*28.35)</f>
        <v>115.00194712291427</v>
      </c>
      <c r="K118" s="8">
        <f>IF(G118 = "NULL", "NULL", G118*2)</f>
        <v>6.4904097141680008</v>
      </c>
      <c r="L118" s="8">
        <f>IF(G118 = "NULL", "NULL", K118*28.35)</f>
        <v>184.00311539666282</v>
      </c>
      <c r="M118" s="11" t="str">
        <f>CONCATENATE(D118, CHAR(10), " - NET WT. ", E118, " oz (", F118, " grams)")</f>
        <v>Coffee Rub Blend Ingredients:
coffee grinds, spices, sugar, garlic, salt, extracts of paprika
 - NET WT. 1.55205449686626 oz (44 grams)</v>
      </c>
      <c r="N118" s="12">
        <v>10000000456</v>
      </c>
      <c r="O118" s="12">
        <v>30000000456</v>
      </c>
      <c r="P118" s="12">
        <v>50000000456</v>
      </c>
      <c r="Q118" s="12">
        <v>70000000456</v>
      </c>
      <c r="R118" s="12">
        <v>90000000456</v>
      </c>
      <c r="S118" s="12">
        <v>11000000342</v>
      </c>
      <c r="T118" s="12">
        <v>13000000345</v>
      </c>
      <c r="U118" s="10" t="s">
        <v>39</v>
      </c>
      <c r="V118" s="11" t="s">
        <v>1675</v>
      </c>
      <c r="W118" s="8">
        <f>IF(G118 = "NULL", "NULL", G118/4)</f>
        <v>0.8113012142710001</v>
      </c>
      <c r="X118" s="8">
        <f>IF(W118 = "NULL", "NULL", W118*28.35)</f>
        <v>23.000389424582853</v>
      </c>
      <c r="Y118" s="8">
        <f>IF(G118 = "NULL", "NULL", G118*4)</f>
        <v>12.980819428336002</v>
      </c>
      <c r="Z118" s="8">
        <f>IF(G118 = "NULL", "NULL", H118*4)</f>
        <v>368</v>
      </c>
      <c r="AA118" s="16">
        <v>15000000413</v>
      </c>
      <c r="AB118" s="8">
        <f>IF(OR(E118 = "NULL", G118 = "NULL"), "NULL", (E118+G118)/2)</f>
        <v>2.3986296769751307</v>
      </c>
      <c r="AC118" s="8">
        <f>IF(OR(F118 = "NULL", H118 = "NULL"), "NULL", (F118+H118)/2)</f>
        <v>68</v>
      </c>
      <c r="AD118" s="13" t="s">
        <v>2009</v>
      </c>
    </row>
    <row r="119" spans="1:30" ht="75.599999999999994" customHeight="1" x14ac:dyDescent="0.3">
      <c r="A119" s="9" t="s">
        <v>2065</v>
      </c>
      <c r="B119" s="10" t="s">
        <v>401</v>
      </c>
      <c r="C119" s="10" t="s">
        <v>401</v>
      </c>
      <c r="D119" s="11" t="s">
        <v>402</v>
      </c>
      <c r="E119" s="8">
        <f>IF(F119 = "NULL", "NULL", F119/28.34952)</f>
        <v>0.80001354520288193</v>
      </c>
      <c r="F119" s="8">
        <v>22.680000000000003</v>
      </c>
      <c r="G119" s="8">
        <f>IF(H119 = "NULL", "NULL", H119/28.34952)</f>
        <v>1.6000270904057639</v>
      </c>
      <c r="H119" s="8">
        <v>45.360000000000007</v>
      </c>
      <c r="I119" s="8">
        <f>IF(G119 = "NULL", "NULL", G119*1.25)</f>
        <v>2.000033863007205</v>
      </c>
      <c r="J119" s="8">
        <f>IF(G119 = "NULL", "NULL", I119*28.35)</f>
        <v>56.700960016254264</v>
      </c>
      <c r="K119" s="8">
        <f>IF(G119 = "NULL", "NULL", G119*2)</f>
        <v>3.2000541808115277</v>
      </c>
      <c r="L119" s="8">
        <f>IF(G119 = "NULL", "NULL", K119*28.35)</f>
        <v>90.721536026006817</v>
      </c>
      <c r="M119" s="11" t="str">
        <f>CONCATENATE(D119, CHAR(10), " - NET WT. ", E119, " oz (", F119, " grams)")</f>
        <v>Cornflower Blue Tea Ingredients:
apple, hibiscus, rose hips, orange peel, cornflower, artificial flavoring
 - NET WT. 0.800013545202882 oz (22.68 grams)</v>
      </c>
      <c r="N119" s="12">
        <v>10000000396</v>
      </c>
      <c r="O119" s="12">
        <v>30000000396</v>
      </c>
      <c r="P119" s="12">
        <v>50000000396</v>
      </c>
      <c r="Q119" s="12">
        <v>70000000396</v>
      </c>
      <c r="R119" s="12">
        <v>90000000396</v>
      </c>
      <c r="S119" s="12">
        <v>11000000107</v>
      </c>
      <c r="T119" s="12">
        <v>13000000109</v>
      </c>
      <c r="U119" s="10" t="s">
        <v>39</v>
      </c>
      <c r="V119" s="11" t="s">
        <v>1676</v>
      </c>
      <c r="W119" s="8">
        <f>IF(G119 = "NULL", "NULL", G119/4)</f>
        <v>0.40000677260144096</v>
      </c>
      <c r="X119" s="8">
        <f>IF(W119 = "NULL", "NULL", W119*28.35)</f>
        <v>11.340192003250852</v>
      </c>
      <c r="Y119" s="8">
        <f>IF(G119 = "NULL", "NULL", G119*4)</f>
        <v>6.4001083616230554</v>
      </c>
      <c r="Z119" s="8">
        <f>IF(G119 = "NULL", "NULL", H119*4)</f>
        <v>181.44000000000003</v>
      </c>
      <c r="AA119" s="16">
        <v>15000000361</v>
      </c>
      <c r="AB119" s="8">
        <f>IF(OR(E119 = "NULL", G119 = "NULL"), "NULL", (E119+G119)/2)</f>
        <v>1.2000203178043229</v>
      </c>
      <c r="AC119" s="8">
        <f>IF(OR(F119 = "NULL", H119 = "NULL"), "NULL", (F119+H119)/2)</f>
        <v>34.020000000000003</v>
      </c>
      <c r="AD119" s="13" t="s">
        <v>403</v>
      </c>
    </row>
    <row r="120" spans="1:30" ht="75.599999999999994" customHeight="1" x14ac:dyDescent="0.3">
      <c r="A120" s="9" t="s">
        <v>404</v>
      </c>
      <c r="B120" s="10" t="s">
        <v>405</v>
      </c>
      <c r="C120" s="10" t="s">
        <v>406</v>
      </c>
      <c r="D120" s="11" t="s">
        <v>407</v>
      </c>
      <c r="E120" s="8">
        <f>IF(F120 = "NULL", "NULL", F120/28.34952)</f>
        <v>2.0500347095823845</v>
      </c>
      <c r="F120" s="8">
        <v>58.1175</v>
      </c>
      <c r="G120" s="8">
        <f>IF(H120 = "NULL", "NULL", H120/28.34952)</f>
        <v>4.1000694191647691</v>
      </c>
      <c r="H120" s="8">
        <v>116.235</v>
      </c>
      <c r="I120" s="8">
        <f>IF(G120 = "NULL", "NULL", G120*1.25)</f>
        <v>5.1250867739559611</v>
      </c>
      <c r="J120" s="8">
        <f>IF(G120 = "NULL", "NULL", I120*28.35)</f>
        <v>145.29621004165151</v>
      </c>
      <c r="K120" s="8">
        <f>IF(G120 = "NULL", "NULL", G120*2)</f>
        <v>8.2001388383295382</v>
      </c>
      <c r="L120" s="8">
        <f>IF(G120 = "NULL", "NULL", K120*28.35)</f>
        <v>232.47393606664241</v>
      </c>
      <c r="M120" s="11" t="str">
        <f>CONCATENATE(D120, CHAR(10), " - NET WT. ", E120, " oz (", F120, " grams)")</f>
        <v>Crackin' Crab &amp; Shrimp Spice Ingredients:
salt, spices, paprika
 - NET WT. 2.05003470958238 oz (58.1175 grams)</v>
      </c>
      <c r="N120" s="12">
        <v>10000000092</v>
      </c>
      <c r="O120" s="12">
        <v>30000000092</v>
      </c>
      <c r="P120" s="12">
        <v>50000000092</v>
      </c>
      <c r="Q120" s="12">
        <v>70000000092</v>
      </c>
      <c r="R120" s="12">
        <v>90000000092</v>
      </c>
      <c r="S120" s="12">
        <v>11000000108</v>
      </c>
      <c r="T120" s="12">
        <v>13000000110</v>
      </c>
      <c r="U120" s="10" t="s">
        <v>39</v>
      </c>
      <c r="V120" s="11"/>
      <c r="W120" s="8">
        <f>IF(G120 = "NULL", "NULL", G120/4)</f>
        <v>1.0250173547911923</v>
      </c>
      <c r="X120" s="8">
        <f>IF(W120 = "NULL", "NULL", W120*28.35)</f>
        <v>29.059242008330301</v>
      </c>
      <c r="Y120" s="8">
        <f>IF(G120 = "NULL", "NULL", G120*4)</f>
        <v>16.400277676659076</v>
      </c>
      <c r="Z120" s="8">
        <f>IF(G120 = "NULL", "NULL", H120*4)</f>
        <v>464.94</v>
      </c>
      <c r="AA120" s="16">
        <v>15000000087</v>
      </c>
      <c r="AB120" s="8">
        <f>IF(OR(E120 = "NULL", G120 = "NULL"), "NULL", (E120+G120)/2)</f>
        <v>3.075052064373577</v>
      </c>
      <c r="AC120" s="8">
        <f>IF(OR(F120 = "NULL", H120 = "NULL"), "NULL", (F120+H120)/2)</f>
        <v>87.176249999999996</v>
      </c>
      <c r="AD120" s="13"/>
    </row>
    <row r="121" spans="1:30" ht="75.599999999999994" customHeight="1" x14ac:dyDescent="0.3">
      <c r="A121" s="9" t="s">
        <v>408</v>
      </c>
      <c r="B121" s="10" t="s">
        <v>409</v>
      </c>
      <c r="C121" s="10" t="s">
        <v>409</v>
      </c>
      <c r="D121" s="11" t="s">
        <v>410</v>
      </c>
      <c r="E121" s="8">
        <f>IF(F121 = "NULL", "NULL", F121/28.34952)</f>
        <v>2.0000338630072045</v>
      </c>
      <c r="F121" s="8">
        <v>56.7</v>
      </c>
      <c r="G121" s="8">
        <f>IF(H121 = "NULL", "NULL", H121/28.34952)</f>
        <v>4.0000677260144091</v>
      </c>
      <c r="H121" s="8">
        <v>113.4</v>
      </c>
      <c r="I121" s="8">
        <f>IF(G121 = "NULL", "NULL", G121*1.25)</f>
        <v>5.0000846575180109</v>
      </c>
      <c r="J121" s="8">
        <f>IF(G121 = "NULL", "NULL", I121*28.35)</f>
        <v>141.75240004063562</v>
      </c>
      <c r="K121" s="8">
        <f>IF(G121 = "NULL", "NULL", G121*2)</f>
        <v>8.0001354520288182</v>
      </c>
      <c r="L121" s="8">
        <f>IF(G121 = "NULL", "NULL", K121*28.35)</f>
        <v>226.803840065017</v>
      </c>
      <c r="M121" s="11" t="str">
        <f>CONCATENATE(D121, CHAR(10), " - NET WT. ", E121, " oz (", F121, " grams)")</f>
        <v>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
 - NET WT. 2.0000338630072 oz (56.7 grams)</v>
      </c>
      <c r="N121" s="12">
        <v>10000000093</v>
      </c>
      <c r="O121" s="12">
        <v>30000000093</v>
      </c>
      <c r="P121" s="12">
        <v>50000000093</v>
      </c>
      <c r="Q121" s="12">
        <v>70000000093</v>
      </c>
      <c r="R121" s="12">
        <v>90000000093</v>
      </c>
      <c r="S121" s="12">
        <v>11000000109</v>
      </c>
      <c r="T121" s="12">
        <v>13000000111</v>
      </c>
      <c r="U121" s="10" t="s">
        <v>39</v>
      </c>
      <c r="V121" s="11" t="s">
        <v>182</v>
      </c>
      <c r="W121" s="8">
        <f>IF(G121 = "NULL", "NULL", G121/4)</f>
        <v>1.0000169315036023</v>
      </c>
      <c r="X121" s="8">
        <f>IF(W121 = "NULL", "NULL", W121*28.35)</f>
        <v>28.350480008127125</v>
      </c>
      <c r="Y121" s="8">
        <f>IF(G121 = "NULL", "NULL", G121*4)</f>
        <v>16.000270904057636</v>
      </c>
      <c r="Z121" s="8">
        <f>IF(G121 = "NULL", "NULL", H121*4)</f>
        <v>453.6</v>
      </c>
      <c r="AA121" s="16">
        <v>15000000088</v>
      </c>
      <c r="AB121" s="8">
        <f>IF(OR(E121 = "NULL", G121 = "NULL"), "NULL", (E121+G121)/2)</f>
        <v>3.0000507945108068</v>
      </c>
      <c r="AC121" s="8">
        <f>IF(OR(F121 = "NULL", H121 = "NULL"), "NULL", (F121+H121)/2)</f>
        <v>85.050000000000011</v>
      </c>
      <c r="AD121" s="13"/>
    </row>
    <row r="122" spans="1:30" ht="75.599999999999994" customHeight="1" x14ac:dyDescent="0.3">
      <c r="A122" s="9" t="s">
        <v>411</v>
      </c>
      <c r="B122" s="10" t="s">
        <v>412</v>
      </c>
      <c r="C122" s="10" t="s">
        <v>413</v>
      </c>
      <c r="D122" s="11" t="s">
        <v>414</v>
      </c>
      <c r="E122" s="8">
        <f>IF(F122 = "NULL", "NULL", F122/28.34952)</f>
        <v>1.687528571912329</v>
      </c>
      <c r="F122" s="8">
        <v>47.840625000000003</v>
      </c>
      <c r="G122" s="8">
        <f>IF(H122 = "NULL", "NULL", H122/28.34952)</f>
        <v>3.3750571438246579</v>
      </c>
      <c r="H122" s="8">
        <v>95.681250000000006</v>
      </c>
      <c r="I122" s="8">
        <f>IF(G122 = "NULL", "NULL", G122*1.25)</f>
        <v>4.2188214297808226</v>
      </c>
      <c r="J122" s="8">
        <f>IF(G122 = "NULL", "NULL", I122*28.35)</f>
        <v>119.60358753428633</v>
      </c>
      <c r="K122" s="8">
        <f>IF(G122 = "NULL", "NULL", G122*2)</f>
        <v>6.7501142876493159</v>
      </c>
      <c r="L122" s="8">
        <f>IF(G122 = "NULL", "NULL", K122*28.35)</f>
        <v>191.36574005485812</v>
      </c>
      <c r="M122" s="11" t="str">
        <f>CONCATENATE(D122, CHAR(10), " - NET WT. ", E122, " oz (", F122,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122" s="12">
        <v>10000000094</v>
      </c>
      <c r="O122" s="12">
        <v>30000000094</v>
      </c>
      <c r="P122" s="12">
        <v>50000000094</v>
      </c>
      <c r="Q122" s="12">
        <v>70000000094</v>
      </c>
      <c r="R122" s="12">
        <v>90000000094</v>
      </c>
      <c r="S122" s="12">
        <v>11000000110</v>
      </c>
      <c r="T122" s="12">
        <v>13000000112</v>
      </c>
      <c r="U122" s="10"/>
      <c r="V122" s="11"/>
      <c r="W122" s="8">
        <f>IF(G122 = "NULL", "NULL", G122/4)</f>
        <v>0.84376428595616448</v>
      </c>
      <c r="X122" s="8">
        <f>IF(W122 = "NULL", "NULL", W122*28.35)</f>
        <v>23.920717506857265</v>
      </c>
      <c r="Y122" s="8">
        <f>IF(G122 = "NULL", "NULL", G122*4)</f>
        <v>13.500228575298632</v>
      </c>
      <c r="Z122" s="8">
        <f>IF(G122 = "NULL", "NULL", H122*4)</f>
        <v>382.72500000000002</v>
      </c>
      <c r="AA122" s="16">
        <v>15000000089</v>
      </c>
      <c r="AB122" s="8">
        <f>IF(OR(E122 = "NULL", G122 = "NULL"), "NULL", (E122+G122)/2)</f>
        <v>2.5312928578684932</v>
      </c>
      <c r="AC122" s="8">
        <f>IF(OR(F122 = "NULL", H122 = "NULL"), "NULL", (F122+H122)/2)</f>
        <v>71.760937500000011</v>
      </c>
      <c r="AD122" s="13"/>
    </row>
    <row r="123" spans="1:30" ht="75.599999999999994" customHeight="1" x14ac:dyDescent="0.3">
      <c r="A123" s="9" t="s">
        <v>415</v>
      </c>
      <c r="B123" s="10" t="s">
        <v>416</v>
      </c>
      <c r="C123" s="10" t="s">
        <v>417</v>
      </c>
      <c r="D123" s="11" t="s">
        <v>418</v>
      </c>
      <c r="E123" s="8">
        <f>IF(F123 = "NULL", "NULL", F123/28.34952)</f>
        <v>1.1000186246539627</v>
      </c>
      <c r="F123" s="8">
        <v>31.185000000000006</v>
      </c>
      <c r="G123" s="8">
        <f>IF(H123 = "NULL", "NULL", H123/28.34952)</f>
        <v>2.2000372493079254</v>
      </c>
      <c r="H123" s="8">
        <v>62.370000000000012</v>
      </c>
      <c r="I123" s="8">
        <f>IF(G123 = "NULL", "NULL", G123*1.25)</f>
        <v>2.7500465616349068</v>
      </c>
      <c r="J123" s="8">
        <f>IF(G123 = "NULL", "NULL", I123*28.35)</f>
        <v>77.963820022349609</v>
      </c>
      <c r="K123" s="8">
        <f>IF(G123 = "NULL", "NULL", G123*2)</f>
        <v>4.4000744986158509</v>
      </c>
      <c r="L123" s="8">
        <f>IF(G123 = "NULL", "NULL", K123*28.35)</f>
        <v>124.74211203575938</v>
      </c>
      <c r="M123" s="11" t="str">
        <f>CONCATENATE(D123, CHAR(10), " - NET WT. ", E123, " oz (", F123, " grams)")</f>
        <v>Cream Cheese Powder Ingredients:
dehydrated blend of cream cheese (pasteurized milk and cream, cheese culture, salt, carob bean gum) non -fat milk, sodium phosphate
• ALLERGY ALERT: contains milk •
• No artificial flavors or colors •
 - NET WT. 1.10001862465396 oz (31.185 grams)</v>
      </c>
      <c r="N123" s="12">
        <v>10000000096</v>
      </c>
      <c r="O123" s="12">
        <v>30000000096</v>
      </c>
      <c r="P123" s="12">
        <v>50000000096</v>
      </c>
      <c r="Q123" s="12">
        <v>70000000096</v>
      </c>
      <c r="R123" s="12">
        <v>90000000096</v>
      </c>
      <c r="S123" s="12">
        <v>11000000111</v>
      </c>
      <c r="T123" s="12">
        <v>13000000113</v>
      </c>
      <c r="U123" s="10"/>
      <c r="V123" s="11"/>
      <c r="W123" s="8">
        <f>IF(G123 = "NULL", "NULL", G123/4)</f>
        <v>0.55000931232698136</v>
      </c>
      <c r="X123" s="8">
        <f>IF(W123 = "NULL", "NULL", W123*28.35)</f>
        <v>15.592764004469922</v>
      </c>
      <c r="Y123" s="8">
        <f>IF(G123 = "NULL", "NULL", G123*4)</f>
        <v>8.8001489972317017</v>
      </c>
      <c r="Z123" s="8">
        <f>IF(G123 = "NULL", "NULL", H123*4)</f>
        <v>249.48000000000005</v>
      </c>
      <c r="AA123" s="16">
        <v>15000000090</v>
      </c>
      <c r="AB123" s="8">
        <f>IF(OR(E123 = "NULL", G123 = "NULL"), "NULL", (E123+G123)/2)</f>
        <v>1.6500279369809441</v>
      </c>
      <c r="AC123" s="8">
        <f>IF(OR(F123 = "NULL", H123 = "NULL"), "NULL", (F123+H123)/2)</f>
        <v>46.777500000000011</v>
      </c>
      <c r="AD123" s="13"/>
    </row>
    <row r="124" spans="1:30" ht="75.599999999999994" customHeight="1" x14ac:dyDescent="0.3">
      <c r="A124" s="9" t="s">
        <v>419</v>
      </c>
      <c r="B124" s="10" t="s">
        <v>420</v>
      </c>
      <c r="C124" s="10" t="s">
        <v>421</v>
      </c>
      <c r="D124" s="11" t="s">
        <v>422</v>
      </c>
      <c r="E124" s="8">
        <f>IF(F124 = "NULL", "NULL", F124/28.34952)</f>
        <v>1.687528571912329</v>
      </c>
      <c r="F124" s="8">
        <v>47.840625000000003</v>
      </c>
      <c r="G124" s="8">
        <f>IF(H124 = "NULL", "NULL", H124/28.34952)</f>
        <v>3.3750571438246579</v>
      </c>
      <c r="H124" s="8">
        <v>95.681250000000006</v>
      </c>
      <c r="I124" s="8">
        <f>IF(G124 = "NULL", "NULL", G124*1.25)</f>
        <v>4.2188214297808226</v>
      </c>
      <c r="J124" s="8">
        <f>IF(G124 = "NULL", "NULL", I124*28.35)</f>
        <v>119.60358753428633</v>
      </c>
      <c r="K124" s="8">
        <f>IF(G124 = "NULL", "NULL", G124*2)</f>
        <v>6.7501142876493159</v>
      </c>
      <c r="L124" s="8">
        <f>IF(G124 = "NULL", "NULL", K124*28.35)</f>
        <v>191.36574005485812</v>
      </c>
      <c r="M124" s="11" t="str">
        <f>CONCATENATE(D124, CHAR(10), " - NET WT. ", E124, " oz (", F124,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124" s="12">
        <v>10000000516</v>
      </c>
      <c r="O124" s="12">
        <v>30000000516</v>
      </c>
      <c r="P124" s="12">
        <v>50000000516</v>
      </c>
      <c r="Q124" s="12">
        <v>70000000516</v>
      </c>
      <c r="R124" s="12">
        <v>90000000516</v>
      </c>
      <c r="S124" s="12">
        <v>11000000472</v>
      </c>
      <c r="T124" s="12">
        <v>13000000131</v>
      </c>
      <c r="U124" s="10" t="s">
        <v>39</v>
      </c>
      <c r="V124" s="11"/>
      <c r="W124" s="8">
        <f>IF(G124 = "NULL", "NULL", G124/4)</f>
        <v>0.84376428595616448</v>
      </c>
      <c r="X124" s="8">
        <f>IF(W124 = "NULL", "NULL", W124*28.35)</f>
        <v>23.920717506857265</v>
      </c>
      <c r="Y124" s="8">
        <f>IF(G124 = "NULL", "NULL", G124*4)</f>
        <v>13.500228575298632</v>
      </c>
      <c r="Z124" s="8">
        <f>IF(G124 = "NULL", "NULL", H124*4)</f>
        <v>382.72500000000002</v>
      </c>
      <c r="AA124" s="16">
        <v>15000000471</v>
      </c>
      <c r="AB124" s="8">
        <f>IF(OR(E124 = "NULL", G124 = "NULL"), "NULL", (E124+G124)/2)</f>
        <v>2.5312928578684932</v>
      </c>
      <c r="AC124" s="8">
        <f>IF(OR(F124 = "NULL", H124 = "NULL"), "NULL", (F124+H124)/2)</f>
        <v>71.760937500000011</v>
      </c>
      <c r="AD124" s="13"/>
    </row>
    <row r="125" spans="1:30" ht="75.599999999999994" customHeight="1" x14ac:dyDescent="0.3">
      <c r="A125" s="9" t="s">
        <v>423</v>
      </c>
      <c r="B125" s="10" t="s">
        <v>424</v>
      </c>
      <c r="C125" s="10" t="s">
        <v>425</v>
      </c>
      <c r="D125" s="11" t="s">
        <v>426</v>
      </c>
      <c r="E125" s="8">
        <f>IF(F125 = "NULL", "NULL", F125/28.34952)</f>
        <v>1.2000203178043227</v>
      </c>
      <c r="F125" s="8">
        <v>34.020000000000003</v>
      </c>
      <c r="G125" s="8">
        <f>IF(H125 = "NULL", "NULL", H125/28.34952)</f>
        <v>2.4000406356086454</v>
      </c>
      <c r="H125" s="8">
        <v>68.040000000000006</v>
      </c>
      <c r="I125" s="8">
        <f>IF(G125 = "NULL", "NULL", G125*1.25)</f>
        <v>3.0000507945108068</v>
      </c>
      <c r="J125" s="8">
        <f>IF(G125 = "NULL", "NULL", I125*28.35)</f>
        <v>85.051440024381378</v>
      </c>
      <c r="K125" s="8">
        <f>IF(G125 = "NULL", "NULL", G125*2)</f>
        <v>4.8000812712172909</v>
      </c>
      <c r="L125" s="8">
        <f>IF(G125 = "NULL", "NULL", K125*28.35)</f>
        <v>136.08230403901021</v>
      </c>
      <c r="M125" s="11" t="str">
        <f>CONCATENATE(D125, CHAR(10), " - NET WT. ", E125, " oz (", F125, " grams)")</f>
        <v>Creamy Dill Popcorn Seasoning Ingredients:
buttermilk solids, garlic powder, salt, whey, maltodextrin, monosodium glutamate, citric acid, natural flavor, dill weed (may contain sunflower oil and silicon dioxide as processing aids)
• ALLERGY ALERT: buttermilk, sunflower oil •
 - NET WT. 1.20002031780432 oz (34.02 grams)</v>
      </c>
      <c r="N125" s="12">
        <v>10000000097</v>
      </c>
      <c r="O125" s="12">
        <v>30000000097</v>
      </c>
      <c r="P125" s="12">
        <v>50000000097</v>
      </c>
      <c r="Q125" s="12">
        <v>70000000097</v>
      </c>
      <c r="R125" s="12">
        <v>90000000097</v>
      </c>
      <c r="S125" s="12">
        <v>11000000112</v>
      </c>
      <c r="T125" s="12">
        <v>13000000114</v>
      </c>
      <c r="U125" s="10"/>
      <c r="V125" s="11"/>
      <c r="W125" s="8">
        <f>IF(G125 = "NULL", "NULL", G125/4)</f>
        <v>0.60001015890216136</v>
      </c>
      <c r="X125" s="8">
        <f>IF(W125 = "NULL", "NULL", W125*28.35)</f>
        <v>17.010288004876276</v>
      </c>
      <c r="Y125" s="8">
        <f>IF(G125 = "NULL", "NULL", G125*4)</f>
        <v>9.6001625424345818</v>
      </c>
      <c r="Z125" s="8">
        <f>IF(G125 = "NULL", "NULL", H125*4)</f>
        <v>272.16000000000003</v>
      </c>
      <c r="AA125" s="16">
        <v>15000000091</v>
      </c>
      <c r="AB125" s="8">
        <f>IF(OR(E125 = "NULL", G125 = "NULL"), "NULL", (E125+G125)/2)</f>
        <v>1.8000304767064841</v>
      </c>
      <c r="AC125" s="8">
        <f>IF(OR(F125 = "NULL", H125 = "NULL"), "NULL", (F125+H125)/2)</f>
        <v>51.03</v>
      </c>
      <c r="AD125" s="13"/>
    </row>
    <row r="126" spans="1:30" ht="75.599999999999994" customHeight="1" x14ac:dyDescent="0.3">
      <c r="A126" s="9" t="s">
        <v>427</v>
      </c>
      <c r="B126" s="10" t="s">
        <v>428</v>
      </c>
      <c r="C126" s="10" t="s">
        <v>429</v>
      </c>
      <c r="D126" s="11" t="s">
        <v>430</v>
      </c>
      <c r="E126" s="8">
        <f>IF(F126 = "NULL", "NULL", F126/28.34952)</f>
        <v>1.3500228575298634</v>
      </c>
      <c r="F126" s="8">
        <v>38.272500000000008</v>
      </c>
      <c r="G126" s="8">
        <f>IF(H126 = "NULL", "NULL", H126/28.34952)</f>
        <v>2.7000457150597268</v>
      </c>
      <c r="H126" s="8">
        <v>76.545000000000016</v>
      </c>
      <c r="I126" s="8">
        <f>IF(G126 = "NULL", "NULL", G126*1.25)</f>
        <v>3.3750571438246584</v>
      </c>
      <c r="J126" s="8">
        <f>IF(G126 = "NULL", "NULL", I126*28.35)</f>
        <v>95.682870027429075</v>
      </c>
      <c r="K126" s="8">
        <f>IF(G126 = "NULL", "NULL", G126*2)</f>
        <v>5.4000914301194536</v>
      </c>
      <c r="L126" s="8">
        <f>IF(G126 = "NULL", "NULL", K126*28.35)</f>
        <v>153.09259204388653</v>
      </c>
      <c r="M126" s="11" t="str">
        <f>CONCATENATE(D126, CHAR(10), " - NET WT. ", E126, " oz (", F126,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NET WT. 1.35002285752986 oz (38.2725 grams)</v>
      </c>
      <c r="N126" s="12">
        <v>10000000501</v>
      </c>
      <c r="O126" s="12">
        <v>30000000501</v>
      </c>
      <c r="P126" s="12">
        <v>50000000501</v>
      </c>
      <c r="Q126" s="12">
        <v>70000000501</v>
      </c>
      <c r="R126" s="12">
        <v>90000000501</v>
      </c>
      <c r="S126" s="12">
        <v>11000000113</v>
      </c>
      <c r="T126" s="12">
        <v>13000000115</v>
      </c>
      <c r="U126" s="10" t="s">
        <v>39</v>
      </c>
      <c r="V126" s="11"/>
      <c r="W126" s="8">
        <f>IF(G126 = "NULL", "NULL", G126/4)</f>
        <v>0.6750114287649317</v>
      </c>
      <c r="X126" s="8">
        <f>IF(W126 = "NULL", "NULL", W126*28.35)</f>
        <v>19.136574005485816</v>
      </c>
      <c r="Y126" s="8">
        <f>IF(G126 = "NULL", "NULL", G126*4)</f>
        <v>10.800182860238907</v>
      </c>
      <c r="Z126" s="8">
        <f>IF(G126 = "NULL", "NULL", H126*4)</f>
        <v>306.18000000000006</v>
      </c>
      <c r="AA126" s="16">
        <v>15000000457</v>
      </c>
      <c r="AB126" s="8">
        <f>IF(OR(E126 = "NULL", G126 = "NULL"), "NULL", (E126+G126)/2)</f>
        <v>2.0250342862947952</v>
      </c>
      <c r="AC126" s="8">
        <f>IF(OR(F126 = "NULL", H126 = "NULL"), "NULL", (F126+H126)/2)</f>
        <v>57.408750000000012</v>
      </c>
      <c r="AD126" s="13"/>
    </row>
    <row r="127" spans="1:30" ht="75.599999999999994" customHeight="1" x14ac:dyDescent="0.3">
      <c r="A127" s="9" t="s">
        <v>431</v>
      </c>
      <c r="B127" s="10" t="s">
        <v>432</v>
      </c>
      <c r="C127" s="10" t="s">
        <v>432</v>
      </c>
      <c r="D127" s="11" t="s">
        <v>432</v>
      </c>
      <c r="E127" s="8">
        <f>IF(F127 = "NULL", "NULL", F127/28.34952)</f>
        <v>1.3000220109546829</v>
      </c>
      <c r="F127" s="8">
        <v>36.855000000000004</v>
      </c>
      <c r="G127" s="8">
        <f>IF(H127 = "NULL", "NULL", H127/28.34952)</f>
        <v>2.6000440219093659</v>
      </c>
      <c r="H127" s="8">
        <v>73.710000000000008</v>
      </c>
      <c r="I127" s="8">
        <f>IF(G127 = "NULL", "NULL", G127*1.25)</f>
        <v>3.2500550273867073</v>
      </c>
      <c r="J127" s="8">
        <f>IF(G127 = "NULL", "NULL", I127*28.35)</f>
        <v>92.139060026413162</v>
      </c>
      <c r="K127" s="8">
        <f>IF(G127 = "NULL", "NULL", G127*2)</f>
        <v>5.2000880438187318</v>
      </c>
      <c r="L127" s="8">
        <f>IF(G127 = "NULL", "NULL", K127*28.35)</f>
        <v>147.42249604226106</v>
      </c>
      <c r="M127" s="11" t="str">
        <f>CONCATENATE(D127, CHAR(10), " - NET WT. ", E127, " oz (", F127, " grams)")</f>
        <v>Creole Seasoning
 - NET WT. 1.30002201095468 oz (36.855 grams)</v>
      </c>
      <c r="N127" s="12">
        <v>10000000230</v>
      </c>
      <c r="O127" s="12">
        <v>30000000230</v>
      </c>
      <c r="P127" s="12">
        <v>50000000230</v>
      </c>
      <c r="Q127" s="12">
        <v>70000000230</v>
      </c>
      <c r="R127" s="12">
        <v>90000000230</v>
      </c>
      <c r="S127" s="12">
        <v>11000000114</v>
      </c>
      <c r="T127" s="12">
        <v>13000000116</v>
      </c>
      <c r="U127" s="10"/>
      <c r="V127" s="11"/>
      <c r="W127" s="8">
        <f>IF(G127 = "NULL", "NULL", G127/4)</f>
        <v>0.65001100547734147</v>
      </c>
      <c r="X127" s="8">
        <f>IF(W127 = "NULL", "NULL", W127*28.35)</f>
        <v>18.427812005282632</v>
      </c>
      <c r="Y127" s="8">
        <f>IF(G127 = "NULL", "NULL", G127*4)</f>
        <v>10.400176087637464</v>
      </c>
      <c r="Z127" s="8">
        <f>IF(G127 = "NULL", "NULL", H127*4)</f>
        <v>294.84000000000003</v>
      </c>
      <c r="AA127" s="16">
        <v>15000000213</v>
      </c>
      <c r="AB127" s="8">
        <f>IF(OR(E127 = "NULL", G127 = "NULL"), "NULL", (E127+G127)/2)</f>
        <v>1.9500330164320245</v>
      </c>
      <c r="AC127" s="8">
        <f>IF(OR(F127 = "NULL", H127 = "NULL"), "NULL", (F127+H127)/2)</f>
        <v>55.282500000000006</v>
      </c>
      <c r="AD127" s="13"/>
    </row>
    <row r="128" spans="1:30" ht="75.599999999999994" customHeight="1" x14ac:dyDescent="0.3">
      <c r="A128" s="14" t="s">
        <v>433</v>
      </c>
      <c r="B128" s="10" t="s">
        <v>434</v>
      </c>
      <c r="C128" s="10" t="s">
        <v>435</v>
      </c>
      <c r="D128" s="11" t="s">
        <v>2234</v>
      </c>
      <c r="E128" s="8">
        <f>IF(F128 = "NULL", "NULL", F128/28.34952)</f>
        <v>2.0500347095823845</v>
      </c>
      <c r="F128" s="8">
        <v>58.1175</v>
      </c>
      <c r="G128" s="8">
        <f>IF(H128 = "NULL", "NULL", H128/28.34952)</f>
        <v>4.1000694191647691</v>
      </c>
      <c r="H128" s="8">
        <v>116.235</v>
      </c>
      <c r="I128" s="8">
        <f>IF(G128 = "NULL", "NULL", G128*1.25)</f>
        <v>5.1250867739559611</v>
      </c>
      <c r="J128" s="8">
        <f>IF(G128 = "NULL", "NULL", I128*28.35)</f>
        <v>145.29621004165151</v>
      </c>
      <c r="K128" s="8">
        <f>IF(G128 = "NULL", "NULL", G128*2)</f>
        <v>8.2001388383295382</v>
      </c>
      <c r="L128" s="8">
        <f>IF(G128 = "NULL", "NULL", K128*28.35)</f>
        <v>232.47393606664241</v>
      </c>
      <c r="M128" s="11" t="s">
        <v>2235</v>
      </c>
      <c r="N128" s="11">
        <v>10000000474</v>
      </c>
      <c r="O128" s="11">
        <v>30000000474</v>
      </c>
      <c r="P128" s="11">
        <v>50000000474</v>
      </c>
      <c r="Q128" s="11">
        <v>70000000474</v>
      </c>
      <c r="R128" s="11">
        <v>90000000474</v>
      </c>
      <c r="S128" s="11">
        <v>11000000115</v>
      </c>
      <c r="T128" s="11">
        <v>13000000117</v>
      </c>
      <c r="U128" s="11"/>
      <c r="V128" s="11"/>
      <c r="W128" s="8">
        <f>IF(G128 = "NULL", "NULL", G128/4)</f>
        <v>1.0250173547911923</v>
      </c>
      <c r="X128" s="8">
        <f>IF(W128 = "NULL", "NULL", W128*28.35)</f>
        <v>29.059242008330301</v>
      </c>
      <c r="Y128" s="8">
        <f>IF(G128 = "NULL", "NULL", G128*4)</f>
        <v>16.400277676659076</v>
      </c>
      <c r="Z128" s="8">
        <f>IF(G128 = "NULL", "NULL", H128*4)</f>
        <v>464.94</v>
      </c>
      <c r="AA128" s="11">
        <v>15000000431</v>
      </c>
      <c r="AB128" s="8">
        <f>IF(OR(E128 = "NULL", G128 = "NULL"), "NULL", (E128+G128)/2)</f>
        <v>3.075052064373577</v>
      </c>
      <c r="AC128" s="8">
        <f>IF(OR(F128 = "NULL", H128 = "NULL"), "NULL", (F128+H128)/2)</f>
        <v>87.176249999999996</v>
      </c>
      <c r="AD128" s="13" t="s">
        <v>436</v>
      </c>
    </row>
    <row r="129" spans="1:30" ht="75.599999999999994" customHeight="1" x14ac:dyDescent="0.3">
      <c r="A129" s="9" t="s">
        <v>437</v>
      </c>
      <c r="B129" s="10" t="s">
        <v>438</v>
      </c>
      <c r="C129" s="10" t="s">
        <v>438</v>
      </c>
      <c r="D129" s="11" t="s">
        <v>439</v>
      </c>
      <c r="E129" s="8">
        <f>IF(F129 = "NULL", "NULL", F129/28.34952)</f>
        <v>0.85001439177806193</v>
      </c>
      <c r="F129" s="8">
        <v>24.0975</v>
      </c>
      <c r="G129" s="8">
        <f>IF(H129 = "NULL", "NULL", H129/28.34952)</f>
        <v>1.7000287835561239</v>
      </c>
      <c r="H129" s="8">
        <v>48.195</v>
      </c>
      <c r="I129" s="8">
        <f>IF(G129 = "NULL", "NULL", G129*1.25)</f>
        <v>2.1250359794451548</v>
      </c>
      <c r="J129" s="8">
        <f>IF(G129 = "NULL", "NULL", I129*28.35)</f>
        <v>60.244770017270142</v>
      </c>
      <c r="K129" s="8">
        <f>IF(G129 = "NULL", "NULL", G129*2)</f>
        <v>3.4000575671122477</v>
      </c>
      <c r="L129" s="8">
        <f>IF(G129 = "NULL", "NULL", K129*28.35)</f>
        <v>96.391632027632227</v>
      </c>
      <c r="M129" s="11" t="str">
        <f>CONCATENATE(D129, CHAR(10), " - NET WT. ", E129, " oz (", F129, " grams)")</f>
        <v>Crushed Red Pepper Ingredients:
red peppers (crushed)
 - NET WT. 0.850014391778062 oz (24.0975 grams)</v>
      </c>
      <c r="N129" s="12">
        <v>10000000098</v>
      </c>
      <c r="O129" s="12">
        <v>30000000098</v>
      </c>
      <c r="P129" s="12">
        <v>50000000098</v>
      </c>
      <c r="Q129" s="12">
        <v>70000000098</v>
      </c>
      <c r="R129" s="12">
        <v>90000000098</v>
      </c>
      <c r="S129" s="12">
        <v>11000000116</v>
      </c>
      <c r="T129" s="12">
        <v>13000000118</v>
      </c>
      <c r="U129" s="10"/>
      <c r="V129" s="11" t="s">
        <v>245</v>
      </c>
      <c r="W129" s="8">
        <f>IF(G129 = "NULL", "NULL", G129/4)</f>
        <v>0.42500719588903096</v>
      </c>
      <c r="X129" s="8">
        <f>IF(W129 = "NULL", "NULL", W129*28.35)</f>
        <v>12.048954003454028</v>
      </c>
      <c r="Y129" s="8">
        <f>IF(G129 = "NULL", "NULL", G129*4)</f>
        <v>6.8001151342244954</v>
      </c>
      <c r="Z129" s="8">
        <f>IF(G129 = "NULL", "NULL", H129*4)</f>
        <v>192.78</v>
      </c>
      <c r="AA129" s="16">
        <v>15000000092</v>
      </c>
      <c r="AB129" s="8">
        <f>IF(OR(E129 = "NULL", G129 = "NULL"), "NULL", (E129+G129)/2)</f>
        <v>1.2750215876670929</v>
      </c>
      <c r="AC129" s="8">
        <f>IF(OR(F129 = "NULL", H129 = "NULL"), "NULL", (F129+H129)/2)</f>
        <v>36.146250000000002</v>
      </c>
      <c r="AD129" s="13"/>
    </row>
    <row r="130" spans="1:30" ht="75.599999999999994" customHeight="1" x14ac:dyDescent="0.3">
      <c r="A130" s="25" t="s">
        <v>440</v>
      </c>
      <c r="B130" s="10" t="s">
        <v>441</v>
      </c>
      <c r="C130" s="10" t="s">
        <v>441</v>
      </c>
      <c r="D130" s="11" t="s">
        <v>442</v>
      </c>
      <c r="E130" s="8">
        <f>IF(F130 = "NULL", "NULL", F130/28.34952)</f>
        <v>2.0500347095823845</v>
      </c>
      <c r="F130" s="8">
        <v>58.1175</v>
      </c>
      <c r="G130" s="8">
        <f>IF(H130 = "NULL", "NULL", H130/28.34952)</f>
        <v>4.1000694191647691</v>
      </c>
      <c r="H130" s="8">
        <v>116.235</v>
      </c>
      <c r="I130" s="8">
        <f>IF(G130 = "NULL", "NULL", G130*1.25)</f>
        <v>5.1250867739559611</v>
      </c>
      <c r="J130" s="8">
        <f>IF(G130 = "NULL", "NULL", I130*28.35)</f>
        <v>145.29621004165151</v>
      </c>
      <c r="K130" s="8">
        <f>IF(G130 = "NULL", "NULL", G130*2)</f>
        <v>8.2001388383295382</v>
      </c>
      <c r="L130" s="8">
        <f>IF(G130 = "NULL", "NULL", K130*28.35)</f>
        <v>232.47393606664241</v>
      </c>
      <c r="M130" s="11" t="str">
        <f>CONCATENATE(D130, CHAR(10), " - NET WT. ", E130, " oz (", F130, " grams)")</f>
        <v>Crustacean Sensation Seasoning Ingredients:
paprika, lemon, salt, spices
 - NET WT. 2.05003470958238 oz (58.1175 grams)</v>
      </c>
      <c r="N130" s="12">
        <v>10000000099</v>
      </c>
      <c r="O130" s="12">
        <v>30000000099</v>
      </c>
      <c r="P130" s="12">
        <v>50000000099</v>
      </c>
      <c r="Q130" s="12">
        <v>70000000099</v>
      </c>
      <c r="R130" s="12">
        <v>90000000099</v>
      </c>
      <c r="S130" s="12">
        <v>11000000117</v>
      </c>
      <c r="T130" s="12">
        <v>13000000119</v>
      </c>
      <c r="U130" s="10"/>
      <c r="V130" s="11"/>
      <c r="W130" s="8">
        <f>IF(G130 = "NULL", "NULL", G130/4)</f>
        <v>1.0250173547911923</v>
      </c>
      <c r="X130" s="8">
        <f>IF(W130 = "NULL", "NULL", W130*28.35)</f>
        <v>29.059242008330301</v>
      </c>
      <c r="Y130" s="8">
        <f>IF(G130 = "NULL", "NULL", G130*4)</f>
        <v>16.400277676659076</v>
      </c>
      <c r="Z130" s="8">
        <f>IF(G130 = "NULL", "NULL", H130*4)</f>
        <v>464.94</v>
      </c>
      <c r="AA130" s="16">
        <v>15000000093</v>
      </c>
      <c r="AB130" s="8">
        <f>IF(OR(E130 = "NULL", G130 = "NULL"), "NULL", (E130+G130)/2)</f>
        <v>3.075052064373577</v>
      </c>
      <c r="AC130" s="8">
        <f>IF(OR(F130 = "NULL", H130 = "NULL"), "NULL", (F130+H130)/2)</f>
        <v>87.176249999999996</v>
      </c>
      <c r="AD130" s="13"/>
    </row>
    <row r="131" spans="1:30" ht="75.599999999999994" customHeight="1" x14ac:dyDescent="0.3">
      <c r="A131" s="9" t="s">
        <v>1689</v>
      </c>
      <c r="B131" s="10" t="s">
        <v>1690</v>
      </c>
      <c r="C131" s="10" t="s">
        <v>1690</v>
      </c>
      <c r="D131" s="11" t="s">
        <v>1691</v>
      </c>
      <c r="E131" s="8">
        <f>IF(F131 = "NULL", "NULL", F131/28.34952)</f>
        <v>1.6000270904057639</v>
      </c>
      <c r="F131" s="8">
        <v>45.360000000000007</v>
      </c>
      <c r="G131" s="8">
        <f>IF(H131 = "NULL", "NULL", H131/28.34952)</f>
        <v>3.2000541808115277</v>
      </c>
      <c r="H131" s="8">
        <v>90.720000000000013</v>
      </c>
      <c r="I131" s="8">
        <f>IF(G131 = "NULL", "NULL", G131*1.25)</f>
        <v>4.00006772601441</v>
      </c>
      <c r="J131" s="8">
        <f>IF(G131 = "NULL", "NULL", I131*28.35)</f>
        <v>113.40192003250853</v>
      </c>
      <c r="K131" s="8">
        <f>IF(G131 = "NULL", "NULL", G131*2)</f>
        <v>6.4001083616230554</v>
      </c>
      <c r="L131" s="8">
        <f>IF(G131 = "NULL", "NULL", K131*28.35)</f>
        <v>181.44307205201363</v>
      </c>
      <c r="M131" s="11" t="str">
        <f>CONCATENATE(D131, CHAR(10), " - NET WT. ", E131, " oz (", F131, " grams)")</f>
        <v>Cuban Seasoning Ingredients:
garlic, cumin, black pepper, orange and lime
 - NET WT. 1.60002709040576 oz (45.36 grams)</v>
      </c>
      <c r="N131" s="12">
        <v>10000000530</v>
      </c>
      <c r="O131" s="12">
        <v>30000000530</v>
      </c>
      <c r="P131" s="12">
        <v>50000000530</v>
      </c>
      <c r="Q131" s="12">
        <v>70000000530</v>
      </c>
      <c r="R131" s="12">
        <v>90000000530</v>
      </c>
      <c r="S131" s="12">
        <v>11000000486</v>
      </c>
      <c r="T131" s="12">
        <v>13000000485</v>
      </c>
      <c r="U131" s="10" t="s">
        <v>39</v>
      </c>
      <c r="V131" s="11" t="s">
        <v>173</v>
      </c>
      <c r="W131" s="8">
        <f>IF(G131 = "NULL", "NULL", G131/4)</f>
        <v>0.80001354520288193</v>
      </c>
      <c r="X131" s="8">
        <f>IF(W131 = "NULL", "NULL", W131*28.35)</f>
        <v>22.680384006501704</v>
      </c>
      <c r="Y131" s="8">
        <f>IF(G131 = "NULL", "NULL", G131*4)</f>
        <v>12.800216723246111</v>
      </c>
      <c r="Z131" s="8">
        <f>IF(G131 = "NULL", "NULL", H131*4)</f>
        <v>362.88000000000005</v>
      </c>
      <c r="AA131" s="16">
        <v>15000000485</v>
      </c>
      <c r="AB131" s="8">
        <f>IF(OR(E131 = "NULL", G131 = "NULL"), "NULL", (E131+G131)/2)</f>
        <v>2.4000406356086459</v>
      </c>
      <c r="AC131" s="8">
        <f>IF(OR(F131 = "NULL", H131 = "NULL"), "NULL", (F131+H131)/2)</f>
        <v>68.040000000000006</v>
      </c>
      <c r="AD131" s="13" t="s">
        <v>1692</v>
      </c>
    </row>
    <row r="132" spans="1:30" ht="75.599999999999994" customHeight="1" x14ac:dyDescent="0.3">
      <c r="A132" s="9" t="s">
        <v>443</v>
      </c>
      <c r="B132" s="10" t="s">
        <v>444</v>
      </c>
      <c r="C132" s="10" t="s">
        <v>445</v>
      </c>
      <c r="D132" s="11" t="s">
        <v>446</v>
      </c>
      <c r="E132" s="8">
        <f>IF(F132 = "NULL", "NULL", F132/28.34952)</f>
        <v>1.9500330164320243</v>
      </c>
      <c r="F132" s="8">
        <v>55.282499999999999</v>
      </c>
      <c r="G132" s="8">
        <f>IF(H132 = "NULL", "NULL", H132/28.34952)</f>
        <v>3.9000660328640486</v>
      </c>
      <c r="H132" s="8">
        <v>110.565</v>
      </c>
      <c r="I132" s="8">
        <f>IF(G132 = "NULL", "NULL", G132*1.25)</f>
        <v>4.8750825410800607</v>
      </c>
      <c r="J132" s="8">
        <f>IF(G132 = "NULL", "NULL", I132*28.35)</f>
        <v>138.20859003961974</v>
      </c>
      <c r="K132" s="8">
        <f>IF(G132 = "NULL", "NULL", G132*2)</f>
        <v>7.8001320657280973</v>
      </c>
      <c r="L132" s="8">
        <f>IF(G132 = "NULL", "NULL", K132*28.35)</f>
        <v>221.13374406339156</v>
      </c>
      <c r="M132" s="11" t="str">
        <f>CONCATENATE(D132, CHAR(10), " - NET WT. ", E132, " oz (", F132, " grams)")</f>
        <v>Cucumber Dill Dip Mix Ingredients:
onion, sea salt (with magnesium carbonate) dextrose, citric acid, garlic salt (salt, garlic calcium stearate) dill weed, silicon dioxide
• Packed in facility with peanuts, tree nuts, soybeans, milk, egg, fish, shellfish, crustaceans, wheat •
 - NET WT. 1.95003301643202 oz (55.2825 grams)</v>
      </c>
      <c r="N132" s="12">
        <v>10000000101</v>
      </c>
      <c r="O132" s="12">
        <v>30000000101</v>
      </c>
      <c r="P132" s="12">
        <v>50000000101</v>
      </c>
      <c r="Q132" s="12">
        <v>70000000101</v>
      </c>
      <c r="R132" s="12">
        <v>90000000101</v>
      </c>
      <c r="S132" s="12">
        <v>11000000118</v>
      </c>
      <c r="T132" s="12">
        <v>13000000120</v>
      </c>
      <c r="U132" s="10"/>
      <c r="V132" s="11"/>
      <c r="W132" s="8">
        <f>IF(G132 = "NULL", "NULL", G132/4)</f>
        <v>0.97501650821601216</v>
      </c>
      <c r="X132" s="8">
        <f>IF(W132 = "NULL", "NULL", W132*28.35)</f>
        <v>27.641718007923945</v>
      </c>
      <c r="Y132" s="8">
        <f>IF(G132 = "NULL", "NULL", G132*4)</f>
        <v>15.600264131456195</v>
      </c>
      <c r="Z132" s="8">
        <f>IF(G132 = "NULL", "NULL", H132*4)</f>
        <v>442.26</v>
      </c>
      <c r="AA132" s="16">
        <v>15000000094</v>
      </c>
      <c r="AB132" s="8">
        <f>IF(OR(E132 = "NULL", G132 = "NULL"), "NULL", (E132+G132)/2)</f>
        <v>2.9250495246480366</v>
      </c>
      <c r="AC132" s="8">
        <f>IF(OR(F132 = "NULL", H132 = "NULL"), "NULL", (F132+H132)/2)</f>
        <v>82.923749999999998</v>
      </c>
      <c r="AD132" s="13"/>
    </row>
    <row r="133" spans="1:30" ht="75.599999999999994" customHeight="1" x14ac:dyDescent="0.3">
      <c r="A133" s="9" t="s">
        <v>447</v>
      </c>
      <c r="B133" s="10" t="s">
        <v>448</v>
      </c>
      <c r="C133" s="10" t="s">
        <v>448</v>
      </c>
      <c r="D133" s="11" t="s">
        <v>449</v>
      </c>
      <c r="E133" s="8">
        <f>IF(F133 = "NULL", "NULL", F133/28.34952)</f>
        <v>1.1000186246539627</v>
      </c>
      <c r="F133" s="8">
        <v>31.185000000000006</v>
      </c>
      <c r="G133" s="8">
        <f>IF(H133 = "NULL", "NULL", H133/28.34952)</f>
        <v>2.2000372493079254</v>
      </c>
      <c r="H133" s="8">
        <v>62.370000000000012</v>
      </c>
      <c r="I133" s="8">
        <f>IF(G133 = "NULL", "NULL", G133*1.25)</f>
        <v>2.7500465616349068</v>
      </c>
      <c r="J133" s="8">
        <f>IF(G133 = "NULL", "NULL", I133*28.35)</f>
        <v>77.963820022349609</v>
      </c>
      <c r="K133" s="8">
        <f>IF(G133 = "NULL", "NULL", G133*2)</f>
        <v>4.4000744986158509</v>
      </c>
      <c r="L133" s="8">
        <f>IF(G133 = "NULL", "NULL", K133*28.35)</f>
        <v>124.74211203575938</v>
      </c>
      <c r="M133" s="11" t="str">
        <f>CONCATENATE(D133, CHAR(10), " - NET WT. ", E133, " oz (", F133, " grams)")</f>
        <v>Cumin Ingredients:
cumin
 - NET WT. 1.10001862465396 oz (31.185 grams)</v>
      </c>
      <c r="N133" s="12">
        <v>10000000523</v>
      </c>
      <c r="O133" s="12">
        <v>30000000523</v>
      </c>
      <c r="P133" s="12">
        <v>50000000523</v>
      </c>
      <c r="Q133" s="12">
        <v>70000000523</v>
      </c>
      <c r="R133" s="12">
        <v>90000000523</v>
      </c>
      <c r="S133" s="12">
        <v>11000000479</v>
      </c>
      <c r="T133" s="12">
        <v>13000000478</v>
      </c>
      <c r="U133" s="10"/>
      <c r="V133" s="11"/>
      <c r="W133" s="8">
        <f>IF(G133 = "NULL", "NULL", G133/4)</f>
        <v>0.55000931232698136</v>
      </c>
      <c r="X133" s="8">
        <f>IF(W133 = "NULL", "NULL", W133*28.35)</f>
        <v>15.592764004469922</v>
      </c>
      <c r="Y133" s="8">
        <f>IF(G133 = "NULL", "NULL", G133*4)</f>
        <v>8.8001489972317017</v>
      </c>
      <c r="Z133" s="8">
        <f>IF(G133 = "NULL", "NULL", H133*4)</f>
        <v>249.48000000000005</v>
      </c>
      <c r="AA133" s="16">
        <v>15000000478</v>
      </c>
      <c r="AB133" s="8">
        <f>IF(OR(E133 = "NULL", G133 = "NULL"), "NULL", (E133+G133)/2)</f>
        <v>1.6500279369809441</v>
      </c>
      <c r="AC133" s="8">
        <f>IF(OR(F133 = "NULL", H133 = "NULL"), "NULL", (F133+H133)/2)</f>
        <v>46.777500000000011</v>
      </c>
      <c r="AD133" s="13"/>
    </row>
    <row r="134" spans="1:30" ht="75.599999999999994" customHeight="1" x14ac:dyDescent="0.3">
      <c r="A134" s="9" t="s">
        <v>450</v>
      </c>
      <c r="B134" s="10" t="s">
        <v>451</v>
      </c>
      <c r="C134" s="10" t="s">
        <v>451</v>
      </c>
      <c r="D134" s="11" t="s">
        <v>452</v>
      </c>
      <c r="E134" s="8">
        <f>IF(F134 = "NULL", "NULL", F134/28.34952)</f>
        <v>1.2000203178043227</v>
      </c>
      <c r="F134" s="8">
        <v>34.020000000000003</v>
      </c>
      <c r="G134" s="8">
        <f>IF(H134 = "NULL", "NULL", H134/28.34952)</f>
        <v>2.4000406356086454</v>
      </c>
      <c r="H134" s="8">
        <v>68.040000000000006</v>
      </c>
      <c r="I134" s="8">
        <f>IF(G134 = "NULL", "NULL", G134*1.25)</f>
        <v>3.0000507945108068</v>
      </c>
      <c r="J134" s="8">
        <f>IF(G134 = "NULL", "NULL", I134*28.35)</f>
        <v>85.051440024381378</v>
      </c>
      <c r="K134" s="8">
        <f>IF(G134 = "NULL", "NULL", G134*2)</f>
        <v>4.8000812712172909</v>
      </c>
      <c r="L134" s="8">
        <f>IF(G134 = "NULL", "NULL", K134*28.35)</f>
        <v>136.08230403901021</v>
      </c>
      <c r="M134" s="11" t="str">
        <f>CONCATENATE(D134, CHAR(10), " - NET WT. ", E134, " oz (", F134, " grams)")</f>
        <v>Curry Ingredients:
curry
 - NET WT. 1.20002031780432 oz (34.02 grams)</v>
      </c>
      <c r="N134" s="12">
        <v>10000000480</v>
      </c>
      <c r="O134" s="12">
        <v>30000000480</v>
      </c>
      <c r="P134" s="12">
        <v>50000000480</v>
      </c>
      <c r="Q134" s="12">
        <v>70000000480</v>
      </c>
      <c r="R134" s="12">
        <v>90000000480</v>
      </c>
      <c r="S134" s="12">
        <v>11000000119</v>
      </c>
      <c r="T134" s="12">
        <v>13000000121</v>
      </c>
      <c r="U134" s="10"/>
      <c r="V134" s="11"/>
      <c r="W134" s="8">
        <f>IF(G134 = "NULL", "NULL", G134/4)</f>
        <v>0.60001015890216136</v>
      </c>
      <c r="X134" s="8">
        <f>IF(W134 = "NULL", "NULL", W134*28.35)</f>
        <v>17.010288004876276</v>
      </c>
      <c r="Y134" s="8">
        <f>IF(G134 = "NULL", "NULL", G134*4)</f>
        <v>9.6001625424345818</v>
      </c>
      <c r="Z134" s="8">
        <f>IF(G134 = "NULL", "NULL", H134*4)</f>
        <v>272.16000000000003</v>
      </c>
      <c r="AA134" s="16">
        <v>15000000436</v>
      </c>
      <c r="AB134" s="8">
        <f>IF(OR(E134 = "NULL", G134 = "NULL"), "NULL", (E134+G134)/2)</f>
        <v>1.8000304767064841</v>
      </c>
      <c r="AC134" s="8">
        <f>IF(OR(F134 = "NULL", H134 = "NULL"), "NULL", (F134+H134)/2)</f>
        <v>51.03</v>
      </c>
      <c r="AD134" s="13"/>
    </row>
    <row r="135" spans="1:30" ht="75.599999999999994" customHeight="1" x14ac:dyDescent="0.3">
      <c r="A135" s="9" t="s">
        <v>453</v>
      </c>
      <c r="B135" s="10" t="s">
        <v>454</v>
      </c>
      <c r="C135" s="10" t="s">
        <v>454</v>
      </c>
      <c r="D135" s="11" t="s">
        <v>455</v>
      </c>
      <c r="E135" s="8">
        <f>IF(F135 = "NULL", "NULL", F135/28.34952)</f>
        <v>0.80001354520288193</v>
      </c>
      <c r="F135" s="8">
        <v>22.680000000000003</v>
      </c>
      <c r="G135" s="8">
        <f>IF(H135 = "NULL", "NULL", H135/28.34952)</f>
        <v>1.6000270904057639</v>
      </c>
      <c r="H135" s="8">
        <v>45.360000000000007</v>
      </c>
      <c r="I135" s="8">
        <f>IF(G135 = "NULL", "NULL", G135*1.25)</f>
        <v>2.000033863007205</v>
      </c>
      <c r="J135" s="8">
        <f>IF(G135 = "NULL", "NULL", I135*28.35)</f>
        <v>56.700960016254264</v>
      </c>
      <c r="K135" s="8">
        <f>IF(G135 = "NULL", "NULL", G135*2)</f>
        <v>3.2000541808115277</v>
      </c>
      <c r="L135" s="8">
        <f>IF(G135 = "NULL", "NULL", K135*28.35)</f>
        <v>90.721536026006817</v>
      </c>
      <c r="M135" s="11" t="str">
        <f>CONCATENATE(D135, CHAR(10), " - NET WT. ", E135, " oz (", F135, " grams)")</f>
        <v>Darjeeling Tea Ingredients:
darjeeling black tea 
 - NET WT. 0.800013545202882 oz (22.68 grams)</v>
      </c>
      <c r="N135" s="12">
        <v>10000000102</v>
      </c>
      <c r="O135" s="12">
        <v>30000000102</v>
      </c>
      <c r="P135" s="12">
        <v>50000000102</v>
      </c>
      <c r="Q135" s="12">
        <v>70000000102</v>
      </c>
      <c r="R135" s="12">
        <v>90000000102</v>
      </c>
      <c r="S135" s="12">
        <v>11000000120</v>
      </c>
      <c r="T135" s="12">
        <v>13000000122</v>
      </c>
      <c r="U135" s="10"/>
      <c r="V135" s="11"/>
      <c r="W135" s="8">
        <f>IF(G135 = "NULL", "NULL", G135/4)</f>
        <v>0.40000677260144096</v>
      </c>
      <c r="X135" s="8">
        <f>IF(W135 = "NULL", "NULL", W135*28.35)</f>
        <v>11.340192003250852</v>
      </c>
      <c r="Y135" s="8">
        <f>IF(G135 = "NULL", "NULL", G135*4)</f>
        <v>6.4001083616230554</v>
      </c>
      <c r="Z135" s="8">
        <f>IF(G135 = "NULL", "NULL", H135*4)</f>
        <v>181.44000000000003</v>
      </c>
      <c r="AA135" s="16">
        <v>15000000095</v>
      </c>
      <c r="AB135" s="8">
        <f>IF(OR(E135 = "NULL", G135 = "NULL"), "NULL", (E135+G135)/2)</f>
        <v>1.2000203178043229</v>
      </c>
      <c r="AC135" s="8">
        <f>IF(OR(F135 = "NULL", H135 = "NULL"), "NULL", (F135+H135)/2)</f>
        <v>34.020000000000003</v>
      </c>
      <c r="AD135" s="13"/>
    </row>
    <row r="136" spans="1:30" ht="75.599999999999994" customHeight="1" x14ac:dyDescent="0.3">
      <c r="A136" s="9" t="s">
        <v>456</v>
      </c>
      <c r="B136" s="10" t="s">
        <v>457</v>
      </c>
      <c r="C136" s="10" t="s">
        <v>458</v>
      </c>
      <c r="D136" s="11" t="s">
        <v>459</v>
      </c>
      <c r="E136" s="8">
        <f>IF(F136 = "NULL", "NULL", F136/28.34952)</f>
        <v>3.2000541808115277</v>
      </c>
      <c r="F136" s="8">
        <v>90.720000000000013</v>
      </c>
      <c r="G136" s="8">
        <f>IF(H136 = "NULL", "NULL", H136/28.34952)</f>
        <v>6.4001083616230554</v>
      </c>
      <c r="H136" s="8">
        <v>181.44000000000003</v>
      </c>
      <c r="I136" s="8">
        <f>IF(G136 = "NULL", "NULL", G136*1.25)</f>
        <v>8.0001354520288199</v>
      </c>
      <c r="J136" s="8">
        <f>IF(G136 = "NULL", "NULL", I136*28.35)</f>
        <v>226.80384006501706</v>
      </c>
      <c r="K136" s="8">
        <f>IF(G136 = "NULL", "NULL", G136*2)</f>
        <v>12.800216723246111</v>
      </c>
      <c r="L136" s="8">
        <f>IF(G136 = "NULL", "NULL", K136*28.35)</f>
        <v>362.88614410402727</v>
      </c>
      <c r="M136" s="11" t="str">
        <f>CONCATENATE(D136, CHAR(10), " - NET WT. ", E136, " oz (", F136, " grams)")</f>
        <v>Dark Chocolate Sea Salt Ingredients: 
salt, cocoa powder, sugar, vanilla extract
 - NET WT. 3.20005418081153 oz (90.72 grams)</v>
      </c>
      <c r="N136" s="12">
        <v>10000000103</v>
      </c>
      <c r="O136" s="12">
        <v>30000000103</v>
      </c>
      <c r="P136" s="12">
        <v>50000000103</v>
      </c>
      <c r="Q136" s="12">
        <v>70000000103</v>
      </c>
      <c r="R136" s="12">
        <v>90000000103</v>
      </c>
      <c r="S136" s="12">
        <v>11000000121</v>
      </c>
      <c r="T136" s="12">
        <v>13000000123</v>
      </c>
      <c r="U136" s="10" t="s">
        <v>39</v>
      </c>
      <c r="V136" s="11"/>
      <c r="W136" s="8">
        <f>IF(G136 = "NULL", "NULL", G136/4)</f>
        <v>1.6000270904057639</v>
      </c>
      <c r="X136" s="8">
        <f>IF(W136 = "NULL", "NULL", W136*28.35)</f>
        <v>45.360768013003408</v>
      </c>
      <c r="Y136" s="8">
        <f>IF(G136 = "NULL", "NULL", G136*4)</f>
        <v>25.600433446492222</v>
      </c>
      <c r="Z136" s="8">
        <f>IF(G136 = "NULL", "NULL", H136*4)</f>
        <v>725.7600000000001</v>
      </c>
      <c r="AA136" s="16">
        <v>15000000096</v>
      </c>
      <c r="AB136" s="8">
        <f>IF(OR(E136 = "NULL", G136 = "NULL"), "NULL", (E136+G136)/2)</f>
        <v>4.8000812712172918</v>
      </c>
      <c r="AC136" s="8">
        <f>IF(OR(F136 = "NULL", H136 = "NULL"), "NULL", (F136+H136)/2)</f>
        <v>136.08000000000001</v>
      </c>
      <c r="AD136" s="13"/>
    </row>
    <row r="137" spans="1:30" ht="75.599999999999994" customHeight="1" x14ac:dyDescent="0.3">
      <c r="A137" s="9" t="s">
        <v>2074</v>
      </c>
      <c r="B137" s="10" t="s">
        <v>460</v>
      </c>
      <c r="C137" s="10" t="s">
        <v>461</v>
      </c>
      <c r="D137" s="11" t="s">
        <v>462</v>
      </c>
      <c r="E137" s="8">
        <f>IF(F137 = "NULL", "NULL", F137/28.34952)</f>
        <v>1.3500228575298634</v>
      </c>
      <c r="F137" s="8">
        <v>38.272500000000008</v>
      </c>
      <c r="G137" s="8">
        <f>IF(H137 = "NULL", "NULL", H137/28.34952)</f>
        <v>2.7000457150597268</v>
      </c>
      <c r="H137" s="8">
        <v>76.545000000000016</v>
      </c>
      <c r="I137" s="8">
        <f>IF(G137 = "NULL", "NULL", G137*1.25)</f>
        <v>3.3750571438246584</v>
      </c>
      <c r="J137" s="8">
        <f>IF(G137 = "NULL", "NULL", I137*28.35)</f>
        <v>95.682870027429075</v>
      </c>
      <c r="K137" s="8">
        <f>IF(G137 = "NULL", "NULL", G137*2)</f>
        <v>5.4000914301194536</v>
      </c>
      <c r="L137" s="8">
        <f>IF(G137 = "NULL", "NULL", K137*28.35)</f>
        <v>153.09259204388653</v>
      </c>
      <c r="M137" s="11" t="str">
        <f>CONCATENATE(D137, CHAR(10), " - NET WT. ", E137, " oz (", F137, " grams)")</f>
        <v>Deep Dish Pizza Seasoning Ingredients:
salt, garlic, oregano, parsley, onion, black pepper, basil, paprika
 - NET WT. 1.35002285752986 oz (38.2725 grams)</v>
      </c>
      <c r="N137" s="12">
        <v>10000000105</v>
      </c>
      <c r="O137" s="12">
        <v>30000000105</v>
      </c>
      <c r="P137" s="12">
        <v>50000000105</v>
      </c>
      <c r="Q137" s="12">
        <v>70000000105</v>
      </c>
      <c r="R137" s="12">
        <v>90000000105</v>
      </c>
      <c r="S137" s="12">
        <v>11000000122</v>
      </c>
      <c r="T137" s="12">
        <v>13000000124</v>
      </c>
      <c r="U137" s="10" t="s">
        <v>39</v>
      </c>
      <c r="V137" s="11" t="s">
        <v>463</v>
      </c>
      <c r="W137" s="8">
        <f>IF(G137 = "NULL", "NULL", G137/4)</f>
        <v>0.6750114287649317</v>
      </c>
      <c r="X137" s="8">
        <f>IF(W137 = "NULL", "NULL", W137*28.35)</f>
        <v>19.136574005485816</v>
      </c>
      <c r="Y137" s="8">
        <f>IF(G137 = "NULL", "NULL", G137*4)</f>
        <v>10.800182860238907</v>
      </c>
      <c r="Z137" s="8">
        <f>IF(G137 = "NULL", "NULL", H137*4)</f>
        <v>306.18000000000006</v>
      </c>
      <c r="AA137" s="16">
        <v>15000000097</v>
      </c>
      <c r="AB137" s="8">
        <f>IF(OR(E137 = "NULL", G137 = "NULL"), "NULL", (E137+G137)/2)</f>
        <v>2.0250342862947952</v>
      </c>
      <c r="AC137" s="8">
        <f>IF(OR(F137 = "NULL", H137 = "NULL"), "NULL", (F137+H137)/2)</f>
        <v>57.408750000000012</v>
      </c>
      <c r="AD137" s="13"/>
    </row>
    <row r="138" spans="1:30" ht="75.599999999999994" customHeight="1" x14ac:dyDescent="0.3">
      <c r="A138" s="9" t="s">
        <v>464</v>
      </c>
      <c r="B138" s="10" t="s">
        <v>465</v>
      </c>
      <c r="C138" s="10" t="s">
        <v>465</v>
      </c>
      <c r="D138" s="11" t="s">
        <v>466</v>
      </c>
      <c r="E138" s="8">
        <f>IF(F138 = "NULL", "NULL", F138/28.34952)</f>
        <v>1.9000321698568443</v>
      </c>
      <c r="F138" s="8">
        <v>53.865000000000002</v>
      </c>
      <c r="G138" s="8">
        <f>IF(H138 = "NULL", "NULL", H138/28.34952)</f>
        <v>3.8000643397136886</v>
      </c>
      <c r="H138" s="8">
        <v>107.73</v>
      </c>
      <c r="I138" s="8">
        <f>IF(G138 = "NULL", "NULL", G138*1.25)</f>
        <v>4.7500804246421104</v>
      </c>
      <c r="J138" s="8">
        <f>IF(G138 = "NULL", "NULL", I138*28.35)</f>
        <v>134.66478003860385</v>
      </c>
      <c r="K138" s="8">
        <f>IF(G138 = "NULL", "NULL", G138*2)</f>
        <v>7.6001286794273772</v>
      </c>
      <c r="L138" s="8">
        <f>IF(G138 = "NULL", "NULL", K138*28.35)</f>
        <v>215.46364806176615</v>
      </c>
      <c r="M138" s="11" t="str">
        <f>CONCATENATE(D138, CHAR(10), " - NET WT. ", E138, " oz (", F138, " grams)")</f>
        <v>Deli BBQ Seasoning Ingredients:
salt, paprika, spices, sugar, msg, onion, garlic, spice extract, and &lt;2% tricalcium phosphate  
 - NET WT. 1.90003216985684 oz (53.865 grams)</v>
      </c>
      <c r="N138" s="12">
        <v>10000000106</v>
      </c>
      <c r="O138" s="12">
        <v>30000000106</v>
      </c>
      <c r="P138" s="12">
        <v>50000000106</v>
      </c>
      <c r="Q138" s="12">
        <v>70000000106</v>
      </c>
      <c r="R138" s="12">
        <v>90000000106</v>
      </c>
      <c r="S138" s="12">
        <v>11000000123</v>
      </c>
      <c r="T138" s="12">
        <v>13000000125</v>
      </c>
      <c r="U138" s="10" t="s">
        <v>39</v>
      </c>
      <c r="V138" s="11" t="s">
        <v>1675</v>
      </c>
      <c r="W138" s="8">
        <f>IF(G138 = "NULL", "NULL", G138/4)</f>
        <v>0.95001608492842216</v>
      </c>
      <c r="X138" s="8">
        <f>IF(W138 = "NULL", "NULL", W138*28.35)</f>
        <v>26.932956007720769</v>
      </c>
      <c r="Y138" s="8">
        <f>IF(G138 = "NULL", "NULL", G138*4)</f>
        <v>15.200257358854754</v>
      </c>
      <c r="Z138" s="8">
        <f>IF(G138 = "NULL", "NULL", H138*4)</f>
        <v>430.92</v>
      </c>
      <c r="AA138" s="16">
        <v>15000000098</v>
      </c>
      <c r="AB138" s="8">
        <f>IF(OR(E138 = "NULL", G138 = "NULL"), "NULL", (E138+G138)/2)</f>
        <v>2.8500482547852664</v>
      </c>
      <c r="AC138" s="8">
        <f>IF(OR(F138 = "NULL", H138 = "NULL"), "NULL", (F138+H138)/2)</f>
        <v>80.797499999999999</v>
      </c>
      <c r="AD138" s="13"/>
    </row>
    <row r="139" spans="1:30" ht="75.599999999999994" customHeight="1" x14ac:dyDescent="0.3">
      <c r="A139" s="9" t="s">
        <v>467</v>
      </c>
      <c r="B139" s="10" t="s">
        <v>468</v>
      </c>
      <c r="C139" s="10" t="s">
        <v>469</v>
      </c>
      <c r="D139" s="11" t="s">
        <v>470</v>
      </c>
      <c r="E139" s="8">
        <f>IF(F139 = "NULL", "NULL", F139/28.34952)</f>
        <v>2.0000338630072045</v>
      </c>
      <c r="F139" s="8">
        <v>56.7</v>
      </c>
      <c r="G139" s="8">
        <f>IF(H139 = "NULL", "NULL", H139/28.34952)</f>
        <v>4.0000677260144091</v>
      </c>
      <c r="H139" s="8">
        <v>113.4</v>
      </c>
      <c r="I139" s="8">
        <f>IF(G139 = "NULL", "NULL", G139*1.25)</f>
        <v>5.0000846575180109</v>
      </c>
      <c r="J139" s="8">
        <f>IF(G139 = "NULL", "NULL", I139*28.35)</f>
        <v>141.75240004063562</v>
      </c>
      <c r="K139" s="8">
        <f>IF(G139 = "NULL", "NULL", G139*2)</f>
        <v>8.0001354520288182</v>
      </c>
      <c r="L139" s="8">
        <f>IF(G139 = "NULL", "NULL", K139*28.35)</f>
        <v>226.803840065017</v>
      </c>
      <c r="M139" s="11" t="str">
        <f>CONCATENATE(D139, CHAR(10), " - NET WT. ", E139, " oz (", F139, " grams)")</f>
        <v>Dill Pickle Popcorn Seasoning Ingredients:
whey, sodium diacetate, salt, monosodium glutamate, garlic powder, citric acid, malic acid, spice, onion, spice extractive, less than 2% silicon dioxide to prevent caking
• ALLERGY ALERT: contains milk •
 - NET WT. 2.0000338630072 oz (56.7 grams)</v>
      </c>
      <c r="N139" s="12">
        <v>10000000107</v>
      </c>
      <c r="O139" s="12">
        <v>30000000107</v>
      </c>
      <c r="P139" s="12">
        <v>50000000107</v>
      </c>
      <c r="Q139" s="12">
        <v>70000000107</v>
      </c>
      <c r="R139" s="12">
        <v>90000000107</v>
      </c>
      <c r="S139" s="12">
        <v>11000000124</v>
      </c>
      <c r="T139" s="12">
        <v>13000000126</v>
      </c>
      <c r="U139" s="10" t="s">
        <v>39</v>
      </c>
      <c r="V139" s="11"/>
      <c r="W139" s="8">
        <f>IF(G139 = "NULL", "NULL", G139/4)</f>
        <v>1.0000169315036023</v>
      </c>
      <c r="X139" s="8">
        <f>IF(W139 = "NULL", "NULL", W139*28.35)</f>
        <v>28.350480008127125</v>
      </c>
      <c r="Y139" s="8">
        <f>IF(G139 = "NULL", "NULL", G139*4)</f>
        <v>16.000270904057636</v>
      </c>
      <c r="Z139" s="8">
        <f>IF(G139 = "NULL", "NULL", H139*4)</f>
        <v>453.6</v>
      </c>
      <c r="AA139" s="16">
        <v>15000000099</v>
      </c>
      <c r="AB139" s="8">
        <f>IF(OR(E139 = "NULL", G139 = "NULL"), "NULL", (E139+G139)/2)</f>
        <v>3.0000507945108068</v>
      </c>
      <c r="AC139" s="8">
        <f>IF(OR(F139 = "NULL", H139 = "NULL"), "NULL", (F139+H139)/2)</f>
        <v>85.050000000000011</v>
      </c>
      <c r="AD139" s="13"/>
    </row>
    <row r="140" spans="1:30" ht="75.599999999999994" customHeight="1" x14ac:dyDescent="0.3">
      <c r="A140" s="9" t="s">
        <v>471</v>
      </c>
      <c r="B140" s="10" t="s">
        <v>472</v>
      </c>
      <c r="C140" s="10" t="s">
        <v>472</v>
      </c>
      <c r="D140" s="11" t="s">
        <v>473</v>
      </c>
      <c r="E140" s="8">
        <f>IF(F140 = "NULL", "NULL", F140/28.34952)</f>
        <v>0.90001523835324204</v>
      </c>
      <c r="F140" s="8">
        <v>25.515000000000001</v>
      </c>
      <c r="G140" s="8">
        <f>IF(H140 = "NULL", "NULL", H140/28.34952)</f>
        <v>1.8000304767064841</v>
      </c>
      <c r="H140" s="8">
        <v>51.03</v>
      </c>
      <c r="I140" s="8">
        <f>IF(G140 = "NULL", "NULL", G140*1.25)</f>
        <v>2.250038095883105</v>
      </c>
      <c r="J140" s="8">
        <f>IF(G140 = "NULL", "NULL", I140*28.35)</f>
        <v>63.788580018286027</v>
      </c>
      <c r="K140" s="8">
        <f>IF(G140 = "NULL", "NULL", G140*2)</f>
        <v>3.6000609534129682</v>
      </c>
      <c r="L140" s="8">
        <f>IF(G140 = "NULL", "NULL", K140*28.35)</f>
        <v>102.06172802925765</v>
      </c>
      <c r="M140" s="11" t="str">
        <f>CONCATENATE(D140, CHAR(10), " - NET WT. ", E140, " oz (", F140, " grams)")</f>
        <v>Dilly Dilly Ingredients:
vinegar powder, sea salt, garlic, herbs, spices
• This product is packed with equipment that makes products containing wheat, eggs, milk, eggs, peanuts, and tree nuts •
 - NET WT. 0.900015238353242 oz (25.515 grams)</v>
      </c>
      <c r="N140" s="12">
        <v>10000000448</v>
      </c>
      <c r="O140" s="12">
        <v>30000000448</v>
      </c>
      <c r="P140" s="12">
        <v>50000000448</v>
      </c>
      <c r="Q140" s="12">
        <v>70000000448</v>
      </c>
      <c r="R140" s="12">
        <v>90000000448</v>
      </c>
      <c r="S140" s="12">
        <v>11000000125</v>
      </c>
      <c r="T140" s="12">
        <v>13000000127</v>
      </c>
      <c r="U140" s="10"/>
      <c r="V140" s="11"/>
      <c r="W140" s="8">
        <f>IF(G140 = "NULL", "NULL", G140/4)</f>
        <v>0.45000761917662102</v>
      </c>
      <c r="X140" s="8">
        <f>IF(W140 = "NULL", "NULL", W140*28.35)</f>
        <v>12.757716003657206</v>
      </c>
      <c r="Y140" s="8">
        <f>IF(G140 = "NULL", "NULL", G140*4)</f>
        <v>7.2001219068259363</v>
      </c>
      <c r="Z140" s="8">
        <f>IF(G140 = "NULL", "NULL", H140*4)</f>
        <v>204.12</v>
      </c>
      <c r="AA140" s="16">
        <v>15000000405</v>
      </c>
      <c r="AB140" s="8">
        <f>IF(OR(E140 = "NULL", G140 = "NULL"), "NULL", (E140+G140)/2)</f>
        <v>1.3500228575298632</v>
      </c>
      <c r="AC140" s="8">
        <f>IF(OR(F140 = "NULL", H140 = "NULL"), "NULL", (F140+H140)/2)</f>
        <v>38.272500000000001</v>
      </c>
      <c r="AD140" s="13"/>
    </row>
    <row r="141" spans="1:30" ht="75.599999999999994" customHeight="1" x14ac:dyDescent="0.3">
      <c r="A141" s="9" t="s">
        <v>474</v>
      </c>
      <c r="B141" s="10" t="s">
        <v>475</v>
      </c>
      <c r="C141" s="10" t="s">
        <v>475</v>
      </c>
      <c r="D141" s="11" t="s">
        <v>476</v>
      </c>
      <c r="E141" s="8">
        <f>IF(F141 = "NULL", "NULL", F141/28.34952)</f>
        <v>1.9500330164320243</v>
      </c>
      <c r="F141" s="8">
        <v>55.282499999999999</v>
      </c>
      <c r="G141" s="8">
        <f>IF(H141 = "NULL", "NULL", H141/28.34952)</f>
        <v>3.9000660328640486</v>
      </c>
      <c r="H141" s="8">
        <v>110.565</v>
      </c>
      <c r="I141" s="8">
        <f>IF(G141 = "NULL", "NULL", G141*1.25)</f>
        <v>4.8750825410800607</v>
      </c>
      <c r="J141" s="8">
        <f>IF(G141 = "NULL", "NULL", I141*28.35)</f>
        <v>138.20859003961974</v>
      </c>
      <c r="K141" s="8">
        <f>IF(G141 = "NULL", "NULL", G141*2)</f>
        <v>7.8001320657280973</v>
      </c>
      <c r="L141" s="8">
        <f>IF(G141 = "NULL", "NULL", K141*28.35)</f>
        <v>221.13374406339156</v>
      </c>
      <c r="M141" s="11" t="str">
        <f>CONCATENATE(D141, CHAR(10), " - NET WT. ", E141, " oz (", F141, " grams)")</f>
        <v>Down By The Bay Seafood Ingredients:
brown sugar, salt, dry honey(refinery syrup, honey) dehydrated peach, sugar, paprika, spices, dehydrated garlic, onion, oleoresin paprika, turmeric, &lt;2%silicon dioxide to prevent caking
 - NET WT. 1.95003301643202 oz (55.2825 grams)</v>
      </c>
      <c r="N141" s="12">
        <v>10000000108</v>
      </c>
      <c r="O141" s="12">
        <v>30000000108</v>
      </c>
      <c r="P141" s="12">
        <v>50000000108</v>
      </c>
      <c r="Q141" s="12">
        <v>70000000108</v>
      </c>
      <c r="R141" s="12">
        <v>90000000108</v>
      </c>
      <c r="S141" s="12">
        <v>11000000126</v>
      </c>
      <c r="T141" s="12">
        <v>13000000128</v>
      </c>
      <c r="U141" s="10"/>
      <c r="V141" s="11"/>
      <c r="W141" s="8">
        <f>IF(G141 = "NULL", "NULL", G141/4)</f>
        <v>0.97501650821601216</v>
      </c>
      <c r="X141" s="8">
        <f>IF(W141 = "NULL", "NULL", W141*28.35)</f>
        <v>27.641718007923945</v>
      </c>
      <c r="Y141" s="8">
        <f>IF(G141 = "NULL", "NULL", G141*4)</f>
        <v>15.600264131456195</v>
      </c>
      <c r="Z141" s="8">
        <f>IF(G141 = "NULL", "NULL", H141*4)</f>
        <v>442.26</v>
      </c>
      <c r="AA141" s="16">
        <v>15000000100</v>
      </c>
      <c r="AB141" s="8">
        <f>IF(OR(E141 = "NULL", G141 = "NULL"), "NULL", (E141+G141)/2)</f>
        <v>2.9250495246480366</v>
      </c>
      <c r="AC141" s="8">
        <f>IF(OR(F141 = "NULL", H141 = "NULL"), "NULL", (F141+H141)/2)</f>
        <v>82.923749999999998</v>
      </c>
      <c r="AD141" s="13"/>
    </row>
    <row r="142" spans="1:30" ht="75.599999999999994" customHeight="1" x14ac:dyDescent="0.3">
      <c r="A142" s="9" t="s">
        <v>477</v>
      </c>
      <c r="B142" s="10" t="s">
        <v>2300</v>
      </c>
      <c r="C142" s="10" t="s">
        <v>2301</v>
      </c>
      <c r="D142" s="11" t="s">
        <v>2302</v>
      </c>
      <c r="E142" s="8" t="str">
        <f>IF(F142 = "NULL", "NULL", F142/28.34952)</f>
        <v>NULL</v>
      </c>
      <c r="F142" s="8" t="s">
        <v>32</v>
      </c>
      <c r="G142" s="8" t="str">
        <f>IF(H142 = "NULL", "NULL", H142/28.34952)</f>
        <v>NULL</v>
      </c>
      <c r="H142" s="8" t="s">
        <v>32</v>
      </c>
      <c r="I142" s="8" t="str">
        <f>IF(G142 = "NULL", "NULL", G142*1.25)</f>
        <v>NULL</v>
      </c>
      <c r="J142" s="8" t="str">
        <f>IF(G142 = "NULL", "NULL", I142*28.35)</f>
        <v>NULL</v>
      </c>
      <c r="K142" s="8" t="str">
        <f>IF(G142 = "NULL", "NULL", G142*2)</f>
        <v>NULL</v>
      </c>
      <c r="L142" s="8" t="str">
        <f>IF(G142 = "NULL", "NULL", K142*28.35)</f>
        <v>NULL</v>
      </c>
      <c r="M142" s="11" t="str">
        <f>CONCATENATE(D142, CHAR(10), " - NET WT. ", E142, " oz (", F142, " grams)")</f>
        <v>Down Home Beef n' Chop Seasoning Ingredients:
salt, spices, pepper, citric acid, dehydrated garlic &amp; onion, sugar, spice, natural flavor, fd&amp;c yellow #5 lake, calcium silicate (anti caking)
 - NET WT. NULL oz (NULL grams)</v>
      </c>
      <c r="N142" s="12">
        <v>10000000109</v>
      </c>
      <c r="O142" s="12">
        <v>30000000109</v>
      </c>
      <c r="P142" s="12">
        <v>50000000109</v>
      </c>
      <c r="Q142" s="12">
        <v>70000000109</v>
      </c>
      <c r="R142" s="12">
        <v>90000000109</v>
      </c>
      <c r="S142" s="12">
        <v>11000000127</v>
      </c>
      <c r="T142" s="12">
        <v>13000000129</v>
      </c>
      <c r="U142" s="10" t="s">
        <v>39</v>
      </c>
      <c r="V142" s="11" t="s">
        <v>591</v>
      </c>
      <c r="W142" s="8" t="str">
        <f>IF(G142 = "NULL", "NULL", G142/4)</f>
        <v>NULL</v>
      </c>
      <c r="X142" s="8" t="str">
        <f>IF(W142 = "NULL", "NULL", W142*28.35)</f>
        <v>NULL</v>
      </c>
      <c r="Y142" s="8" t="str">
        <f>IF(G142 = "NULL", "NULL", G142*4)</f>
        <v>NULL</v>
      </c>
      <c r="Z142" s="8" t="str">
        <f>IF(G142 = "NULL", "NULL", H142*4)</f>
        <v>NULL</v>
      </c>
      <c r="AA142" s="16">
        <v>15000000101</v>
      </c>
      <c r="AB142" s="8" t="str">
        <f>IF(OR(E142 = "NULL", G142 = "NULL"), "NULL", (E142+G142)/2)</f>
        <v>NULL</v>
      </c>
      <c r="AC142" s="8" t="str">
        <f>IF(OR(F142 = "NULL", H142 = "NULL"), "NULL", (F142+H142)/2)</f>
        <v>NULL</v>
      </c>
      <c r="AD142" s="13" t="s">
        <v>2003</v>
      </c>
    </row>
    <row r="143" spans="1:30" ht="75.599999999999994" customHeight="1" x14ac:dyDescent="0.3">
      <c r="A143" s="9" t="s">
        <v>478</v>
      </c>
      <c r="B143" s="10" t="s">
        <v>479</v>
      </c>
      <c r="C143" s="10" t="s">
        <v>479</v>
      </c>
      <c r="D143" s="11" t="s">
        <v>480</v>
      </c>
      <c r="E143" s="8">
        <f>IF(F143 = "NULL", "NULL", F143/28.34952)</f>
        <v>1.7500296301313041</v>
      </c>
      <c r="F143" s="8">
        <v>49.612500000000004</v>
      </c>
      <c r="G143" s="8">
        <f>IF(H143 = "NULL", "NULL", H143/28.34952)</f>
        <v>3.5000592602626082</v>
      </c>
      <c r="H143" s="8">
        <v>99.225000000000009</v>
      </c>
      <c r="I143" s="8">
        <f>IF(G143 = "NULL", "NULL", G143*1.25)</f>
        <v>4.3750740753282606</v>
      </c>
      <c r="J143" s="8">
        <f>IF(G143 = "NULL", "NULL", I143*28.35)</f>
        <v>124.0333500355562</v>
      </c>
      <c r="K143" s="8">
        <f>IF(G143 = "NULL", "NULL", G143*2)</f>
        <v>7.0001185205252163</v>
      </c>
      <c r="L143" s="8">
        <f>IF(G143 = "NULL", "NULL", K143*28.35)</f>
        <v>198.45336005688989</v>
      </c>
      <c r="M143" s="11" t="str">
        <f>CONCATENATE(D143, CHAR(10), " - NET WT. ", E143, " oz (", F143, " grams)")</f>
        <v>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
 - NET WT. 1.7500296301313 oz (49.6125 grams)</v>
      </c>
      <c r="N143" s="12">
        <v>10000000110</v>
      </c>
      <c r="O143" s="12">
        <v>30000000110</v>
      </c>
      <c r="P143" s="12">
        <v>50000000110</v>
      </c>
      <c r="Q143" s="12">
        <v>70000000110</v>
      </c>
      <c r="R143" s="12">
        <v>90000000110</v>
      </c>
      <c r="S143" s="12">
        <v>11000000128</v>
      </c>
      <c r="T143" s="12">
        <v>13000000130</v>
      </c>
      <c r="U143" s="10" t="s">
        <v>39</v>
      </c>
      <c r="V143" s="11" t="s">
        <v>182</v>
      </c>
      <c r="W143" s="8">
        <f>IF(G143 = "NULL", "NULL", G143/4)</f>
        <v>0.87501481506565204</v>
      </c>
      <c r="X143" s="8">
        <f>IF(W143 = "NULL", "NULL", W143*28.35)</f>
        <v>24.806670007111236</v>
      </c>
      <c r="Y143" s="8">
        <f>IF(G143 = "NULL", "NULL", G143*4)</f>
        <v>14.000237041050433</v>
      </c>
      <c r="Z143" s="8">
        <f>IF(G143 = "NULL", "NULL", H143*4)</f>
        <v>396.90000000000003</v>
      </c>
      <c r="AA143" s="16">
        <v>15000000102</v>
      </c>
      <c r="AB143" s="8">
        <f>IF(OR(E143 = "NULL", G143 = "NULL"), "NULL", (E143+G143)/2)</f>
        <v>2.6250444451969561</v>
      </c>
      <c r="AC143" s="8">
        <f>IF(OR(F143 = "NULL", H143 = "NULL"), "NULL", (F143+H143)/2)</f>
        <v>74.418750000000003</v>
      </c>
      <c r="AD143" s="13"/>
    </row>
    <row r="144" spans="1:30" ht="75.599999999999994" customHeight="1" x14ac:dyDescent="0.3">
      <c r="A144" s="9" t="s">
        <v>481</v>
      </c>
      <c r="B144" s="10" t="s">
        <v>482</v>
      </c>
      <c r="C144" s="10" t="s">
        <v>482</v>
      </c>
      <c r="D144" s="11" t="s">
        <v>1684</v>
      </c>
      <c r="E144" s="8">
        <f>IF(F144 = "NULL", "NULL", F144/28.34952)</f>
        <v>1.7500296301313041</v>
      </c>
      <c r="F144" s="8">
        <v>49.612500000000004</v>
      </c>
      <c r="G144" s="8">
        <f>IF(H144 = "NULL", "NULL", H144/28.34952)</f>
        <v>3.5000592602626082</v>
      </c>
      <c r="H144" s="8">
        <v>99.225000000000009</v>
      </c>
      <c r="I144" s="8">
        <f>IF(G144 = "NULL", "NULL", G144*1.25)</f>
        <v>4.3750740753282606</v>
      </c>
      <c r="J144" s="8">
        <f>IF(G144 = "NULL", "NULL", I144*28.35)</f>
        <v>124.0333500355562</v>
      </c>
      <c r="K144" s="8">
        <f>IF(G144 = "NULL", "NULL", G144*2)</f>
        <v>7.0001185205252163</v>
      </c>
      <c r="L144" s="8">
        <f>IF(G144 = "NULL", "NULL", K144*28.35)</f>
        <v>198.45336005688989</v>
      </c>
      <c r="M144" s="11" t="str">
        <f>CONCATENATE(D144, CHAR(10), " - NET WT. ", E144, " oz (", F144, " grams)")</f>
        <v>Dukkah Spice Ingredients:
cinnamon, coriander, cumin, pepper, salt, sesame
 - NET WT. 1.7500296301313 oz (49.6125 grams)</v>
      </c>
      <c r="N144" s="12">
        <v>10000000112</v>
      </c>
      <c r="O144" s="12">
        <v>30000000112</v>
      </c>
      <c r="P144" s="12">
        <v>50000000112</v>
      </c>
      <c r="Q144" s="12">
        <v>70000000112</v>
      </c>
      <c r="R144" s="12">
        <v>90000000112</v>
      </c>
      <c r="S144" s="12">
        <v>11000000130</v>
      </c>
      <c r="T144" s="12">
        <v>13000000132</v>
      </c>
      <c r="U144" s="10" t="s">
        <v>39</v>
      </c>
      <c r="V144" s="11"/>
      <c r="W144" s="8">
        <f>IF(G144 = "NULL", "NULL", G144/4)</f>
        <v>0.87501481506565204</v>
      </c>
      <c r="X144" s="8">
        <f>IF(W144 = "NULL", "NULL", W144*28.35)</f>
        <v>24.806670007111236</v>
      </c>
      <c r="Y144" s="8">
        <f>IF(G144 = "NULL", "NULL", G144*4)</f>
        <v>14.000237041050433</v>
      </c>
      <c r="Z144" s="8">
        <f>IF(G144 = "NULL", "NULL", H144*4)</f>
        <v>396.90000000000003</v>
      </c>
      <c r="AA144" s="16">
        <v>15000000103</v>
      </c>
      <c r="AB144" s="8">
        <f>IF(OR(E144 = "NULL", G144 = "NULL"), "NULL", (E144+G144)/2)</f>
        <v>2.6250444451969561</v>
      </c>
      <c r="AC144" s="8">
        <f>IF(OR(F144 = "NULL", H144 = "NULL"), "NULL", (F144+H144)/2)</f>
        <v>74.418750000000003</v>
      </c>
      <c r="AD144" s="13"/>
    </row>
    <row r="145" spans="1:30" ht="75.599999999999994" customHeight="1" x14ac:dyDescent="0.3">
      <c r="A145" s="9" t="s">
        <v>483</v>
      </c>
      <c r="B145" s="10" t="s">
        <v>1682</v>
      </c>
      <c r="C145" s="10" t="s">
        <v>1683</v>
      </c>
      <c r="D145" s="11" t="s">
        <v>484</v>
      </c>
      <c r="E145" s="8">
        <f>IF(F145 = "NULL", "NULL", F145/28.34952)</f>
        <v>0.80001354520288193</v>
      </c>
      <c r="F145" s="8">
        <v>22.680000000000003</v>
      </c>
      <c r="G145" s="8">
        <f>IF(H145 = "NULL", "NULL", H145/28.34952)</f>
        <v>1.6000270904057639</v>
      </c>
      <c r="H145" s="8">
        <v>45.360000000000007</v>
      </c>
      <c r="I145" s="8">
        <f>IF(G145 = "NULL", "NULL", G145*1.25)</f>
        <v>2.000033863007205</v>
      </c>
      <c r="J145" s="8">
        <f>IF(G145 = "NULL", "NULL", I145*28.35)</f>
        <v>56.700960016254264</v>
      </c>
      <c r="K145" s="8">
        <f>IF(G145 = "NULL", "NULL", G145*2)</f>
        <v>3.2000541808115277</v>
      </c>
      <c r="L145" s="8">
        <f>IF(G145 = "NULL", "NULL", K145*28.35)</f>
        <v>90.721536026006817</v>
      </c>
      <c r="M145" s="11" t="str">
        <f>CONCATENATE(D145, CHAR(10), " - NET WT. ", E145, " oz (", F145, " grams)")</f>
        <v>Earl Grey Black Tea Ingredients:
black tea
 - NET WT. 0.800013545202882 oz (22.68 grams)</v>
      </c>
      <c r="N145" s="12">
        <v>10000000113</v>
      </c>
      <c r="O145" s="12">
        <v>30000000113</v>
      </c>
      <c r="P145" s="12">
        <v>50000000113</v>
      </c>
      <c r="Q145" s="12">
        <v>70000000113</v>
      </c>
      <c r="R145" s="12">
        <v>90000000113</v>
      </c>
      <c r="S145" s="12">
        <v>11000000131</v>
      </c>
      <c r="T145" s="12">
        <v>13000000133</v>
      </c>
      <c r="U145" s="10"/>
      <c r="V145" s="11"/>
      <c r="W145" s="8">
        <f>IF(G145 = "NULL", "NULL", G145/4)</f>
        <v>0.40000677260144096</v>
      </c>
      <c r="X145" s="8">
        <f>IF(W145 = "NULL", "NULL", W145*28.35)</f>
        <v>11.340192003250852</v>
      </c>
      <c r="Y145" s="8">
        <f>IF(G145 = "NULL", "NULL", G145*4)</f>
        <v>6.4001083616230554</v>
      </c>
      <c r="Z145" s="8">
        <f>IF(G145 = "NULL", "NULL", H145*4)</f>
        <v>181.44000000000003</v>
      </c>
      <c r="AA145" s="16">
        <v>15000000104</v>
      </c>
      <c r="AB145" s="8">
        <f>IF(OR(E145 = "NULL", G145 = "NULL"), "NULL", (E145+G145)/2)</f>
        <v>1.2000203178043229</v>
      </c>
      <c r="AC145" s="8">
        <f>IF(OR(F145 = "NULL", H145 = "NULL"), "NULL", (F145+H145)/2)</f>
        <v>34.020000000000003</v>
      </c>
      <c r="AD145" s="13"/>
    </row>
    <row r="146" spans="1:30" ht="75.599999999999994" customHeight="1" x14ac:dyDescent="0.3">
      <c r="A146" s="9" t="s">
        <v>485</v>
      </c>
      <c r="B146" s="10" t="s">
        <v>486</v>
      </c>
      <c r="C146" s="10" t="s">
        <v>487</v>
      </c>
      <c r="D146" s="11" t="s">
        <v>488</v>
      </c>
      <c r="E146" s="8">
        <f>IF(F146 = "NULL", "NULL", F146/28.34952)</f>
        <v>1.1000186246539627</v>
      </c>
      <c r="F146" s="8">
        <v>31.185000000000006</v>
      </c>
      <c r="G146" s="8">
        <f>IF(H146 = "NULL", "NULL", H146/28.34952)</f>
        <v>2.2000372493079254</v>
      </c>
      <c r="H146" s="8">
        <v>62.370000000000012</v>
      </c>
      <c r="I146" s="8">
        <f>IF(G146 = "NULL", "NULL", G146*1.25)</f>
        <v>2.7500465616349068</v>
      </c>
      <c r="J146" s="8">
        <f>IF(G146 = "NULL", "NULL", I146*28.35)</f>
        <v>77.963820022349609</v>
      </c>
      <c r="K146" s="8">
        <f>IF(G146 = "NULL", "NULL", G146*2)</f>
        <v>4.4000744986158509</v>
      </c>
      <c r="L146" s="8">
        <f>IF(G146 = "NULL", "NULL", K146*28.35)</f>
        <v>124.74211203575938</v>
      </c>
      <c r="M146" s="11" t="str">
        <f>CONCATENATE(D146, CHAR(10), " - NET WT. ", E146, " oz (", F146, " grams)")</f>
        <v>Earth &amp; Garden Bread Dip Ingredients:
rosemary, grains of paradise, sea salt, garlic 
 - NET WT. 1.10001862465396 oz (31.185 grams)</v>
      </c>
      <c r="N146" s="12">
        <v>10000000114</v>
      </c>
      <c r="O146" s="12">
        <v>30000000114</v>
      </c>
      <c r="P146" s="12">
        <v>50000000114</v>
      </c>
      <c r="Q146" s="12">
        <v>70000000114</v>
      </c>
      <c r="R146" s="12">
        <v>90000000114</v>
      </c>
      <c r="S146" s="12">
        <v>11000000132</v>
      </c>
      <c r="T146" s="12">
        <v>13000000134</v>
      </c>
      <c r="U146" s="10"/>
      <c r="V146" s="11"/>
      <c r="W146" s="8">
        <f>IF(G146 = "NULL", "NULL", G146/4)</f>
        <v>0.55000931232698136</v>
      </c>
      <c r="X146" s="8">
        <f>IF(W146 = "NULL", "NULL", W146*28.35)</f>
        <v>15.592764004469922</v>
      </c>
      <c r="Y146" s="8">
        <f>IF(G146 = "NULL", "NULL", G146*4)</f>
        <v>8.8001489972317017</v>
      </c>
      <c r="Z146" s="8">
        <f>IF(G146 = "NULL", "NULL", H146*4)</f>
        <v>249.48000000000005</v>
      </c>
      <c r="AA146" s="16">
        <v>15000000105</v>
      </c>
      <c r="AB146" s="8">
        <f>IF(OR(E146 = "NULL", G146 = "NULL"), "NULL", (E146+G146)/2)</f>
        <v>1.6500279369809441</v>
      </c>
      <c r="AC146" s="8">
        <f>IF(OR(F146 = "NULL", H146 = "NULL"), "NULL", (F146+H146)/2)</f>
        <v>46.777500000000011</v>
      </c>
      <c r="AD146" s="13"/>
    </row>
    <row r="147" spans="1:30" ht="75.599999999999994" customHeight="1" x14ac:dyDescent="0.3">
      <c r="A147" s="9" t="s">
        <v>489</v>
      </c>
      <c r="B147" s="10" t="s">
        <v>490</v>
      </c>
      <c r="C147" s="10" t="s">
        <v>491</v>
      </c>
      <c r="D147" s="11" t="s">
        <v>492</v>
      </c>
      <c r="E147" s="8">
        <f>IF(F147 = "NULL", "NULL", F147/28.34952)</f>
        <v>1.3750232808174532</v>
      </c>
      <c r="F147" s="8">
        <v>38.981250000000003</v>
      </c>
      <c r="G147" s="8">
        <f>IF(H147 = "NULL", "NULL", H147/28.34952)</f>
        <v>2.7500465616349064</v>
      </c>
      <c r="H147" s="8">
        <v>77.962500000000006</v>
      </c>
      <c r="I147" s="8">
        <f>IF(G147 = "NULL", "NULL", G147*1.25)</f>
        <v>3.437558202043633</v>
      </c>
      <c r="J147" s="8">
        <f>IF(G147 = "NULL", "NULL", I147*28.35)</f>
        <v>97.454775027937004</v>
      </c>
      <c r="K147" s="8">
        <f>IF(G147 = "NULL", "NULL", G147*2)</f>
        <v>5.5000931232698127</v>
      </c>
      <c r="L147" s="8">
        <f>IF(G147 = "NULL", "NULL", K147*28.35)</f>
        <v>155.92764004469919</v>
      </c>
      <c r="M147" s="11" t="str">
        <f>CONCATENATE(D147, CHAR(10), " - NET WT. ", E147, " oz (", F147, " grams)")</f>
        <v>Eastern Shore Crab Boil Ingredients:
salt, celery, coriander, mustard, spices, chiles, black pepper, silicon dioxide (to prevent caking)
 - NET WT. 1.37502328081745 oz (38.98125 grams)</v>
      </c>
      <c r="N147" s="12">
        <v>10000000115</v>
      </c>
      <c r="O147" s="12">
        <v>30000000115</v>
      </c>
      <c r="P147" s="12">
        <v>50000000115</v>
      </c>
      <c r="Q147" s="12">
        <v>70000000115</v>
      </c>
      <c r="R147" s="12">
        <v>90000000115</v>
      </c>
      <c r="S147" s="12">
        <v>11000000133</v>
      </c>
      <c r="T147" s="12">
        <v>13000000135</v>
      </c>
      <c r="U147" s="10" t="s">
        <v>39</v>
      </c>
      <c r="V147" s="11" t="s">
        <v>1677</v>
      </c>
      <c r="W147" s="8">
        <f>IF(G147 = "NULL", "NULL", G147/4)</f>
        <v>0.68751164040872659</v>
      </c>
      <c r="X147" s="8">
        <f>IF(W147 = "NULL", "NULL", W147*28.35)</f>
        <v>19.490955005587399</v>
      </c>
      <c r="Y147" s="8">
        <f>IF(G147 = "NULL", "NULL", G147*4)</f>
        <v>11.000186246539625</v>
      </c>
      <c r="Z147" s="8">
        <f>IF(G147 = "NULL", "NULL", H147*4)</f>
        <v>311.85000000000002</v>
      </c>
      <c r="AA147" s="16">
        <v>15000000106</v>
      </c>
      <c r="AB147" s="8">
        <f>IF(OR(E147 = "NULL", G147 = "NULL"), "NULL", (E147+G147)/2)</f>
        <v>2.0625349212261797</v>
      </c>
      <c r="AC147" s="8">
        <f>IF(OR(F147 = "NULL", H147 = "NULL"), "NULL", (F147+H147)/2)</f>
        <v>58.471875000000004</v>
      </c>
      <c r="AD147" s="13"/>
    </row>
    <row r="148" spans="1:30" ht="75.599999999999994" customHeight="1" x14ac:dyDescent="0.3">
      <c r="A148" s="9" t="s">
        <v>493</v>
      </c>
      <c r="B148" s="10" t="s">
        <v>494</v>
      </c>
      <c r="C148" s="10" t="s">
        <v>495</v>
      </c>
      <c r="D148" s="11" t="s">
        <v>496</v>
      </c>
      <c r="E148" s="8">
        <f>IF(F148 = "NULL", "NULL", F148/28.34952)</f>
        <v>2.0500347095823845</v>
      </c>
      <c r="F148" s="8">
        <v>58.1175</v>
      </c>
      <c r="G148" s="8">
        <f>IF(H148 = "NULL", "NULL", H148/28.34952)</f>
        <v>4.1000694191647691</v>
      </c>
      <c r="H148" s="8">
        <v>116.235</v>
      </c>
      <c r="I148" s="8">
        <f>IF(G148 = "NULL", "NULL", G148*1.25)</f>
        <v>5.1250867739559611</v>
      </c>
      <c r="J148" s="8">
        <f>IF(G148 = "NULL", "NULL", I148*28.35)</f>
        <v>145.29621004165151</v>
      </c>
      <c r="K148" s="8">
        <f>IF(G148 = "NULL", "NULL", G148*2)</f>
        <v>8.2001388383295382</v>
      </c>
      <c r="L148" s="8">
        <f>IF(G148 = "NULL", "NULL", K148*28.35)</f>
        <v>232.47393606664241</v>
      </c>
      <c r="M148" s="11" t="str">
        <f>CONCATENATE(D148, CHAR(10), " - NET WT. ", E148, " oz (", F148, " grams)")</f>
        <v>Eastern Shore Seafood Seasoning Ingredients:
celery salt (salt, ground celery), spices (including chili pepper), paprika, silicon dioxide (a free flow agent)
 - NET WT. 2.05003470958238 oz (58.1175 grams)</v>
      </c>
      <c r="N148" s="12">
        <v>10000000116</v>
      </c>
      <c r="O148" s="12">
        <v>30000000116</v>
      </c>
      <c r="P148" s="12">
        <v>50000000116</v>
      </c>
      <c r="Q148" s="12">
        <v>70000000116</v>
      </c>
      <c r="R148" s="12">
        <v>90000000116</v>
      </c>
      <c r="S148" s="12">
        <v>11000000134</v>
      </c>
      <c r="T148" s="12">
        <v>13000000136</v>
      </c>
      <c r="U148" s="10" t="s">
        <v>39</v>
      </c>
      <c r="V148" s="11" t="s">
        <v>1677</v>
      </c>
      <c r="W148" s="8">
        <f>IF(G148 = "NULL", "NULL", G148/4)</f>
        <v>1.0250173547911923</v>
      </c>
      <c r="X148" s="8">
        <f>IF(W148 = "NULL", "NULL", W148*28.35)</f>
        <v>29.059242008330301</v>
      </c>
      <c r="Y148" s="8">
        <f>IF(G148 = "NULL", "NULL", G148*4)</f>
        <v>16.400277676659076</v>
      </c>
      <c r="Z148" s="8">
        <f>IF(G148 = "NULL", "NULL", H148*4)</f>
        <v>464.94</v>
      </c>
      <c r="AA148" s="16">
        <v>15000000107</v>
      </c>
      <c r="AB148" s="8">
        <f>IF(OR(E148 = "NULL", G148 = "NULL"), "NULL", (E148+G148)/2)</f>
        <v>3.075052064373577</v>
      </c>
      <c r="AC148" s="8">
        <f>IF(OR(F148 = "NULL", H148 = "NULL"), "NULL", (F148+H148)/2)</f>
        <v>87.176249999999996</v>
      </c>
      <c r="AD148" s="13"/>
    </row>
    <row r="149" spans="1:30" ht="75.599999999999994" customHeight="1" x14ac:dyDescent="0.3">
      <c r="A149" s="9" t="s">
        <v>2048</v>
      </c>
      <c r="B149" s="10" t="s">
        <v>497</v>
      </c>
      <c r="C149" s="10" t="s">
        <v>498</v>
      </c>
      <c r="D149" s="11" t="s">
        <v>499</v>
      </c>
      <c r="E149" s="8">
        <f>IF(F149 = "NULL", "NULL", F149/28.34952)</f>
        <v>0.80001354520288193</v>
      </c>
      <c r="F149" s="8">
        <v>22.680000000000003</v>
      </c>
      <c r="G149" s="8">
        <f>IF(H149 = "NULL", "NULL", H149/28.34952)</f>
        <v>1.6000270904057639</v>
      </c>
      <c r="H149" s="8">
        <v>45.360000000000007</v>
      </c>
      <c r="I149" s="8">
        <f>IF(G149 = "NULL", "NULL", G149*1.25)</f>
        <v>2.000033863007205</v>
      </c>
      <c r="J149" s="8">
        <f>IF(G149 = "NULL", "NULL", I149*28.35)</f>
        <v>56.700960016254264</v>
      </c>
      <c r="K149" s="8">
        <f>IF(G149 = "NULL", "NULL", G149*2)</f>
        <v>3.2000541808115277</v>
      </c>
      <c r="L149" s="8">
        <f>IF(G149 = "NULL", "NULL", K149*28.35)</f>
        <v>90.721536026006817</v>
      </c>
      <c r="M149" s="11" t="str">
        <f>CONCATENATE(D149, CHAR(10), " - NET WT. ", E149, " oz (", F149, " grams)")</f>
        <v>English Breakfast Tea Ingredients:
ceylon bop tea, kalgar bop tea
 - NET WT. 0.800013545202882 oz (22.68 grams)</v>
      </c>
      <c r="N149" s="12">
        <v>10000000117</v>
      </c>
      <c r="O149" s="12">
        <v>30000000117</v>
      </c>
      <c r="P149" s="12">
        <v>50000000117</v>
      </c>
      <c r="Q149" s="12">
        <v>70000000117</v>
      </c>
      <c r="R149" s="12">
        <v>90000000117</v>
      </c>
      <c r="S149" s="12">
        <v>11000000135</v>
      </c>
      <c r="T149" s="12">
        <v>13000000137</v>
      </c>
      <c r="U149" s="10" t="s">
        <v>39</v>
      </c>
      <c r="V149" s="11" t="s">
        <v>1676</v>
      </c>
      <c r="W149" s="8">
        <f>IF(G149 = "NULL", "NULL", G149/4)</f>
        <v>0.40000677260144096</v>
      </c>
      <c r="X149" s="8">
        <f>IF(W149 = "NULL", "NULL", W149*28.35)</f>
        <v>11.340192003250852</v>
      </c>
      <c r="Y149" s="8">
        <f>IF(G149 = "NULL", "NULL", G149*4)</f>
        <v>6.4001083616230554</v>
      </c>
      <c r="Z149" s="8">
        <f>IF(G149 = "NULL", "NULL", H149*4)</f>
        <v>181.44000000000003</v>
      </c>
      <c r="AA149" s="16">
        <v>15000000108</v>
      </c>
      <c r="AB149" s="8">
        <f>IF(OR(E149 = "NULL", G149 = "NULL"), "NULL", (E149+G149)/2)</f>
        <v>1.2000203178043229</v>
      </c>
      <c r="AC149" s="8">
        <f>IF(OR(F149 = "NULL", H149 = "NULL"), "NULL", (F149+H149)/2)</f>
        <v>34.020000000000003</v>
      </c>
      <c r="AD149" s="13"/>
    </row>
    <row r="150" spans="1:30" ht="75.599999999999994" customHeight="1" x14ac:dyDescent="0.3">
      <c r="A150" s="9" t="s">
        <v>500</v>
      </c>
      <c r="B150" s="10" t="s">
        <v>501</v>
      </c>
      <c r="C150" s="10" t="s">
        <v>501</v>
      </c>
      <c r="D150" s="11" t="s">
        <v>502</v>
      </c>
      <c r="E150" s="8">
        <f>IF(F150 = "NULL", "NULL", F150/28.34952)</f>
        <v>2.4000406356086454</v>
      </c>
      <c r="F150" s="8">
        <v>68.040000000000006</v>
      </c>
      <c r="G150" s="8">
        <f>IF(H150 = "NULL", "NULL", H150/28.34952)</f>
        <v>4.8000812712172909</v>
      </c>
      <c r="H150" s="8">
        <v>136.08000000000001</v>
      </c>
      <c r="I150" s="8">
        <f>IF(G150 = "NULL", "NULL", G150*1.25)</f>
        <v>6.0001015890216136</v>
      </c>
      <c r="J150" s="8">
        <f>IF(G150 = "NULL", "NULL", I150*28.35)</f>
        <v>170.10288004876276</v>
      </c>
      <c r="K150" s="8">
        <f>IF(G150 = "NULL", "NULL", G150*2)</f>
        <v>9.6001625424345818</v>
      </c>
      <c r="L150" s="8">
        <f>IF(G150 = "NULL", "NULL", K150*28.35)</f>
        <v>272.16460807802042</v>
      </c>
      <c r="M150" s="11" t="str">
        <f>CONCATENATE(D150, CHAR(10), " - NET WT. ", E150, " oz (", F150, " grams)")</f>
        <v>Espresso Coffee Rub Ingredients:
harbinger coffee, kosher salt, garlic, pink peppercorns, brown sugar, cayenne, clove, cinnamon, mace
 - NET WT. 2.40004063560865 oz (68.04 grams)</v>
      </c>
      <c r="N150" s="12">
        <v>10000000453</v>
      </c>
      <c r="O150" s="12">
        <v>30000000453</v>
      </c>
      <c r="P150" s="12">
        <v>50000000453</v>
      </c>
      <c r="Q150" s="12">
        <v>70000000453</v>
      </c>
      <c r="R150" s="12">
        <v>90000000453</v>
      </c>
      <c r="S150" s="12">
        <v>11000000136</v>
      </c>
      <c r="T150" s="12">
        <v>13000000138</v>
      </c>
      <c r="U150" s="10"/>
      <c r="V150" s="11"/>
      <c r="W150" s="8">
        <f>IF(G150 = "NULL", "NULL", G150/4)</f>
        <v>1.2000203178043227</v>
      </c>
      <c r="X150" s="8">
        <f>IF(W150 = "NULL", "NULL", W150*28.35)</f>
        <v>34.020576009752553</v>
      </c>
      <c r="Y150" s="8">
        <f>IF(G150 = "NULL", "NULL", G150*4)</f>
        <v>19.200325084869164</v>
      </c>
      <c r="Z150" s="8">
        <f>IF(G150 = "NULL", "NULL", H150*4)</f>
        <v>544.32000000000005</v>
      </c>
      <c r="AA150" s="16">
        <v>15000000410</v>
      </c>
      <c r="AB150" s="8">
        <f>IF(OR(E150 = "NULL", G150 = "NULL"), "NULL", (E150+G150)/2)</f>
        <v>3.6000609534129682</v>
      </c>
      <c r="AC150" s="8">
        <f>IF(OR(F150 = "NULL", H150 = "NULL"), "NULL", (F150+H150)/2)</f>
        <v>102.06</v>
      </c>
      <c r="AD150" s="13"/>
    </row>
    <row r="151" spans="1:30" ht="75.599999999999994" customHeight="1" x14ac:dyDescent="0.3">
      <c r="A151" s="9" t="s">
        <v>503</v>
      </c>
      <c r="B151" s="10" t="s">
        <v>504</v>
      </c>
      <c r="C151" s="10" t="s">
        <v>505</v>
      </c>
      <c r="D151" s="11" t="s">
        <v>2112</v>
      </c>
      <c r="E151" s="8">
        <f>IF(F151 = "NULL", "NULL", F151/28.34952)</f>
        <v>1.3051367360011741</v>
      </c>
      <c r="F151" s="8">
        <v>37</v>
      </c>
      <c r="G151" s="8">
        <f>IF(H151 = "NULL", "NULL", H151/28.34952)</f>
        <v>2.9982870962189132</v>
      </c>
      <c r="H151" s="8">
        <v>85</v>
      </c>
      <c r="I151" s="8">
        <f>IF(G151 = "NULL", "NULL", G151*1.25)</f>
        <v>3.7478588702736415</v>
      </c>
      <c r="J151" s="8">
        <f>IF(G151 = "NULL", "NULL", I151*28.35)</f>
        <v>106.25179897225775</v>
      </c>
      <c r="K151" s="8">
        <f>IF(G151 = "NULL", "NULL", G151*2)</f>
        <v>5.9965741924378264</v>
      </c>
      <c r="L151" s="8">
        <f>IF(G151 = "NULL", "NULL", K151*28.35)</f>
        <v>170.00287835561238</v>
      </c>
      <c r="M151" s="11" t="str">
        <f>CONCATENATE(D151, CHAR(10), " - NET WT. ", E151, " oz (", F151, " grams)")</f>
        <v>Espresso Sea Salt Ingredients:
sea salt, roasted Italian espresso beans
 - NET WT. 1.30513673600117 oz (37 grams)</v>
      </c>
      <c r="N151" s="12">
        <v>10000000119</v>
      </c>
      <c r="O151" s="12">
        <v>30000000119</v>
      </c>
      <c r="P151" s="12">
        <v>50000000119</v>
      </c>
      <c r="Q151" s="12">
        <v>70000000119</v>
      </c>
      <c r="R151" s="12">
        <v>90000000119</v>
      </c>
      <c r="S151" s="12">
        <v>11000000137</v>
      </c>
      <c r="T151" s="12">
        <v>13000000139</v>
      </c>
      <c r="U151" s="10" t="s">
        <v>39</v>
      </c>
      <c r="V151" s="11" t="s">
        <v>1687</v>
      </c>
      <c r="W151" s="8">
        <f>IF(G151 = "NULL", "NULL", G151/4)</f>
        <v>0.7495717740547283</v>
      </c>
      <c r="X151" s="8">
        <f>IF(W151 = "NULL", "NULL", W151*28.35)</f>
        <v>21.250359794451548</v>
      </c>
      <c r="Y151" s="8">
        <f>IF(G151 = "NULL", "NULL", G151*4)</f>
        <v>11.993148384875653</v>
      </c>
      <c r="Z151" s="8">
        <f>IF(G151 = "NULL", "NULL", H151*4)</f>
        <v>340</v>
      </c>
      <c r="AA151" s="16">
        <v>15000000110</v>
      </c>
      <c r="AB151" s="8">
        <f>IF(OR(E151 = "NULL", G151 = "NULL"), "NULL", (E151+G151)/2)</f>
        <v>2.1517119161100435</v>
      </c>
      <c r="AC151" s="8">
        <f>IF(OR(F151 = "NULL", H151 = "NULL"), "NULL", (F151+H151)/2)</f>
        <v>61</v>
      </c>
      <c r="AD151" s="13"/>
    </row>
    <row r="152" spans="1:30" ht="75.599999999999994" customHeight="1" x14ac:dyDescent="0.3">
      <c r="A152" s="9" t="s">
        <v>506</v>
      </c>
      <c r="B152" s="10" t="s">
        <v>507</v>
      </c>
      <c r="C152" s="10" t="s">
        <v>507</v>
      </c>
      <c r="D152" s="11" t="s">
        <v>2128</v>
      </c>
      <c r="E152" s="8">
        <f>IF(F152 = "NULL", "NULL", F152/28.34952)</f>
        <v>1.8342462235692174</v>
      </c>
      <c r="F152" s="8">
        <v>52</v>
      </c>
      <c r="G152" s="8">
        <f>IF(H152 = "NULL", "NULL", H152/28.34952)</f>
        <v>3.6684924471384348</v>
      </c>
      <c r="H152" s="8">
        <v>104</v>
      </c>
      <c r="I152" s="8">
        <f>IF(G152 = "NULL", "NULL", G152*1.25)</f>
        <v>4.5856155589230436</v>
      </c>
      <c r="J152" s="8">
        <f>IF(G152 = "NULL", "NULL", I152*28.35)</f>
        <v>130.00220109546828</v>
      </c>
      <c r="K152" s="8">
        <f>IF(G152 = "NULL", "NULL", G152*2)</f>
        <v>7.3369848942768696</v>
      </c>
      <c r="L152" s="8">
        <f>IF(G152 = "NULL", "NULL", K152*28.35)</f>
        <v>208.00352175274926</v>
      </c>
      <c r="M152" s="11" t="str">
        <f>CONCATENATE(D152, CHAR(10), " - NET WT. ", E152, " oz (", F152, " grams)")</f>
        <v>Espresso Sugar Ingredients:
cane sugar, ground espresso powder
 - NET WT. 1.83424622356922 oz (52 grams)</v>
      </c>
      <c r="N152" s="12">
        <v>10000000118</v>
      </c>
      <c r="O152" s="12">
        <v>30000000118</v>
      </c>
      <c r="P152" s="12">
        <v>50000000118</v>
      </c>
      <c r="Q152" s="12">
        <v>70000000118</v>
      </c>
      <c r="R152" s="12">
        <v>90000000118</v>
      </c>
      <c r="S152" s="12">
        <v>11000000138</v>
      </c>
      <c r="T152" s="12">
        <v>13000000140</v>
      </c>
      <c r="U152" s="10" t="s">
        <v>39</v>
      </c>
      <c r="V152" s="11" t="s">
        <v>1687</v>
      </c>
      <c r="W152" s="8">
        <f>IF(G152 = "NULL", "NULL", G152/4)</f>
        <v>0.9171231117846087</v>
      </c>
      <c r="X152" s="8">
        <f>IF(W152 = "NULL", "NULL", W152*28.35)</f>
        <v>26.000440219093658</v>
      </c>
      <c r="Y152" s="8">
        <f>IF(G152 = "NULL", "NULL", G152*4)</f>
        <v>14.673969788553739</v>
      </c>
      <c r="Z152" s="8">
        <f>IF(G152 = "NULL", "NULL", H152*4)</f>
        <v>416</v>
      </c>
      <c r="AA152" s="16">
        <v>15000000109</v>
      </c>
      <c r="AB152" s="8">
        <f>IF(OR(E152 = "NULL", G152 = "NULL"), "NULL", (E152+G152)/2)</f>
        <v>2.751369335353826</v>
      </c>
      <c r="AC152" s="8">
        <f>IF(OR(F152 = "NULL", H152 = "NULL"), "NULL", (F152+H152)/2)</f>
        <v>78</v>
      </c>
      <c r="AD152" s="13"/>
    </row>
    <row r="153" spans="1:30" ht="75.599999999999994" customHeight="1" x14ac:dyDescent="0.3">
      <c r="A153" s="9" t="s">
        <v>508</v>
      </c>
      <c r="B153" s="10" t="s">
        <v>509</v>
      </c>
      <c r="C153" s="10" t="s">
        <v>509</v>
      </c>
      <c r="D153" s="11" t="s">
        <v>510</v>
      </c>
      <c r="E153" s="8">
        <f>IF(F153 = "NULL", "NULL", F153/28.34952)</f>
        <v>1.9500330164320243</v>
      </c>
      <c r="F153" s="8">
        <v>55.282499999999999</v>
      </c>
      <c r="G153" s="8">
        <f>IF(H153 = "NULL", "NULL", H153/28.34952)</f>
        <v>3.9000660328640486</v>
      </c>
      <c r="H153" s="8">
        <v>110.565</v>
      </c>
      <c r="I153" s="8">
        <f>IF(G153 = "NULL", "NULL", G153*1.25)</f>
        <v>4.8750825410800607</v>
      </c>
      <c r="J153" s="8">
        <f>IF(G153 = "NULL", "NULL", I153*28.35)</f>
        <v>138.20859003961974</v>
      </c>
      <c r="K153" s="8">
        <f>IF(G153 = "NULL", "NULL", G153*2)</f>
        <v>7.8001320657280973</v>
      </c>
      <c r="L153" s="8">
        <f>IF(G153 = "NULL", "NULL", K153*28.35)</f>
        <v>221.13374406339156</v>
      </c>
      <c r="M153" s="11" t="str">
        <f>CONCATENATE(D153, CHAR(10), " - NET WT. ", E153, " oz (", F153, " grams)")</f>
        <v>Every Veggie Seasoning Ingredients:
spices, salt, dehydrated garlic, dehydrated onion, corn oil, herbs 
 - NET WT. 1.95003301643202 oz (55.2825 grams)</v>
      </c>
      <c r="N153" s="12">
        <v>10000000430</v>
      </c>
      <c r="O153" s="12">
        <v>30000000430</v>
      </c>
      <c r="P153" s="12">
        <v>50000000430</v>
      </c>
      <c r="Q153" s="12">
        <v>70000000430</v>
      </c>
      <c r="R153" s="12">
        <v>90000000430</v>
      </c>
      <c r="S153" s="12">
        <v>11000000139</v>
      </c>
      <c r="T153" s="12">
        <v>13000000141</v>
      </c>
      <c r="U153" s="10"/>
      <c r="V153" s="11"/>
      <c r="W153" s="8">
        <f>IF(G153 = "NULL", "NULL", G153/4)</f>
        <v>0.97501650821601216</v>
      </c>
      <c r="X153" s="8">
        <f>IF(W153 = "NULL", "NULL", W153*28.35)</f>
        <v>27.641718007923945</v>
      </c>
      <c r="Y153" s="8">
        <f>IF(G153 = "NULL", "NULL", G153*4)</f>
        <v>15.600264131456195</v>
      </c>
      <c r="Z153" s="8">
        <f>IF(G153 = "NULL", "NULL", H153*4)</f>
        <v>442.26</v>
      </c>
      <c r="AA153" s="16">
        <v>15000000389</v>
      </c>
      <c r="AB153" s="8">
        <f>IF(OR(E153 = "NULL", G153 = "NULL"), "NULL", (E153+G153)/2)</f>
        <v>2.9250495246480366</v>
      </c>
      <c r="AC153" s="8">
        <f>IF(OR(F153 = "NULL", H153 = "NULL"), "NULL", (F153+H153)/2)</f>
        <v>82.923749999999998</v>
      </c>
      <c r="AD153" s="13"/>
    </row>
    <row r="154" spans="1:30" ht="75.599999999999994" customHeight="1" x14ac:dyDescent="0.3">
      <c r="A154" s="9" t="s">
        <v>511</v>
      </c>
      <c r="B154" s="10" t="s">
        <v>512</v>
      </c>
      <c r="C154" s="10" t="s">
        <v>513</v>
      </c>
      <c r="D154" s="11" t="s">
        <v>514</v>
      </c>
      <c r="E154" s="8">
        <f>IF(F154 = "NULL", "NULL", F154/28.34952)</f>
        <v>1.1000186246539627</v>
      </c>
      <c r="F154" s="8">
        <v>31.185000000000006</v>
      </c>
      <c r="G154" s="8">
        <f>IF(H154 = "NULL", "NULL", H154/28.34952)</f>
        <v>2.2000372493079254</v>
      </c>
      <c r="H154" s="8">
        <v>62.370000000000012</v>
      </c>
      <c r="I154" s="8">
        <f>IF(G154 = "NULL", "NULL", G154*1.25)</f>
        <v>2.7500465616349068</v>
      </c>
      <c r="J154" s="8">
        <f>IF(G154 = "NULL", "NULL", I154*28.35)</f>
        <v>77.963820022349609</v>
      </c>
      <c r="K154" s="8">
        <f>IF(G154 = "NULL", "NULL", G154*2)</f>
        <v>4.4000744986158509</v>
      </c>
      <c r="L154" s="8">
        <f>IF(G154 = "NULL", "NULL", K154*28.35)</f>
        <v>124.74211203575938</v>
      </c>
      <c r="M154" s="11" t="str">
        <f>CONCATENATE(D154, CHAR(10), " - NET WT. ", E154, " oz (", F154,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1.10001862465396 oz (31.185 grams)</v>
      </c>
      <c r="N154" s="12">
        <v>10000000121</v>
      </c>
      <c r="O154" s="12">
        <v>30000000121</v>
      </c>
      <c r="P154" s="12">
        <v>50000000121</v>
      </c>
      <c r="Q154" s="12">
        <v>70000000121</v>
      </c>
      <c r="R154" s="12">
        <v>90000000121</v>
      </c>
      <c r="S154" s="12">
        <v>11000000140</v>
      </c>
      <c r="T154" s="12">
        <v>13000000142</v>
      </c>
      <c r="U154" s="10" t="s">
        <v>39</v>
      </c>
      <c r="V154" s="11"/>
      <c r="W154" s="8">
        <f>IF(G154 = "NULL", "NULL", G154/4)</f>
        <v>0.55000931232698136</v>
      </c>
      <c r="X154" s="8">
        <f>IF(W154 = "NULL", "NULL", W154*28.35)</f>
        <v>15.592764004469922</v>
      </c>
      <c r="Y154" s="8">
        <f>IF(G154 = "NULL", "NULL", G154*4)</f>
        <v>8.8001489972317017</v>
      </c>
      <c r="Z154" s="8">
        <f>IF(G154 = "NULL", "NULL", H154*4)</f>
        <v>249.48000000000005</v>
      </c>
      <c r="AA154" s="16">
        <v>15000000111</v>
      </c>
      <c r="AB154" s="8">
        <f>IF(OR(E154 = "NULL", G154 = "NULL"), "NULL", (E154+G154)/2)</f>
        <v>1.6500279369809441</v>
      </c>
      <c r="AC154" s="8">
        <f>IF(OR(F154 = "NULL", H154 = "NULL"), "NULL", (F154+H154)/2)</f>
        <v>46.777500000000011</v>
      </c>
      <c r="AD154" s="13"/>
    </row>
    <row r="155" spans="1:30" ht="75.599999999999994" customHeight="1" x14ac:dyDescent="0.3">
      <c r="A155" s="9" t="s">
        <v>515</v>
      </c>
      <c r="B155" s="10" t="s">
        <v>516</v>
      </c>
      <c r="C155" s="10" t="s">
        <v>517</v>
      </c>
      <c r="D155" s="11" t="s">
        <v>518</v>
      </c>
      <c r="E155" s="8">
        <f>IF(F155 = "NULL", "NULL", F155/28.34952)</f>
        <v>1.687528571912329</v>
      </c>
      <c r="F155" s="8">
        <v>47.840625000000003</v>
      </c>
      <c r="G155" s="8">
        <f>IF(H155 = "NULL", "NULL", H155/28.34952)</f>
        <v>3.3750571438246579</v>
      </c>
      <c r="H155" s="8">
        <v>95.681250000000006</v>
      </c>
      <c r="I155" s="8">
        <f>IF(G155 = "NULL", "NULL", G155*1.25)</f>
        <v>4.2188214297808226</v>
      </c>
      <c r="J155" s="8">
        <f>IF(G155 = "NULL", "NULL", I155*28.35)</f>
        <v>119.60358753428633</v>
      </c>
      <c r="K155" s="8">
        <f>IF(G155 = "NULL", "NULL", G155*2)</f>
        <v>6.7501142876493159</v>
      </c>
      <c r="L155" s="8">
        <f>IF(G155 = "NULL", "NULL", K155*28.35)</f>
        <v>191.36574005485812</v>
      </c>
      <c r="M155" s="11" t="str">
        <f>CONCATENATE(D155, CHAR(10), " - NET WT. ", E155, " oz (", F155,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155" s="12">
        <v>10000000122</v>
      </c>
      <c r="O155" s="12">
        <v>30000000122</v>
      </c>
      <c r="P155" s="12">
        <v>50000000122</v>
      </c>
      <c r="Q155" s="12">
        <v>70000000122</v>
      </c>
      <c r="R155" s="12">
        <v>90000000122</v>
      </c>
      <c r="S155" s="12">
        <v>11000000141</v>
      </c>
      <c r="T155" s="12">
        <v>13000000143</v>
      </c>
      <c r="U155" s="10"/>
      <c r="V155" s="11"/>
      <c r="W155" s="8">
        <f>IF(G155 = "NULL", "NULL", G155/4)</f>
        <v>0.84376428595616448</v>
      </c>
      <c r="X155" s="8">
        <f>IF(W155 = "NULL", "NULL", W155*28.35)</f>
        <v>23.920717506857265</v>
      </c>
      <c r="Y155" s="8">
        <f>IF(G155 = "NULL", "NULL", G155*4)</f>
        <v>13.500228575298632</v>
      </c>
      <c r="Z155" s="8">
        <f>IF(G155 = "NULL", "NULL", H155*4)</f>
        <v>382.72500000000002</v>
      </c>
      <c r="AA155" s="16">
        <v>15000000112</v>
      </c>
      <c r="AB155" s="8">
        <f>IF(OR(E155 = "NULL", G155 = "NULL"), "NULL", (E155+G155)/2)</f>
        <v>2.5312928578684932</v>
      </c>
      <c r="AC155" s="8">
        <f>IF(OR(F155 = "NULL", H155 = "NULL"), "NULL", (F155+H155)/2)</f>
        <v>71.760937500000011</v>
      </c>
      <c r="AD155" s="13"/>
    </row>
    <row r="156" spans="1:30" ht="75.599999999999994" customHeight="1" x14ac:dyDescent="0.3">
      <c r="A156" s="9" t="s">
        <v>519</v>
      </c>
      <c r="B156" s="10" t="s">
        <v>520</v>
      </c>
      <c r="C156" s="10" t="s">
        <v>521</v>
      </c>
      <c r="D156" s="11" t="s">
        <v>522</v>
      </c>
      <c r="E156" s="8">
        <f>IF(F156 = "NULL", "NULL", F156/28.34952)</f>
        <v>2.0500347095823845</v>
      </c>
      <c r="F156" s="8">
        <v>58.1175</v>
      </c>
      <c r="G156" s="8">
        <f>IF(H156 = "NULL", "NULL", H156/28.34952)</f>
        <v>4.1000694191647691</v>
      </c>
      <c r="H156" s="8">
        <v>116.235</v>
      </c>
      <c r="I156" s="8">
        <f>IF(G156 = "NULL", "NULL", G156*1.25)</f>
        <v>5.1250867739559611</v>
      </c>
      <c r="J156" s="8">
        <f>IF(G156 = "NULL", "NULL", I156*28.35)</f>
        <v>145.29621004165151</v>
      </c>
      <c r="K156" s="8">
        <f>IF(G156 = "NULL", "NULL", G156*2)</f>
        <v>8.2001388383295382</v>
      </c>
      <c r="L156" s="8">
        <f>IF(G156 = "NULL", "NULL", K156*28.35)</f>
        <v>232.47393606664241</v>
      </c>
      <c r="M156" s="11" t="str">
        <f>CONCATENATE(D156, CHAR(10), " - NET WT. ", E156, " oz (", F156, " grams)")</f>
        <v>Farm Market Bread Dip Ingredients:
sea salt, dehydrated garlic, spices, dehydrated red bell pepper, dehydrated lemon peel
 - NET WT. 2.05003470958238 oz (58.1175 grams)</v>
      </c>
      <c r="N156" s="12">
        <v>10000000123</v>
      </c>
      <c r="O156" s="12">
        <v>30000000123</v>
      </c>
      <c r="P156" s="12">
        <v>50000000123</v>
      </c>
      <c r="Q156" s="12">
        <v>70000000123</v>
      </c>
      <c r="R156" s="12">
        <v>90000000123</v>
      </c>
      <c r="S156" s="12">
        <v>11000000142</v>
      </c>
      <c r="T156" s="12">
        <v>13000000144</v>
      </c>
      <c r="U156" s="10" t="s">
        <v>39</v>
      </c>
      <c r="V156" s="11" t="s">
        <v>1677</v>
      </c>
      <c r="W156" s="8">
        <f>IF(G156 = "NULL", "NULL", G156/4)</f>
        <v>1.0250173547911923</v>
      </c>
      <c r="X156" s="8">
        <f>IF(W156 = "NULL", "NULL", W156*28.35)</f>
        <v>29.059242008330301</v>
      </c>
      <c r="Y156" s="8">
        <f>IF(G156 = "NULL", "NULL", G156*4)</f>
        <v>16.400277676659076</v>
      </c>
      <c r="Z156" s="8">
        <f>IF(G156 = "NULL", "NULL", H156*4)</f>
        <v>464.94</v>
      </c>
      <c r="AA156" s="16">
        <v>15000000113</v>
      </c>
      <c r="AB156" s="8">
        <f>IF(OR(E156 = "NULL", G156 = "NULL"), "NULL", (E156+G156)/2)</f>
        <v>3.075052064373577</v>
      </c>
      <c r="AC156" s="8">
        <f>IF(OR(F156 = "NULL", H156 = "NULL"), "NULL", (F156+H156)/2)</f>
        <v>87.176249999999996</v>
      </c>
      <c r="AD156" s="13"/>
    </row>
    <row r="157" spans="1:30" ht="75.599999999999994" customHeight="1" x14ac:dyDescent="0.3">
      <c r="A157" s="9" t="s">
        <v>523</v>
      </c>
      <c r="B157" s="10" t="s">
        <v>524</v>
      </c>
      <c r="C157" s="10" t="s">
        <v>525</v>
      </c>
      <c r="D157" s="11" t="s">
        <v>526</v>
      </c>
      <c r="E157" s="8">
        <f>IF(F157 = "NULL", "NULL", F157/28.34952)</f>
        <v>1.1000186246539627</v>
      </c>
      <c r="F157" s="8">
        <v>31.185000000000006</v>
      </c>
      <c r="G157" s="8">
        <f>IF(H157 = "NULL", "NULL", H157/28.34952)</f>
        <v>2.2000372493079254</v>
      </c>
      <c r="H157" s="8">
        <v>62.370000000000012</v>
      </c>
      <c r="I157" s="8">
        <f>IF(G157 = "NULL", "NULL", G157*1.25)</f>
        <v>2.7500465616349068</v>
      </c>
      <c r="J157" s="8">
        <f>IF(G157 = "NULL", "NULL", I157*28.35)</f>
        <v>77.963820022349609</v>
      </c>
      <c r="K157" s="8">
        <f>IF(G157 = "NULL", "NULL", G157*2)</f>
        <v>4.4000744986158509</v>
      </c>
      <c r="L157" s="8">
        <f>IF(G157 = "NULL", "NULL", K157*28.35)</f>
        <v>124.74211203575938</v>
      </c>
      <c r="M157" s="11" t="str">
        <f>CONCATENATE(D157, CHAR(10), " - NET WT. ", E157, " oz (", F157, " grams)")</f>
        <v>Festival of Herbs Bread Dip Ingredients:
dehydrated garlic, spices, lemon oil
• Packaged in a facility that handles wheat, and milk, soy, egg, peanuts, and tree nuts •
 - NET WT. 1.10001862465396 oz (31.185 grams)</v>
      </c>
      <c r="N157" s="12">
        <v>10000000124</v>
      </c>
      <c r="O157" s="12">
        <v>30000000124</v>
      </c>
      <c r="P157" s="12">
        <v>50000000124</v>
      </c>
      <c r="Q157" s="12">
        <v>70000000124</v>
      </c>
      <c r="R157" s="12">
        <v>90000000124</v>
      </c>
      <c r="S157" s="12">
        <v>11000000143</v>
      </c>
      <c r="T157" s="12">
        <v>13000000145</v>
      </c>
      <c r="U157" s="10" t="s">
        <v>39</v>
      </c>
      <c r="V157" s="11"/>
      <c r="W157" s="8">
        <f>IF(G157 = "NULL", "NULL", G157/4)</f>
        <v>0.55000931232698136</v>
      </c>
      <c r="X157" s="8">
        <f>IF(W157 = "NULL", "NULL", W157*28.35)</f>
        <v>15.592764004469922</v>
      </c>
      <c r="Y157" s="8">
        <f>IF(G157 = "NULL", "NULL", G157*4)</f>
        <v>8.8001489972317017</v>
      </c>
      <c r="Z157" s="8">
        <f>IF(G157 = "NULL", "NULL", H157*4)</f>
        <v>249.48000000000005</v>
      </c>
      <c r="AA157" s="16">
        <v>15000000114</v>
      </c>
      <c r="AB157" s="8">
        <f>IF(OR(E157 = "NULL", G157 = "NULL"), "NULL", (E157+G157)/2)</f>
        <v>1.6500279369809441</v>
      </c>
      <c r="AC157" s="8">
        <f>IF(OR(F157 = "NULL", H157 = "NULL"), "NULL", (F157+H157)/2)</f>
        <v>46.777500000000011</v>
      </c>
      <c r="AD157" s="13"/>
    </row>
    <row r="158" spans="1:30" ht="75.599999999999994" customHeight="1" x14ac:dyDescent="0.3">
      <c r="A158" s="9" t="s">
        <v>527</v>
      </c>
      <c r="B158" s="10" t="s">
        <v>1995</v>
      </c>
      <c r="C158" s="10" t="s">
        <v>1995</v>
      </c>
      <c r="D158" s="11" t="s">
        <v>2082</v>
      </c>
      <c r="E158" s="8">
        <f>IF(F158 = "NULL", "NULL", F158/28.34952)</f>
        <v>1.3404107018390437</v>
      </c>
      <c r="F158" s="8">
        <v>38</v>
      </c>
      <c r="G158" s="8">
        <f>IF(H158 = "NULL", "NULL", H158/28.34952)</f>
        <v>2.9982870962189132</v>
      </c>
      <c r="H158" s="8">
        <v>85</v>
      </c>
      <c r="I158" s="8">
        <f>IF(G158 = "NULL", "NULL", G158*1.25)</f>
        <v>3.7478588702736415</v>
      </c>
      <c r="J158" s="8">
        <f>IF(G158 = "NULL", "NULL", I158*28.35)</f>
        <v>106.25179897225775</v>
      </c>
      <c r="K158" s="8">
        <f>IF(G158 = "NULL", "NULL", G158*2)</f>
        <v>5.9965741924378264</v>
      </c>
      <c r="L158" s="8">
        <f>IF(G158 = "NULL", "NULL", K158*28.35)</f>
        <v>170.00287835561238</v>
      </c>
      <c r="M158" s="11" t="str">
        <f>CONCATENATE(D158, CHAR(10), " - NET WT. ", E158, " oz (", F158, " grams)")</f>
        <v>Fiesta Fajita Seasoning Ingredients:
salt, garlic, onion, pepper, spices
 - NET WT. 1.34041070183904 oz (38 grams)</v>
      </c>
      <c r="N158" s="12">
        <v>10000000125</v>
      </c>
      <c r="O158" s="12">
        <v>30000000125</v>
      </c>
      <c r="P158" s="12">
        <v>50000000125</v>
      </c>
      <c r="Q158" s="12">
        <v>70000000125</v>
      </c>
      <c r="R158" s="12">
        <v>90000000125</v>
      </c>
      <c r="S158" s="12">
        <v>11000000144</v>
      </c>
      <c r="T158" s="12">
        <v>13000000146</v>
      </c>
      <c r="U158" s="10" t="s">
        <v>39</v>
      </c>
      <c r="V158" s="11" t="s">
        <v>245</v>
      </c>
      <c r="W158" s="8">
        <f>IF(G158 = "NULL", "NULL", G158/4)</f>
        <v>0.7495717740547283</v>
      </c>
      <c r="X158" s="8">
        <f>IF(W158 = "NULL", "NULL", W158*28.35)</f>
        <v>21.250359794451548</v>
      </c>
      <c r="Y158" s="8">
        <f>IF(G158 = "NULL", "NULL", G158*4)</f>
        <v>11.993148384875653</v>
      </c>
      <c r="Z158" s="8">
        <f>IF(G158 = "NULL", "NULL", H158*4)</f>
        <v>340</v>
      </c>
      <c r="AA158" s="16">
        <v>15000000115</v>
      </c>
      <c r="AB158" s="8">
        <f>IF(OR(E158 = "NULL", G158 = "NULL"), "NULL", (E158+G158)/2)</f>
        <v>2.1693488990289786</v>
      </c>
      <c r="AC158" s="8">
        <f>IF(OR(F158 = "NULL", H158 = "NULL"), "NULL", (F158+H158)/2)</f>
        <v>61.5</v>
      </c>
      <c r="AD158" s="13" t="s">
        <v>1994</v>
      </c>
    </row>
    <row r="159" spans="1:30" ht="75.599999999999994" customHeight="1" x14ac:dyDescent="0.3">
      <c r="A159" s="9" t="s">
        <v>528</v>
      </c>
      <c r="B159" s="10" t="s">
        <v>529</v>
      </c>
      <c r="C159" s="10" t="s">
        <v>529</v>
      </c>
      <c r="D159" s="11" t="s">
        <v>530</v>
      </c>
      <c r="E159" s="8">
        <f>IF(F159 = "NULL", "NULL", F159/28.34952)</f>
        <v>1.6000270904057639</v>
      </c>
      <c r="F159" s="8">
        <v>45.360000000000007</v>
      </c>
      <c r="G159" s="8">
        <f>IF(H159 = "NULL", "NULL", H159/28.34952)</f>
        <v>3.2000541808115277</v>
      </c>
      <c r="H159" s="8">
        <v>90.720000000000013</v>
      </c>
      <c r="I159" s="8">
        <f>IF(G159 = "NULL", "NULL", G159*1.25)</f>
        <v>4.00006772601441</v>
      </c>
      <c r="J159" s="8">
        <f>IF(G159 = "NULL", "NULL", I159*28.35)</f>
        <v>113.40192003250853</v>
      </c>
      <c r="K159" s="8">
        <f>IF(G159 = "NULL", "NULL", G159*2)</f>
        <v>6.4001083616230554</v>
      </c>
      <c r="L159" s="8">
        <f>IF(G159 = "NULL", "NULL", K159*28.35)</f>
        <v>181.44307205201363</v>
      </c>
      <c r="M159" s="11" t="str">
        <f>CONCATENATE(D159, CHAR(10), " - NET WT. ", E159, " oz (", F159, " grams)")</f>
        <v>Fish Taco Seasoning Ingredients:
paprika, dehydrated garlic &amp; onion, sea salt, cane sugar, rice flour, lime juice powder (lime juice, maltodextrin, lime oil), citric acid, spices, spice extractive, calcium sulfate (caking preventative)
 - NET WT. 1.60002709040576 oz (45.36 grams)</v>
      </c>
      <c r="N159" s="12">
        <v>10000000431</v>
      </c>
      <c r="O159" s="12">
        <v>30000000431</v>
      </c>
      <c r="P159" s="12">
        <v>50000000431</v>
      </c>
      <c r="Q159" s="12">
        <v>70000000431</v>
      </c>
      <c r="R159" s="12">
        <v>90000000431</v>
      </c>
      <c r="S159" s="12">
        <v>11000000145</v>
      </c>
      <c r="T159" s="12">
        <v>13000000147</v>
      </c>
      <c r="U159" s="10"/>
      <c r="V159" s="11"/>
      <c r="W159" s="8">
        <f>IF(G159 = "NULL", "NULL", G159/4)</f>
        <v>0.80001354520288193</v>
      </c>
      <c r="X159" s="8">
        <f>IF(W159 = "NULL", "NULL", W159*28.35)</f>
        <v>22.680384006501704</v>
      </c>
      <c r="Y159" s="8">
        <f>IF(G159 = "NULL", "NULL", G159*4)</f>
        <v>12.800216723246111</v>
      </c>
      <c r="Z159" s="8">
        <f>IF(G159 = "NULL", "NULL", H159*4)</f>
        <v>362.88000000000005</v>
      </c>
      <c r="AA159" s="16">
        <v>15000000390</v>
      </c>
      <c r="AB159" s="8">
        <f>IF(OR(E159 = "NULL", G159 = "NULL"), "NULL", (E159+G159)/2)</f>
        <v>2.4000406356086459</v>
      </c>
      <c r="AC159" s="8">
        <f>IF(OR(F159 = "NULL", H159 = "NULL"), "NULL", (F159+H159)/2)</f>
        <v>68.040000000000006</v>
      </c>
      <c r="AD159" s="13"/>
    </row>
    <row r="160" spans="1:30" ht="75.599999999999994" customHeight="1" x14ac:dyDescent="0.3">
      <c r="A160" s="9" t="s">
        <v>531</v>
      </c>
      <c r="B160" s="10" t="s">
        <v>532</v>
      </c>
      <c r="C160" s="10" t="s">
        <v>533</v>
      </c>
      <c r="D160" s="11" t="s">
        <v>534</v>
      </c>
      <c r="E160" s="8">
        <f>IF(F160 = "NULL", "NULL", F160/28.34952)</f>
        <v>0.70001185205252148</v>
      </c>
      <c r="F160" s="8">
        <v>19.844999999999999</v>
      </c>
      <c r="G160" s="8">
        <f>IF(H160 = "NULL", "NULL", H160/28.34952)</f>
        <v>1.400023704105043</v>
      </c>
      <c r="H160" s="8">
        <v>39.69</v>
      </c>
      <c r="I160" s="8">
        <f>IF(G160 = "NULL", "NULL", G160*1.25)</f>
        <v>1.7500296301313036</v>
      </c>
      <c r="J160" s="8">
        <f>IF(G160 = "NULL", "NULL", I160*28.35)</f>
        <v>49.613340014222459</v>
      </c>
      <c r="K160" s="8">
        <f>IF(G160 = "NULL", "NULL", G160*2)</f>
        <v>2.8000474082100859</v>
      </c>
      <c r="L160" s="8">
        <f>IF(G160 = "NULL", "NULL", K160*28.35)</f>
        <v>79.38134402275594</v>
      </c>
      <c r="M160" s="11" t="str">
        <f>CONCATENATE(D160, CHAR(10), " - NET WT. ", E160, " oz (", F160, " grams)")</f>
        <v>Fisherman's Wharf Seafood Ingredients:
salt, spices, paprika, granulated garlic, granulated lemon peel, onion powder. contains 2% or less of red pepper, citric acid, sugar, fd&amp;c yellow #5
• CONTAINS MUSTARD •
 - NET WT. 0.700011852052521 oz (19.845 grams)</v>
      </c>
      <c r="N160" s="12">
        <v>10000000126</v>
      </c>
      <c r="O160" s="12">
        <v>30000000126</v>
      </c>
      <c r="P160" s="12">
        <v>50000000126</v>
      </c>
      <c r="Q160" s="12">
        <v>70000000126</v>
      </c>
      <c r="R160" s="12">
        <v>90000000126</v>
      </c>
      <c r="S160" s="12">
        <v>11000000146</v>
      </c>
      <c r="T160" s="12">
        <v>13000000149</v>
      </c>
      <c r="U160" s="10" t="s">
        <v>39</v>
      </c>
      <c r="V160" s="11"/>
      <c r="W160" s="8">
        <f>IF(G160 = "NULL", "NULL", G160/4)</f>
        <v>0.35000592602626074</v>
      </c>
      <c r="X160" s="8">
        <f>IF(W160 = "NULL", "NULL", W160*28.35)</f>
        <v>9.9226680028444925</v>
      </c>
      <c r="Y160" s="8">
        <f>IF(G160 = "NULL", "NULL", G160*4)</f>
        <v>5.6000948164201718</v>
      </c>
      <c r="Z160" s="8">
        <f>IF(G160 = "NULL", "NULL", H160*4)</f>
        <v>158.76</v>
      </c>
      <c r="AA160" s="16">
        <v>15000000116</v>
      </c>
      <c r="AB160" s="8">
        <f>IF(OR(E160 = "NULL", G160 = "NULL"), "NULL", (E160+G160)/2)</f>
        <v>1.0500177780787823</v>
      </c>
      <c r="AC160" s="8">
        <f>IF(OR(F160 = "NULL", H160 = "NULL"), "NULL", (F160+H160)/2)</f>
        <v>29.767499999999998</v>
      </c>
      <c r="AD160" s="13"/>
    </row>
    <row r="161" spans="1:30" ht="75.599999999999994" customHeight="1" x14ac:dyDescent="0.3">
      <c r="A161" s="14" t="s">
        <v>535</v>
      </c>
      <c r="B161" s="10" t="s">
        <v>536</v>
      </c>
      <c r="C161" s="10" t="s">
        <v>537</v>
      </c>
      <c r="D161" s="11" t="s">
        <v>2240</v>
      </c>
      <c r="E161" s="8" t="str">
        <f>IF(F161 = "NULL", "NULL", F161/28.34952)</f>
        <v>NULL</v>
      </c>
      <c r="F161" s="8" t="s">
        <v>32</v>
      </c>
      <c r="G161" s="8" t="str">
        <f>IF(H161 = "NULL", "NULL", H161/28.34952)</f>
        <v>NULL</v>
      </c>
      <c r="H161" s="8" t="s">
        <v>32</v>
      </c>
      <c r="I161" s="8" t="str">
        <f>IF(G161 = "NULL", "NULL", G161*1.25)</f>
        <v>NULL</v>
      </c>
      <c r="J161" s="8" t="str">
        <f>IF(G161 = "NULL", "NULL", I161*28.35)</f>
        <v>NULL</v>
      </c>
      <c r="K161" s="8" t="str">
        <f>IF(G161 = "NULL", "NULL", G161*2)</f>
        <v>NULL</v>
      </c>
      <c r="L161" s="8" t="str">
        <f>IF(G161 = "NULL", "NULL", K161*28.35)</f>
        <v>NULL</v>
      </c>
      <c r="M161" s="11" t="s">
        <v>2241</v>
      </c>
      <c r="N161" s="11">
        <v>10000000478</v>
      </c>
      <c r="O161" s="11">
        <v>30000000478</v>
      </c>
      <c r="P161" s="11">
        <v>50000000478</v>
      </c>
      <c r="Q161" s="11">
        <v>70000000478</v>
      </c>
      <c r="R161" s="11">
        <v>90000000478</v>
      </c>
      <c r="S161" s="11">
        <v>11000000147</v>
      </c>
      <c r="T161" s="11">
        <v>13000000148</v>
      </c>
      <c r="U161" s="11" t="s">
        <v>39</v>
      </c>
      <c r="V161" s="11" t="s">
        <v>1677</v>
      </c>
      <c r="W161" s="8" t="str">
        <f>IF(G161 = "NULL", "NULL", G161/4)</f>
        <v>NULL</v>
      </c>
      <c r="X161" s="8" t="str">
        <f>IF(W161 = "NULL", "NULL", W161*28.35)</f>
        <v>NULL</v>
      </c>
      <c r="Y161" s="8" t="str">
        <f>IF(G161 = "NULL", "NULL", G161*4)</f>
        <v>NULL</v>
      </c>
      <c r="Z161" s="8" t="str">
        <f>IF(G161 = "NULL", "NULL", H161*4)</f>
        <v>NULL</v>
      </c>
      <c r="AA161" s="11">
        <v>15000000435</v>
      </c>
      <c r="AB161" s="8" t="str">
        <f>IF(OR(E161 = "NULL", G161 = "NULL"), "NULL", (E161+G161)/2)</f>
        <v>NULL</v>
      </c>
      <c r="AC161" s="8" t="str">
        <f>IF(OR(F161 = "NULL", H161 = "NULL"), "NULL", (F161+H161)/2)</f>
        <v>NULL</v>
      </c>
      <c r="AD161" s="13" t="s">
        <v>538</v>
      </c>
    </row>
    <row r="162" spans="1:30" ht="75.599999999999994" customHeight="1" x14ac:dyDescent="0.3">
      <c r="A162" s="9" t="s">
        <v>539</v>
      </c>
      <c r="B162" s="10" t="s">
        <v>540</v>
      </c>
      <c r="C162" s="10" t="s">
        <v>541</v>
      </c>
      <c r="D162" s="11" t="s">
        <v>542</v>
      </c>
      <c r="E162" s="8">
        <f>IF(F162 = "NULL", "NULL", F162/28.34952)</f>
        <v>1.1000186246539627</v>
      </c>
      <c r="F162" s="8">
        <v>31.185000000000006</v>
      </c>
      <c r="G162" s="8">
        <f>IF(H162 = "NULL", "NULL", H162/28.34952)</f>
        <v>2.2000372493079254</v>
      </c>
      <c r="H162" s="8">
        <v>62.370000000000012</v>
      </c>
      <c r="I162" s="8">
        <f>IF(G162 = "NULL", "NULL", G162*1.25)</f>
        <v>2.7500465616349068</v>
      </c>
      <c r="J162" s="8">
        <f>IF(G162 = "NULL", "NULL", I162*28.35)</f>
        <v>77.963820022349609</v>
      </c>
      <c r="K162" s="8">
        <f>IF(G162 = "NULL", "NULL", G162*2)</f>
        <v>4.4000744986158509</v>
      </c>
      <c r="L162" s="8">
        <f>IF(G162 = "NULL", "NULL", K162*28.35)</f>
        <v>124.74211203575938</v>
      </c>
      <c r="M162" s="11" t="str">
        <f>CONCATENATE(D162, CHAR(10), " - NET WT. ", E162, " oz (", F162, " grams)")</f>
        <v>Flavors of Rome Bread Dip Ingredients:
 dried tomato, sea salt, garlic, cane sugar, herbs, spices, &lt;2% silicon dioxide (anti cake)
 - NET WT. 1.10001862465396 oz (31.185 grams)</v>
      </c>
      <c r="N162" s="12">
        <v>10000000127</v>
      </c>
      <c r="O162" s="12">
        <v>30000000127</v>
      </c>
      <c r="P162" s="12">
        <v>50000000127</v>
      </c>
      <c r="Q162" s="12">
        <v>70000000127</v>
      </c>
      <c r="R162" s="12">
        <v>90000000127</v>
      </c>
      <c r="S162" s="12">
        <v>11000000148</v>
      </c>
      <c r="T162" s="12">
        <v>13000000150</v>
      </c>
      <c r="U162" s="10"/>
      <c r="V162" s="11"/>
      <c r="W162" s="8">
        <f>IF(G162 = "NULL", "NULL", G162/4)</f>
        <v>0.55000931232698136</v>
      </c>
      <c r="X162" s="8">
        <f>IF(W162 = "NULL", "NULL", W162*28.35)</f>
        <v>15.592764004469922</v>
      </c>
      <c r="Y162" s="8">
        <f>IF(G162 = "NULL", "NULL", G162*4)</f>
        <v>8.8001489972317017</v>
      </c>
      <c r="Z162" s="8">
        <f>IF(G162 = "NULL", "NULL", H162*4)</f>
        <v>249.48000000000005</v>
      </c>
      <c r="AA162" s="16">
        <v>15000000117</v>
      </c>
      <c r="AB162" s="8">
        <f>IF(OR(E162 = "NULL", G162 = "NULL"), "NULL", (E162+G162)/2)</f>
        <v>1.6500279369809441</v>
      </c>
      <c r="AC162" s="8">
        <f>IF(OR(F162 = "NULL", H162 = "NULL"), "NULL", (F162+H162)/2)</f>
        <v>46.777500000000011</v>
      </c>
      <c r="AD162" s="13"/>
    </row>
    <row r="163" spans="1:30" ht="75.599999999999994" customHeight="1" x14ac:dyDescent="0.3">
      <c r="A163" s="9" t="s">
        <v>543</v>
      </c>
      <c r="B163" s="10" t="s">
        <v>544</v>
      </c>
      <c r="C163" s="10" t="s">
        <v>545</v>
      </c>
      <c r="D163" s="11" t="s">
        <v>546</v>
      </c>
      <c r="E163" s="8">
        <f>IF(F163 = "NULL", "NULL", F163/28.34952)</f>
        <v>2.0500347095823845</v>
      </c>
      <c r="F163" s="8">
        <v>58.1175</v>
      </c>
      <c r="G163" s="8">
        <f>IF(H163 = "NULL", "NULL", H163/28.34952)</f>
        <v>4.1000694191647691</v>
      </c>
      <c r="H163" s="8">
        <v>116.235</v>
      </c>
      <c r="I163" s="8">
        <f>IF(G163 = "NULL", "NULL", G163*1.25)</f>
        <v>5.1250867739559611</v>
      </c>
      <c r="J163" s="8">
        <f>IF(G163 = "NULL", "NULL", I163*28.35)</f>
        <v>145.29621004165151</v>
      </c>
      <c r="K163" s="8">
        <f>IF(G163 = "NULL", "NULL", G163*2)</f>
        <v>8.2001388383295382</v>
      </c>
      <c r="L163" s="8">
        <f>IF(G163 = "NULL", "NULL", K163*28.35)</f>
        <v>232.47393606664241</v>
      </c>
      <c r="M163" s="11" t="str">
        <f>CONCATENATE(D163, CHAR(10), " - NET WT. ", E163, " oz (", F163, " grams)")</f>
        <v>Flavors of Venice Bread Dip Ingredients:
onion, garlic, oregano, anise seed, rosemary, bell pepper, basil
 - NET WT. 2.05003470958238 oz (58.1175 grams)</v>
      </c>
      <c r="N163" s="12">
        <v>10000000128</v>
      </c>
      <c r="O163" s="12">
        <v>30000000128</v>
      </c>
      <c r="P163" s="12">
        <v>50000000128</v>
      </c>
      <c r="Q163" s="12">
        <v>70000000128</v>
      </c>
      <c r="R163" s="12">
        <v>90000000128</v>
      </c>
      <c r="S163" s="12">
        <v>11000000149</v>
      </c>
      <c r="T163" s="12">
        <v>13000000151</v>
      </c>
      <c r="U163" s="10" t="s">
        <v>39</v>
      </c>
      <c r="V163" s="11" t="s">
        <v>1676</v>
      </c>
      <c r="W163" s="8">
        <f>IF(G163 = "NULL", "NULL", G163/4)</f>
        <v>1.0250173547911923</v>
      </c>
      <c r="X163" s="8">
        <f>IF(W163 = "NULL", "NULL", W163*28.35)</f>
        <v>29.059242008330301</v>
      </c>
      <c r="Y163" s="8">
        <f>IF(G163 = "NULL", "NULL", G163*4)</f>
        <v>16.400277676659076</v>
      </c>
      <c r="Z163" s="8">
        <f>IF(G163 = "NULL", "NULL", H163*4)</f>
        <v>464.94</v>
      </c>
      <c r="AA163" s="16">
        <v>15000000118</v>
      </c>
      <c r="AB163" s="8">
        <f>IF(OR(E163 = "NULL", G163 = "NULL"), "NULL", (E163+G163)/2)</f>
        <v>3.075052064373577</v>
      </c>
      <c r="AC163" s="8">
        <f>IF(OR(F163 = "NULL", H163 = "NULL"), "NULL", (F163+H163)/2)</f>
        <v>87.176249999999996</v>
      </c>
      <c r="AD163" s="13"/>
    </row>
    <row r="164" spans="1:30" ht="75.599999999999994" customHeight="1" x14ac:dyDescent="0.3">
      <c r="A164" s="9" t="s">
        <v>547</v>
      </c>
      <c r="B164" s="10" t="s">
        <v>548</v>
      </c>
      <c r="C164" s="10" t="s">
        <v>548</v>
      </c>
      <c r="D164" s="11" t="s">
        <v>549</v>
      </c>
      <c r="E164" s="8">
        <f>IF(F164 = "NULL", "NULL", F164/28.34952)</f>
        <v>1.8500313232816643</v>
      </c>
      <c r="F164" s="8">
        <v>52.447500000000005</v>
      </c>
      <c r="G164" s="8">
        <f>IF(H164 = "NULL", "NULL", H164/28.34952)</f>
        <v>3.7000626465633286</v>
      </c>
      <c r="H164" s="8">
        <v>104.89500000000001</v>
      </c>
      <c r="I164" s="8">
        <f>IF(G164 = "NULL", "NULL", G164*1.25)</f>
        <v>4.6250783082041611</v>
      </c>
      <c r="J164" s="8">
        <f>IF(G164 = "NULL", "NULL", I164*28.35)</f>
        <v>131.12097003758797</v>
      </c>
      <c r="K164" s="8">
        <f>IF(G164 = "NULL", "NULL", G164*2)</f>
        <v>7.4001252931266572</v>
      </c>
      <c r="L164" s="8">
        <f>IF(G164 = "NULL", "NULL", K164*28.35)</f>
        <v>209.79355206014074</v>
      </c>
      <c r="M164" s="11" t="str">
        <f>CONCATENATE(D164, CHAR(10), " - NET WT. ", E164, " oz (", F164, " grams)")</f>
        <v>Flipping the Bird Ingredients:
paprika, onion, lemon, honey, sage, marjoram, ancho, black pepper, pasilla, celery, garlic, cumin
 - NET WT. 1.85003132328166 oz (52.4475 grams)</v>
      </c>
      <c r="N164" s="12">
        <v>10000000129</v>
      </c>
      <c r="O164" s="12">
        <v>30000000129</v>
      </c>
      <c r="P164" s="12">
        <v>50000000129</v>
      </c>
      <c r="Q164" s="12">
        <v>70000000129</v>
      </c>
      <c r="R164" s="12">
        <v>90000000129</v>
      </c>
      <c r="S164" s="12">
        <v>11000000150</v>
      </c>
      <c r="T164" s="12">
        <v>13000000152</v>
      </c>
      <c r="U164" s="10"/>
      <c r="V164" s="11"/>
      <c r="W164" s="8">
        <f>IF(G164 = "NULL", "NULL", G164/4)</f>
        <v>0.92501566164083215</v>
      </c>
      <c r="X164" s="8">
        <f>IF(W164 = "NULL", "NULL", W164*28.35)</f>
        <v>26.224194007517593</v>
      </c>
      <c r="Y164" s="8">
        <f>IF(G164 = "NULL", "NULL", G164*4)</f>
        <v>14.800250586253314</v>
      </c>
      <c r="Z164" s="8">
        <f>IF(G164 = "NULL", "NULL", H164*4)</f>
        <v>419.58000000000004</v>
      </c>
      <c r="AA164" s="16">
        <v>15000000119</v>
      </c>
      <c r="AB164" s="8">
        <f>IF(OR(E164 = "NULL", G164 = "NULL"), "NULL", (E164+G164)/2)</f>
        <v>2.7750469849224966</v>
      </c>
      <c r="AC164" s="8">
        <f>IF(OR(F164 = "NULL", H164 = "NULL"), "NULL", (F164+H164)/2)</f>
        <v>78.671250000000015</v>
      </c>
      <c r="AD164" s="13" t="s">
        <v>2012</v>
      </c>
    </row>
    <row r="165" spans="1:30" ht="75.599999999999994" customHeight="1" x14ac:dyDescent="0.3">
      <c r="A165" s="25" t="s">
        <v>550</v>
      </c>
      <c r="B165" s="10" t="s">
        <v>551</v>
      </c>
      <c r="C165" s="10" t="s">
        <v>552</v>
      </c>
      <c r="D165" s="11" t="s">
        <v>2117</v>
      </c>
      <c r="E165" s="8">
        <f>IF(F165 = "NULL", "NULL", F165/28.34952)</f>
        <v>1.5873284627041306</v>
      </c>
      <c r="F165" s="8">
        <v>45</v>
      </c>
      <c r="G165" s="8">
        <f>IF(H165 = "NULL", "NULL", H165/28.34952)</f>
        <v>4.2328759005443484</v>
      </c>
      <c r="H165" s="8">
        <v>120</v>
      </c>
      <c r="I165" s="8">
        <f>IF(G165 = "NULL", "NULL", G165*1.25)</f>
        <v>5.2910948756804359</v>
      </c>
      <c r="J165" s="8">
        <f>IF(G165 = "NULL", "NULL", I165*28.35)</f>
        <v>150.00253972554037</v>
      </c>
      <c r="K165" s="8">
        <f>IF(G165 = "NULL", "NULL", G165*2)</f>
        <v>8.4657518010886967</v>
      </c>
      <c r="L165" s="8">
        <f>IF(G165 = "NULL", "NULL", K165*28.35)</f>
        <v>240.00406356086455</v>
      </c>
      <c r="M165" s="11" t="str">
        <f>CONCATENATE(D165, CHAR(10), " - NET WT. ", E165, " oz (", F165, " grams)")</f>
        <v>Florida Citrus Sea Salt Ingredients:
sea salt, orange, lemon, black pepper, smoked hickory salt, lime, ginger
 - NET WT. 1.58732846270413 oz (45 grams)</v>
      </c>
      <c r="N165" s="12">
        <v>10000000130</v>
      </c>
      <c r="O165" s="12">
        <v>30000000130</v>
      </c>
      <c r="P165" s="12">
        <v>50000000130</v>
      </c>
      <c r="Q165" s="12">
        <v>70000000130</v>
      </c>
      <c r="R165" s="12">
        <v>90000000130</v>
      </c>
      <c r="S165" s="12">
        <v>11000000151</v>
      </c>
      <c r="T165" s="12">
        <v>13000000153</v>
      </c>
      <c r="U165" s="10" t="s">
        <v>39</v>
      </c>
      <c r="V165" s="11" t="s">
        <v>173</v>
      </c>
      <c r="W165" s="8">
        <f>IF(G165 = "NULL", "NULL", G165/4)</f>
        <v>1.0582189751360871</v>
      </c>
      <c r="X165" s="8">
        <f>IF(W165 = "NULL", "NULL", W165*28.35)</f>
        <v>30.000507945108069</v>
      </c>
      <c r="Y165" s="8">
        <f>IF(G165 = "NULL", "NULL", G165*4)</f>
        <v>16.931503602177393</v>
      </c>
      <c r="Z165" s="8">
        <f>IF(G165 = "NULL", "NULL", H165*4)</f>
        <v>480</v>
      </c>
      <c r="AA165" s="16">
        <v>15000000120</v>
      </c>
      <c r="AB165" s="8">
        <f>IF(OR(E165 = "NULL", G165 = "NULL"), "NULL", (E165+G165)/2)</f>
        <v>2.9101021816242394</v>
      </c>
      <c r="AC165" s="8">
        <f>IF(OR(F165 = "NULL", H165 = "NULL"), "NULL", (F165+H165)/2)</f>
        <v>82.5</v>
      </c>
      <c r="AD165" s="13" t="s">
        <v>2036</v>
      </c>
    </row>
    <row r="166" spans="1:30" ht="75.599999999999994" customHeight="1" x14ac:dyDescent="0.3">
      <c r="A166" s="9" t="s">
        <v>553</v>
      </c>
      <c r="B166" s="10" t="s">
        <v>554</v>
      </c>
      <c r="C166" s="10" t="s">
        <v>555</v>
      </c>
      <c r="D166" s="11" t="s">
        <v>556</v>
      </c>
      <c r="E166" s="8">
        <f>IF(F166 = "NULL", "NULL", F166/28.34952)</f>
        <v>1.1000186246539627</v>
      </c>
      <c r="F166" s="8">
        <v>31.185000000000006</v>
      </c>
      <c r="G166" s="8">
        <f>IF(H166 = "NULL", "NULL", H166/28.34952)</f>
        <v>2.2000372493079254</v>
      </c>
      <c r="H166" s="8">
        <v>62.370000000000012</v>
      </c>
      <c r="I166" s="8">
        <f>IF(G166 = "NULL", "NULL", G166*1.25)</f>
        <v>2.7500465616349068</v>
      </c>
      <c r="J166" s="8">
        <f>IF(G166 = "NULL", "NULL", I166*28.35)</f>
        <v>77.963820022349609</v>
      </c>
      <c r="K166" s="8">
        <f>IF(G166 = "NULL", "NULL", G166*2)</f>
        <v>4.4000744986158509</v>
      </c>
      <c r="L166" s="8">
        <f>IF(G166 = "NULL", "NULL", K166*28.35)</f>
        <v>124.74211203575938</v>
      </c>
      <c r="M166" s="11" t="str">
        <f>CONCATENATE(D166, CHAR(10), " - NET WT. ", E166, " oz (", F166, " grams)")</f>
        <v>For Every Grill Seasoning Ingredients:
salt, paprika, natural spices, monosodium glutamate, garlic powder, red pepper, oleo resin paprika, tricalcium phosphate (anti-caking)
 - NET WT. 1.10001862465396 oz (31.185 grams)</v>
      </c>
      <c r="N166" s="12">
        <v>10000000420</v>
      </c>
      <c r="O166" s="12">
        <v>30000000420</v>
      </c>
      <c r="P166" s="12">
        <v>50000000420</v>
      </c>
      <c r="Q166" s="12">
        <v>70000000420</v>
      </c>
      <c r="R166" s="12">
        <v>90000000420</v>
      </c>
      <c r="S166" s="12">
        <v>11000000152</v>
      </c>
      <c r="T166" s="12">
        <v>13000000154</v>
      </c>
      <c r="U166" s="10" t="s">
        <v>39</v>
      </c>
      <c r="V166" s="11" t="s">
        <v>1677</v>
      </c>
      <c r="W166" s="8">
        <f>IF(G166 = "NULL", "NULL", G166/4)</f>
        <v>0.55000931232698136</v>
      </c>
      <c r="X166" s="8">
        <f>IF(W166 = "NULL", "NULL", W166*28.35)</f>
        <v>15.592764004469922</v>
      </c>
      <c r="Y166" s="8">
        <f>IF(G166 = "NULL", "NULL", G166*4)</f>
        <v>8.8001489972317017</v>
      </c>
      <c r="Z166" s="8">
        <f>IF(G166 = "NULL", "NULL", H166*4)</f>
        <v>249.48000000000005</v>
      </c>
      <c r="AA166" s="16">
        <v>15000000380</v>
      </c>
      <c r="AB166" s="8">
        <f>IF(OR(E166 = "NULL", G166 = "NULL"), "NULL", (E166+G166)/2)</f>
        <v>1.6500279369809441</v>
      </c>
      <c r="AC166" s="8">
        <f>IF(OR(F166 = "NULL", H166 = "NULL"), "NULL", (F166+H166)/2)</f>
        <v>46.777500000000011</v>
      </c>
      <c r="AD166" s="13"/>
    </row>
    <row r="167" spans="1:30" ht="75.599999999999994" customHeight="1" x14ac:dyDescent="0.3">
      <c r="A167" s="9" t="s">
        <v>557</v>
      </c>
      <c r="B167" s="10" t="s">
        <v>558</v>
      </c>
      <c r="C167" s="10" t="s">
        <v>559</v>
      </c>
      <c r="D167" s="11" t="s">
        <v>560</v>
      </c>
      <c r="E167" s="8">
        <f>IF(F167 = "NULL", "NULL", F167/28.34952)</f>
        <v>1.8500313232816643</v>
      </c>
      <c r="F167" s="8">
        <v>52.447500000000005</v>
      </c>
      <c r="G167" s="8">
        <f>IF(H167 = "NULL", "NULL", H167/28.34952)</f>
        <v>3.7000626465633286</v>
      </c>
      <c r="H167" s="8">
        <v>104.89500000000001</v>
      </c>
      <c r="I167" s="8">
        <f>IF(G167 = "NULL", "NULL", G167*1.25)</f>
        <v>4.6250783082041611</v>
      </c>
      <c r="J167" s="8">
        <f>IF(G167 = "NULL", "NULL", I167*28.35)</f>
        <v>131.12097003758797</v>
      </c>
      <c r="K167" s="8">
        <f>IF(G167 = "NULL", "NULL", G167*2)</f>
        <v>7.4001252931266572</v>
      </c>
      <c r="L167" s="8">
        <f>IF(G167 = "NULL", "NULL", K167*28.35)</f>
        <v>209.79355206014074</v>
      </c>
      <c r="M167" s="11" t="str">
        <f>CONCATENATE(D167, CHAR(10), " - NET WT. ", E167, " oz (", F167, " grams)")</f>
        <v>French Flair Bread Dip Ingredients:
tomato (tomato, &lt; 2% silicon dioxide (anti-caking agent)), onion, garlic, black pepper, tarragon, and basil
 - NET WT. 1.85003132328166 oz (52.4475 grams)</v>
      </c>
      <c r="N167" s="12">
        <v>10000000131</v>
      </c>
      <c r="O167" s="12">
        <v>30000000131</v>
      </c>
      <c r="P167" s="12">
        <v>50000000131</v>
      </c>
      <c r="Q167" s="12">
        <v>70000000131</v>
      </c>
      <c r="R167" s="12">
        <v>90000000131</v>
      </c>
      <c r="S167" s="12">
        <v>11000000153</v>
      </c>
      <c r="T167" s="12">
        <v>13000000155</v>
      </c>
      <c r="U167" s="10" t="s">
        <v>39</v>
      </c>
      <c r="V167" s="11"/>
      <c r="W167" s="8">
        <f>IF(G167 = "NULL", "NULL", G167/4)</f>
        <v>0.92501566164083215</v>
      </c>
      <c r="X167" s="8">
        <f>IF(W167 = "NULL", "NULL", W167*28.35)</f>
        <v>26.224194007517593</v>
      </c>
      <c r="Y167" s="8">
        <f>IF(G167 = "NULL", "NULL", G167*4)</f>
        <v>14.800250586253314</v>
      </c>
      <c r="Z167" s="8">
        <f>IF(G167 = "NULL", "NULL", H167*4)</f>
        <v>419.58000000000004</v>
      </c>
      <c r="AA167" s="16">
        <v>15000000121</v>
      </c>
      <c r="AB167" s="8">
        <f>IF(OR(E167 = "NULL", G167 = "NULL"), "NULL", (E167+G167)/2)</f>
        <v>2.7750469849224966</v>
      </c>
      <c r="AC167" s="8">
        <f>IF(OR(F167 = "NULL", H167 = "NULL"), "NULL", (F167+H167)/2)</f>
        <v>78.671250000000015</v>
      </c>
      <c r="AD167" s="13"/>
    </row>
    <row r="168" spans="1:30" ht="75.599999999999994" customHeight="1" x14ac:dyDescent="0.3">
      <c r="A168" s="9" t="s">
        <v>561</v>
      </c>
      <c r="B168" s="10" t="s">
        <v>562</v>
      </c>
      <c r="C168" s="10" t="s">
        <v>563</v>
      </c>
      <c r="D168" s="11" t="s">
        <v>564</v>
      </c>
      <c r="E168" s="8">
        <f>IF(F168 = "NULL", "NULL", F168/28.34952)</f>
        <v>1.6000270904057639</v>
      </c>
      <c r="F168" s="8">
        <v>45.360000000000007</v>
      </c>
      <c r="G168" s="8">
        <f>IF(H168 = "NULL", "NULL", H168/28.34952)</f>
        <v>3.2000541808115277</v>
      </c>
      <c r="H168" s="8">
        <v>90.720000000000013</v>
      </c>
      <c r="I168" s="8">
        <f>IF(G168 = "NULL", "NULL", G168*1.25)</f>
        <v>4.00006772601441</v>
      </c>
      <c r="J168" s="8">
        <f>IF(G168 = "NULL", "NULL", I168*28.35)</f>
        <v>113.40192003250853</v>
      </c>
      <c r="K168" s="8">
        <f>IF(G168 = "NULL", "NULL", G168*2)</f>
        <v>6.4001083616230554</v>
      </c>
      <c r="L168" s="8">
        <f>IF(G168 = "NULL", "NULL", K168*28.35)</f>
        <v>181.44307205201363</v>
      </c>
      <c r="M168" s="11" t="str">
        <f>CONCATENATE(D168, CHAR(10), " - NET WT. ", E168, " oz (", F168, " grams)")</f>
        <v>French Grey Sea Salt Ingredients:
sea salt from Guerande, France
 - NET WT. 1.60002709040576 oz (45.36 grams)</v>
      </c>
      <c r="N168" s="12">
        <v>10000000132</v>
      </c>
      <c r="O168" s="12">
        <v>30000000132</v>
      </c>
      <c r="P168" s="12">
        <v>50000000132</v>
      </c>
      <c r="Q168" s="12">
        <v>70000000132</v>
      </c>
      <c r="R168" s="12">
        <v>90000000132</v>
      </c>
      <c r="S168" s="12">
        <v>11000000154</v>
      </c>
      <c r="T168" s="12">
        <v>13000000156</v>
      </c>
      <c r="U168" s="10"/>
      <c r="V168" s="11"/>
      <c r="W168" s="8">
        <f>IF(G168 = "NULL", "NULL", G168/4)</f>
        <v>0.80001354520288193</v>
      </c>
      <c r="X168" s="8">
        <f>IF(W168 = "NULL", "NULL", W168*28.35)</f>
        <v>22.680384006501704</v>
      </c>
      <c r="Y168" s="8">
        <f>IF(G168 = "NULL", "NULL", G168*4)</f>
        <v>12.800216723246111</v>
      </c>
      <c r="Z168" s="8">
        <f>IF(G168 = "NULL", "NULL", H168*4)</f>
        <v>362.88000000000005</v>
      </c>
      <c r="AA168" s="16">
        <v>15000000122</v>
      </c>
      <c r="AB168" s="8">
        <f>IF(OR(E168 = "NULL", G168 = "NULL"), "NULL", (E168+G168)/2)</f>
        <v>2.4000406356086459</v>
      </c>
      <c r="AC168" s="8">
        <f>IF(OR(F168 = "NULL", H168 = "NULL"), "NULL", (F168+H168)/2)</f>
        <v>68.040000000000006</v>
      </c>
      <c r="AD168" s="13"/>
    </row>
    <row r="169" spans="1:30" ht="75.599999999999994" customHeight="1" x14ac:dyDescent="0.3">
      <c r="A169" s="9" t="s">
        <v>565</v>
      </c>
      <c r="B169" s="10" t="s">
        <v>566</v>
      </c>
      <c r="C169" s="10" t="s">
        <v>567</v>
      </c>
      <c r="D169" s="11" t="s">
        <v>568</v>
      </c>
      <c r="E169" s="8">
        <f>IF(F169 = "NULL", "NULL", F169/28.34952)</f>
        <v>1.3000220109546829</v>
      </c>
      <c r="F169" s="8">
        <v>36.855000000000004</v>
      </c>
      <c r="G169" s="8">
        <f>IF(H169 = "NULL", "NULL", H169/28.34952)</f>
        <v>2.6000440219093659</v>
      </c>
      <c r="H169" s="8">
        <v>73.710000000000008</v>
      </c>
      <c r="I169" s="8">
        <f>IF(G169 = "NULL", "NULL", G169*1.25)</f>
        <v>3.2500550273867073</v>
      </c>
      <c r="J169" s="8">
        <f>IF(G169 = "NULL", "NULL", I169*28.35)</f>
        <v>92.139060026413162</v>
      </c>
      <c r="K169" s="8">
        <f>IF(G169 = "NULL", "NULL", G169*2)</f>
        <v>5.2000880438187318</v>
      </c>
      <c r="L169" s="8">
        <f>IF(G169 = "NULL", "NULL", K169*28.35)</f>
        <v>147.42249604226106</v>
      </c>
      <c r="M169" s="11" t="str">
        <f>CONCATENATE(D169, CHAR(10), " - NET WT. ", E169, " oz (", F169,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1.30002201095468 oz (36.855 grams)</v>
      </c>
      <c r="N169" s="12">
        <v>10000000133</v>
      </c>
      <c r="O169" s="12">
        <v>30000000133</v>
      </c>
      <c r="P169" s="12">
        <v>50000000133</v>
      </c>
      <c r="Q169" s="12">
        <v>70000000133</v>
      </c>
      <c r="R169" s="12">
        <v>90000000133</v>
      </c>
      <c r="S169" s="12">
        <v>11000000155</v>
      </c>
      <c r="T169" s="12">
        <v>13000000157</v>
      </c>
      <c r="U169" s="10"/>
      <c r="V169" s="11"/>
      <c r="W169" s="8">
        <f>IF(G169 = "NULL", "NULL", G169/4)</f>
        <v>0.65001100547734147</v>
      </c>
      <c r="X169" s="8">
        <f>IF(W169 = "NULL", "NULL", W169*28.35)</f>
        <v>18.427812005282632</v>
      </c>
      <c r="Y169" s="8">
        <f>IF(G169 = "NULL", "NULL", G169*4)</f>
        <v>10.400176087637464</v>
      </c>
      <c r="Z169" s="8">
        <f>IF(G169 = "NULL", "NULL", H169*4)</f>
        <v>294.84000000000003</v>
      </c>
      <c r="AA169" s="16">
        <v>15000000123</v>
      </c>
      <c r="AB169" s="8">
        <f>IF(OR(E169 = "NULL", G169 = "NULL"), "NULL", (E169+G169)/2)</f>
        <v>1.9500330164320245</v>
      </c>
      <c r="AC169" s="8">
        <f>IF(OR(F169 = "NULL", H169 = "NULL"), "NULL", (F169+H169)/2)</f>
        <v>55.282500000000006</v>
      </c>
      <c r="AD169" s="13"/>
    </row>
    <row r="170" spans="1:30" ht="75.599999999999994" customHeight="1" x14ac:dyDescent="0.3">
      <c r="A170" s="9" t="s">
        <v>569</v>
      </c>
      <c r="B170" s="10" t="s">
        <v>570</v>
      </c>
      <c r="C170" s="10" t="s">
        <v>571</v>
      </c>
      <c r="D170" s="11" t="s">
        <v>572</v>
      </c>
      <c r="E170" s="8">
        <f>IF(F170 = "NULL", "NULL", F170/28.34952)</f>
        <v>1.0000169315036023</v>
      </c>
      <c r="F170" s="8">
        <v>28.35</v>
      </c>
      <c r="G170" s="8">
        <f>IF(H170 = "NULL", "NULL", H170/28.34952)</f>
        <v>2.0000338630072045</v>
      </c>
      <c r="H170" s="8">
        <v>56.7</v>
      </c>
      <c r="I170" s="8">
        <f>IF(G170 = "NULL", "NULL", G170*1.25)</f>
        <v>2.5000423287590054</v>
      </c>
      <c r="J170" s="8">
        <f>IF(G170 = "NULL", "NULL", I170*28.35)</f>
        <v>70.87620002031781</v>
      </c>
      <c r="K170" s="8">
        <f>IF(G170 = "NULL", "NULL", G170*2)</f>
        <v>4.0000677260144091</v>
      </c>
      <c r="L170" s="8">
        <f>IF(G170 = "NULL", "NULL", K170*28.35)</f>
        <v>113.4019200325085</v>
      </c>
      <c r="M170" s="11" t="str">
        <f>CONCATENATE(D170, CHAR(10), " - NET WT. ", E170, " oz (", F170, " grams)")</f>
        <v>Friday Night Fish Rub Ingredients:
paprika, pepper, salt, lemon juice, spices
 - NET WT. 1.0000169315036 oz (28.35 grams)</v>
      </c>
      <c r="N170" s="12">
        <v>10000000134</v>
      </c>
      <c r="O170" s="12">
        <v>30000000134</v>
      </c>
      <c r="P170" s="12">
        <v>50000000134</v>
      </c>
      <c r="Q170" s="12">
        <v>70000000134</v>
      </c>
      <c r="R170" s="12">
        <v>90000000134</v>
      </c>
      <c r="S170" s="12">
        <v>11000000156</v>
      </c>
      <c r="T170" s="12">
        <v>13000000158</v>
      </c>
      <c r="U170" s="10"/>
      <c r="V170" s="11"/>
      <c r="W170" s="8">
        <f>IF(G170 = "NULL", "NULL", G170/4)</f>
        <v>0.50000846575180113</v>
      </c>
      <c r="X170" s="8">
        <f>IF(W170 = "NULL", "NULL", W170*28.35)</f>
        <v>14.175240004063562</v>
      </c>
      <c r="Y170" s="8">
        <f>IF(G170 = "NULL", "NULL", G170*4)</f>
        <v>8.0001354520288182</v>
      </c>
      <c r="Z170" s="8">
        <f>IF(G170 = "NULL", "NULL", H170*4)</f>
        <v>226.8</v>
      </c>
      <c r="AA170" s="16">
        <v>15000000124</v>
      </c>
      <c r="AB170" s="8">
        <f>IF(OR(E170 = "NULL", G170 = "NULL"), "NULL", (E170+G170)/2)</f>
        <v>1.5000253972554034</v>
      </c>
      <c r="AC170" s="8">
        <f>IF(OR(F170 = "NULL", H170 = "NULL"), "NULL", (F170+H170)/2)</f>
        <v>42.525000000000006</v>
      </c>
      <c r="AD170" s="13"/>
    </row>
    <row r="171" spans="1:30" ht="75.599999999999994" customHeight="1" x14ac:dyDescent="0.3">
      <c r="A171" s="9" t="s">
        <v>573</v>
      </c>
      <c r="B171" s="10" t="s">
        <v>574</v>
      </c>
      <c r="C171" s="10" t="s">
        <v>574</v>
      </c>
      <c r="D171" s="11" t="s">
        <v>575</v>
      </c>
      <c r="E171" s="8">
        <f>IF(F171 = "NULL", "NULL", F171/28.34952)</f>
        <v>0.80001354520288193</v>
      </c>
      <c r="F171" s="8">
        <v>22.680000000000003</v>
      </c>
      <c r="G171" s="8">
        <f>IF(H171 = "NULL", "NULL", H171/28.34952)</f>
        <v>1.6000270904057639</v>
      </c>
      <c r="H171" s="8">
        <v>45.360000000000007</v>
      </c>
      <c r="I171" s="8">
        <f>IF(G171 = "NULL", "NULL", G171*1.25)</f>
        <v>2.000033863007205</v>
      </c>
      <c r="J171" s="8">
        <f>IF(G171 = "NULL", "NULL", I171*28.35)</f>
        <v>56.700960016254264</v>
      </c>
      <c r="K171" s="8">
        <f>IF(G171 = "NULL", "NULL", G171*2)</f>
        <v>3.2000541808115277</v>
      </c>
      <c r="L171" s="8">
        <f>IF(G171 = "NULL", "NULL", K171*28.35)</f>
        <v>90.721536026006817</v>
      </c>
      <c r="M171" s="11" t="str">
        <f>CONCATENATE(D171, CHAR(10), " - NET WT. ", E171, " oz (", F171, " grams)")</f>
        <v>Fruit Tea Ingredients:
rose hips, lemongrass, hibiscus, peppermint, orange peel
 - NET WT. 0.800013545202882 oz (22.68 grams)</v>
      </c>
      <c r="N171" s="12">
        <v>10000000135</v>
      </c>
      <c r="O171" s="12">
        <v>30000000135</v>
      </c>
      <c r="P171" s="12">
        <v>50000000135</v>
      </c>
      <c r="Q171" s="12">
        <v>70000000135</v>
      </c>
      <c r="R171" s="12">
        <v>90000000135</v>
      </c>
      <c r="S171" s="12">
        <v>11000000157</v>
      </c>
      <c r="T171" s="12">
        <v>13000000159</v>
      </c>
      <c r="U171" s="10" t="s">
        <v>39</v>
      </c>
      <c r="V171" s="11"/>
      <c r="W171" s="8">
        <f>IF(G171 = "NULL", "NULL", G171/4)</f>
        <v>0.40000677260144096</v>
      </c>
      <c r="X171" s="8">
        <f>IF(W171 = "NULL", "NULL", W171*28.35)</f>
        <v>11.340192003250852</v>
      </c>
      <c r="Y171" s="8">
        <f>IF(G171 = "NULL", "NULL", G171*4)</f>
        <v>6.4001083616230554</v>
      </c>
      <c r="Z171" s="8">
        <f>IF(G171 = "NULL", "NULL", H171*4)</f>
        <v>181.44000000000003</v>
      </c>
      <c r="AA171" s="16">
        <v>15000000125</v>
      </c>
      <c r="AB171" s="8">
        <f>IF(OR(E171 = "NULL", G171 = "NULL"), "NULL", (E171+G171)/2)</f>
        <v>1.2000203178043229</v>
      </c>
      <c r="AC171" s="8">
        <f>IF(OR(F171 = "NULL", H171 = "NULL"), "NULL", (F171+H171)/2)</f>
        <v>34.020000000000003</v>
      </c>
      <c r="AD171" s="13"/>
    </row>
    <row r="172" spans="1:30" ht="75.599999999999994" customHeight="1" x14ac:dyDescent="0.3">
      <c r="A172" s="9" t="s">
        <v>576</v>
      </c>
      <c r="B172" s="10" t="s">
        <v>577</v>
      </c>
      <c r="C172" s="10" t="s">
        <v>577</v>
      </c>
      <c r="D172" s="11" t="s">
        <v>578</v>
      </c>
      <c r="E172" s="8">
        <f>IF(F172 = "NULL", "NULL", F172/28.34952)</f>
        <v>1.3000220109546829</v>
      </c>
      <c r="F172" s="8">
        <v>36.855000000000004</v>
      </c>
      <c r="G172" s="8">
        <f>IF(H172 = "NULL", "NULL", H172/28.34952)</f>
        <v>2.6000440219093659</v>
      </c>
      <c r="H172" s="8">
        <v>73.710000000000008</v>
      </c>
      <c r="I172" s="8">
        <f>IF(G172 = "NULL", "NULL", G172*1.25)</f>
        <v>3.2500550273867073</v>
      </c>
      <c r="J172" s="8">
        <f>IF(G172 = "NULL", "NULL", I172*28.35)</f>
        <v>92.139060026413162</v>
      </c>
      <c r="K172" s="8">
        <f>IF(G172 = "NULL", "NULL", G172*2)</f>
        <v>5.2000880438187318</v>
      </c>
      <c r="L172" s="8">
        <f>IF(G172 = "NULL", "NULL", K172*28.35)</f>
        <v>147.42249604226106</v>
      </c>
      <c r="M172" s="11" t="str">
        <f>CONCATENATE(D172, CHAR(10), " - NET WT. ", E172, " oz (", F172, " grams)")</f>
        <v>Garam Masala Ingredients:
coriander, cumin, chilies, cloves, bay leaves, cassia, ginger
 - NET WT. 1.30002201095468 oz (36.855 grams)</v>
      </c>
      <c r="N172" s="12">
        <v>10000000136</v>
      </c>
      <c r="O172" s="12">
        <v>30000000136</v>
      </c>
      <c r="P172" s="12">
        <v>50000000136</v>
      </c>
      <c r="Q172" s="12">
        <v>70000000136</v>
      </c>
      <c r="R172" s="12">
        <v>90000000136</v>
      </c>
      <c r="S172" s="12">
        <v>11000000158</v>
      </c>
      <c r="T172" s="12">
        <v>13000000160</v>
      </c>
      <c r="U172" s="10" t="s">
        <v>39</v>
      </c>
      <c r="V172" s="11"/>
      <c r="W172" s="8">
        <f>IF(G172 = "NULL", "NULL", G172/4)</f>
        <v>0.65001100547734147</v>
      </c>
      <c r="X172" s="8">
        <f>IF(W172 = "NULL", "NULL", W172*28.35)</f>
        <v>18.427812005282632</v>
      </c>
      <c r="Y172" s="8">
        <f>IF(G172 = "NULL", "NULL", G172*4)</f>
        <v>10.400176087637464</v>
      </c>
      <c r="Z172" s="8">
        <f>IF(G172 = "NULL", "NULL", H172*4)</f>
        <v>294.84000000000003</v>
      </c>
      <c r="AA172" s="16">
        <v>15000000126</v>
      </c>
      <c r="AB172" s="8">
        <f>IF(OR(E172 = "NULL", G172 = "NULL"), "NULL", (E172+G172)/2)</f>
        <v>1.9500330164320245</v>
      </c>
      <c r="AC172" s="8">
        <f>IF(OR(F172 = "NULL", H172 = "NULL"), "NULL", (F172+H172)/2)</f>
        <v>55.282500000000006</v>
      </c>
      <c r="AD172" s="13"/>
    </row>
    <row r="173" spans="1:30" ht="75.599999999999994" customHeight="1" x14ac:dyDescent="0.3">
      <c r="A173" s="9" t="s">
        <v>579</v>
      </c>
      <c r="B173" s="10" t="s">
        <v>580</v>
      </c>
      <c r="C173" s="10" t="s">
        <v>581</v>
      </c>
      <c r="D173" s="11" t="s">
        <v>582</v>
      </c>
      <c r="E173" s="8">
        <f>IF(F173 = "NULL", "NULL", F173/28.34952)</f>
        <v>1.6000270904057639</v>
      </c>
      <c r="F173" s="8">
        <v>45.360000000000007</v>
      </c>
      <c r="G173" s="8">
        <f>IF(H173 = "NULL", "NULL", H173/28.34952)</f>
        <v>3.2000541808115277</v>
      </c>
      <c r="H173" s="8">
        <v>90.720000000000013</v>
      </c>
      <c r="I173" s="8">
        <f>IF(G173 = "NULL", "NULL", G173*1.25)</f>
        <v>4.00006772601441</v>
      </c>
      <c r="J173" s="8">
        <f>IF(G173 = "NULL", "NULL", I173*28.35)</f>
        <v>113.40192003250853</v>
      </c>
      <c r="K173" s="8">
        <f>IF(G173 = "NULL", "NULL", G173*2)</f>
        <v>6.4001083616230554</v>
      </c>
      <c r="L173" s="8">
        <f>IF(G173 = "NULL", "NULL", K173*28.35)</f>
        <v>181.44307205201363</v>
      </c>
      <c r="M173" s="11" t="str">
        <f>CONCATENATE(D173, CHAR(10), " - NET WT. ", E173, " oz (", F173, " grams)")</f>
        <v>Garden Delight Bread Dip Ingredients:
vegetable seasoning, onion, sea salt, garlic, tomato powder, and herbs
• Packaged in a facility that handles wheat, and milk, soy, egg, peanuts, and tree nuts •
 - NET WT. 1.60002709040576 oz (45.36 grams)</v>
      </c>
      <c r="N173" s="12">
        <v>10000000137</v>
      </c>
      <c r="O173" s="12">
        <v>30000000137</v>
      </c>
      <c r="P173" s="12">
        <v>50000000137</v>
      </c>
      <c r="Q173" s="12">
        <v>70000000137</v>
      </c>
      <c r="R173" s="12">
        <v>90000000137</v>
      </c>
      <c r="S173" s="12">
        <v>11000000159</v>
      </c>
      <c r="T173" s="12">
        <v>13000000161</v>
      </c>
      <c r="U173" s="10" t="s">
        <v>39</v>
      </c>
      <c r="V173" s="11" t="s">
        <v>326</v>
      </c>
      <c r="W173" s="8">
        <f>IF(G173 = "NULL", "NULL", G173/4)</f>
        <v>0.80001354520288193</v>
      </c>
      <c r="X173" s="8">
        <f>IF(W173 = "NULL", "NULL", W173*28.35)</f>
        <v>22.680384006501704</v>
      </c>
      <c r="Y173" s="8">
        <f>IF(G173 = "NULL", "NULL", G173*4)</f>
        <v>12.800216723246111</v>
      </c>
      <c r="Z173" s="8">
        <f>IF(G173 = "NULL", "NULL", H173*4)</f>
        <v>362.88000000000005</v>
      </c>
      <c r="AA173" s="16">
        <v>15000000127</v>
      </c>
      <c r="AB173" s="8">
        <f>IF(OR(E173 = "NULL", G173 = "NULL"), "NULL", (E173+G173)/2)</f>
        <v>2.4000406356086459</v>
      </c>
      <c r="AC173" s="8">
        <f>IF(OR(F173 = "NULL", H173 = "NULL"), "NULL", (F173+H173)/2)</f>
        <v>68.040000000000006</v>
      </c>
      <c r="AD173" s="13"/>
    </row>
    <row r="174" spans="1:30" ht="75.599999999999994" customHeight="1" x14ac:dyDescent="0.3">
      <c r="A174" s="14" t="s">
        <v>583</v>
      </c>
      <c r="B174" s="10" t="s">
        <v>584</v>
      </c>
      <c r="C174" s="10" t="s">
        <v>585</v>
      </c>
      <c r="D174" s="11" t="s">
        <v>2212</v>
      </c>
      <c r="E174" s="8">
        <f>IF(F174 = "NULL", "NULL", F174/28.34952)</f>
        <v>0.84657518010886967</v>
      </c>
      <c r="F174" s="8">
        <v>24</v>
      </c>
      <c r="G174" s="8">
        <f>IF(H174 = "NULL", "NULL", H174/28.34952)</f>
        <v>1.9047941552449565</v>
      </c>
      <c r="H174" s="8">
        <v>54</v>
      </c>
      <c r="I174" s="8">
        <f>IF(G174 = "NULL", "NULL", G174*1.25)</f>
        <v>2.3809926940561956</v>
      </c>
      <c r="J174" s="8">
        <f>IF(G174 = "NULL", "NULL", I174*28.35)</f>
        <v>67.501142876493148</v>
      </c>
      <c r="K174" s="8">
        <f>IF(G174 = "NULL", "NULL", G174*2)</f>
        <v>3.8095883104899131</v>
      </c>
      <c r="L174" s="8">
        <f>IF(G174 = "NULL", "NULL", K174*28.35)</f>
        <v>108.00182860238904</v>
      </c>
      <c r="M174" s="11" t="s">
        <v>2213</v>
      </c>
      <c r="N174" s="11">
        <v>10000000436</v>
      </c>
      <c r="O174" s="11">
        <v>30000000436</v>
      </c>
      <c r="P174" s="11">
        <v>50000000436</v>
      </c>
      <c r="Q174" s="11">
        <v>70000000436</v>
      </c>
      <c r="R174" s="11">
        <v>90000000436</v>
      </c>
      <c r="S174" s="11">
        <v>11000000161</v>
      </c>
      <c r="T174" s="11">
        <v>13000000162</v>
      </c>
      <c r="U174" s="11"/>
      <c r="V174" s="11" t="s">
        <v>245</v>
      </c>
      <c r="W174" s="8">
        <f>IF(G174 = "NULL", "NULL", G174/4)</f>
        <v>0.47619853881123914</v>
      </c>
      <c r="X174" s="8">
        <f>IF(W174 = "NULL", "NULL", W174*28.35)</f>
        <v>13.50022857529863</v>
      </c>
      <c r="Y174" s="8">
        <f>IF(G174 = "NULL", "NULL", G174*4)</f>
        <v>7.6191766209798262</v>
      </c>
      <c r="Z174" s="8">
        <f>IF(G174 = "NULL", "NULL", H174*4)</f>
        <v>216</v>
      </c>
      <c r="AA174" s="11">
        <v>15000000394</v>
      </c>
      <c r="AB174" s="8">
        <f>IF(OR(E174 = "NULL", G174 = "NULL"), "NULL", (E174+G174)/2)</f>
        <v>1.375684667676913</v>
      </c>
      <c r="AC174" s="8">
        <f>IF(OR(F174 = "NULL", H174 = "NULL"), "NULL", (F174+H174)/2)</f>
        <v>39</v>
      </c>
      <c r="AD174" s="13" t="s">
        <v>586</v>
      </c>
    </row>
    <row r="175" spans="1:30" ht="75.599999999999994" customHeight="1" x14ac:dyDescent="0.3">
      <c r="A175" s="9" t="s">
        <v>587</v>
      </c>
      <c r="B175" s="10" t="s">
        <v>588</v>
      </c>
      <c r="C175" s="10" t="s">
        <v>589</v>
      </c>
      <c r="D175" s="11" t="s">
        <v>590</v>
      </c>
      <c r="E175" s="8">
        <f>IF(F175 = "NULL", "NULL", F175/28.34952)</f>
        <v>1.1000186246539627</v>
      </c>
      <c r="F175" s="8">
        <v>31.185000000000006</v>
      </c>
      <c r="G175" s="8">
        <f>IF(H175 = "NULL", "NULL", H175/28.34952)</f>
        <v>2.2000372493079254</v>
      </c>
      <c r="H175" s="8">
        <v>62.370000000000012</v>
      </c>
      <c r="I175" s="8">
        <f>IF(G175 = "NULL", "NULL", G175*1.25)</f>
        <v>2.7500465616349068</v>
      </c>
      <c r="J175" s="8">
        <f>IF(G175 = "NULL", "NULL", I175*28.35)</f>
        <v>77.963820022349609</v>
      </c>
      <c r="K175" s="8">
        <f>IF(G175 = "NULL", "NULL", G175*2)</f>
        <v>4.4000744986158509</v>
      </c>
      <c r="L175" s="8">
        <f>IF(G175 = "NULL", "NULL", K175*28.35)</f>
        <v>124.74211203575938</v>
      </c>
      <c r="M175" s="11" t="str">
        <f>CONCATENATE(D175, CHAR(10), " - NET WT. ", E175, " oz (", F175,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1.10001862465396 oz (31.185 grams)</v>
      </c>
      <c r="N175" s="12">
        <v>10000000138</v>
      </c>
      <c r="O175" s="12">
        <v>30000000138</v>
      </c>
      <c r="P175" s="12">
        <v>50000000138</v>
      </c>
      <c r="Q175" s="12">
        <v>70000000138</v>
      </c>
      <c r="R175" s="12">
        <v>90000000138</v>
      </c>
      <c r="S175" s="12">
        <v>11000000162</v>
      </c>
      <c r="T175" s="12">
        <v>13000000163</v>
      </c>
      <c r="U175" s="10" t="s">
        <v>39</v>
      </c>
      <c r="V175" s="11" t="s">
        <v>591</v>
      </c>
      <c r="W175" s="8">
        <f>IF(G175 = "NULL", "NULL", G175/4)</f>
        <v>0.55000931232698136</v>
      </c>
      <c r="X175" s="8">
        <f>IF(W175 = "NULL", "NULL", W175*28.35)</f>
        <v>15.592764004469922</v>
      </c>
      <c r="Y175" s="8">
        <f>IF(G175 = "NULL", "NULL", G175*4)</f>
        <v>8.8001489972317017</v>
      </c>
      <c r="Z175" s="8">
        <f>IF(G175 = "NULL", "NULL", H175*4)</f>
        <v>249.48000000000005</v>
      </c>
      <c r="AA175" s="16">
        <v>15000000128</v>
      </c>
      <c r="AB175" s="8">
        <f>IF(OR(E175 = "NULL", G175 = "NULL"), "NULL", (E175+G175)/2)</f>
        <v>1.6500279369809441</v>
      </c>
      <c r="AC175" s="8">
        <f>IF(OR(F175 = "NULL", H175 = "NULL"), "NULL", (F175+H175)/2)</f>
        <v>46.777500000000011</v>
      </c>
      <c r="AD175" s="13"/>
    </row>
    <row r="176" spans="1:30" ht="75.599999999999994" customHeight="1" x14ac:dyDescent="0.3">
      <c r="A176" s="9" t="s">
        <v>593</v>
      </c>
      <c r="B176" s="10" t="s">
        <v>594</v>
      </c>
      <c r="C176" s="10" t="s">
        <v>595</v>
      </c>
      <c r="D176" s="11" t="s">
        <v>596</v>
      </c>
      <c r="E176" s="8">
        <f>IF(F176 = "NULL", "NULL", F176/28.34952)</f>
        <v>1.1000186246539627</v>
      </c>
      <c r="F176" s="8">
        <v>31.185000000000006</v>
      </c>
      <c r="G176" s="8">
        <f>IF(H176 = "NULL", "NULL", H176/28.34952)</f>
        <v>2.2000372493079254</v>
      </c>
      <c r="H176" s="8">
        <v>62.370000000000012</v>
      </c>
      <c r="I176" s="8">
        <f>IF(G176 = "NULL", "NULL", G176*1.25)</f>
        <v>2.7500465616349068</v>
      </c>
      <c r="J176" s="8">
        <f>IF(G176 = "NULL", "NULL", I176*28.35)</f>
        <v>77.963820022349609</v>
      </c>
      <c r="K176" s="8">
        <f>IF(G176 = "NULL", "NULL", G176*2)</f>
        <v>4.4000744986158509</v>
      </c>
      <c r="L176" s="8">
        <f>IF(G176 = "NULL", "NULL", K176*28.35)</f>
        <v>124.74211203575938</v>
      </c>
      <c r="M176" s="11" t="str">
        <f>CONCATENATE(D176, CHAR(10), " - NET WT. ", E176, " oz (", F176, " grams)")</f>
        <v>Garlic &amp; Thyme Bread Dip Ingredients:
sea salt, spices, herbs, red and green bell peppers, oleoresin of paprika 
 - NET WT. 1.10001862465396 oz (31.185 grams)</v>
      </c>
      <c r="N176" s="12">
        <v>10000000140</v>
      </c>
      <c r="O176" s="12">
        <v>30000000140</v>
      </c>
      <c r="P176" s="12">
        <v>50000000140</v>
      </c>
      <c r="Q176" s="12">
        <v>70000000140</v>
      </c>
      <c r="R176" s="12">
        <v>90000000140</v>
      </c>
      <c r="S176" s="12">
        <v>11000000164</v>
      </c>
      <c r="T176" s="12">
        <v>13000000165</v>
      </c>
      <c r="U176" s="10"/>
      <c r="V176" s="11"/>
      <c r="W176" s="8">
        <f>IF(G176 = "NULL", "NULL", G176/4)</f>
        <v>0.55000931232698136</v>
      </c>
      <c r="X176" s="8">
        <f>IF(W176 = "NULL", "NULL", W176*28.35)</f>
        <v>15.592764004469922</v>
      </c>
      <c r="Y176" s="8">
        <f>IF(G176 = "NULL", "NULL", G176*4)</f>
        <v>8.8001489972317017</v>
      </c>
      <c r="Z176" s="8">
        <f>IF(G176 = "NULL", "NULL", H176*4)</f>
        <v>249.48000000000005</v>
      </c>
      <c r="AA176" s="16">
        <v>15000000130</v>
      </c>
      <c r="AB176" s="8">
        <f>IF(OR(E176 = "NULL", G176 = "NULL"), "NULL", (E176+G176)/2)</f>
        <v>1.6500279369809441</v>
      </c>
      <c r="AC176" s="8">
        <f>IF(OR(F176 = "NULL", H176 = "NULL"), "NULL", (F176+H176)/2)</f>
        <v>46.777500000000011</v>
      </c>
      <c r="AD176" s="13"/>
    </row>
    <row r="177" spans="1:30" ht="75.599999999999994" customHeight="1" x14ac:dyDescent="0.3">
      <c r="A177" s="25" t="s">
        <v>597</v>
      </c>
      <c r="B177" s="10" t="s">
        <v>598</v>
      </c>
      <c r="C177" s="10" t="s">
        <v>599</v>
      </c>
      <c r="D177" s="11" t="s">
        <v>600</v>
      </c>
      <c r="E177" s="8">
        <f>IF(F177 = "NULL", "NULL", F177/28.34952)</f>
        <v>1.1000186246539627</v>
      </c>
      <c r="F177" s="8">
        <v>31.185000000000006</v>
      </c>
      <c r="G177" s="8">
        <f>IF(H177 = "NULL", "NULL", H177/28.34952)</f>
        <v>2.2000372493079254</v>
      </c>
      <c r="H177" s="8">
        <v>62.370000000000012</v>
      </c>
      <c r="I177" s="8">
        <f>IF(G177 = "NULL", "NULL", G177*1.25)</f>
        <v>2.7500465616349068</v>
      </c>
      <c r="J177" s="8">
        <f>IF(G177 = "NULL", "NULL", I177*28.35)</f>
        <v>77.963820022349609</v>
      </c>
      <c r="K177" s="8">
        <f>IF(G177 = "NULL", "NULL", G177*2)</f>
        <v>4.4000744986158509</v>
      </c>
      <c r="L177" s="8">
        <f>IF(G177 = "NULL", "NULL", K177*28.35)</f>
        <v>124.74211203575938</v>
      </c>
      <c r="M177" s="11" t="str">
        <f>CONCATENATE(D177, CHAR(10), " - NET WT. ", E177, " oz (", F177, " grams)")</f>
        <v>Garlic &amp; Tomato Bread Dip Ingredients:
salt, spices, dehydrated garlic, onion powder, tomato powder, red bell peppers, canola oil, dehydrated tomato 
 - NET WT. 1.10001862465396 oz (31.185 grams)</v>
      </c>
      <c r="N177" s="12">
        <v>10000000142</v>
      </c>
      <c r="O177" s="12">
        <v>30000000142</v>
      </c>
      <c r="P177" s="12">
        <v>50000000142</v>
      </c>
      <c r="Q177" s="12">
        <v>70000000142</v>
      </c>
      <c r="R177" s="12">
        <v>90000000142</v>
      </c>
      <c r="S177" s="12">
        <v>11000000165</v>
      </c>
      <c r="T177" s="12">
        <v>13000000166</v>
      </c>
      <c r="U177" s="10"/>
      <c r="V177" s="11"/>
      <c r="W177" s="8">
        <f>IF(G177 = "NULL", "NULL", G177/4)</f>
        <v>0.55000931232698136</v>
      </c>
      <c r="X177" s="8">
        <f>IF(W177 = "NULL", "NULL", W177*28.35)</f>
        <v>15.592764004469922</v>
      </c>
      <c r="Y177" s="8">
        <f>IF(G177 = "NULL", "NULL", G177*4)</f>
        <v>8.8001489972317017</v>
      </c>
      <c r="Z177" s="8">
        <f>IF(G177 = "NULL", "NULL", H177*4)</f>
        <v>249.48000000000005</v>
      </c>
      <c r="AA177" s="16">
        <v>15000000131</v>
      </c>
      <c r="AB177" s="8">
        <f>IF(OR(E177 = "NULL", G177 = "NULL"), "NULL", (E177+G177)/2)</f>
        <v>1.6500279369809441</v>
      </c>
      <c r="AC177" s="8">
        <f>IF(OR(F177 = "NULL", H177 = "NULL"), "NULL", (F177+H177)/2)</f>
        <v>46.777500000000011</v>
      </c>
      <c r="AD177" s="13"/>
    </row>
    <row r="178" spans="1:30" ht="75.599999999999994" customHeight="1" x14ac:dyDescent="0.3">
      <c r="A178" s="14" t="s">
        <v>601</v>
      </c>
      <c r="B178" s="10" t="s">
        <v>602</v>
      </c>
      <c r="C178" s="10" t="s">
        <v>602</v>
      </c>
      <c r="D178" s="11" t="s">
        <v>2244</v>
      </c>
      <c r="E178" s="8">
        <f>IF(F178 = "NULL", "NULL", F178/28.34952)</f>
        <v>1.1000186246539627</v>
      </c>
      <c r="F178" s="8">
        <v>31.185000000000006</v>
      </c>
      <c r="G178" s="8">
        <f>IF(H178 = "NULL", "NULL", H178/28.34952)</f>
        <v>2.2000372493079254</v>
      </c>
      <c r="H178" s="8">
        <v>62.370000000000012</v>
      </c>
      <c r="I178" s="8">
        <f>IF(G178 = "NULL", "NULL", G178*1.25)</f>
        <v>2.7500465616349068</v>
      </c>
      <c r="J178" s="8">
        <f>IF(G178 = "NULL", "NULL", I178*28.35)</f>
        <v>77.963820022349609</v>
      </c>
      <c r="K178" s="8">
        <f>IF(G178 = "NULL", "NULL", G178*2)</f>
        <v>4.4000744986158509</v>
      </c>
      <c r="L178" s="8">
        <f>IF(G178 = "NULL", "NULL", K178*28.35)</f>
        <v>124.74211203575938</v>
      </c>
      <c r="M178" s="11" t="s">
        <v>2245</v>
      </c>
      <c r="N178" s="11">
        <v>10000000484</v>
      </c>
      <c r="O178" s="11">
        <v>30000000484</v>
      </c>
      <c r="P178" s="11">
        <v>50000000484</v>
      </c>
      <c r="Q178" s="11">
        <v>70000000484</v>
      </c>
      <c r="R178" s="11">
        <v>90000000484</v>
      </c>
      <c r="S178" s="11">
        <v>11000000166</v>
      </c>
      <c r="T178" s="11">
        <v>13000000167</v>
      </c>
      <c r="U178" s="11"/>
      <c r="V178" s="11"/>
      <c r="W178" s="8">
        <f>IF(G178 = "NULL", "NULL", G178/4)</f>
        <v>0.55000931232698136</v>
      </c>
      <c r="X178" s="8">
        <f>IF(W178 = "NULL", "NULL", W178*28.35)</f>
        <v>15.592764004469922</v>
      </c>
      <c r="Y178" s="8">
        <f>IF(G178 = "NULL", "NULL", G178*4)</f>
        <v>8.8001489972317017</v>
      </c>
      <c r="Z178" s="8">
        <f>IF(G178 = "NULL", "NULL", H178*4)</f>
        <v>249.48000000000005</v>
      </c>
      <c r="AA178" s="11">
        <v>15000000440</v>
      </c>
      <c r="AB178" s="8">
        <f>IF(OR(E178 = "NULL", G178 = "NULL"), "NULL", (E178+G178)/2)</f>
        <v>1.6500279369809441</v>
      </c>
      <c r="AC178" s="8">
        <f>IF(OR(F178 = "NULL", H178 = "NULL"), "NULL", (F178+H178)/2)</f>
        <v>46.777500000000011</v>
      </c>
      <c r="AD178" s="13" t="s">
        <v>603</v>
      </c>
    </row>
    <row r="179" spans="1:30" ht="75.599999999999994" customHeight="1" x14ac:dyDescent="0.3">
      <c r="A179" s="9" t="s">
        <v>604</v>
      </c>
      <c r="B179" s="10" t="s">
        <v>605</v>
      </c>
      <c r="C179" s="10" t="s">
        <v>606</v>
      </c>
      <c r="D179" s="11" t="s">
        <v>607</v>
      </c>
      <c r="E179" s="8">
        <f>IF(F179 = "NULL", "NULL", F179/28.34952)</f>
        <v>1.1000186246539627</v>
      </c>
      <c r="F179" s="8">
        <v>31.185000000000006</v>
      </c>
      <c r="G179" s="8">
        <f>IF(H179 = "NULL", "NULL", H179/28.34952)</f>
        <v>2.2000372493079254</v>
      </c>
      <c r="H179" s="8">
        <v>62.370000000000012</v>
      </c>
      <c r="I179" s="8">
        <f>IF(G179 = "NULL", "NULL", G179*1.25)</f>
        <v>2.7500465616349068</v>
      </c>
      <c r="J179" s="8">
        <f>IF(G179 = "NULL", "NULL", I179*28.35)</f>
        <v>77.963820022349609</v>
      </c>
      <c r="K179" s="8">
        <f>IF(G179 = "NULL", "NULL", G179*2)</f>
        <v>4.4000744986158509</v>
      </c>
      <c r="L179" s="8">
        <f>IF(G179 = "NULL", "NULL", K179*28.35)</f>
        <v>124.74211203575938</v>
      </c>
      <c r="M179" s="11" t="str">
        <f>CONCATENATE(D179, CHAR(10), " - NET WT. ", E179, " oz (", F179, " grams)")</f>
        <v>Garlic Bread Dip Ingredients:
garlic, salt, parsley, oregano, spices
 - NET WT. 1.10001862465396 oz (31.185 grams)</v>
      </c>
      <c r="N179" s="12">
        <v>10000000145</v>
      </c>
      <c r="O179" s="12">
        <v>30000000145</v>
      </c>
      <c r="P179" s="12">
        <v>50000000145</v>
      </c>
      <c r="Q179" s="12">
        <v>70000000145</v>
      </c>
      <c r="R179" s="12">
        <v>90000000145</v>
      </c>
      <c r="S179" s="12">
        <v>11000000167</v>
      </c>
      <c r="T179" s="12">
        <v>13000000168</v>
      </c>
      <c r="U179" s="10" t="s">
        <v>39</v>
      </c>
      <c r="V179" s="11" t="s">
        <v>1675</v>
      </c>
      <c r="W179" s="8">
        <f>IF(G179 = "NULL", "NULL", G179/4)</f>
        <v>0.55000931232698136</v>
      </c>
      <c r="X179" s="8">
        <f>IF(W179 = "NULL", "NULL", W179*28.35)</f>
        <v>15.592764004469922</v>
      </c>
      <c r="Y179" s="8">
        <f>IF(G179 = "NULL", "NULL", G179*4)</f>
        <v>8.8001489972317017</v>
      </c>
      <c r="Z179" s="8">
        <f>IF(G179 = "NULL", "NULL", H179*4)</f>
        <v>249.48000000000005</v>
      </c>
      <c r="AA179" s="16">
        <v>15000000134</v>
      </c>
      <c r="AB179" s="8">
        <f>IF(OR(E179 = "NULL", G179 = "NULL"), "NULL", (E179+G179)/2)</f>
        <v>1.6500279369809441</v>
      </c>
      <c r="AC179" s="8">
        <f>IF(OR(F179 = "NULL", H179 = "NULL"), "NULL", (F179+H179)/2)</f>
        <v>46.777500000000011</v>
      </c>
      <c r="AD179" s="13"/>
    </row>
    <row r="180" spans="1:30" ht="75.599999999999994" customHeight="1" x14ac:dyDescent="0.3">
      <c r="A180" s="9" t="s">
        <v>608</v>
      </c>
      <c r="B180" s="10" t="s">
        <v>609</v>
      </c>
      <c r="C180" s="10" t="s">
        <v>610</v>
      </c>
      <c r="D180" s="11" t="s">
        <v>611</v>
      </c>
      <c r="E180" s="8">
        <f>IF(F180 = "NULL", "NULL", F180/28.34952)</f>
        <v>1.400023704105043</v>
      </c>
      <c r="F180" s="8">
        <v>39.69</v>
      </c>
      <c r="G180" s="8">
        <f>IF(H180 = "NULL", "NULL", H180/28.34952)</f>
        <v>2.8000474082100859</v>
      </c>
      <c r="H180" s="8">
        <v>79.38</v>
      </c>
      <c r="I180" s="8">
        <f>IF(G180 = "NULL", "NULL", G180*1.25)</f>
        <v>3.5000592602626073</v>
      </c>
      <c r="J180" s="8">
        <f>IF(G180 = "NULL", "NULL", I180*28.35)</f>
        <v>99.226680028444918</v>
      </c>
      <c r="K180" s="8">
        <f>IF(G180 = "NULL", "NULL", G180*2)</f>
        <v>5.6000948164201718</v>
      </c>
      <c r="L180" s="8">
        <f>IF(G180 = "NULL", "NULL", K180*28.35)</f>
        <v>158.76268804551188</v>
      </c>
      <c r="M180" s="11" t="str">
        <f>CONCATENATE(D180, CHAR(10), " - NET WT. ", E180, " oz (", F180, " grams)")</f>
        <v>Garlic Butter Bread Dip Ingredients:
butter powder (maltodextrin, modified butter oil, salt, dehydrated butter, guar gum, sodium bicarbonate, annatto, turmeric) garlic, butter salt (salt, artificial flavor, fd&amp;c yellow #5, #6) onion, yeast extract, herbs 
• ALLERGY ALERT: contains milk •
 - NET WT. 1.40002370410504 oz (39.69 grams)</v>
      </c>
      <c r="N180" s="12">
        <v>10000000143</v>
      </c>
      <c r="O180" s="12">
        <v>30000000143</v>
      </c>
      <c r="P180" s="12">
        <v>50000000143</v>
      </c>
      <c r="Q180" s="12">
        <v>70000000143</v>
      </c>
      <c r="R180" s="12">
        <v>90000000143</v>
      </c>
      <c r="S180" s="12">
        <v>11000000160</v>
      </c>
      <c r="T180" s="12">
        <v>13000000169</v>
      </c>
      <c r="U180" s="10"/>
      <c r="V180" s="11"/>
      <c r="W180" s="8">
        <f>IF(G180 = "NULL", "NULL", G180/4)</f>
        <v>0.70001185205252148</v>
      </c>
      <c r="X180" s="8">
        <f>IF(W180 = "NULL", "NULL", W180*28.35)</f>
        <v>19.845336005688985</v>
      </c>
      <c r="Y180" s="8">
        <f>IF(G180 = "NULL", "NULL", G180*4)</f>
        <v>11.200189632840344</v>
      </c>
      <c r="Z180" s="8">
        <f>IF(G180 = "NULL", "NULL", H180*4)</f>
        <v>317.52</v>
      </c>
      <c r="AA180" s="16">
        <v>15000000132</v>
      </c>
      <c r="AB180" s="8">
        <f>IF(OR(E180 = "NULL", G180 = "NULL"), "NULL", (E180+G180)/2)</f>
        <v>2.1000355561575645</v>
      </c>
      <c r="AC180" s="8">
        <f>IF(OR(F180 = "NULL", H180 = "NULL"), "NULL", (F180+H180)/2)</f>
        <v>59.534999999999997</v>
      </c>
      <c r="AD180" s="13"/>
    </row>
    <row r="181" spans="1:30" ht="75.599999999999994" customHeight="1" x14ac:dyDescent="0.3">
      <c r="A181" s="9" t="s">
        <v>592</v>
      </c>
      <c r="B181" s="10" t="s">
        <v>2312</v>
      </c>
      <c r="C181" s="10" t="s">
        <v>2326</v>
      </c>
      <c r="D181" s="11" t="s">
        <v>2327</v>
      </c>
      <c r="E181" s="8">
        <f>IF(F181 = "NULL", "NULL", F181/28.34952)</f>
        <v>1.4109586335147828</v>
      </c>
      <c r="F181" s="8">
        <v>40</v>
      </c>
      <c r="G181" s="8">
        <f>IF(H181 = "NULL", "NULL", H181/28.34952)</f>
        <v>2.8219172670295656</v>
      </c>
      <c r="H181" s="8">
        <v>80</v>
      </c>
      <c r="I181" s="8">
        <f>IF(G181 = "NULL", "NULL", G181*1.25)</f>
        <v>3.527396583786957</v>
      </c>
      <c r="J181" s="8">
        <f>IF(G181 = "NULL", "NULL", I181*28.35)</f>
        <v>100.00169315036024</v>
      </c>
      <c r="K181" s="8">
        <f>IF(G181 = "NULL", "NULL", G181*2)</f>
        <v>5.6438345340591312</v>
      </c>
      <c r="L181" s="8">
        <f>IF(G181 = "NULL", "NULL", K181*28.35)</f>
        <v>160.00270904057638</v>
      </c>
      <c r="M181" s="11" t="str">
        <f>CONCATENATE(D181, CHAR(10), " - NET WT. ", E181, " oz (", F181, " grams)")</f>
        <v>Garlic Pepper Steak Grill Seasoning Ingredients:
salt, spices (including black peppercorn, dill, ginger), garlic, red pepper, contains 2% or less of oleoresin paprika, natural flavors and canola oil
 - NET WT. 1.41095863351478 oz (40 grams)</v>
      </c>
      <c r="N181" s="12">
        <v>10000000139</v>
      </c>
      <c r="O181" s="12">
        <v>30000000139</v>
      </c>
      <c r="P181" s="12">
        <v>50000000139</v>
      </c>
      <c r="Q181" s="12">
        <v>70000000139</v>
      </c>
      <c r="R181" s="12">
        <v>90000000139</v>
      </c>
      <c r="S181" s="12">
        <v>11000000163</v>
      </c>
      <c r="T181" s="12">
        <v>13000000164</v>
      </c>
      <c r="U181" s="10" t="s">
        <v>39</v>
      </c>
      <c r="V181" s="11" t="s">
        <v>1150</v>
      </c>
      <c r="W181" s="8">
        <f>IF(G181 = "NULL", "NULL", G181/4)</f>
        <v>0.70547931675739139</v>
      </c>
      <c r="X181" s="8">
        <f>IF(W181 = "NULL", "NULL", W181*28.35)</f>
        <v>20.000338630072047</v>
      </c>
      <c r="Y181" s="8">
        <f>IF(G181 = "NULL", "NULL", G181*4)</f>
        <v>11.287669068118262</v>
      </c>
      <c r="Z181" s="8">
        <f>IF(G181 = "NULL", "NULL", H181*4)</f>
        <v>320</v>
      </c>
      <c r="AA181" s="16">
        <v>15000000129</v>
      </c>
      <c r="AB181" s="8">
        <f>IF(OR(E181 = "NULL", G181 = "NULL"), "NULL", (E181+G181)/2)</f>
        <v>2.1164379502721742</v>
      </c>
      <c r="AC181" s="8">
        <f>IF(OR(F181 = "NULL", H181 = "NULL"), "NULL", (F181+H181)/2)</f>
        <v>60</v>
      </c>
      <c r="AD181" s="13" t="s">
        <v>2006</v>
      </c>
    </row>
    <row r="182" spans="1:30" ht="75.599999999999994" customHeight="1" x14ac:dyDescent="0.3">
      <c r="A182" s="9" t="s">
        <v>612</v>
      </c>
      <c r="B182" s="10" t="s">
        <v>613</v>
      </c>
      <c r="C182" s="10" t="s">
        <v>613</v>
      </c>
      <c r="D182" s="11" t="s">
        <v>614</v>
      </c>
      <c r="E182" s="8">
        <f>IF(F182 = "NULL", "NULL", F182/28.34952)</f>
        <v>2.5500431753341859</v>
      </c>
      <c r="F182" s="8">
        <v>72.292500000000004</v>
      </c>
      <c r="G182" s="8">
        <f>IF(H182 = "NULL", "NULL", H182/28.34952)</f>
        <v>5.1000863506683718</v>
      </c>
      <c r="H182" s="8">
        <v>144.58500000000001</v>
      </c>
      <c r="I182" s="8">
        <f>IF(G182 = "NULL", "NULL", G182*1.25)</f>
        <v>6.3751079383354643</v>
      </c>
      <c r="J182" s="8">
        <f>IF(G182 = "NULL", "NULL", I182*28.35)</f>
        <v>180.73431005181041</v>
      </c>
      <c r="K182" s="8">
        <f>IF(G182 = "NULL", "NULL", G182*2)</f>
        <v>10.200172701336744</v>
      </c>
      <c r="L182" s="8">
        <f>IF(G182 = "NULL", "NULL", K182*28.35)</f>
        <v>289.17489608289668</v>
      </c>
      <c r="M182" s="11" t="str">
        <f>CONCATENATE(D182, CHAR(10), " - NET WT. ", E182, " oz (", F182, " grams)")</f>
        <v>Garlic Salt Ingredients:
garlic, salt, parsley, carrot for color, modified corn starch, sugar, natural flavor
 - NET WT. 2.55004317533419 oz (72.2925 grams)</v>
      </c>
      <c r="N182" s="12">
        <v>10000000144</v>
      </c>
      <c r="O182" s="12">
        <v>30000000144</v>
      </c>
      <c r="P182" s="12">
        <v>50000000144</v>
      </c>
      <c r="Q182" s="12">
        <v>70000000144</v>
      </c>
      <c r="R182" s="12">
        <v>90000000144</v>
      </c>
      <c r="S182" s="12">
        <v>11000000168</v>
      </c>
      <c r="T182" s="12">
        <v>13000000170</v>
      </c>
      <c r="U182" s="10"/>
      <c r="V182" s="11"/>
      <c r="W182" s="8">
        <f>IF(G182 = "NULL", "NULL", G182/4)</f>
        <v>1.2750215876670929</v>
      </c>
      <c r="X182" s="8">
        <f>IF(W182 = "NULL", "NULL", W182*28.35)</f>
        <v>36.146862010362085</v>
      </c>
      <c r="Y182" s="8">
        <f>IF(G182 = "NULL", "NULL", G182*4)</f>
        <v>20.400345402673487</v>
      </c>
      <c r="Z182" s="8">
        <f>IF(G182 = "NULL", "NULL", H182*4)</f>
        <v>578.34</v>
      </c>
      <c r="AA182" s="16">
        <v>15000000133</v>
      </c>
      <c r="AB182" s="8">
        <f>IF(OR(E182 = "NULL", G182 = "NULL"), "NULL", (E182+G182)/2)</f>
        <v>3.8250647630012788</v>
      </c>
      <c r="AC182" s="8">
        <f>IF(OR(F182 = "NULL", H182 = "NULL"), "NULL", (F182+H182)/2)</f>
        <v>108.43875</v>
      </c>
      <c r="AD182" s="13"/>
    </row>
    <row r="183" spans="1:30" ht="75.599999999999994" customHeight="1" x14ac:dyDescent="0.3">
      <c r="A183" s="9" t="s">
        <v>2054</v>
      </c>
      <c r="B183" s="10" t="s">
        <v>615</v>
      </c>
      <c r="C183" s="10" t="s">
        <v>615</v>
      </c>
      <c r="D183" s="11" t="s">
        <v>616</v>
      </c>
      <c r="E183" s="8">
        <f>IF(F183 = "NULL", "NULL", F183/28.34952)</f>
        <v>0.80001354520288193</v>
      </c>
      <c r="F183" s="8">
        <v>22.680000000000003</v>
      </c>
      <c r="G183" s="8">
        <f>IF(H183 = "NULL", "NULL", H183/28.34952)</f>
        <v>1.6000270904057639</v>
      </c>
      <c r="H183" s="8">
        <v>45.360000000000007</v>
      </c>
      <c r="I183" s="8">
        <f>IF(G183 = "NULL", "NULL", G183*1.25)</f>
        <v>2.000033863007205</v>
      </c>
      <c r="J183" s="8">
        <f>IF(G183 = "NULL", "NULL", I183*28.35)</f>
        <v>56.700960016254264</v>
      </c>
      <c r="K183" s="8">
        <f>IF(G183 = "NULL", "NULL", G183*2)</f>
        <v>3.2000541808115277</v>
      </c>
      <c r="L183" s="8">
        <f>IF(G183 = "NULL", "NULL", K183*28.35)</f>
        <v>90.721536026006817</v>
      </c>
      <c r="M183" s="11" t="str">
        <f>CONCATENATE(D183, CHAR(10), " - NET WT. ", E183, " oz (", F183, " grams)")</f>
        <v>Genmai Tea Ingredients:
green tea, toasted / puffed rice
 - NET WT. 0.800013545202882 oz (22.68 grams)</v>
      </c>
      <c r="N183" s="12">
        <v>10000000146</v>
      </c>
      <c r="O183" s="12">
        <v>30000000146</v>
      </c>
      <c r="P183" s="12">
        <v>50000000146</v>
      </c>
      <c r="Q183" s="12">
        <v>70000000146</v>
      </c>
      <c r="R183" s="12">
        <v>90000000146</v>
      </c>
      <c r="S183" s="12">
        <v>11000000169</v>
      </c>
      <c r="T183" s="12">
        <v>13000000171</v>
      </c>
      <c r="U183" s="10" t="s">
        <v>39</v>
      </c>
      <c r="V183" s="11" t="s">
        <v>1676</v>
      </c>
      <c r="W183" s="8">
        <f>IF(G183 = "NULL", "NULL", G183/4)</f>
        <v>0.40000677260144096</v>
      </c>
      <c r="X183" s="8">
        <f>IF(W183 = "NULL", "NULL", W183*28.35)</f>
        <v>11.340192003250852</v>
      </c>
      <c r="Y183" s="8">
        <f>IF(G183 = "NULL", "NULL", G183*4)</f>
        <v>6.4001083616230554</v>
      </c>
      <c r="Z183" s="8">
        <f>IF(G183 = "NULL", "NULL", H183*4)</f>
        <v>181.44000000000003</v>
      </c>
      <c r="AA183" s="16">
        <v>15000000135</v>
      </c>
      <c r="AB183" s="8">
        <f>IF(OR(E183 = "NULL", G183 = "NULL"), "NULL", (E183+G183)/2)</f>
        <v>1.2000203178043229</v>
      </c>
      <c r="AC183" s="8">
        <f>IF(OR(F183 = "NULL", H183 = "NULL"), "NULL", (F183+H183)/2)</f>
        <v>34.020000000000003</v>
      </c>
      <c r="AD183" s="13" t="s">
        <v>617</v>
      </c>
    </row>
    <row r="184" spans="1:30" ht="75.599999999999994" customHeight="1" x14ac:dyDescent="0.3">
      <c r="A184" s="9" t="s">
        <v>618</v>
      </c>
      <c r="B184" s="10" t="s">
        <v>619</v>
      </c>
      <c r="C184" s="10" t="s">
        <v>620</v>
      </c>
      <c r="D184" s="11" t="s">
        <v>621</v>
      </c>
      <c r="E184" s="8">
        <f>IF(F184 = "NULL", "NULL", F184/28.34952)</f>
        <v>3.2000541808115277</v>
      </c>
      <c r="F184" s="8">
        <v>90.720000000000013</v>
      </c>
      <c r="G184" s="8">
        <f>IF(H184 = "NULL", "NULL", H184/28.34952)</f>
        <v>6.4001083616230554</v>
      </c>
      <c r="H184" s="8">
        <v>181.44000000000003</v>
      </c>
      <c r="I184" s="8">
        <f>IF(G184 = "NULL", "NULL", G184*1.25)</f>
        <v>8.0001354520288199</v>
      </c>
      <c r="J184" s="8">
        <f>IF(G184 = "NULL", "NULL", I184*28.35)</f>
        <v>226.80384006501706</v>
      </c>
      <c r="K184" s="8">
        <f>IF(G184 = "NULL", "NULL", G184*2)</f>
        <v>12.800216723246111</v>
      </c>
      <c r="L184" s="8">
        <f>IF(G184 = "NULL", "NULL", K184*28.35)</f>
        <v>362.88614410402727</v>
      </c>
      <c r="M184" s="11" t="str">
        <f>CONCATENATE(D184, CHAR(10), " - NET WT. ", E184, " oz (", F184, " grams)")</f>
        <v>Ghost Pepper Sea Salt Ingredients:
sea salt, ground ghost peppers (naga jolikia)
 - NET WT. 3.20005418081153 oz (90.72 grams)</v>
      </c>
      <c r="N184" s="12">
        <v>10000000447</v>
      </c>
      <c r="O184" s="12">
        <v>30000000447</v>
      </c>
      <c r="P184" s="12">
        <v>50000000447</v>
      </c>
      <c r="Q184" s="12">
        <v>70000000447</v>
      </c>
      <c r="R184" s="12">
        <v>90000000447</v>
      </c>
      <c r="S184" s="12">
        <v>11000000170</v>
      </c>
      <c r="T184" s="12">
        <v>13000000172</v>
      </c>
      <c r="U184" s="10"/>
      <c r="V184" s="11"/>
      <c r="W184" s="8">
        <f>IF(G184 = "NULL", "NULL", G184/4)</f>
        <v>1.6000270904057639</v>
      </c>
      <c r="X184" s="8">
        <f>IF(W184 = "NULL", "NULL", W184*28.35)</f>
        <v>45.360768013003408</v>
      </c>
      <c r="Y184" s="8">
        <f>IF(G184 = "NULL", "NULL", G184*4)</f>
        <v>25.600433446492222</v>
      </c>
      <c r="Z184" s="8">
        <f>IF(G184 = "NULL", "NULL", H184*4)</f>
        <v>725.7600000000001</v>
      </c>
      <c r="AA184" s="16">
        <v>15000000404</v>
      </c>
      <c r="AB184" s="8">
        <f>IF(OR(E184 = "NULL", G184 = "NULL"), "NULL", (E184+G184)/2)</f>
        <v>4.8000812712172918</v>
      </c>
      <c r="AC184" s="8">
        <f>IF(OR(F184 = "NULL", H184 = "NULL"), "NULL", (F184+H184)/2)</f>
        <v>136.08000000000001</v>
      </c>
      <c r="AD184" s="13"/>
    </row>
    <row r="185" spans="1:30" ht="75.599999999999994" customHeight="1" x14ac:dyDescent="0.3">
      <c r="A185" s="9" t="s">
        <v>622</v>
      </c>
      <c r="B185" s="10" t="s">
        <v>623</v>
      </c>
      <c r="C185" s="10" t="s">
        <v>623</v>
      </c>
      <c r="D185" s="11" t="s">
        <v>624</v>
      </c>
      <c r="E185" s="8">
        <f>IF(F185 = "NULL", "NULL", F185/28.34952)</f>
        <v>1.7500296301313041</v>
      </c>
      <c r="F185" s="8">
        <v>49.612500000000004</v>
      </c>
      <c r="G185" s="8">
        <f>IF(H185 = "NULL", "NULL", H185/28.34952)</f>
        <v>3.5000592602626082</v>
      </c>
      <c r="H185" s="8">
        <v>99.225000000000009</v>
      </c>
      <c r="I185" s="8">
        <f>IF(G185 = "NULL", "NULL", G185*1.25)</f>
        <v>4.3750740753282606</v>
      </c>
      <c r="J185" s="8">
        <f>IF(G185 = "NULL", "NULL", I185*28.35)</f>
        <v>124.0333500355562</v>
      </c>
      <c r="K185" s="8">
        <f>IF(G185 = "NULL", "NULL", G185*2)</f>
        <v>7.0001185205252163</v>
      </c>
      <c r="L185" s="8">
        <f>IF(G185 = "NULL", "NULL", K185*28.35)</f>
        <v>198.45336005688989</v>
      </c>
      <c r="M185" s="11" t="str">
        <f>CONCATENATE(D185, CHAR(10), " - NET WT. ", E185, " oz (", F185, " grams)")</f>
        <v>Gin &amp; Tonic Infuser Ingredients:
cane sugar, rose petals and buds, fennel, black peppercorns, lemon peel, orange peel
DIRECTIONS: In 16oz jar, combine ingredients and one pint (2 cups) gin. Steep for 2 – 4 days (swirl daily).
 - NET WT. 1.7500296301313 oz (49.6125 grams)</v>
      </c>
      <c r="N185" s="12">
        <v>10000000147</v>
      </c>
      <c r="O185" s="12">
        <v>30000000147</v>
      </c>
      <c r="P185" s="12">
        <v>50000000147</v>
      </c>
      <c r="Q185" s="12">
        <v>70000000147</v>
      </c>
      <c r="R185" s="12">
        <v>90000000147</v>
      </c>
      <c r="S185" s="12">
        <v>11000000171</v>
      </c>
      <c r="T185" s="12">
        <v>13000000173</v>
      </c>
      <c r="U185" s="10" t="s">
        <v>39</v>
      </c>
      <c r="V185" s="11" t="s">
        <v>182</v>
      </c>
      <c r="W185" s="8">
        <f>IF(G185 = "NULL", "NULL", G185/4)</f>
        <v>0.87501481506565204</v>
      </c>
      <c r="X185" s="8">
        <f>IF(W185 = "NULL", "NULL", W185*28.35)</f>
        <v>24.806670007111236</v>
      </c>
      <c r="Y185" s="8">
        <f>IF(G185 = "NULL", "NULL", G185*4)</f>
        <v>14.000237041050433</v>
      </c>
      <c r="Z185" s="8">
        <f>IF(G185 = "NULL", "NULL", H185*4)</f>
        <v>396.90000000000003</v>
      </c>
      <c r="AA185" s="16">
        <v>15000000136</v>
      </c>
      <c r="AB185" s="8">
        <f>IF(OR(E185 = "NULL", G185 = "NULL"), "NULL", (E185+G185)/2)</f>
        <v>2.6250444451969561</v>
      </c>
      <c r="AC185" s="8">
        <f>IF(OR(F185 = "NULL", H185 = "NULL"), "NULL", (F185+H185)/2)</f>
        <v>74.418750000000003</v>
      </c>
      <c r="AD185" s="13"/>
    </row>
    <row r="186" spans="1:30" ht="75.599999999999994" customHeight="1" x14ac:dyDescent="0.3">
      <c r="A186" s="9" t="s">
        <v>2059</v>
      </c>
      <c r="B186" s="10" t="s">
        <v>625</v>
      </c>
      <c r="C186" s="10" t="s">
        <v>626</v>
      </c>
      <c r="D186" s="11" t="s">
        <v>627</v>
      </c>
      <c r="E186" s="8">
        <f>IF(F186 = "NULL", "NULL", F186/28.34952)</f>
        <v>0.80001354520288193</v>
      </c>
      <c r="F186" s="8">
        <v>22.680000000000003</v>
      </c>
      <c r="G186" s="8">
        <f>IF(H186 = "NULL", "NULL", H186/28.34952)</f>
        <v>1.6000270904057639</v>
      </c>
      <c r="H186" s="8">
        <v>45.360000000000007</v>
      </c>
      <c r="I186" s="8">
        <f>IF(G186 = "NULL", "NULL", G186*1.25)</f>
        <v>2.000033863007205</v>
      </c>
      <c r="J186" s="8">
        <f>IF(G186 = "NULL", "NULL", I186*28.35)</f>
        <v>56.700960016254264</v>
      </c>
      <c r="K186" s="8">
        <f>IF(G186 = "NULL", "NULL", G186*2)</f>
        <v>3.2000541808115277</v>
      </c>
      <c r="L186" s="8">
        <f>IF(G186 = "NULL", "NULL", K186*28.35)</f>
        <v>90.721536026006817</v>
      </c>
      <c r="M186" s="11" t="str">
        <f>CONCATENATE(D186, CHAR(10), " - NET WT. ", E186, " oz (", F186, " grams)")</f>
        <v>Ginger Lemon Herbal Tea Ingredients:
ginger pieces, lemongrass, lemon peel, licorice, spearmint
 - NET WT. 0.800013545202882 oz (22.68 grams)</v>
      </c>
      <c r="N186" s="12">
        <v>10000000148</v>
      </c>
      <c r="O186" s="12">
        <v>30000000148</v>
      </c>
      <c r="P186" s="12">
        <v>50000000148</v>
      </c>
      <c r="Q186" s="12">
        <v>70000000148</v>
      </c>
      <c r="R186" s="12">
        <v>90000000148</v>
      </c>
      <c r="S186" s="12">
        <v>11000000172</v>
      </c>
      <c r="T186" s="12">
        <v>13000000174</v>
      </c>
      <c r="U186" s="10" t="s">
        <v>39</v>
      </c>
      <c r="V186" s="11" t="s">
        <v>1676</v>
      </c>
      <c r="W186" s="8">
        <f>IF(G186 = "NULL", "NULL", G186/4)</f>
        <v>0.40000677260144096</v>
      </c>
      <c r="X186" s="8">
        <f>IF(W186 = "NULL", "NULL", W186*28.35)</f>
        <v>11.340192003250852</v>
      </c>
      <c r="Y186" s="8">
        <f>IF(G186 = "NULL", "NULL", G186*4)</f>
        <v>6.4001083616230554</v>
      </c>
      <c r="Z186" s="8">
        <f>IF(G186 = "NULL", "NULL", H186*4)</f>
        <v>181.44000000000003</v>
      </c>
      <c r="AA186" s="16">
        <v>15000000137</v>
      </c>
      <c r="AB186" s="8">
        <f>IF(OR(E186 = "NULL", G186 = "NULL"), "NULL", (E186+G186)/2)</f>
        <v>1.2000203178043229</v>
      </c>
      <c r="AC186" s="8">
        <f>IF(OR(F186 = "NULL", H186 = "NULL"), "NULL", (F186+H186)/2)</f>
        <v>34.020000000000003</v>
      </c>
      <c r="AD186" s="13"/>
    </row>
    <row r="187" spans="1:30" ht="75.599999999999994" customHeight="1" x14ac:dyDescent="0.3">
      <c r="A187" s="9" t="s">
        <v>2139</v>
      </c>
      <c r="B187" s="10" t="s">
        <v>2140</v>
      </c>
      <c r="C187" s="10" t="s">
        <v>2140</v>
      </c>
      <c r="D187" s="11" t="s">
        <v>2141</v>
      </c>
      <c r="E187" s="8">
        <f>IF(F187 = "NULL", "NULL", F187/28.34952)</f>
        <v>1.6000270904057639</v>
      </c>
      <c r="F187" s="8">
        <v>45.360000000000007</v>
      </c>
      <c r="G187" s="8">
        <f>IF(H187 = "NULL", "NULL", H187/28.34952)</f>
        <v>3.2000541808115277</v>
      </c>
      <c r="H187" s="8">
        <v>90.720000000000013</v>
      </c>
      <c r="I187" s="8">
        <f>IF(G187 = "NULL", "NULL", G187*1.25)</f>
        <v>4.00006772601441</v>
      </c>
      <c r="J187" s="8">
        <f>IF(G187 = "NULL", "NULL", I187*28.35)</f>
        <v>113.40192003250853</v>
      </c>
      <c r="K187" s="8">
        <f>IF(G187 = "NULL", "NULL", G187*2)</f>
        <v>6.4001083616230554</v>
      </c>
      <c r="L187" s="8">
        <f>IF(G187 = "NULL", "NULL", K187*28.35)</f>
        <v>181.44307205201363</v>
      </c>
      <c r="M187" s="11" t="str">
        <f>CONCATENATE(D187, CHAR(10), " - NET WT. ", E187, " oz (", F187, " grams)")</f>
        <v>Ginger Sugar Ingredients:
pure cane organic sugar, ginger powder
 - NET WT. 1.60002709040576 oz (45.36 grams)</v>
      </c>
      <c r="N187" s="12">
        <v>10000000553</v>
      </c>
      <c r="O187" s="12">
        <v>30000000553</v>
      </c>
      <c r="P187" s="12">
        <v>50000000553</v>
      </c>
      <c r="Q187" s="12">
        <v>70000000553</v>
      </c>
      <c r="R187" s="12">
        <v>90000000553</v>
      </c>
      <c r="S187" s="12">
        <v>11000000509</v>
      </c>
      <c r="T187" s="12">
        <v>13000000508</v>
      </c>
      <c r="U187" s="10" t="s">
        <v>39</v>
      </c>
      <c r="V187" s="11"/>
      <c r="W187" s="8">
        <f>IF(G187 = "NULL", "NULL", G187/4)</f>
        <v>0.80001354520288193</v>
      </c>
      <c r="X187" s="8">
        <f>IF(W187 = "NULL", "NULL", W187*28.35)</f>
        <v>22.680384006501704</v>
      </c>
      <c r="Y187" s="8">
        <f>IF(G187 = "NULL", "NULL", G187*4)</f>
        <v>12.800216723246111</v>
      </c>
      <c r="Z187" s="8">
        <f>IF(G187 = "NULL", "NULL", H187*4)</f>
        <v>362.88000000000005</v>
      </c>
      <c r="AA187" s="16">
        <v>15000000030</v>
      </c>
      <c r="AB187" s="8">
        <f>IF(OR(E187 = "NULL", G187 = "NULL"), "NULL", (E187+G187)/2)</f>
        <v>2.4000406356086459</v>
      </c>
      <c r="AC187" s="8">
        <f>IF(OR(F187 = "NULL", H187 = "NULL"), "NULL", (F187+H187)/2)</f>
        <v>68.040000000000006</v>
      </c>
      <c r="AD187" s="13"/>
    </row>
    <row r="188" spans="1:30" ht="75.599999999999994" customHeight="1" x14ac:dyDescent="0.3">
      <c r="A188" s="9" t="s">
        <v>628</v>
      </c>
      <c r="B188" s="10" t="s">
        <v>629</v>
      </c>
      <c r="C188" s="10" t="s">
        <v>629</v>
      </c>
      <c r="D188" s="11" t="s">
        <v>630</v>
      </c>
      <c r="E188" s="8">
        <f>IF(F188 = "NULL", "NULL", F188/28.34952)</f>
        <v>1.400023704105043</v>
      </c>
      <c r="F188" s="8">
        <v>39.69</v>
      </c>
      <c r="G188" s="8">
        <f>IF(H188 = "NULL", "NULL", H188/28.34952)</f>
        <v>2.8000474082100859</v>
      </c>
      <c r="H188" s="8">
        <v>79.38</v>
      </c>
      <c r="I188" s="8">
        <f>IF(G188 = "NULL", "NULL", G188*1.25)</f>
        <v>3.5000592602626073</v>
      </c>
      <c r="J188" s="8">
        <f>IF(G188 = "NULL", "NULL", I188*28.35)</f>
        <v>99.226680028444918</v>
      </c>
      <c r="K188" s="8">
        <f>IF(G188 = "NULL", "NULL", G188*2)</f>
        <v>5.6000948164201718</v>
      </c>
      <c r="L188" s="8">
        <f>IF(G188 = "NULL", "NULL", K188*28.35)</f>
        <v>158.76268804551188</v>
      </c>
      <c r="M188" s="11" t="str">
        <f>CONCATENATE(D188, CHAR(10), " - NET WT. ", E188, " oz (", F188, " grams)")</f>
        <v>Gingerbread Spice Ingredients:
ginger, cinnamon, cloves, nutmeg, black pepper, allspice
 - NET WT. 1.40002370410504 oz (39.69 grams)</v>
      </c>
      <c r="N188" s="12">
        <v>10000000150</v>
      </c>
      <c r="O188" s="12">
        <v>30000000150</v>
      </c>
      <c r="P188" s="12">
        <v>50000000150</v>
      </c>
      <c r="Q188" s="12">
        <v>70000000150</v>
      </c>
      <c r="R188" s="12">
        <v>90000000150</v>
      </c>
      <c r="S188" s="12">
        <v>11000000173</v>
      </c>
      <c r="T188" s="12">
        <v>13000000175</v>
      </c>
      <c r="U188" s="10"/>
      <c r="V188" s="11"/>
      <c r="W188" s="8">
        <f>IF(G188 = "NULL", "NULL", G188/4)</f>
        <v>0.70001185205252148</v>
      </c>
      <c r="X188" s="8">
        <f>IF(W188 = "NULL", "NULL", W188*28.35)</f>
        <v>19.845336005688985</v>
      </c>
      <c r="Y188" s="8">
        <f>IF(G188 = "NULL", "NULL", G188*4)</f>
        <v>11.200189632840344</v>
      </c>
      <c r="Z188" s="8">
        <f>IF(G188 = "NULL", "NULL", H188*4)</f>
        <v>317.52</v>
      </c>
      <c r="AA188" s="16">
        <v>15000000138</v>
      </c>
      <c r="AB188" s="8">
        <f>IF(OR(E188 = "NULL", G188 = "NULL"), "NULL", (E188+G188)/2)</f>
        <v>2.1000355561575645</v>
      </c>
      <c r="AC188" s="8">
        <f>IF(OR(F188 = "NULL", H188 = "NULL"), "NULL", (F188+H188)/2)</f>
        <v>59.534999999999997</v>
      </c>
      <c r="AD188" s="13"/>
    </row>
    <row r="189" spans="1:30" ht="75.599999999999994" customHeight="1" x14ac:dyDescent="0.3">
      <c r="A189" s="14" t="s">
        <v>631</v>
      </c>
      <c r="B189" s="10" t="s">
        <v>632</v>
      </c>
      <c r="C189" s="10" t="s">
        <v>633</v>
      </c>
      <c r="D189" s="11" t="s">
        <v>2208</v>
      </c>
      <c r="E189" s="8">
        <f>IF(F189 = "NULL", "NULL", F189/28.34952)</f>
        <v>1.5873284627041306</v>
      </c>
      <c r="F189" s="8">
        <v>45</v>
      </c>
      <c r="G189" s="8">
        <f>IF(H189 = "NULL", "NULL", H189/28.34952)</f>
        <v>4.2328759005443484</v>
      </c>
      <c r="H189" s="8">
        <v>120</v>
      </c>
      <c r="I189" s="8">
        <f>IF(G189 = "NULL", "NULL", G189*1.25)</f>
        <v>5.2910948756804359</v>
      </c>
      <c r="J189" s="8">
        <f>IF(G189 = "NULL", "NULL", I189*28.35)</f>
        <v>150.00253972554037</v>
      </c>
      <c r="K189" s="8">
        <f>IF(G189 = "NULL", "NULL", G189*2)</f>
        <v>8.4657518010886967</v>
      </c>
      <c r="L189" s="8">
        <f>IF(G189 = "NULL", "NULL", K189*28.35)</f>
        <v>240.00406356086455</v>
      </c>
      <c r="M189" s="11" t="s">
        <v>2209</v>
      </c>
      <c r="N189" s="11">
        <v>10000000409</v>
      </c>
      <c r="O189" s="11">
        <v>30000000409</v>
      </c>
      <c r="P189" s="11">
        <v>50000000409</v>
      </c>
      <c r="Q189" s="11">
        <v>70000000409</v>
      </c>
      <c r="R189" s="11">
        <v>90000000409</v>
      </c>
      <c r="S189" s="11">
        <v>11000000174</v>
      </c>
      <c r="T189" s="11">
        <v>13000000176</v>
      </c>
      <c r="U189" s="11"/>
      <c r="V189" s="11"/>
      <c r="W189" s="8">
        <f>IF(G189 = "NULL", "NULL", G189/4)</f>
        <v>1.0582189751360871</v>
      </c>
      <c r="X189" s="8">
        <f>IF(W189 = "NULL", "NULL", W189*28.35)</f>
        <v>30.000507945108069</v>
      </c>
      <c r="Y189" s="8">
        <f>IF(G189 = "NULL", "NULL", G189*4)</f>
        <v>16.931503602177393</v>
      </c>
      <c r="Z189" s="8">
        <f>IF(G189 = "NULL", "NULL", H189*4)</f>
        <v>480</v>
      </c>
      <c r="AA189" s="11">
        <v>15000000374</v>
      </c>
      <c r="AB189" s="8">
        <f>IF(OR(E189 = "NULL", G189 = "NULL"), "NULL", (E189+G189)/2)</f>
        <v>2.9101021816242394</v>
      </c>
      <c r="AC189" s="8">
        <f>IF(OR(F189 = "NULL", H189 = "NULL"), "NULL", (F189+H189)/2)</f>
        <v>82.5</v>
      </c>
      <c r="AD189" s="13" t="s">
        <v>634</v>
      </c>
    </row>
    <row r="190" spans="1:30" ht="75.599999999999994" customHeight="1" x14ac:dyDescent="0.3">
      <c r="A190" s="9" t="s">
        <v>635</v>
      </c>
      <c r="B190" s="10" t="s">
        <v>636</v>
      </c>
      <c r="C190" s="10" t="s">
        <v>637</v>
      </c>
      <c r="D190" s="11" t="s">
        <v>638</v>
      </c>
      <c r="E190" s="8">
        <f>IF(F190 = "NULL", "NULL", F190/28.34952)</f>
        <v>2.300038942458285</v>
      </c>
      <c r="F190" s="8">
        <v>65.204999999999998</v>
      </c>
      <c r="G190" s="8">
        <f>IF(H190 = "NULL", "NULL", H190/28.34952)</f>
        <v>4.60007788491657</v>
      </c>
      <c r="H190" s="8">
        <v>130.41</v>
      </c>
      <c r="I190" s="8">
        <f>IF(G190 = "NULL", "NULL", G190*1.25)</f>
        <v>5.7500973561457123</v>
      </c>
      <c r="J190" s="8">
        <f>IF(G190 = "NULL", "NULL", I190*28.35)</f>
        <v>163.01526004673096</v>
      </c>
      <c r="K190" s="8">
        <f>IF(G190 = "NULL", "NULL", G190*2)</f>
        <v>9.20015576983314</v>
      </c>
      <c r="L190" s="8">
        <f>IF(G190 = "NULL", "NULL", K190*28.35)</f>
        <v>260.82441607476954</v>
      </c>
      <c r="M190" s="11" t="str">
        <f>CONCATENATE(D190, CHAR(10), " - NET WT. ", E190, " oz (", F190, " grams)")</f>
        <v>Gloucester Seasoning Ingredients:
sage, oregano, sea salt, rosemary, garlic, black pepper 
 - NET WT. 2.30003894245828 oz (65.205 grams)</v>
      </c>
      <c r="N190" s="12">
        <v>10000000408</v>
      </c>
      <c r="O190" s="12">
        <v>30000000408</v>
      </c>
      <c r="P190" s="12">
        <v>50000000408</v>
      </c>
      <c r="Q190" s="12">
        <v>70000000408</v>
      </c>
      <c r="R190" s="12">
        <v>90000000408</v>
      </c>
      <c r="S190" s="12">
        <v>11000000175</v>
      </c>
      <c r="T190" s="12">
        <v>13000000177</v>
      </c>
      <c r="U190" s="10"/>
      <c r="V190" s="11"/>
      <c r="W190" s="8">
        <f>IF(G190 = "NULL", "NULL", G190/4)</f>
        <v>1.1500194712291425</v>
      </c>
      <c r="X190" s="8">
        <f>IF(W190 = "NULL", "NULL", W190*28.35)</f>
        <v>32.603052009346193</v>
      </c>
      <c r="Y190" s="8">
        <f>IF(G190 = "NULL", "NULL", G190*4)</f>
        <v>18.40031153966628</v>
      </c>
      <c r="Z190" s="8">
        <f>IF(G190 = "NULL", "NULL", H190*4)</f>
        <v>521.64</v>
      </c>
      <c r="AA190" s="16">
        <v>15000000373</v>
      </c>
      <c r="AB190" s="8">
        <f>IF(OR(E190 = "NULL", G190 = "NULL"), "NULL", (E190+G190)/2)</f>
        <v>3.4500584136874277</v>
      </c>
      <c r="AC190" s="8">
        <f>IF(OR(F190 = "NULL", H190 = "NULL"), "NULL", (F190+H190)/2)</f>
        <v>97.807500000000005</v>
      </c>
      <c r="AD190" s="13" t="s">
        <v>639</v>
      </c>
    </row>
    <row r="191" spans="1:30" ht="75.599999999999994" customHeight="1" x14ac:dyDescent="0.3">
      <c r="A191" s="9" t="s">
        <v>640</v>
      </c>
      <c r="B191" s="10" t="s">
        <v>641</v>
      </c>
      <c r="C191" s="10" t="s">
        <v>642</v>
      </c>
      <c r="D191" s="11" t="s">
        <v>641</v>
      </c>
      <c r="E191" s="8">
        <f>IF(F191 = "NULL", "NULL", F191/28.34952)</f>
        <v>2.9000491013604468</v>
      </c>
      <c r="F191" s="8">
        <v>82.215000000000003</v>
      </c>
      <c r="G191" s="8">
        <f>IF(H191 = "NULL", "NULL", H191/28.34952)</f>
        <v>5.8000982027208936</v>
      </c>
      <c r="H191" s="8">
        <v>164.43</v>
      </c>
      <c r="I191" s="8">
        <f>IF(G191 = "NULL", "NULL", G191*1.25)</f>
        <v>7.2501227534011168</v>
      </c>
      <c r="J191" s="8">
        <f>IF(G191 = "NULL", "NULL", I191*28.35)</f>
        <v>205.54098005892166</v>
      </c>
      <c r="K191" s="8">
        <f>IF(G191 = "NULL", "NULL", G191*2)</f>
        <v>11.600196405441787</v>
      </c>
      <c r="L191" s="8">
        <f>IF(G191 = "NULL", "NULL", K191*28.35)</f>
        <v>328.86556809427469</v>
      </c>
      <c r="M191" s="11" t="str">
        <f>CONCATENATE(D191, CHAR(10), " - NET WT. ", E191, " oz (", F191, " grams)")</f>
        <v>Gochujang Sea Salt
 - NET WT. 2.90004910136045 oz (82.215 grams)</v>
      </c>
      <c r="N191" s="12">
        <v>10000000152</v>
      </c>
      <c r="O191" s="12">
        <v>30000000152</v>
      </c>
      <c r="P191" s="12">
        <v>50000000152</v>
      </c>
      <c r="Q191" s="12">
        <v>70000000152</v>
      </c>
      <c r="R191" s="12">
        <v>90000000152</v>
      </c>
      <c r="S191" s="12">
        <v>11000000176</v>
      </c>
      <c r="T191" s="12">
        <v>13000000178</v>
      </c>
      <c r="U191" s="10"/>
      <c r="V191" s="11"/>
      <c r="W191" s="8">
        <f>IF(G191 = "NULL", "NULL", G191/4)</f>
        <v>1.4500245506802234</v>
      </c>
      <c r="X191" s="8">
        <f>IF(W191 = "NULL", "NULL", W191*28.35)</f>
        <v>41.108196011784337</v>
      </c>
      <c r="Y191" s="8">
        <f>IF(G191 = "NULL", "NULL", G191*4)</f>
        <v>23.200392810883574</v>
      </c>
      <c r="Z191" s="8">
        <f>IF(G191 = "NULL", "NULL", H191*4)</f>
        <v>657.72</v>
      </c>
      <c r="AA191" s="16">
        <v>15000000139</v>
      </c>
      <c r="AB191" s="8">
        <f>IF(OR(E191 = "NULL", G191 = "NULL"), "NULL", (E191+G191)/2)</f>
        <v>4.3500736520406704</v>
      </c>
      <c r="AC191" s="8">
        <f>IF(OR(F191 = "NULL", H191 = "NULL"), "NULL", (F191+H191)/2)</f>
        <v>123.32250000000001</v>
      </c>
      <c r="AD191" s="13"/>
    </row>
    <row r="192" spans="1:30" ht="75.599999999999994" customHeight="1" x14ac:dyDescent="0.3">
      <c r="A192" s="9" t="s">
        <v>643</v>
      </c>
      <c r="B192" s="10" t="s">
        <v>644</v>
      </c>
      <c r="C192" s="10" t="s">
        <v>645</v>
      </c>
      <c r="D192" s="11" t="s">
        <v>646</v>
      </c>
      <c r="E192" s="8">
        <f>IF(F192 = "NULL", "NULL", F192/28.34952)</f>
        <v>1.7000287835561239</v>
      </c>
      <c r="F192" s="8">
        <v>48.195</v>
      </c>
      <c r="G192" s="8">
        <f>IF(H192 = "NULL", "NULL", H192/28.34952)</f>
        <v>3.4000575671122477</v>
      </c>
      <c r="H192" s="8">
        <v>96.39</v>
      </c>
      <c r="I192" s="8">
        <f>IF(G192 = "NULL", "NULL", G192*1.25)</f>
        <v>4.2500719588903095</v>
      </c>
      <c r="J192" s="8">
        <f>IF(G192 = "NULL", "NULL", I192*28.35)</f>
        <v>120.48954003454028</v>
      </c>
      <c r="K192" s="8">
        <f>IF(G192 = "NULL", "NULL", G192*2)</f>
        <v>6.8001151342244954</v>
      </c>
      <c r="L192" s="8">
        <f>IF(G192 = "NULL", "NULL", K192*28.35)</f>
        <v>192.78326405526445</v>
      </c>
      <c r="M192" s="11" t="str">
        <f>CONCATENATE(D192, CHAR(10), " - NET WT. ", E192, " oz (", F192, " grams)")</f>
        <v>Golden Greek Bread Dip Ingredients:
dehydrated vegetables (garlic, tomato, bell pepper, green onion, parsley) spices, salt, orange peel, natural flavors 
 - NET WT. 1.70002878355612 oz (48.195 grams)</v>
      </c>
      <c r="N192" s="12">
        <v>10000000153</v>
      </c>
      <c r="O192" s="12">
        <v>30000000153</v>
      </c>
      <c r="P192" s="12">
        <v>50000000153</v>
      </c>
      <c r="Q192" s="12">
        <v>70000000153</v>
      </c>
      <c r="R192" s="12">
        <v>90000000153</v>
      </c>
      <c r="S192" s="12">
        <v>11000000177</v>
      </c>
      <c r="T192" s="12">
        <v>13000000179</v>
      </c>
      <c r="U192" s="10"/>
      <c r="V192" s="11"/>
      <c r="W192" s="8">
        <f>IF(G192 = "NULL", "NULL", G192/4)</f>
        <v>0.85001439177806193</v>
      </c>
      <c r="X192" s="8">
        <f>IF(W192 = "NULL", "NULL", W192*28.35)</f>
        <v>24.097908006908057</v>
      </c>
      <c r="Y192" s="8">
        <f>IF(G192 = "NULL", "NULL", G192*4)</f>
        <v>13.600230268448991</v>
      </c>
      <c r="Z192" s="8">
        <f>IF(G192 = "NULL", "NULL", H192*4)</f>
        <v>385.56</v>
      </c>
      <c r="AA192" s="16">
        <v>15000000140</v>
      </c>
      <c r="AB192" s="8">
        <f>IF(OR(E192 = "NULL", G192 = "NULL"), "NULL", (E192+G192)/2)</f>
        <v>2.5500431753341859</v>
      </c>
      <c r="AC192" s="8">
        <f>IF(OR(F192 = "NULL", H192 = "NULL"), "NULL", (F192+H192)/2)</f>
        <v>72.292500000000004</v>
      </c>
      <c r="AD192" s="13"/>
    </row>
    <row r="193" spans="1:30" ht="75.599999999999994" customHeight="1" x14ac:dyDescent="0.3">
      <c r="A193" s="14" t="s">
        <v>1981</v>
      </c>
      <c r="B193" s="10" t="s">
        <v>1979</v>
      </c>
      <c r="C193" s="10" t="s">
        <v>1979</v>
      </c>
      <c r="D193" s="11" t="s">
        <v>2294</v>
      </c>
      <c r="E193" s="8">
        <f>IF(F193 = "NULL", "NULL", F193/28.34952)</f>
        <v>1.7636982918934783</v>
      </c>
      <c r="F193" s="8">
        <v>50</v>
      </c>
      <c r="G193" s="8">
        <f>IF(H193 = "NULL", "NULL", H193/28.34952)</f>
        <v>3.5273965837869565</v>
      </c>
      <c r="H193" s="8">
        <v>100</v>
      </c>
      <c r="I193" s="8">
        <f>IF(G193 = "NULL", "NULL", G193*1.25)</f>
        <v>4.409245729733696</v>
      </c>
      <c r="J193" s="8">
        <f>IF(G193 = "NULL", "NULL", I193*28.35)</f>
        <v>125.00211643795029</v>
      </c>
      <c r="K193" s="8">
        <f>IF(G193 = "NULL", "NULL", G193*2)</f>
        <v>7.0547931675739131</v>
      </c>
      <c r="L193" s="8">
        <f>IF(G193 = "NULL", "NULL", K193*28.35)</f>
        <v>200.00338630072045</v>
      </c>
      <c r="M193" s="11" t="s">
        <v>2295</v>
      </c>
      <c r="N193" s="11">
        <v>10000000537</v>
      </c>
      <c r="O193" s="11">
        <v>30000000537</v>
      </c>
      <c r="P193" s="11">
        <v>50000000537</v>
      </c>
      <c r="Q193" s="11">
        <v>70000000537</v>
      </c>
      <c r="R193" s="11">
        <v>90000000537</v>
      </c>
      <c r="S193" s="11">
        <v>11000000493</v>
      </c>
      <c r="T193" s="11">
        <v>13000000492</v>
      </c>
      <c r="U193" s="11" t="s">
        <v>39</v>
      </c>
      <c r="V193" s="11" t="s">
        <v>1675</v>
      </c>
      <c r="W193" s="8">
        <f>IF(G193 = "NULL", "NULL", G193/4)</f>
        <v>0.88184914594673913</v>
      </c>
      <c r="X193" s="8">
        <f>IF(W193 = "NULL", "NULL", W193*28.35)</f>
        <v>25.000423287590056</v>
      </c>
      <c r="Y193" s="8">
        <f>IF(G193 = "NULL", "NULL", G193*4)</f>
        <v>14.109586335147826</v>
      </c>
      <c r="Z193" s="8">
        <f>IF(G193 = "NULL", "NULL", H193*4)</f>
        <v>400</v>
      </c>
      <c r="AA193" s="11">
        <v>15000000014</v>
      </c>
      <c r="AB193" s="8">
        <f>IF(OR(E193 = "NULL", G193 = "NULL"), "NULL", (E193+G193)/2)</f>
        <v>2.6455474378402175</v>
      </c>
      <c r="AC193" s="8">
        <f>IF(OR(F193 = "NULL", H193 = "NULL"), "NULL", (F193+H193)/2)</f>
        <v>75</v>
      </c>
      <c r="AD193" s="13" t="s">
        <v>1980</v>
      </c>
    </row>
    <row r="194" spans="1:30" ht="75.599999999999994" customHeight="1" x14ac:dyDescent="0.3">
      <c r="A194" s="9" t="s">
        <v>647</v>
      </c>
      <c r="B194" s="10" t="s">
        <v>648</v>
      </c>
      <c r="C194" s="10" t="s">
        <v>648</v>
      </c>
      <c r="D194" s="11" t="s">
        <v>649</v>
      </c>
      <c r="E194" s="8">
        <f>IF(F194 = "NULL", "NULL", F194/28.34952)</f>
        <v>1.9000321698568443</v>
      </c>
      <c r="F194" s="8">
        <v>53.865000000000002</v>
      </c>
      <c r="G194" s="8">
        <f>IF(H194 = "NULL", "NULL", H194/28.34952)</f>
        <v>3.8000643397136886</v>
      </c>
      <c r="H194" s="8">
        <v>107.73</v>
      </c>
      <c r="I194" s="8">
        <f>IF(G194 = "NULL", "NULL", G194*1.25)</f>
        <v>4.7500804246421104</v>
      </c>
      <c r="J194" s="8">
        <f>IF(G194 = "NULL", "NULL", I194*28.35)</f>
        <v>134.66478003860385</v>
      </c>
      <c r="K194" s="8">
        <f>IF(G194 = "NULL", "NULL", G194*2)</f>
        <v>7.6001286794273772</v>
      </c>
      <c r="L194" s="8">
        <f>IF(G194 = "NULL", "NULL", K194*28.35)</f>
        <v>215.46364806176615</v>
      </c>
      <c r="M194" s="11" t="str">
        <f>CONCATENATE(D194, CHAR(10), " - NET WT. ", E194, " oz (", F194, " grams)")</f>
        <v>Granulated Honey Ingredients:
sugar and honey
 - NET WT. 1.90003216985684 oz (53.865 grams)</v>
      </c>
      <c r="N194" s="12">
        <v>10000000154</v>
      </c>
      <c r="O194" s="12">
        <v>30000000154</v>
      </c>
      <c r="P194" s="12">
        <v>50000000154</v>
      </c>
      <c r="Q194" s="12">
        <v>70000000154</v>
      </c>
      <c r="R194" s="12">
        <v>90000000154</v>
      </c>
      <c r="S194" s="12">
        <v>11000000178</v>
      </c>
      <c r="T194" s="12">
        <v>13000000180</v>
      </c>
      <c r="U194" s="10" t="s">
        <v>39</v>
      </c>
      <c r="V194" s="11"/>
      <c r="W194" s="8">
        <f>IF(G194 = "NULL", "NULL", G194/4)</f>
        <v>0.95001608492842216</v>
      </c>
      <c r="X194" s="8">
        <f>IF(W194 = "NULL", "NULL", W194*28.35)</f>
        <v>26.932956007720769</v>
      </c>
      <c r="Y194" s="8">
        <f>IF(G194 = "NULL", "NULL", G194*4)</f>
        <v>15.200257358854754</v>
      </c>
      <c r="Z194" s="8">
        <f>IF(G194 = "NULL", "NULL", H194*4)</f>
        <v>430.92</v>
      </c>
      <c r="AA194" s="16">
        <v>15000000141</v>
      </c>
      <c r="AB194" s="8">
        <f>IF(OR(E194 = "NULL", G194 = "NULL"), "NULL", (E194+G194)/2)</f>
        <v>2.8500482547852664</v>
      </c>
      <c r="AC194" s="8">
        <f>IF(OR(F194 = "NULL", H194 = "NULL"), "NULL", (F194+H194)/2)</f>
        <v>80.797499999999999</v>
      </c>
      <c r="AD194" s="13"/>
    </row>
    <row r="195" spans="1:30" ht="75.599999999999994" customHeight="1" x14ac:dyDescent="0.3">
      <c r="A195" s="9" t="s">
        <v>650</v>
      </c>
      <c r="B195" s="10" t="s">
        <v>651</v>
      </c>
      <c r="C195" s="10" t="s">
        <v>652</v>
      </c>
      <c r="D195" s="11" t="s">
        <v>1680</v>
      </c>
      <c r="E195" s="8">
        <f>IF(F195 = "NULL", "NULL", F195/28.34952)</f>
        <v>1.3000220109546829</v>
      </c>
      <c r="F195" s="8">
        <v>36.855000000000004</v>
      </c>
      <c r="G195" s="8">
        <f>IF(H195 = "NULL", "NULL", H195/28.34952)</f>
        <v>2.6000440219093659</v>
      </c>
      <c r="H195" s="8">
        <v>73.710000000000008</v>
      </c>
      <c r="I195" s="8">
        <f>IF(G195 = "NULL", "NULL", G195*1.25)</f>
        <v>3.2500550273867073</v>
      </c>
      <c r="J195" s="8">
        <f>IF(G195 = "NULL", "NULL", I195*28.35)</f>
        <v>92.139060026413162</v>
      </c>
      <c r="K195" s="8">
        <f>IF(G195 = "NULL", "NULL", G195*2)</f>
        <v>5.2000880438187318</v>
      </c>
      <c r="L195" s="8">
        <f>IF(G195 = "NULL", "NULL", K195*28.35)</f>
        <v>147.42249604226106</v>
      </c>
      <c r="M195" s="11" t="str">
        <f>CONCATENATE(D195, CHAR(10), " - NET WT. ", E195, " oz (", F195, " grams)")</f>
        <v>Grated Lemon Peel Ingredients:
greated lemon peel
 - NET WT. 1.30002201095468 oz (36.855 grams)</v>
      </c>
      <c r="N195" s="12">
        <v>10000000155</v>
      </c>
      <c r="O195" s="12">
        <v>30000000155</v>
      </c>
      <c r="P195" s="12">
        <v>50000000155</v>
      </c>
      <c r="Q195" s="12">
        <v>70000000155</v>
      </c>
      <c r="R195" s="12">
        <v>90000000155</v>
      </c>
      <c r="S195" s="12">
        <v>11000000179</v>
      </c>
      <c r="T195" s="12">
        <v>13000000181</v>
      </c>
      <c r="U195" s="10" t="s">
        <v>39</v>
      </c>
      <c r="V195" s="11"/>
      <c r="W195" s="8">
        <f>IF(G195 = "NULL", "NULL", G195/4)</f>
        <v>0.65001100547734147</v>
      </c>
      <c r="X195" s="8">
        <f>IF(W195 = "NULL", "NULL", W195*28.35)</f>
        <v>18.427812005282632</v>
      </c>
      <c r="Y195" s="8">
        <f>IF(G195 = "NULL", "NULL", G195*4)</f>
        <v>10.400176087637464</v>
      </c>
      <c r="Z195" s="8">
        <f>IF(G195 = "NULL", "NULL", H195*4)</f>
        <v>294.84000000000003</v>
      </c>
      <c r="AA195" s="16">
        <v>15000000142</v>
      </c>
      <c r="AB195" s="8">
        <f>IF(OR(E195 = "NULL", G195 = "NULL"), "NULL", (E195+G195)/2)</f>
        <v>1.9500330164320245</v>
      </c>
      <c r="AC195" s="8">
        <f>IF(OR(F195 = "NULL", H195 = "NULL"), "NULL", (F195+H195)/2)</f>
        <v>55.282500000000006</v>
      </c>
      <c r="AD195" s="13"/>
    </row>
    <row r="196" spans="1:30" ht="75.599999999999994" customHeight="1" x14ac:dyDescent="0.3">
      <c r="A196" s="9" t="s">
        <v>653</v>
      </c>
      <c r="B196" s="10" t="s">
        <v>654</v>
      </c>
      <c r="C196" s="10" t="s">
        <v>655</v>
      </c>
      <c r="D196" s="11" t="s">
        <v>656</v>
      </c>
      <c r="E196" s="8">
        <f>IF(F196 = "NULL", "NULL", F196/28.34952)</f>
        <v>1.3000220109546829</v>
      </c>
      <c r="F196" s="8">
        <v>36.855000000000004</v>
      </c>
      <c r="G196" s="8">
        <f>IF(H196 = "NULL", "NULL", H196/28.34952)</f>
        <v>2.6000440219093659</v>
      </c>
      <c r="H196" s="8">
        <v>73.710000000000008</v>
      </c>
      <c r="I196" s="8">
        <f>IF(G196 = "NULL", "NULL", G196*1.25)</f>
        <v>3.2500550273867073</v>
      </c>
      <c r="J196" s="8">
        <f>IF(G196 = "NULL", "NULL", I196*28.35)</f>
        <v>92.139060026413162</v>
      </c>
      <c r="K196" s="8">
        <f>IF(G196 = "NULL", "NULL", G196*2)</f>
        <v>5.2000880438187318</v>
      </c>
      <c r="L196" s="8">
        <f>IF(G196 = "NULL", "NULL", K196*28.35)</f>
        <v>147.42249604226106</v>
      </c>
      <c r="M196" s="11" t="str">
        <f>CONCATENATE(D196, CHAR(10), " - NET WT. ", E196, " oz (", F196, " grams)")</f>
        <v>Grated Orange Peel Ingredients:
orange peel
 - NET WT. 1.30002201095468 oz (36.855 grams)</v>
      </c>
      <c r="N196" s="12">
        <v>10000000156</v>
      </c>
      <c r="O196" s="12">
        <v>30000000156</v>
      </c>
      <c r="P196" s="12">
        <v>50000000156</v>
      </c>
      <c r="Q196" s="12">
        <v>70000000156</v>
      </c>
      <c r="R196" s="12">
        <v>90000000156</v>
      </c>
      <c r="S196" s="12">
        <v>11000000180</v>
      </c>
      <c r="T196" s="12">
        <v>13000000182</v>
      </c>
      <c r="U196" s="10"/>
      <c r="V196" s="11"/>
      <c r="W196" s="8">
        <f>IF(G196 = "NULL", "NULL", G196/4)</f>
        <v>0.65001100547734147</v>
      </c>
      <c r="X196" s="8">
        <f>IF(W196 = "NULL", "NULL", W196*28.35)</f>
        <v>18.427812005282632</v>
      </c>
      <c r="Y196" s="8">
        <f>IF(G196 = "NULL", "NULL", G196*4)</f>
        <v>10.400176087637464</v>
      </c>
      <c r="Z196" s="8">
        <f>IF(G196 = "NULL", "NULL", H196*4)</f>
        <v>294.84000000000003</v>
      </c>
      <c r="AA196" s="16">
        <v>15000000143</v>
      </c>
      <c r="AB196" s="8">
        <f>IF(OR(E196 = "NULL", G196 = "NULL"), "NULL", (E196+G196)/2)</f>
        <v>1.9500330164320245</v>
      </c>
      <c r="AC196" s="8">
        <f>IF(OR(F196 = "NULL", H196 = "NULL"), "NULL", (F196+H196)/2)</f>
        <v>55.282500000000006</v>
      </c>
      <c r="AD196" s="13"/>
    </row>
    <row r="197" spans="1:30" ht="75.599999999999994" customHeight="1" x14ac:dyDescent="0.3">
      <c r="A197" s="25" t="s">
        <v>657</v>
      </c>
      <c r="B197" s="10" t="s">
        <v>658</v>
      </c>
      <c r="C197" s="10" t="s">
        <v>659</v>
      </c>
      <c r="D197" s="11" t="s">
        <v>660</v>
      </c>
      <c r="E197" s="8">
        <f>IF(F197 = "NULL", "NULL", F197/28.34952)</f>
        <v>1.8000304767064841</v>
      </c>
      <c r="F197" s="8">
        <v>51.03</v>
      </c>
      <c r="G197" s="8">
        <f>IF(H197 = "NULL", "NULL", H197/28.34952)</f>
        <v>3.6000609534129682</v>
      </c>
      <c r="H197" s="8">
        <v>102.06</v>
      </c>
      <c r="I197" s="8">
        <f>IF(G197 = "NULL", "NULL", G197*1.25)</f>
        <v>4.50007619176621</v>
      </c>
      <c r="J197" s="8">
        <f>IF(G197 = "NULL", "NULL", I197*28.35)</f>
        <v>127.57716003657205</v>
      </c>
      <c r="K197" s="8">
        <f>IF(G197 = "NULL", "NULL", G197*2)</f>
        <v>7.2001219068259363</v>
      </c>
      <c r="L197" s="8">
        <f>IF(G197 = "NULL", "NULL", K197*28.35)</f>
        <v>204.1234560585153</v>
      </c>
      <c r="M197" s="11" t="str">
        <f>CONCATENATE(D197, CHAR(10), " - NET WT. ", E197, " oz (", F197, " grams)")</f>
        <v>Greek Bread Dip Ingredients:
dehydrated garlic, dehydrated onion, dehydrated bell pepper, spices, sesame seeds, lemon oil
• This product is packaged with equipment that makes products containing wheat, eggs, milk, soy, and tree nuts •
 - NET WT. 1.80003047670648 oz (51.03 grams)</v>
      </c>
      <c r="N197" s="12">
        <v>10000000157</v>
      </c>
      <c r="O197" s="12">
        <v>30000000157</v>
      </c>
      <c r="P197" s="12">
        <v>50000000157</v>
      </c>
      <c r="Q197" s="12">
        <v>70000000157</v>
      </c>
      <c r="R197" s="12">
        <v>90000000157</v>
      </c>
      <c r="S197" s="12">
        <v>11000000181</v>
      </c>
      <c r="T197" s="12">
        <v>13000000183</v>
      </c>
      <c r="U197" s="10" t="s">
        <v>39</v>
      </c>
      <c r="V197" s="11" t="s">
        <v>591</v>
      </c>
      <c r="W197" s="8">
        <f>IF(G197 = "NULL", "NULL", G197/4)</f>
        <v>0.90001523835324204</v>
      </c>
      <c r="X197" s="8">
        <f>IF(W197 = "NULL", "NULL", W197*28.35)</f>
        <v>25.515432007314413</v>
      </c>
      <c r="Y197" s="8">
        <f>IF(G197 = "NULL", "NULL", G197*4)</f>
        <v>14.400243813651873</v>
      </c>
      <c r="Z197" s="8">
        <f>IF(G197 = "NULL", "NULL", H197*4)</f>
        <v>408.24</v>
      </c>
      <c r="AA197" s="16">
        <v>15000000144</v>
      </c>
      <c r="AB197" s="8">
        <f>IF(OR(E197 = "NULL", G197 = "NULL"), "NULL", (E197+G197)/2)</f>
        <v>2.7000457150597263</v>
      </c>
      <c r="AC197" s="8">
        <f>IF(OR(F197 = "NULL", H197 = "NULL"), "NULL", (F197+H197)/2)</f>
        <v>76.545000000000002</v>
      </c>
      <c r="AD197" s="13"/>
    </row>
    <row r="198" spans="1:30" ht="75.599999999999994" customHeight="1" x14ac:dyDescent="0.3">
      <c r="A198" s="9" t="s">
        <v>661</v>
      </c>
      <c r="B198" s="10" t="s">
        <v>662</v>
      </c>
      <c r="C198" s="10" t="s">
        <v>662</v>
      </c>
      <c r="D198" s="11" t="s">
        <v>663</v>
      </c>
      <c r="E198" s="8">
        <f>IF(F198 = "NULL", "NULL", F198/28.34952)</f>
        <v>2.8000474082100859</v>
      </c>
      <c r="F198" s="8">
        <v>79.38</v>
      </c>
      <c r="G198" s="8">
        <f>IF(H198 = "NULL", "NULL", H198/28.34952)</f>
        <v>5.6000948164201718</v>
      </c>
      <c r="H198" s="8">
        <v>158.76</v>
      </c>
      <c r="I198" s="8">
        <f>IF(G198 = "NULL", "NULL", G198*1.25)</f>
        <v>7.0001185205252145</v>
      </c>
      <c r="J198" s="8">
        <f>IF(G198 = "NULL", "NULL", I198*28.35)</f>
        <v>198.45336005688984</v>
      </c>
      <c r="K198" s="8">
        <f>IF(G198 = "NULL", "NULL", G198*2)</f>
        <v>11.200189632840344</v>
      </c>
      <c r="L198" s="8">
        <f>IF(G198 = "NULL", "NULL", K198*28.35)</f>
        <v>317.52537609102376</v>
      </c>
      <c r="M198" s="11" t="str">
        <f>CONCATENATE(D198, CHAR(10), " - NET WT. ", E198, " oz (", F198, " grams)")</f>
        <v>Greek Marinade Seasoning Ingredients:
alt, spices, maltodextrin, sugar, dehydrated onion, soybean oil, silicon dioxide as anti-caking agent
DIRECTIONS: Add 1/2 jar to 1 cup of water to make marinade.
 - NET WT. 2.80004740821009 oz (79.38 grams)</v>
      </c>
      <c r="N198" s="12">
        <v>10000000442</v>
      </c>
      <c r="O198" s="12">
        <v>30000000442</v>
      </c>
      <c r="P198" s="12">
        <v>50000000442</v>
      </c>
      <c r="Q198" s="12">
        <v>70000000442</v>
      </c>
      <c r="R198" s="12">
        <v>90000000442</v>
      </c>
      <c r="S198" s="12">
        <v>11000000182</v>
      </c>
      <c r="T198" s="12">
        <v>13000000184</v>
      </c>
      <c r="U198" s="10" t="s">
        <v>39</v>
      </c>
      <c r="V198" s="11"/>
      <c r="W198" s="8">
        <f>IF(G198 = "NULL", "NULL", G198/4)</f>
        <v>1.400023704105043</v>
      </c>
      <c r="X198" s="8">
        <f>IF(W198 = "NULL", "NULL", W198*28.35)</f>
        <v>39.69067201137797</v>
      </c>
      <c r="Y198" s="8">
        <f>IF(G198 = "NULL", "NULL", G198*4)</f>
        <v>22.400379265680687</v>
      </c>
      <c r="Z198" s="8">
        <f>IF(G198 = "NULL", "NULL", H198*4)</f>
        <v>635.04</v>
      </c>
      <c r="AA198" s="16">
        <v>15000000399</v>
      </c>
      <c r="AB198" s="8">
        <f>IF(OR(E198 = "NULL", G198 = "NULL"), "NULL", (E198+G198)/2)</f>
        <v>4.2000711123151291</v>
      </c>
      <c r="AC198" s="8">
        <f>IF(OR(F198 = "NULL", H198 = "NULL"), "NULL", (F198+H198)/2)</f>
        <v>119.07</v>
      </c>
      <c r="AD198" s="13"/>
    </row>
    <row r="199" spans="1:30" ht="75.599999999999994" customHeight="1" x14ac:dyDescent="0.3">
      <c r="A199" s="25" t="s">
        <v>1463</v>
      </c>
      <c r="B199" s="10" t="s">
        <v>665</v>
      </c>
      <c r="C199" s="10" t="s">
        <v>666</v>
      </c>
      <c r="D199" s="11" t="s">
        <v>2101</v>
      </c>
      <c r="E199" s="8">
        <f>IF(F199 = "NULL", "NULL", F199/28.34952)</f>
        <v>0.98767104346034784</v>
      </c>
      <c r="F199" s="8">
        <v>28</v>
      </c>
      <c r="G199" s="8">
        <f>IF(H199 = "NULL", "NULL", H199/28.34952)</f>
        <v>2.2222598477857827</v>
      </c>
      <c r="H199" s="8">
        <v>63</v>
      </c>
      <c r="I199" s="8">
        <f>IF(G199 = "NULL", "NULL", G199*1.25)</f>
        <v>2.7778248097322282</v>
      </c>
      <c r="J199" s="8">
        <f>IF(G199 = "NULL", "NULL", I199*28.35)</f>
        <v>78.75133335590867</v>
      </c>
      <c r="K199" s="8">
        <f>IF(G199 = "NULL", "NULL", G199*2)</f>
        <v>4.4445196955715653</v>
      </c>
      <c r="L199" s="8">
        <f>IF(G199 = "NULL", "NULL", K199*28.35)</f>
        <v>126.00213336945389</v>
      </c>
      <c r="M199" s="11" t="str">
        <f>CONCATENATE(D199, CHAR(10), " - NET WT. ", E199, " oz (", F199, " grams)")</f>
        <v>Greek Seasoning Ingredients:
salt, oregano, garlic, basil, onion, mint
 - NET WT. 0.987671043460348 oz (28 grams)</v>
      </c>
      <c r="N199" s="12">
        <v>10000000368</v>
      </c>
      <c r="O199" s="12">
        <v>30000000368</v>
      </c>
      <c r="P199" s="12">
        <v>50000000368</v>
      </c>
      <c r="Q199" s="12">
        <v>70000000368</v>
      </c>
      <c r="R199" s="12">
        <v>90000000368</v>
      </c>
      <c r="S199" s="12">
        <v>11000000184</v>
      </c>
      <c r="T199" s="12">
        <v>13000000185</v>
      </c>
      <c r="U199" s="10" t="s">
        <v>39</v>
      </c>
      <c r="V199" s="11" t="s">
        <v>1039</v>
      </c>
      <c r="W199" s="8">
        <f>IF(G199 = "NULL", "NULL", G199/4)</f>
        <v>0.55556496194644567</v>
      </c>
      <c r="X199" s="8">
        <f>IF(W199 = "NULL", "NULL", W199*28.35)</f>
        <v>15.750266671181736</v>
      </c>
      <c r="Y199" s="8">
        <f>IF(G199 = "NULL", "NULL", G199*4)</f>
        <v>8.8890393911431307</v>
      </c>
      <c r="Z199" s="8">
        <f>IF(G199 = "NULL", "NULL", H199*4)</f>
        <v>252</v>
      </c>
      <c r="AA199" s="16">
        <v>15000000338</v>
      </c>
      <c r="AB199" s="8">
        <f>IF(OR(E199 = "NULL", G199 = "NULL"), "NULL", (E199+G199)/2)</f>
        <v>1.6049654456230653</v>
      </c>
      <c r="AC199" s="8">
        <f>IF(OR(F199 = "NULL", H199 = "NULL"), "NULL", (F199+H199)/2)</f>
        <v>45.5</v>
      </c>
      <c r="AD199" s="13"/>
    </row>
    <row r="200" spans="1:30" ht="75.599999999999994" customHeight="1" x14ac:dyDescent="0.3">
      <c r="A200" s="14" t="s">
        <v>667</v>
      </c>
      <c r="B200" s="10" t="s">
        <v>668</v>
      </c>
      <c r="C200" s="10" t="s">
        <v>668</v>
      </c>
      <c r="D200" s="11" t="s">
        <v>2246</v>
      </c>
      <c r="E200" s="8">
        <f>IF(F200 = "NULL", "NULL", F200/28.34952)</f>
        <v>1.8000304767064841</v>
      </c>
      <c r="F200" s="8">
        <v>51.03</v>
      </c>
      <c r="G200" s="8">
        <f>IF(H200 = "NULL", "NULL", H200/28.34952)</f>
        <v>3.6000609534129682</v>
      </c>
      <c r="H200" s="8">
        <v>102.06</v>
      </c>
      <c r="I200" s="8">
        <f>IF(G200 = "NULL", "NULL", G200*1.25)</f>
        <v>4.50007619176621</v>
      </c>
      <c r="J200" s="8">
        <f>IF(G200 = "NULL", "NULL", I200*28.35)</f>
        <v>127.57716003657205</v>
      </c>
      <c r="K200" s="8">
        <f>IF(G200 = "NULL", "NULL", G200*2)</f>
        <v>7.2001219068259363</v>
      </c>
      <c r="L200" s="8">
        <f>IF(G200 = "NULL", "NULL", K200*28.35)</f>
        <v>204.1234560585153</v>
      </c>
      <c r="M200" s="11" t="s">
        <v>2247</v>
      </c>
      <c r="N200" s="11">
        <v>10000000485</v>
      </c>
      <c r="O200" s="11">
        <v>30000000485</v>
      </c>
      <c r="P200" s="11">
        <v>50000000485</v>
      </c>
      <c r="Q200" s="11">
        <v>70000000485</v>
      </c>
      <c r="R200" s="11">
        <v>90000000485</v>
      </c>
      <c r="S200" s="11">
        <v>11000000183</v>
      </c>
      <c r="T200" s="11">
        <v>13000000186</v>
      </c>
      <c r="U200" s="11" t="s">
        <v>39</v>
      </c>
      <c r="V200" s="11" t="s">
        <v>591</v>
      </c>
      <c r="W200" s="8">
        <f>IF(G200 = "NULL", "NULL", G200/4)</f>
        <v>0.90001523835324204</v>
      </c>
      <c r="X200" s="8">
        <f>IF(W200 = "NULL", "NULL", W200*28.35)</f>
        <v>25.515432007314413</v>
      </c>
      <c r="Y200" s="8">
        <f>IF(G200 = "NULL", "NULL", G200*4)</f>
        <v>14.400243813651873</v>
      </c>
      <c r="Z200" s="8">
        <f>IF(G200 = "NULL", "NULL", H200*4)</f>
        <v>408.24</v>
      </c>
      <c r="AA200" s="11">
        <v>15000000441</v>
      </c>
      <c r="AB200" s="8">
        <f>IF(OR(E200 = "NULL", G200 = "NULL"), "NULL", (E200+G200)/2)</f>
        <v>2.7000457150597263</v>
      </c>
      <c r="AC200" s="8">
        <f>IF(OR(F200 = "NULL", H200 = "NULL"), "NULL", (F200+H200)/2)</f>
        <v>76.545000000000002</v>
      </c>
      <c r="AD200" s="13" t="s">
        <v>669</v>
      </c>
    </row>
    <row r="201" spans="1:30" ht="75.599999999999994" customHeight="1" x14ac:dyDescent="0.3">
      <c r="A201" s="14" t="s">
        <v>728</v>
      </c>
      <c r="B201" s="10" t="s">
        <v>1679</v>
      </c>
      <c r="C201" s="10" t="s">
        <v>1679</v>
      </c>
      <c r="D201" s="11" t="s">
        <v>2299</v>
      </c>
      <c r="E201" s="8">
        <f>IF(F201 = "NULL", "NULL", F201/28.34952)</f>
        <v>0.98767104346034784</v>
      </c>
      <c r="F201" s="8">
        <v>28</v>
      </c>
      <c r="G201" s="8">
        <f>IF(H201 = "NULL", "NULL", H201/28.34952)</f>
        <v>2.2222598477857827</v>
      </c>
      <c r="H201" s="8">
        <v>63</v>
      </c>
      <c r="I201" s="8">
        <f>IF(G201 = "NULL", "NULL", G201*1.25)</f>
        <v>2.7778248097322282</v>
      </c>
      <c r="J201" s="8">
        <f>IF(G201 = "NULL", "NULL", I201*28.35)</f>
        <v>78.75133335590867</v>
      </c>
      <c r="K201" s="8">
        <f>IF(G201 = "NULL", "NULL", G201*2)</f>
        <v>4.4445196955715653</v>
      </c>
      <c r="L201" s="8">
        <f>IF(G201 = "NULL", "NULL", K201*28.35)</f>
        <v>126.00213336945389</v>
      </c>
      <c r="M201" s="11" t="s">
        <v>2286</v>
      </c>
      <c r="N201" s="11">
        <v>10000000529</v>
      </c>
      <c r="O201" s="11">
        <v>30000000529</v>
      </c>
      <c r="P201" s="11">
        <v>50000000529</v>
      </c>
      <c r="Q201" s="11">
        <v>70000000529</v>
      </c>
      <c r="R201" s="11">
        <v>90000000529</v>
      </c>
      <c r="S201" s="11">
        <v>11000000485</v>
      </c>
      <c r="T201" s="11">
        <v>13000000484</v>
      </c>
      <c r="U201" s="11" t="s">
        <v>39</v>
      </c>
      <c r="V201" s="11"/>
      <c r="W201" s="8">
        <f>IF(G201 = "NULL", "NULL", G201/4)</f>
        <v>0.55556496194644567</v>
      </c>
      <c r="X201" s="8">
        <f>IF(W201 = "NULL", "NULL", W201*28.35)</f>
        <v>15.750266671181736</v>
      </c>
      <c r="Y201" s="8">
        <f>IF(G201 = "NULL", "NULL", G201*4)</f>
        <v>8.8890393911431307</v>
      </c>
      <c r="Z201" s="8">
        <f>IF(G201 = "NULL", "NULL", H201*4)</f>
        <v>252</v>
      </c>
      <c r="AA201" s="11">
        <v>15000000484</v>
      </c>
      <c r="AB201" s="8">
        <f>IF(OR(E201 = "NULL", G201 = "NULL"), "NULL", (E201+G201)/2)</f>
        <v>1.6049654456230653</v>
      </c>
      <c r="AC201" s="8">
        <f>IF(OR(F201 = "NULL", H201 = "NULL"), "NULL", (F201+H201)/2)</f>
        <v>45.5</v>
      </c>
      <c r="AD201" s="13" t="s">
        <v>2148</v>
      </c>
    </row>
    <row r="202" spans="1:30" ht="75.599999999999994" customHeight="1" x14ac:dyDescent="0.3">
      <c r="A202" s="9" t="s">
        <v>670</v>
      </c>
      <c r="B202" s="10" t="s">
        <v>671</v>
      </c>
      <c r="C202" s="10" t="s">
        <v>672</v>
      </c>
      <c r="D202" s="11" t="s">
        <v>673</v>
      </c>
      <c r="E202" s="8">
        <f>IF(F202 = "NULL", "NULL", F202/28.34952)</f>
        <v>0.80001354520288193</v>
      </c>
      <c r="F202" s="8">
        <v>22.680000000000003</v>
      </c>
      <c r="G202" s="8">
        <f>IF(H202 = "NULL", "NULL", H202/28.34952)</f>
        <v>1.6000270904057639</v>
      </c>
      <c r="H202" s="8">
        <v>45.360000000000007</v>
      </c>
      <c r="I202" s="8">
        <f>IF(G202 = "NULL", "NULL", G202*1.25)</f>
        <v>2.000033863007205</v>
      </c>
      <c r="J202" s="8">
        <f>IF(G202 = "NULL", "NULL", I202*28.35)</f>
        <v>56.700960016254264</v>
      </c>
      <c r="K202" s="8">
        <f>IF(G202 = "NULL", "NULL", G202*2)</f>
        <v>3.2000541808115277</v>
      </c>
      <c r="L202" s="8">
        <f>IF(G202 = "NULL", "NULL", K202*28.35)</f>
        <v>90.721536026006817</v>
      </c>
      <c r="M202" s="11" t="str">
        <f>CONCATENATE(D202, CHAR(10), " - NET WT. ", E202, " oz (", F202, " grams)")</f>
        <v>Green Dragon Tea Ingredients:
panfired green tea 
 - NET WT. 0.800013545202882 oz (22.68 grams)</v>
      </c>
      <c r="N202" s="12">
        <v>10000000158</v>
      </c>
      <c r="O202" s="12">
        <v>30000000158</v>
      </c>
      <c r="P202" s="12">
        <v>50000000158</v>
      </c>
      <c r="Q202" s="12">
        <v>70000000158</v>
      </c>
      <c r="R202" s="12">
        <v>90000000158</v>
      </c>
      <c r="S202" s="12">
        <v>11000000185</v>
      </c>
      <c r="T202" s="12">
        <v>13000000187</v>
      </c>
      <c r="U202" s="10"/>
      <c r="V202" s="11"/>
      <c r="W202" s="8">
        <f>IF(G202 = "NULL", "NULL", G202/4)</f>
        <v>0.40000677260144096</v>
      </c>
      <c r="X202" s="8">
        <f>IF(W202 = "NULL", "NULL", W202*28.35)</f>
        <v>11.340192003250852</v>
      </c>
      <c r="Y202" s="8">
        <f>IF(G202 = "NULL", "NULL", G202*4)</f>
        <v>6.4001083616230554</v>
      </c>
      <c r="Z202" s="8">
        <f>IF(G202 = "NULL", "NULL", H202*4)</f>
        <v>181.44000000000003</v>
      </c>
      <c r="AA202" s="16">
        <v>15000000145</v>
      </c>
      <c r="AB202" s="8">
        <f>IF(OR(E202 = "NULL", G202 = "NULL"), "NULL", (E202+G202)/2)</f>
        <v>1.2000203178043229</v>
      </c>
      <c r="AC202" s="8">
        <f>IF(OR(F202 = "NULL", H202 = "NULL"), "NULL", (F202+H202)/2)</f>
        <v>34.020000000000003</v>
      </c>
      <c r="AD202" s="13"/>
    </row>
    <row r="203" spans="1:30" ht="75.599999999999994" customHeight="1" x14ac:dyDescent="0.3">
      <c r="A203" s="9" t="s">
        <v>2055</v>
      </c>
      <c r="B203" s="10" t="s">
        <v>674</v>
      </c>
      <c r="C203" s="10" t="s">
        <v>675</v>
      </c>
      <c r="D203" s="11" t="s">
        <v>676</v>
      </c>
      <c r="E203" s="8">
        <f>IF(F203 = "NULL", "NULL", F203/28.34952)</f>
        <v>0.80001354520288193</v>
      </c>
      <c r="F203" s="8">
        <v>22.680000000000003</v>
      </c>
      <c r="G203" s="8">
        <f>IF(H203 = "NULL", "NULL", H203/28.34952)</f>
        <v>1.6000270904057639</v>
      </c>
      <c r="H203" s="8">
        <v>45.360000000000007</v>
      </c>
      <c r="I203" s="8">
        <f>IF(G203 = "NULL", "NULL", G203*1.25)</f>
        <v>2.000033863007205</v>
      </c>
      <c r="J203" s="8">
        <f>IF(G203 = "NULL", "NULL", I203*28.35)</f>
        <v>56.700960016254264</v>
      </c>
      <c r="K203" s="8">
        <f>IF(G203 = "NULL", "NULL", G203*2)</f>
        <v>3.2000541808115277</v>
      </c>
      <c r="L203" s="8">
        <f>IF(G203 = "NULL", "NULL", K203*28.35)</f>
        <v>90.721536026006817</v>
      </c>
      <c r="M203" s="11" t="str">
        <f>CONCATENATE(D203, CHAR(10), " - NET WT. ", E203, " oz (", F203, " grams)")</f>
        <v>Green Sencha Tea Ingredients:
green sencha leaves
 - NET WT. 0.800013545202882 oz (22.68 grams)</v>
      </c>
      <c r="N203" s="12">
        <v>10000000159</v>
      </c>
      <c r="O203" s="12">
        <v>30000000159</v>
      </c>
      <c r="P203" s="12">
        <v>50000000159</v>
      </c>
      <c r="Q203" s="12">
        <v>70000000159</v>
      </c>
      <c r="R203" s="12">
        <v>90000000159</v>
      </c>
      <c r="S203" s="12">
        <v>11000000186</v>
      </c>
      <c r="T203" s="12">
        <v>13000000188</v>
      </c>
      <c r="U203" s="10" t="s">
        <v>39</v>
      </c>
      <c r="V203" s="11" t="s">
        <v>1676</v>
      </c>
      <c r="W203" s="8">
        <f>IF(G203 = "NULL", "NULL", G203/4)</f>
        <v>0.40000677260144096</v>
      </c>
      <c r="X203" s="8">
        <f>IF(W203 = "NULL", "NULL", W203*28.35)</f>
        <v>11.340192003250852</v>
      </c>
      <c r="Y203" s="8">
        <f>IF(G203 = "NULL", "NULL", G203*4)</f>
        <v>6.4001083616230554</v>
      </c>
      <c r="Z203" s="8">
        <f>IF(G203 = "NULL", "NULL", H203*4)</f>
        <v>181.44000000000003</v>
      </c>
      <c r="AA203" s="16">
        <v>15000000146</v>
      </c>
      <c r="AB203" s="8">
        <f>IF(OR(E203 = "NULL", G203 = "NULL"), "NULL", (E203+G203)/2)</f>
        <v>1.2000203178043229</v>
      </c>
      <c r="AC203" s="8">
        <f>IF(OR(F203 = "NULL", H203 = "NULL"), "NULL", (F203+H203)/2)</f>
        <v>34.020000000000003</v>
      </c>
      <c r="AD203" s="13"/>
    </row>
    <row r="204" spans="1:30" ht="75.599999999999994" customHeight="1" x14ac:dyDescent="0.3">
      <c r="A204" s="9" t="s">
        <v>1263</v>
      </c>
      <c r="B204" s="10" t="s">
        <v>678</v>
      </c>
      <c r="C204" s="10" t="s">
        <v>678</v>
      </c>
      <c r="D204" s="11" t="s">
        <v>679</v>
      </c>
      <c r="E204" s="8">
        <f>IF(F204 = "NULL", "NULL", F204/28.34952)</f>
        <v>1.9500330164320243</v>
      </c>
      <c r="F204" s="8">
        <v>55.282499999999999</v>
      </c>
      <c r="G204" s="8">
        <f>IF(H204 = "NULL", "NULL", H204/28.34952)</f>
        <v>3.9000660328640486</v>
      </c>
      <c r="H204" s="8">
        <v>110.565</v>
      </c>
      <c r="I204" s="8">
        <f>IF(G204 = "NULL", "NULL", G204*1.25)</f>
        <v>4.8750825410800607</v>
      </c>
      <c r="J204" s="8">
        <f>IF(G204 = "NULL", "NULL", I204*28.35)</f>
        <v>138.20859003961974</v>
      </c>
      <c r="K204" s="8">
        <f>IF(G204 = "NULL", "NULL", G204*2)</f>
        <v>7.8001320657280973</v>
      </c>
      <c r="L204" s="8">
        <f>IF(G204 = "NULL", "NULL", K204*28.35)</f>
        <v>221.13374406339156</v>
      </c>
      <c r="M204" s="11" t="str">
        <f>CONCATENATE(D204, CHAR(10), " - NET WT. ", E204, " oz (", F204, " grams)")</f>
        <v>Grilled Salmon Seasoning Ingredients:
paprika, pepper, salt, celery, msg, spices
 - NET WT. 1.95003301643202 oz (55.2825 grams)</v>
      </c>
      <c r="N204" s="12">
        <v>10000000432</v>
      </c>
      <c r="O204" s="12">
        <v>30000000432</v>
      </c>
      <c r="P204" s="12">
        <v>50000000432</v>
      </c>
      <c r="Q204" s="12">
        <v>70000000432</v>
      </c>
      <c r="R204" s="12">
        <v>90000000432</v>
      </c>
      <c r="S204" s="12">
        <v>11000000187</v>
      </c>
      <c r="T204" s="12">
        <v>13000000189</v>
      </c>
      <c r="U204" s="10" t="s">
        <v>39</v>
      </c>
      <c r="V204" s="11" t="s">
        <v>2025</v>
      </c>
      <c r="W204" s="8">
        <f>IF(G204 = "NULL", "NULL", G204/4)</f>
        <v>0.97501650821601216</v>
      </c>
      <c r="X204" s="8">
        <f>IF(W204 = "NULL", "NULL", W204*28.35)</f>
        <v>27.641718007923945</v>
      </c>
      <c r="Y204" s="8">
        <f>IF(G204 = "NULL", "NULL", G204*4)</f>
        <v>15.600264131456195</v>
      </c>
      <c r="Z204" s="8">
        <f>IF(G204 = "NULL", "NULL", H204*4)</f>
        <v>442.26</v>
      </c>
      <c r="AA204" s="16">
        <v>15000000391</v>
      </c>
      <c r="AB204" s="8">
        <f>IF(OR(E204 = "NULL", G204 = "NULL"), "NULL", (E204+G204)/2)</f>
        <v>2.9250495246480366</v>
      </c>
      <c r="AC204" s="8">
        <f>IF(OR(F204 = "NULL", H204 = "NULL"), "NULL", (F204+H204)/2)</f>
        <v>82.923749999999998</v>
      </c>
      <c r="AD204" s="13"/>
    </row>
    <row r="205" spans="1:30" ht="75.599999999999994" customHeight="1" x14ac:dyDescent="0.3">
      <c r="A205" s="9" t="s">
        <v>680</v>
      </c>
      <c r="B205" s="10" t="s">
        <v>681</v>
      </c>
      <c r="C205" s="10" t="s">
        <v>681</v>
      </c>
      <c r="D205" s="11" t="s">
        <v>682</v>
      </c>
      <c r="E205" s="8">
        <f>IF(F205 = "NULL", "NULL", F205/28.34952)</f>
        <v>1.9500330164320243</v>
      </c>
      <c r="F205" s="8">
        <v>55.282499999999999</v>
      </c>
      <c r="G205" s="8">
        <f>IF(H205 = "NULL", "NULL", H205/28.34952)</f>
        <v>3.9000660328640486</v>
      </c>
      <c r="H205" s="8">
        <v>110.565</v>
      </c>
      <c r="I205" s="8">
        <f>IF(G205 = "NULL", "NULL", G205*1.25)</f>
        <v>4.8750825410800607</v>
      </c>
      <c r="J205" s="8">
        <f>IF(G205 = "NULL", "NULL", I205*28.35)</f>
        <v>138.20859003961974</v>
      </c>
      <c r="K205" s="8">
        <f>IF(G205 = "NULL", "NULL", G205*2)</f>
        <v>7.8001320657280973</v>
      </c>
      <c r="L205" s="8">
        <f>IF(G205 = "NULL", "NULL", K205*28.35)</f>
        <v>221.13374406339156</v>
      </c>
      <c r="M205" s="11" t="str">
        <f>CONCATENATE(D205, CHAR(10), " - NET WT. ", E205, " oz (", F205,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1.95003301643202 oz (55.2825 grams)</v>
      </c>
      <c r="N205" s="12">
        <v>10000000160</v>
      </c>
      <c r="O205" s="12">
        <v>30000000160</v>
      </c>
      <c r="P205" s="12">
        <v>50000000160</v>
      </c>
      <c r="Q205" s="12">
        <v>70000000160</v>
      </c>
      <c r="R205" s="12">
        <v>90000000160</v>
      </c>
      <c r="S205" s="12">
        <v>11000000188</v>
      </c>
      <c r="T205" s="12">
        <v>13000000190</v>
      </c>
      <c r="U205" s="10" t="s">
        <v>39</v>
      </c>
      <c r="V205" s="11"/>
      <c r="W205" s="8">
        <f>IF(G205 = "NULL", "NULL", G205/4)</f>
        <v>0.97501650821601216</v>
      </c>
      <c r="X205" s="8">
        <f>IF(W205 = "NULL", "NULL", W205*28.35)</f>
        <v>27.641718007923945</v>
      </c>
      <c r="Y205" s="8">
        <f>IF(G205 = "NULL", "NULL", G205*4)</f>
        <v>15.600264131456195</v>
      </c>
      <c r="Z205" s="8">
        <f>IF(G205 = "NULL", "NULL", H205*4)</f>
        <v>442.26</v>
      </c>
      <c r="AA205" s="16">
        <v>15000000147</v>
      </c>
      <c r="AB205" s="8">
        <f>IF(OR(E205 = "NULL", G205 = "NULL"), "NULL", (E205+G205)/2)</f>
        <v>2.9250495246480366</v>
      </c>
      <c r="AC205" s="8">
        <f>IF(OR(F205 = "NULL", H205 = "NULL"), "NULL", (F205+H205)/2)</f>
        <v>82.923749999999998</v>
      </c>
      <c r="AD205" s="13"/>
    </row>
    <row r="206" spans="1:30" ht="75.599999999999994" customHeight="1" x14ac:dyDescent="0.3">
      <c r="A206" s="25" t="s">
        <v>683</v>
      </c>
      <c r="B206" s="10" t="s">
        <v>684</v>
      </c>
      <c r="C206" s="10" t="s">
        <v>685</v>
      </c>
      <c r="D206" s="11" t="s">
        <v>686</v>
      </c>
      <c r="E206" s="8">
        <f>IF(F206 = "NULL", "NULL", F206/28.34952)</f>
        <v>0.50000846575180113</v>
      </c>
      <c r="F206" s="8">
        <v>14.175000000000001</v>
      </c>
      <c r="G206" s="8">
        <f>IF(H206 = "NULL", "NULL", H206/28.34952)</f>
        <v>1.0000169315036023</v>
      </c>
      <c r="H206" s="8">
        <v>28.35</v>
      </c>
      <c r="I206" s="8">
        <f>IF(G206 = "NULL", "NULL", G206*1.25)</f>
        <v>1.2500211643795027</v>
      </c>
      <c r="J206" s="8">
        <f>IF(G206 = "NULL", "NULL", I206*28.35)</f>
        <v>35.438100010158905</v>
      </c>
      <c r="K206" s="8">
        <f>IF(G206 = "NULL", "NULL", G206*2)</f>
        <v>2.0000338630072045</v>
      </c>
      <c r="L206" s="8">
        <f>IF(G206 = "NULL", "NULL", K206*28.35)</f>
        <v>56.70096001625425</v>
      </c>
      <c r="M206" s="11" t="str">
        <f>CONCATENATE(D206, CHAR(10), " - NET WT. ", E206, " oz (", F206, " grams)")</f>
        <v>Grillin' with Heat Seasoning Ingredients:
black pepper, chili powder, paprika, salt, brown sugar, spices, dehydrated garlic, onion, sugar, worchestershire powder, turmeric, oregano, disodium inosinate, guanylate (natural sodium salt) &lt;2% calcium stearate (anti caking)
 - NET WT. 0.500008465751801 oz (14.175 grams)</v>
      </c>
      <c r="N206" s="12">
        <v>10000000161</v>
      </c>
      <c r="O206" s="12">
        <v>30000000161</v>
      </c>
      <c r="P206" s="12">
        <v>50000000161</v>
      </c>
      <c r="Q206" s="12">
        <v>70000000161</v>
      </c>
      <c r="R206" s="12">
        <v>90000000161</v>
      </c>
      <c r="S206" s="12">
        <v>11000000189</v>
      </c>
      <c r="T206" s="12">
        <v>13000000191</v>
      </c>
      <c r="U206" s="10"/>
      <c r="V206" s="11"/>
      <c r="W206" s="8">
        <f>IF(G206 = "NULL", "NULL", G206/4)</f>
        <v>0.25000423287590057</v>
      </c>
      <c r="X206" s="8">
        <f>IF(W206 = "NULL", "NULL", W206*28.35)</f>
        <v>7.0876200020317812</v>
      </c>
      <c r="Y206" s="8">
        <f>IF(G206 = "NULL", "NULL", G206*4)</f>
        <v>4.0000677260144091</v>
      </c>
      <c r="Z206" s="8">
        <f>IF(G206 = "NULL", "NULL", H206*4)</f>
        <v>113.4</v>
      </c>
      <c r="AA206" s="16">
        <v>15000000148</v>
      </c>
      <c r="AB206" s="8">
        <f>IF(OR(E206 = "NULL", G206 = "NULL"), "NULL", (E206+G206)/2)</f>
        <v>0.7500126986277017</v>
      </c>
      <c r="AC206" s="8">
        <f>IF(OR(F206 = "NULL", H206 = "NULL"), "NULL", (F206+H206)/2)</f>
        <v>21.262500000000003</v>
      </c>
      <c r="AD206" s="13"/>
    </row>
    <row r="207" spans="1:30" ht="75.599999999999994" customHeight="1" x14ac:dyDescent="0.3">
      <c r="A207" s="9" t="s">
        <v>687</v>
      </c>
      <c r="B207" s="10" t="s">
        <v>688</v>
      </c>
      <c r="C207" s="10" t="s">
        <v>688</v>
      </c>
      <c r="D207" s="11" t="s">
        <v>689</v>
      </c>
      <c r="E207" s="8">
        <f>IF(F207 = "NULL", "NULL", F207/28.34952)</f>
        <v>1.6500279369809436</v>
      </c>
      <c r="F207" s="8">
        <v>46.777499999999996</v>
      </c>
      <c r="G207" s="8">
        <f>IF(H207 = "NULL", "NULL", H207/28.34952)</f>
        <v>3.3000558739618873</v>
      </c>
      <c r="H207" s="8">
        <v>93.554999999999993</v>
      </c>
      <c r="I207" s="8">
        <f>IF(G207 = "NULL", "NULL", G207*1.25)</f>
        <v>4.1250698424523593</v>
      </c>
      <c r="J207" s="8">
        <f>IF(G207 = "NULL", "NULL", I207*28.35)</f>
        <v>116.9457300335244</v>
      </c>
      <c r="K207" s="8">
        <f>IF(G207 = "NULL", "NULL", G207*2)</f>
        <v>6.6001117479237745</v>
      </c>
      <c r="L207" s="8">
        <f>IF(G207 = "NULL", "NULL", K207*28.35)</f>
        <v>187.11316805363901</v>
      </c>
      <c r="M207" s="11" t="str">
        <f>CONCATENATE(D207, CHAR(10), " - NET WT. ", E207, " oz (", F207, " grams)")</f>
        <v>Ground Ginger Ingredients:
ground ginger
 - NET WT. 1.65002793698094 oz (46.7775 grams)</v>
      </c>
      <c r="N207" s="12">
        <v>10000000522</v>
      </c>
      <c r="O207" s="12">
        <v>30000000522</v>
      </c>
      <c r="P207" s="12">
        <v>50000000522</v>
      </c>
      <c r="Q207" s="12">
        <v>70000000522</v>
      </c>
      <c r="R207" s="12">
        <v>90000000522</v>
      </c>
      <c r="S207" s="12">
        <v>11000000478</v>
      </c>
      <c r="T207" s="12">
        <v>13000000477</v>
      </c>
      <c r="U207" s="10"/>
      <c r="V207" s="11"/>
      <c r="W207" s="8">
        <f>IF(G207 = "NULL", "NULL", G207/4)</f>
        <v>0.82501396849047182</v>
      </c>
      <c r="X207" s="8">
        <f>IF(W207 = "NULL", "NULL", W207*28.35)</f>
        <v>23.389146006704877</v>
      </c>
      <c r="Y207" s="8">
        <f>IF(G207 = "NULL", "NULL", G207*4)</f>
        <v>13.200223495847549</v>
      </c>
      <c r="Z207" s="8">
        <f>IF(G207 = "NULL", "NULL", H207*4)</f>
        <v>374.21999999999997</v>
      </c>
      <c r="AA207" s="16">
        <v>15000000477</v>
      </c>
      <c r="AB207" s="8">
        <f>IF(OR(E207 = "NULL", G207 = "NULL"), "NULL", (E207+G207)/2)</f>
        <v>2.4750419054714152</v>
      </c>
      <c r="AC207" s="8">
        <f>IF(OR(F207 = "NULL", H207 = "NULL"), "NULL", (F207+H207)/2)</f>
        <v>70.166249999999991</v>
      </c>
      <c r="AD207" s="13"/>
    </row>
    <row r="208" spans="1:30" ht="75.599999999999994" customHeight="1" x14ac:dyDescent="0.3">
      <c r="A208" s="9" t="s">
        <v>1727</v>
      </c>
      <c r="B208" s="10" t="s">
        <v>1725</v>
      </c>
      <c r="C208" s="10" t="s">
        <v>1725</v>
      </c>
      <c r="D208" s="11" t="s">
        <v>1726</v>
      </c>
      <c r="E208" s="8">
        <f>IF(F208 = "NULL", "NULL", F208/28.34952)</f>
        <v>0.77602724843313053</v>
      </c>
      <c r="F208" s="8">
        <v>22</v>
      </c>
      <c r="G208" s="8">
        <f>IF(H208 = "NULL", "NULL", H208/28.34952)</f>
        <v>1.6578763943798698</v>
      </c>
      <c r="H208" s="8">
        <v>47</v>
      </c>
      <c r="I208" s="8">
        <f>IF(G208 = "NULL", "NULL", G208*1.25)</f>
        <v>2.0723454929748373</v>
      </c>
      <c r="J208" s="8">
        <f>IF(G208 = "NULL", "NULL", I208*28.35)</f>
        <v>58.750994725836641</v>
      </c>
      <c r="K208" s="8">
        <f>IF(G208 = "NULL", "NULL", G208*2)</f>
        <v>3.3157527887597396</v>
      </c>
      <c r="L208" s="8">
        <f>IF(G208 = "NULL", "NULL", K208*28.35)</f>
        <v>94.001591561338614</v>
      </c>
      <c r="M208" s="11" t="str">
        <f>CONCATENATE(D208, CHAR(10), " - NET WT. ", E208, " oz (", F208, " grams)")</f>
        <v>Guacamole Seasoning Ingredients:
onion, salt, crushed red pepper, garlic, citric acid, lime juice powder, cilantro and cumin
 - NET WT. 0.776027248433131 oz (22 grams)</v>
      </c>
      <c r="N208" s="12">
        <v>10000000536</v>
      </c>
      <c r="O208" s="12">
        <v>30000000536</v>
      </c>
      <c r="P208" s="12">
        <v>50000000536</v>
      </c>
      <c r="Q208" s="12">
        <v>70000000536</v>
      </c>
      <c r="R208" s="12">
        <v>90000000536</v>
      </c>
      <c r="S208" s="12">
        <v>11000000492</v>
      </c>
      <c r="T208" s="12">
        <v>13000000491</v>
      </c>
      <c r="U208" s="10" t="s">
        <v>39</v>
      </c>
      <c r="V208" s="11" t="s">
        <v>1069</v>
      </c>
      <c r="W208" s="8">
        <f>IF(G208 = "NULL", "NULL", G208/4)</f>
        <v>0.41446909859496744</v>
      </c>
      <c r="X208" s="8">
        <f>IF(W208 = "NULL", "NULL", W208*28.35)</f>
        <v>11.750198945167327</v>
      </c>
      <c r="Y208" s="8">
        <f>IF(G208 = "NULL", "NULL", G208*4)</f>
        <v>6.6315055775194791</v>
      </c>
      <c r="Z208" s="8">
        <f>IF(G208 = "NULL", "NULL", H208*4)</f>
        <v>188</v>
      </c>
      <c r="AA208" s="16">
        <v>15000000491</v>
      </c>
      <c r="AB208" s="8">
        <f>IF(OR(E208 = "NULL", G208 = "NULL"), "NULL", (E208+G208)/2)</f>
        <v>1.2169518214065</v>
      </c>
      <c r="AC208" s="8">
        <f>IF(OR(F208 = "NULL", H208 = "NULL"), "NULL", (F208+H208)/2)</f>
        <v>34.5</v>
      </c>
      <c r="AD208" s="13"/>
    </row>
    <row r="209" spans="1:30" ht="75.599999999999994" customHeight="1" x14ac:dyDescent="0.3">
      <c r="A209" s="9" t="s">
        <v>690</v>
      </c>
      <c r="B209" s="10" t="s">
        <v>691</v>
      </c>
      <c r="C209" s="10" t="s">
        <v>692</v>
      </c>
      <c r="D209" s="11" t="s">
        <v>1726</v>
      </c>
      <c r="E209" s="8">
        <f>IF(F209 = "NULL", "NULL", F209/28.34952)</f>
        <v>0.80001354520288193</v>
      </c>
      <c r="F209" s="8">
        <v>22.680000000000003</v>
      </c>
      <c r="G209" s="8">
        <f>IF(H209 = "NULL", "NULL", H209/28.34952)</f>
        <v>1.6000270904057639</v>
      </c>
      <c r="H209" s="8">
        <v>45.360000000000007</v>
      </c>
      <c r="I209" s="8">
        <f>IF(G209 = "NULL", "NULL", G209*1.25)</f>
        <v>2.000033863007205</v>
      </c>
      <c r="J209" s="8">
        <f>IF(G209 = "NULL", "NULL", I209*28.35)</f>
        <v>56.700960016254264</v>
      </c>
      <c r="K209" s="8">
        <f>IF(G209 = "NULL", "NULL", G209*2)</f>
        <v>3.2000541808115277</v>
      </c>
      <c r="L209" s="8">
        <f>IF(G209 = "NULL", "NULL", K209*28.35)</f>
        <v>90.721536026006817</v>
      </c>
      <c r="M209" s="11" t="str">
        <f>CONCATENATE(D209, CHAR(10), " - NET WT. ", E209, " oz (", F209, " grams)")</f>
        <v>Guacamole Seasoning Ingredients:
onion, salt, crushed red pepper, garlic, citric acid, lime juice powder, cilantro and cumin
 - NET WT. 0.800013545202882 oz (22.68 grams)</v>
      </c>
      <c r="N209" s="12">
        <v>10000000162</v>
      </c>
      <c r="O209" s="12">
        <v>30000000162</v>
      </c>
      <c r="P209" s="12">
        <v>50000000162</v>
      </c>
      <c r="Q209" s="12">
        <v>70000000162</v>
      </c>
      <c r="R209" s="12">
        <v>90000000162</v>
      </c>
      <c r="S209" s="12">
        <v>11000000190</v>
      </c>
      <c r="T209" s="12">
        <v>13000000192</v>
      </c>
      <c r="U209" s="10" t="s">
        <v>39</v>
      </c>
      <c r="V209" s="11"/>
      <c r="W209" s="8">
        <f>IF(G209 = "NULL", "NULL", G209/4)</f>
        <v>0.40000677260144096</v>
      </c>
      <c r="X209" s="8">
        <f>IF(W209 = "NULL", "NULL", W209*28.35)</f>
        <v>11.340192003250852</v>
      </c>
      <c r="Y209" s="8">
        <f>IF(G209 = "NULL", "NULL", G209*4)</f>
        <v>6.4001083616230554</v>
      </c>
      <c r="Z209" s="8">
        <f>IF(G209 = "NULL", "NULL", H209*4)</f>
        <v>181.44000000000003</v>
      </c>
      <c r="AA209" s="16">
        <v>15000000149</v>
      </c>
      <c r="AB209" s="8">
        <f>IF(OR(E209 = "NULL", G209 = "NULL"), "NULL", (E209+G209)/2)</f>
        <v>1.2000203178043229</v>
      </c>
      <c r="AC209" s="8">
        <f>IF(OR(F209 = "NULL", H209 = "NULL"), "NULL", (F209+H209)/2)</f>
        <v>34.020000000000003</v>
      </c>
      <c r="AD209" s="13"/>
    </row>
    <row r="210" spans="1:30" ht="75.599999999999994" customHeight="1" x14ac:dyDescent="0.3">
      <c r="A210" s="9" t="s">
        <v>693</v>
      </c>
      <c r="B210" s="10" t="s">
        <v>694</v>
      </c>
      <c r="C210" s="10" t="s">
        <v>694</v>
      </c>
      <c r="D210" s="11" t="s">
        <v>695</v>
      </c>
      <c r="E210" s="8">
        <f>IF(F210 = "NULL", "NULL", F210/28.34952)</f>
        <v>2.0000338630072045</v>
      </c>
      <c r="F210" s="8">
        <v>56.7</v>
      </c>
      <c r="G210" s="8">
        <f>IF(H210 = "NULL", "NULL", H210/28.34952)</f>
        <v>4.0000677260144091</v>
      </c>
      <c r="H210" s="8">
        <v>113.4</v>
      </c>
      <c r="I210" s="8">
        <f>IF(G210 = "NULL", "NULL", G210*1.25)</f>
        <v>5.0000846575180109</v>
      </c>
      <c r="J210" s="8">
        <f>IF(G210 = "NULL", "NULL", I210*28.35)</f>
        <v>141.75240004063562</v>
      </c>
      <c r="K210" s="8">
        <f>IF(G210 = "NULL", "NULL", G210*2)</f>
        <v>8.0001354520288182</v>
      </c>
      <c r="L210" s="8">
        <f>IF(G210 = "NULL", "NULL", K210*28.35)</f>
        <v>226.803840065017</v>
      </c>
      <c r="M210" s="11" t="str">
        <f>CONCATENATE(D210, CHAR(10), " - NET WT. ", E210, " oz (", F210, " grams)")</f>
        <v>Gyro Seasoning Ingredients:
onion, garlic, sea salt, oregano, marjoram, black pepper and rosemary
 - NET WT. 2.0000338630072 oz (56.7 grams)</v>
      </c>
      <c r="N210" s="12">
        <v>10000000443</v>
      </c>
      <c r="O210" s="12">
        <v>30000000443</v>
      </c>
      <c r="P210" s="12">
        <v>50000000443</v>
      </c>
      <c r="Q210" s="12">
        <v>70000000443</v>
      </c>
      <c r="R210" s="12">
        <v>90000000443</v>
      </c>
      <c r="S210" s="12">
        <v>11000000191</v>
      </c>
      <c r="T210" s="12">
        <v>13000000193</v>
      </c>
      <c r="U210" s="10" t="s">
        <v>39</v>
      </c>
      <c r="V210" s="11"/>
      <c r="W210" s="8">
        <f>IF(G210 = "NULL", "NULL", G210/4)</f>
        <v>1.0000169315036023</v>
      </c>
      <c r="X210" s="8">
        <f>IF(W210 = "NULL", "NULL", W210*28.35)</f>
        <v>28.350480008127125</v>
      </c>
      <c r="Y210" s="8">
        <f>IF(G210 = "NULL", "NULL", G210*4)</f>
        <v>16.000270904057636</v>
      </c>
      <c r="Z210" s="8">
        <f>IF(G210 = "NULL", "NULL", H210*4)</f>
        <v>453.6</v>
      </c>
      <c r="AA210" s="16">
        <v>15000000400</v>
      </c>
      <c r="AB210" s="8">
        <f>IF(OR(E210 = "NULL", G210 = "NULL"), "NULL", (E210+G210)/2)</f>
        <v>3.0000507945108068</v>
      </c>
      <c r="AC210" s="8">
        <f>IF(OR(F210 = "NULL", H210 = "NULL"), "NULL", (F210+H210)/2)</f>
        <v>85.050000000000011</v>
      </c>
      <c r="AD210" s="13"/>
    </row>
    <row r="211" spans="1:30" ht="75.599999999999994" customHeight="1" x14ac:dyDescent="0.3">
      <c r="A211" s="9" t="s">
        <v>696</v>
      </c>
      <c r="B211" s="10" t="s">
        <v>697</v>
      </c>
      <c r="C211" s="10" t="s">
        <v>698</v>
      </c>
      <c r="D211" s="11" t="s">
        <v>2114</v>
      </c>
      <c r="E211" s="8" t="str">
        <f>IF(F211 = "NULL", "NULL", F211/28.34952)</f>
        <v>NULL</v>
      </c>
      <c r="F211" s="8" t="s">
        <v>32</v>
      </c>
      <c r="G211" s="8" t="str">
        <f>IF(H211 = "NULL", "NULL", H211/28.34952)</f>
        <v>NULL</v>
      </c>
      <c r="H211" s="8" t="s">
        <v>32</v>
      </c>
      <c r="I211" s="8" t="str">
        <f>IF(G211 = "NULL", "NULL", G211*1.25)</f>
        <v>NULL</v>
      </c>
      <c r="J211" s="8" t="str">
        <f>IF(G211 = "NULL", "NULL", I211*28.35)</f>
        <v>NULL</v>
      </c>
      <c r="K211" s="8" t="str">
        <f>IF(G211 = "NULL", "NULL", G211*2)</f>
        <v>NULL</v>
      </c>
      <c r="L211" s="8" t="str">
        <f>IF(G211 = "NULL", "NULL", K211*28.35)</f>
        <v>NULL</v>
      </c>
      <c r="M211" s="11" t="str">
        <f>CONCATENATE(D211, CHAR(10), " - NET WT. ", E211, " oz (", F211, " grams)")</f>
        <v>Habanero Sea Salt Ingredients:
sea salt, habanero Chile powder
 - NET WT. NULL oz (NULL grams)</v>
      </c>
      <c r="N211" s="12">
        <v>10000000163</v>
      </c>
      <c r="O211" s="12">
        <v>30000000163</v>
      </c>
      <c r="P211" s="12">
        <v>50000000163</v>
      </c>
      <c r="Q211" s="12">
        <v>70000000163</v>
      </c>
      <c r="R211" s="12">
        <v>90000000163</v>
      </c>
      <c r="S211" s="12">
        <v>11000000192</v>
      </c>
      <c r="T211" s="12">
        <v>13000000194</v>
      </c>
      <c r="U211" s="10" t="s">
        <v>39</v>
      </c>
      <c r="V211" s="11" t="s">
        <v>173</v>
      </c>
      <c r="W211" s="8" t="str">
        <f>IF(G211 = "NULL", "NULL", G211/4)</f>
        <v>NULL</v>
      </c>
      <c r="X211" s="8" t="str">
        <f>IF(W211 = "NULL", "NULL", W211*28.35)</f>
        <v>NULL</v>
      </c>
      <c r="Y211" s="8" t="str">
        <f>IF(G211 = "NULL", "NULL", G211*4)</f>
        <v>NULL</v>
      </c>
      <c r="Z211" s="8" t="str">
        <f>IF(G211 = "NULL", "NULL", H211*4)</f>
        <v>NULL</v>
      </c>
      <c r="AA211" s="16">
        <v>15000000150</v>
      </c>
      <c r="AB211" s="8" t="str">
        <f>IF(OR(E211 = "NULL", G211 = "NULL"), "NULL", (E211+G211)/2)</f>
        <v>NULL</v>
      </c>
      <c r="AC211" s="8" t="str">
        <f>IF(OR(F211 = "NULL", H211 = "NULL"), "NULL", (F211+H211)/2)</f>
        <v>NULL</v>
      </c>
      <c r="AD211" s="13"/>
    </row>
    <row r="212" spans="1:30" ht="75.599999999999994" customHeight="1" x14ac:dyDescent="0.3">
      <c r="A212" s="9" t="s">
        <v>699</v>
      </c>
      <c r="B212" s="10" t="s">
        <v>700</v>
      </c>
      <c r="C212" s="10" t="s">
        <v>701</v>
      </c>
      <c r="D212" s="11" t="s">
        <v>702</v>
      </c>
      <c r="E212" s="8">
        <f>IF(F212 = "NULL", "NULL", F212/28.34952)</f>
        <v>1.1000186246539627</v>
      </c>
      <c r="F212" s="8">
        <v>31.185000000000006</v>
      </c>
      <c r="G212" s="8">
        <f>IF(H212 = "NULL", "NULL", H212/28.34952)</f>
        <v>2.2000372493079254</v>
      </c>
      <c r="H212" s="8">
        <v>62.370000000000012</v>
      </c>
      <c r="I212" s="8">
        <f>IF(G212 = "NULL", "NULL", G212*1.25)</f>
        <v>2.7500465616349068</v>
      </c>
      <c r="J212" s="8">
        <f>IF(G212 = "NULL", "NULL", I212*28.35)</f>
        <v>77.963820022349609</v>
      </c>
      <c r="K212" s="8">
        <f>IF(G212 = "NULL", "NULL", G212*2)</f>
        <v>4.4000744986158509</v>
      </c>
      <c r="L212" s="8">
        <f>IF(G212 = "NULL", "NULL", K212*28.35)</f>
        <v>124.74211203575938</v>
      </c>
      <c r="M212" s="11" t="str">
        <f>CONCATENATE(D212, CHAR(10), " - NET WT. ", E212, " oz (", F212, " grams)")</f>
        <v>Herbal Country Bread Dip Ingredients:
onion, garlic, parsley, basil, oregano, chili pepper &amp; fennel
 - NET WT. 1.10001862465396 oz (31.185 grams)</v>
      </c>
      <c r="N212" s="12">
        <v>10000000164</v>
      </c>
      <c r="O212" s="12">
        <v>30000000164</v>
      </c>
      <c r="P212" s="12">
        <v>50000000164</v>
      </c>
      <c r="Q212" s="12">
        <v>70000000164</v>
      </c>
      <c r="R212" s="12">
        <v>90000000164</v>
      </c>
      <c r="S212" s="12">
        <v>11000000193</v>
      </c>
      <c r="T212" s="12">
        <v>13000000195</v>
      </c>
      <c r="U212" s="10" t="s">
        <v>39</v>
      </c>
      <c r="V212" s="11"/>
      <c r="W212" s="8">
        <f>IF(G212 = "NULL", "NULL", G212/4)</f>
        <v>0.55000931232698136</v>
      </c>
      <c r="X212" s="8">
        <f>IF(W212 = "NULL", "NULL", W212*28.35)</f>
        <v>15.592764004469922</v>
      </c>
      <c r="Y212" s="8">
        <f>IF(G212 = "NULL", "NULL", G212*4)</f>
        <v>8.8001489972317017</v>
      </c>
      <c r="Z212" s="8">
        <f>IF(G212 = "NULL", "NULL", H212*4)</f>
        <v>249.48000000000005</v>
      </c>
      <c r="AA212" s="16">
        <v>15000000151</v>
      </c>
      <c r="AB212" s="8">
        <f>IF(OR(E212 = "NULL", G212 = "NULL"), "NULL", (E212+G212)/2)</f>
        <v>1.6500279369809441</v>
      </c>
      <c r="AC212" s="8">
        <f>IF(OR(F212 = "NULL", H212 = "NULL"), "NULL", (F212+H212)/2)</f>
        <v>46.777500000000011</v>
      </c>
      <c r="AD212" s="13"/>
    </row>
    <row r="213" spans="1:30" ht="75.599999999999994" customHeight="1" x14ac:dyDescent="0.3">
      <c r="A213" s="9" t="s">
        <v>736</v>
      </c>
      <c r="B213" s="10" t="s">
        <v>704</v>
      </c>
      <c r="C213" s="10" t="s">
        <v>705</v>
      </c>
      <c r="D213" s="11" t="s">
        <v>2103</v>
      </c>
      <c r="E213" s="8">
        <f>IF(F213 = "NULL", "NULL", F213/28.34952)</f>
        <v>1.2698627701633045</v>
      </c>
      <c r="F213" s="8">
        <v>36</v>
      </c>
      <c r="G213" s="8">
        <f>IF(H213 = "NULL", "NULL", H213/28.34952)</f>
        <v>2.539725540326609</v>
      </c>
      <c r="H213" s="8">
        <v>72</v>
      </c>
      <c r="I213" s="8">
        <f>IF(G213 = "NULL", "NULL", G213*1.25)</f>
        <v>3.1746569254082613</v>
      </c>
      <c r="J213" s="8">
        <f>IF(G213 = "NULL", "NULL", I213*28.35)</f>
        <v>90.001523835324207</v>
      </c>
      <c r="K213" s="8">
        <f>IF(G213 = "NULL", "NULL", G213*2)</f>
        <v>5.079451080653218</v>
      </c>
      <c r="L213" s="8">
        <f>IF(G213 = "NULL", "NULL", K213*28.35)</f>
        <v>144.00243813651875</v>
      </c>
      <c r="M213" s="11" t="str">
        <f>CONCATENATE(D213, CHAR(10), " - NET WT. ", E213, " oz (", F213, " grams)")</f>
        <v>Herbal Grill Seasoning Ingredients:
dehydrated garlic, onion, spices, herbs, salt, corn oil
 - NET WT. 1.2698627701633 oz (36 grams)</v>
      </c>
      <c r="N213" s="12">
        <v>10000000421</v>
      </c>
      <c r="O213" s="12">
        <v>30000000421</v>
      </c>
      <c r="P213" s="12">
        <v>50000000421</v>
      </c>
      <c r="Q213" s="12">
        <v>70000000421</v>
      </c>
      <c r="R213" s="12">
        <v>90000000421</v>
      </c>
      <c r="S213" s="12">
        <v>11000000194</v>
      </c>
      <c r="T213" s="12">
        <v>13000000196</v>
      </c>
      <c r="U213" s="10" t="s">
        <v>39</v>
      </c>
      <c r="V213" s="11" t="s">
        <v>1677</v>
      </c>
      <c r="W213" s="8">
        <f>IF(G213 = "NULL", "NULL", G213/4)</f>
        <v>0.63493138508165226</v>
      </c>
      <c r="X213" s="8">
        <f>IF(W213 = "NULL", "NULL", W213*28.35)</f>
        <v>18.000304767064844</v>
      </c>
      <c r="Y213" s="8">
        <f>IF(G213 = "NULL", "NULL", G213*4)</f>
        <v>10.158902161306436</v>
      </c>
      <c r="Z213" s="8">
        <f>IF(G213 = "NULL", "NULL", H213*4)</f>
        <v>288</v>
      </c>
      <c r="AA213" s="16">
        <v>15000000381</v>
      </c>
      <c r="AB213" s="8">
        <f>IF(OR(E213 = "NULL", G213 = "NULL"), "NULL", (E213+G213)/2)</f>
        <v>1.9047941552449568</v>
      </c>
      <c r="AC213" s="8">
        <f>IF(OR(F213 = "NULL", H213 = "NULL"), "NULL", (F213+H213)/2)</f>
        <v>54</v>
      </c>
      <c r="AD213" s="13"/>
    </row>
    <row r="214" spans="1:30" ht="75.599999999999994" customHeight="1" x14ac:dyDescent="0.3">
      <c r="A214" s="14" t="s">
        <v>706</v>
      </c>
      <c r="B214" s="10" t="s">
        <v>707</v>
      </c>
      <c r="C214" s="10" t="s">
        <v>708</v>
      </c>
      <c r="D214" s="11" t="s">
        <v>2214</v>
      </c>
      <c r="E214" s="8">
        <f>IF(F214 = "NULL", "NULL", F214/28.34952)</f>
        <v>0.24691776086508696</v>
      </c>
      <c r="F214" s="8">
        <v>7</v>
      </c>
      <c r="G214" s="8">
        <f>IF(H214 = "NULL", "NULL", H214/28.34952)</f>
        <v>0.59965741924378269</v>
      </c>
      <c r="H214" s="8">
        <v>17</v>
      </c>
      <c r="I214" s="8">
        <f>IF(G214 = "NULL", "NULL", G214*1.25)</f>
        <v>0.7495717740547283</v>
      </c>
      <c r="J214" s="8">
        <f>IF(G214 = "NULL", "NULL", I214*28.35)</f>
        <v>21.250359794451548</v>
      </c>
      <c r="K214" s="8">
        <f>IF(G214 = "NULL", "NULL", G214*2)</f>
        <v>1.1993148384875654</v>
      </c>
      <c r="L214" s="8">
        <f>IF(G214 = "NULL", "NULL", K214*28.35)</f>
        <v>34.000575671122483</v>
      </c>
      <c r="M214" s="11" t="s">
        <v>2215</v>
      </c>
      <c r="N214" s="11">
        <v>10000000437</v>
      </c>
      <c r="O214" s="11">
        <v>30000000437</v>
      </c>
      <c r="P214" s="11">
        <v>50000000437</v>
      </c>
      <c r="Q214" s="11">
        <v>70000000437</v>
      </c>
      <c r="R214" s="11">
        <v>90000000437</v>
      </c>
      <c r="S214" s="11">
        <v>11000000195</v>
      </c>
      <c r="T214" s="11">
        <v>13000000197</v>
      </c>
      <c r="U214" s="11" t="s">
        <v>39</v>
      </c>
      <c r="V214" s="11" t="s">
        <v>1677</v>
      </c>
      <c r="W214" s="8">
        <f>IF(G214 = "NULL", "NULL", G214/4)</f>
        <v>0.14991435481094567</v>
      </c>
      <c r="X214" s="8">
        <f>IF(W214 = "NULL", "NULL", W214*28.35)</f>
        <v>4.2500719588903104</v>
      </c>
      <c r="Y214" s="8">
        <f>IF(G214 = "NULL", "NULL", G214*4)</f>
        <v>2.3986296769751307</v>
      </c>
      <c r="Z214" s="8">
        <f>IF(G214 = "NULL", "NULL", H214*4)</f>
        <v>68</v>
      </c>
      <c r="AA214" s="11">
        <v>15000000395</v>
      </c>
      <c r="AB214" s="8">
        <f>IF(OR(E214 = "NULL", G214 = "NULL"), "NULL", (E214+G214)/2)</f>
        <v>0.42328759005443484</v>
      </c>
      <c r="AC214" s="8">
        <f>IF(OR(F214 = "NULL", H214 = "NULL"), "NULL", (F214+H214)/2)</f>
        <v>12</v>
      </c>
      <c r="AD214" s="13" t="s">
        <v>709</v>
      </c>
    </row>
    <row r="215" spans="1:30" ht="75.599999999999994" customHeight="1" x14ac:dyDescent="0.3">
      <c r="A215" s="25" t="s">
        <v>710</v>
      </c>
      <c r="B215" s="10" t="s">
        <v>2313</v>
      </c>
      <c r="C215" s="10" t="s">
        <v>2328</v>
      </c>
      <c r="D215" s="11" t="s">
        <v>2329</v>
      </c>
      <c r="E215" s="8">
        <f>IF(F215 = "NULL", "NULL", F215/28.34952)</f>
        <v>0.24691776086508696</v>
      </c>
      <c r="F215" s="8">
        <v>7</v>
      </c>
      <c r="G215" s="8">
        <f>IF(H215 = "NULL", "NULL", H215/28.34952)</f>
        <v>0.59965741924378269</v>
      </c>
      <c r="H215" s="8">
        <v>17</v>
      </c>
      <c r="I215" s="8">
        <f>IF(G215 = "NULL", "NULL", G215*1.25)</f>
        <v>0.7495717740547283</v>
      </c>
      <c r="J215" s="8">
        <f>IF(G215 = "NULL", "NULL", I215*28.35)</f>
        <v>21.250359794451548</v>
      </c>
      <c r="K215" s="8">
        <f>IF(G215 = "NULL", "NULL", G215*2)</f>
        <v>1.1993148384875654</v>
      </c>
      <c r="L215" s="8">
        <f>IF(G215 = "NULL", "NULL", K215*28.35)</f>
        <v>34.000575671122483</v>
      </c>
      <c r="M215" s="11" t="str">
        <f>CONCATENATE(D215, CHAR(10), " - NET WT. ", E215, " oz (", F215, " grams)")</f>
        <v>Herbes de Provence w/ Lavender Ingredients:
thyme, marjoram, rosemary, savory, fennel, lavender buds, corn oil
 - NET WT. 0.246917760865087 oz (7 grams)</v>
      </c>
      <c r="N215" s="12">
        <v>10000000165</v>
      </c>
      <c r="O215" s="12">
        <v>30000000165</v>
      </c>
      <c r="P215" s="12">
        <v>50000000165</v>
      </c>
      <c r="Q215" s="12">
        <v>70000000165</v>
      </c>
      <c r="R215" s="12">
        <v>90000000165</v>
      </c>
      <c r="S215" s="12">
        <v>11000000196</v>
      </c>
      <c r="T215" s="12">
        <v>13000000198</v>
      </c>
      <c r="U215" s="10" t="s">
        <v>39</v>
      </c>
      <c r="V215" s="11" t="s">
        <v>1677</v>
      </c>
      <c r="W215" s="8">
        <f>IF(G215 = "NULL", "NULL", G215/4)</f>
        <v>0.14991435481094567</v>
      </c>
      <c r="X215" s="8">
        <f>IF(W215 = "NULL", "NULL", W215*28.35)</f>
        <v>4.2500719588903104</v>
      </c>
      <c r="Y215" s="8">
        <f>IF(G215 = "NULL", "NULL", G215*4)</f>
        <v>2.3986296769751307</v>
      </c>
      <c r="Z215" s="8">
        <f>IF(G215 = "NULL", "NULL", H215*4)</f>
        <v>68</v>
      </c>
      <c r="AA215" s="16">
        <v>15000000152</v>
      </c>
      <c r="AB215" s="8">
        <f>IF(OR(E215 = "NULL", G215 = "NULL"), "NULL", (E215+G215)/2)</f>
        <v>0.42328759005443484</v>
      </c>
      <c r="AC215" s="8">
        <f>IF(OR(F215 = "NULL", H215 = "NULL"), "NULL", (F215+H215)/2)</f>
        <v>12</v>
      </c>
      <c r="AD215" s="13"/>
    </row>
    <row r="216" spans="1:30" ht="75.599999999999994" customHeight="1" x14ac:dyDescent="0.3">
      <c r="A216" s="9" t="s">
        <v>711</v>
      </c>
      <c r="B216" s="10" t="s">
        <v>712</v>
      </c>
      <c r="C216" s="10" t="s">
        <v>713</v>
      </c>
      <c r="D216" s="11" t="s">
        <v>714</v>
      </c>
      <c r="E216" s="8">
        <f>IF(F216 = "NULL", "NULL", F216/28.34952)</f>
        <v>1.6000270904057639</v>
      </c>
      <c r="F216" s="8">
        <v>45.360000000000007</v>
      </c>
      <c r="G216" s="8">
        <f>IF(H216 = "NULL", "NULL", H216/28.34952)</f>
        <v>3.2000541808115277</v>
      </c>
      <c r="H216" s="8">
        <v>90.720000000000013</v>
      </c>
      <c r="I216" s="8">
        <f>IF(G216 = "NULL", "NULL", G216*1.25)</f>
        <v>4.00006772601441</v>
      </c>
      <c r="J216" s="8">
        <f>IF(G216 = "NULL", "NULL", I216*28.35)</f>
        <v>113.40192003250853</v>
      </c>
      <c r="K216" s="8">
        <f>IF(G216 = "NULL", "NULL", G216*2)</f>
        <v>6.4001083616230554</v>
      </c>
      <c r="L216" s="8">
        <f>IF(G216 = "NULL", "NULL", K216*28.35)</f>
        <v>181.44307205201363</v>
      </c>
      <c r="M216" s="11" t="str">
        <f>CONCATENATE(D216, CHAR(10), " - NET WT. ", E216, " oz (", F216, " grams)")</f>
        <v>Hibiscus Chili Lime Sea Salt Ingredients:
salt, hibiscus, honey powder (sugar, honey) contains 2% or less of natural flavor, chili flakes, paprika, sunflower oil
 - NET WT. 1.60002709040576 oz (45.36 grams)</v>
      </c>
      <c r="N216" s="12">
        <v>10000000166</v>
      </c>
      <c r="O216" s="12">
        <v>30000000166</v>
      </c>
      <c r="P216" s="12">
        <v>50000000166</v>
      </c>
      <c r="Q216" s="12">
        <v>70000000166</v>
      </c>
      <c r="R216" s="12">
        <v>90000000166</v>
      </c>
      <c r="S216" s="12">
        <v>11000000197</v>
      </c>
      <c r="T216" s="12">
        <v>13000000199</v>
      </c>
      <c r="U216" s="10"/>
      <c r="V216" s="11"/>
      <c r="W216" s="8">
        <f>IF(G216 = "NULL", "NULL", G216/4)</f>
        <v>0.80001354520288193</v>
      </c>
      <c r="X216" s="8">
        <f>IF(W216 = "NULL", "NULL", W216*28.35)</f>
        <v>22.680384006501704</v>
      </c>
      <c r="Y216" s="8">
        <f>IF(G216 = "NULL", "NULL", G216*4)</f>
        <v>12.800216723246111</v>
      </c>
      <c r="Z216" s="8">
        <f>IF(G216 = "NULL", "NULL", H216*4)</f>
        <v>362.88000000000005</v>
      </c>
      <c r="AA216" s="16">
        <v>15000000153</v>
      </c>
      <c r="AB216" s="8">
        <f>IF(OR(E216 = "NULL", G216 = "NULL"), "NULL", (E216+G216)/2)</f>
        <v>2.4000406356086459</v>
      </c>
      <c r="AC216" s="8">
        <f>IF(OR(F216 = "NULL", H216 = "NULL"), "NULL", (F216+H216)/2)</f>
        <v>68.040000000000006</v>
      </c>
      <c r="AD216" s="13"/>
    </row>
    <row r="217" spans="1:30" ht="75.599999999999994" customHeight="1" x14ac:dyDescent="0.3">
      <c r="A217" s="9" t="s">
        <v>715</v>
      </c>
      <c r="B217" s="10" t="s">
        <v>716</v>
      </c>
      <c r="C217" s="10" t="s">
        <v>717</v>
      </c>
      <c r="D217" s="11" t="s">
        <v>718</v>
      </c>
      <c r="E217" s="8">
        <f>IF(F217 = "NULL", "NULL", F217/28.34952)</f>
        <v>2.9000491013604468</v>
      </c>
      <c r="F217" s="8">
        <v>82.215000000000003</v>
      </c>
      <c r="G217" s="8">
        <f>IF(H217 = "NULL", "NULL", H217/28.34952)</f>
        <v>5.8000982027208936</v>
      </c>
      <c r="H217" s="8">
        <v>164.43</v>
      </c>
      <c r="I217" s="8">
        <f>IF(G217 = "NULL", "NULL", G217*1.25)</f>
        <v>7.2501227534011168</v>
      </c>
      <c r="J217" s="8">
        <f>IF(G217 = "NULL", "NULL", I217*28.35)</f>
        <v>205.54098005892166</v>
      </c>
      <c r="K217" s="8">
        <f>IF(G217 = "NULL", "NULL", G217*2)</f>
        <v>11.600196405441787</v>
      </c>
      <c r="L217" s="8">
        <f>IF(G217 = "NULL", "NULL", K217*28.35)</f>
        <v>328.86556809427469</v>
      </c>
      <c r="M217" s="11" t="str">
        <f>CONCATENATE(D217, CHAR(10), " - NET WT. ", E217, " oz (", F217, " grams)")</f>
        <v>Hibiscus Sea Salt Ingredients:
salt, hibiscus, orange peel
 - NET WT. 2.90004910136045 oz (82.215 grams)</v>
      </c>
      <c r="N217" s="12">
        <v>10000000169</v>
      </c>
      <c r="O217" s="12">
        <v>30000000169</v>
      </c>
      <c r="P217" s="12">
        <v>50000000169</v>
      </c>
      <c r="Q217" s="12">
        <v>70000000169</v>
      </c>
      <c r="R217" s="12">
        <v>90000000169</v>
      </c>
      <c r="S217" s="12">
        <v>11000000198</v>
      </c>
      <c r="T217" s="12">
        <v>13000000200</v>
      </c>
      <c r="U217" s="10" t="s">
        <v>39</v>
      </c>
      <c r="V217" s="11"/>
      <c r="W217" s="8">
        <f>IF(G217 = "NULL", "NULL", G217/4)</f>
        <v>1.4500245506802234</v>
      </c>
      <c r="X217" s="8">
        <f>IF(W217 = "NULL", "NULL", W217*28.35)</f>
        <v>41.108196011784337</v>
      </c>
      <c r="Y217" s="8">
        <f>IF(G217 = "NULL", "NULL", G217*4)</f>
        <v>23.200392810883574</v>
      </c>
      <c r="Z217" s="8">
        <f>IF(G217 = "NULL", "NULL", H217*4)</f>
        <v>657.72</v>
      </c>
      <c r="AA217" s="16">
        <v>15000000155</v>
      </c>
      <c r="AB217" s="8">
        <f>IF(OR(E217 = "NULL", G217 = "NULL"), "NULL", (E217+G217)/2)</f>
        <v>4.3500736520406704</v>
      </c>
      <c r="AC217" s="8">
        <f>IF(OR(F217 = "NULL", H217 = "NULL"), "NULL", (F217+H217)/2)</f>
        <v>123.32250000000001</v>
      </c>
      <c r="AD217" s="13"/>
    </row>
    <row r="218" spans="1:30" ht="75.599999999999994" customHeight="1" x14ac:dyDescent="0.3">
      <c r="A218" s="9" t="s">
        <v>2053</v>
      </c>
      <c r="B218" s="10" t="s">
        <v>719</v>
      </c>
      <c r="C218" s="10" t="s">
        <v>719</v>
      </c>
      <c r="D218" s="11" t="s">
        <v>720</v>
      </c>
      <c r="E218" s="8">
        <f>IF(F218 = "NULL", "NULL", F218/28.34952)</f>
        <v>0.80001354520288193</v>
      </c>
      <c r="F218" s="8">
        <v>22.680000000000003</v>
      </c>
      <c r="G218" s="8">
        <f>IF(H218 = "NULL", "NULL", H218/28.34952)</f>
        <v>1.6000270904057639</v>
      </c>
      <c r="H218" s="8">
        <v>45.360000000000007</v>
      </c>
      <c r="I218" s="8">
        <f>IF(G218 = "NULL", "NULL", G218*1.25)</f>
        <v>2.000033863007205</v>
      </c>
      <c r="J218" s="8">
        <f>IF(G218 = "NULL", "NULL", I218*28.35)</f>
        <v>56.700960016254264</v>
      </c>
      <c r="K218" s="8">
        <f>IF(G218 = "NULL", "NULL", G218*2)</f>
        <v>3.2000541808115277</v>
      </c>
      <c r="L218" s="8">
        <f>IF(G218 = "NULL", "NULL", K218*28.35)</f>
        <v>90.721536026006817</v>
      </c>
      <c r="M218" s="11" t="str">
        <f>CONCATENATE(D218, CHAR(10), " - NET WT. ", E218, " oz (", F218, " grams)")</f>
        <v>Hibiscus Tea Ingredients:
hibiscus flower
 - NET WT. 0.800013545202882 oz (22.68 grams)</v>
      </c>
      <c r="N218" s="12">
        <v>10000000168</v>
      </c>
      <c r="O218" s="12">
        <v>30000000168</v>
      </c>
      <c r="P218" s="12">
        <v>50000000168</v>
      </c>
      <c r="Q218" s="12">
        <v>70000000168</v>
      </c>
      <c r="R218" s="12">
        <v>90000000168</v>
      </c>
      <c r="S218" s="12">
        <v>11000000199</v>
      </c>
      <c r="T218" s="12">
        <v>13000000201</v>
      </c>
      <c r="U218" s="10" t="s">
        <v>39</v>
      </c>
      <c r="V218" s="11" t="s">
        <v>1676</v>
      </c>
      <c r="W218" s="8">
        <f>IF(G218 = "NULL", "NULL", G218/4)</f>
        <v>0.40000677260144096</v>
      </c>
      <c r="X218" s="8">
        <f>IF(W218 = "NULL", "NULL", W218*28.35)</f>
        <v>11.340192003250852</v>
      </c>
      <c r="Y218" s="8">
        <f>IF(G218 = "NULL", "NULL", G218*4)</f>
        <v>6.4001083616230554</v>
      </c>
      <c r="Z218" s="8">
        <f>IF(G218 = "NULL", "NULL", H218*4)</f>
        <v>181.44000000000003</v>
      </c>
      <c r="AA218" s="16">
        <v>15000000154</v>
      </c>
      <c r="AB218" s="8">
        <f>IF(OR(E218 = "NULL", G218 = "NULL"), "NULL", (E218+G218)/2)</f>
        <v>1.2000203178043229</v>
      </c>
      <c r="AC218" s="8">
        <f>IF(OR(F218 = "NULL", H218 = "NULL"), "NULL", (F218+H218)/2)</f>
        <v>34.020000000000003</v>
      </c>
      <c r="AD218" s="13"/>
    </row>
    <row r="219" spans="1:30" ht="75.599999999999994" customHeight="1" x14ac:dyDescent="0.3">
      <c r="A219" s="9" t="s">
        <v>721</v>
      </c>
      <c r="B219" s="10" t="s">
        <v>722</v>
      </c>
      <c r="C219" s="10" t="s">
        <v>723</v>
      </c>
      <c r="D219" s="11" t="s">
        <v>724</v>
      </c>
      <c r="E219" s="8">
        <f>IF(F219 = "NULL", "NULL", F219/28.34952)</f>
        <v>2.300038942458285</v>
      </c>
      <c r="F219" s="8">
        <v>65.204999999999998</v>
      </c>
      <c r="G219" s="8">
        <f>IF(H219 = "NULL", "NULL", H219/28.34952)</f>
        <v>4.60007788491657</v>
      </c>
      <c r="H219" s="8">
        <v>130.41</v>
      </c>
      <c r="I219" s="8">
        <f>IF(G219 = "NULL", "NULL", G219*1.25)</f>
        <v>5.7500973561457123</v>
      </c>
      <c r="J219" s="8">
        <f>IF(G219 = "NULL", "NULL", I219*28.35)</f>
        <v>163.01526004673096</v>
      </c>
      <c r="K219" s="8">
        <f>IF(G219 = "NULL", "NULL", G219*2)</f>
        <v>9.20015576983314</v>
      </c>
      <c r="L219" s="8">
        <f>IF(G219 = "NULL", "NULL", K219*28.35)</f>
        <v>260.82441607476954</v>
      </c>
      <c r="M219" s="11" t="str">
        <f>CONCATENATE(D219, CHAR(10), " - NET WT. ", E219, " oz (", F219, " grams)")</f>
        <v>Hickory Smoked Sea Salt Ingredients:
pure pacific sea salt smoked over a hickorywood fire
 - NET WT. 2.30003894245828 oz (65.205 grams)</v>
      </c>
      <c r="N219" s="12">
        <v>10000000170</v>
      </c>
      <c r="O219" s="12">
        <v>30000000170</v>
      </c>
      <c r="P219" s="12">
        <v>50000000170</v>
      </c>
      <c r="Q219" s="12">
        <v>70000000170</v>
      </c>
      <c r="R219" s="12">
        <v>90000000170</v>
      </c>
      <c r="S219" s="12">
        <v>11000000200</v>
      </c>
      <c r="T219" s="12">
        <v>13000000202</v>
      </c>
      <c r="U219" s="10" t="s">
        <v>39</v>
      </c>
      <c r="V219" s="11"/>
      <c r="W219" s="8">
        <f>IF(G219 = "NULL", "NULL", G219/4)</f>
        <v>1.1500194712291425</v>
      </c>
      <c r="X219" s="8">
        <f>IF(W219 = "NULL", "NULL", W219*28.35)</f>
        <v>32.603052009346193</v>
      </c>
      <c r="Y219" s="8">
        <f>IF(G219 = "NULL", "NULL", G219*4)</f>
        <v>18.40031153966628</v>
      </c>
      <c r="Z219" s="8">
        <f>IF(G219 = "NULL", "NULL", H219*4)</f>
        <v>521.64</v>
      </c>
      <c r="AA219" s="16">
        <v>15000000156</v>
      </c>
      <c r="AB219" s="8">
        <f>IF(OR(E219 = "NULL", G219 = "NULL"), "NULL", (E219+G219)/2)</f>
        <v>3.4500584136874277</v>
      </c>
      <c r="AC219" s="8">
        <f>IF(OR(F219 = "NULL", H219 = "NULL"), "NULL", (F219+H219)/2)</f>
        <v>97.807500000000005</v>
      </c>
      <c r="AD219" s="13"/>
    </row>
    <row r="220" spans="1:30" ht="75.599999999999994" customHeight="1" x14ac:dyDescent="0.3">
      <c r="A220" s="9" t="s">
        <v>725</v>
      </c>
      <c r="B220" s="10" t="s">
        <v>726</v>
      </c>
      <c r="C220" s="10" t="s">
        <v>727</v>
      </c>
      <c r="D220" s="11" t="s">
        <v>2102</v>
      </c>
      <c r="E220" s="8">
        <f>IF(F220 = "NULL", "NULL", F220/28.34952)</f>
        <v>1.4109586335147828</v>
      </c>
      <c r="F220" s="8">
        <v>40</v>
      </c>
      <c r="G220" s="8">
        <f>IF(H220 = "NULL", "NULL", H220/28.34952)</f>
        <v>2.8219172670295656</v>
      </c>
      <c r="H220" s="8">
        <v>80</v>
      </c>
      <c r="I220" s="8">
        <f>IF(G220 = "NULL", "NULL", G220*1.25)</f>
        <v>3.527396583786957</v>
      </c>
      <c r="J220" s="8">
        <f>IF(G220 = "NULL", "NULL", I220*28.35)</f>
        <v>100.00169315036024</v>
      </c>
      <c r="K220" s="8">
        <f>IF(G220 = "NULL", "NULL", G220*2)</f>
        <v>5.6438345340591312</v>
      </c>
      <c r="L220" s="8">
        <f>IF(G220 = "NULL", "NULL", K220*28.35)</f>
        <v>160.00270904057638</v>
      </c>
      <c r="M220" s="11" t="str">
        <f>CONCATENATE(D220, CHAR(10), " - NET WT. ", E220, " oz (", F220, " grams)")</f>
        <v>Hickory Wood Grill Seasoning Ingredients:
garlic, onion, pepper, smoke flavor, salt
 - NET WT. 1.41095863351478 oz (40 grams)</v>
      </c>
      <c r="N220" s="12">
        <v>10000000171</v>
      </c>
      <c r="O220" s="12">
        <v>30000000171</v>
      </c>
      <c r="P220" s="12">
        <v>50000000171</v>
      </c>
      <c r="Q220" s="12">
        <v>70000000171</v>
      </c>
      <c r="R220" s="12">
        <v>90000000171</v>
      </c>
      <c r="S220" s="12">
        <v>11000000201</v>
      </c>
      <c r="T220" s="12">
        <v>13000000203</v>
      </c>
      <c r="U220" s="10" t="s">
        <v>39</v>
      </c>
      <c r="V220" s="11" t="s">
        <v>1675</v>
      </c>
      <c r="W220" s="8">
        <f>IF(G220 = "NULL", "NULL", G220/4)</f>
        <v>0.70547931675739139</v>
      </c>
      <c r="X220" s="8">
        <f>IF(W220 = "NULL", "NULL", W220*28.35)</f>
        <v>20.000338630072047</v>
      </c>
      <c r="Y220" s="8">
        <f>IF(G220 = "NULL", "NULL", G220*4)</f>
        <v>11.287669068118262</v>
      </c>
      <c r="Z220" s="8">
        <f>IF(G220 = "NULL", "NULL", H220*4)</f>
        <v>320</v>
      </c>
      <c r="AA220" s="16">
        <v>15000000157</v>
      </c>
      <c r="AB220" s="8">
        <f>IF(OR(E220 = "NULL", G220 = "NULL"), "NULL", (E220+G220)/2)</f>
        <v>2.1164379502721742</v>
      </c>
      <c r="AC220" s="8">
        <f>IF(OR(F220 = "NULL", H220 = "NULL"), "NULL", (F220+H220)/2)</f>
        <v>60</v>
      </c>
      <c r="AD220" s="13" t="s">
        <v>1996</v>
      </c>
    </row>
    <row r="221" spans="1:30" ht="75.599999999999994" customHeight="1" x14ac:dyDescent="0.3">
      <c r="A221" s="14" t="s">
        <v>728</v>
      </c>
      <c r="B221" s="10" t="s">
        <v>729</v>
      </c>
      <c r="C221" s="10" t="s">
        <v>730</v>
      </c>
      <c r="D221" s="11" t="s">
        <v>2298</v>
      </c>
      <c r="E221" s="8">
        <f>IF(F221 = "NULL", "NULL", F221/28.34952)</f>
        <v>1.9047941552449565</v>
      </c>
      <c r="F221" s="8">
        <v>54</v>
      </c>
      <c r="G221" s="8">
        <f>IF(H221 = "NULL", "NULL", H221/28.34952)</f>
        <v>3.8095883104899131</v>
      </c>
      <c r="H221" s="8">
        <v>108</v>
      </c>
      <c r="I221" s="8">
        <f>IF(G221 = "NULL", "NULL", G221*1.25)</f>
        <v>4.7619853881123912</v>
      </c>
      <c r="J221" s="8">
        <f>IF(G221 = "NULL", "NULL", I221*28.35)</f>
        <v>135.0022857529863</v>
      </c>
      <c r="K221" s="8">
        <f>IF(G221 = "NULL", "NULL", G221*2)</f>
        <v>7.6191766209798262</v>
      </c>
      <c r="L221" s="8">
        <f>IF(G221 = "NULL", "NULL", K221*28.35)</f>
        <v>216.00365720477808</v>
      </c>
      <c r="M221" s="11" t="s">
        <v>2287</v>
      </c>
      <c r="N221" s="11">
        <v>10000000519</v>
      </c>
      <c r="O221" s="11">
        <v>30000000519</v>
      </c>
      <c r="P221" s="11">
        <v>50000000519</v>
      </c>
      <c r="Q221" s="11">
        <v>70000000519</v>
      </c>
      <c r="R221" s="11">
        <v>90000000519</v>
      </c>
      <c r="S221" s="11">
        <v>11000000475</v>
      </c>
      <c r="T221" s="11">
        <v>13000000204</v>
      </c>
      <c r="U221" s="11"/>
      <c r="V221" s="11"/>
      <c r="W221" s="8">
        <f>IF(G221 = "NULL", "NULL", G221/4)</f>
        <v>0.95239707762247827</v>
      </c>
      <c r="X221" s="8">
        <f>IF(W221 = "NULL", "NULL", W221*28.35)</f>
        <v>27.00045715059726</v>
      </c>
      <c r="Y221" s="8">
        <f>IF(G221 = "NULL", "NULL", G221*4)</f>
        <v>15.238353241959652</v>
      </c>
      <c r="Z221" s="8">
        <f>IF(G221 = "NULL", "NULL", H221*4)</f>
        <v>432</v>
      </c>
      <c r="AA221" s="11">
        <v>15000000474</v>
      </c>
      <c r="AB221" s="8">
        <f>IF(OR(E221 = "NULL", G221 = "NULL"), "NULL", (E221+G221)/2)</f>
        <v>2.8571912328674349</v>
      </c>
      <c r="AC221" s="8">
        <f>IF(OR(F221 = "NULL", H221 = "NULL"), "NULL", (F221+H221)/2)</f>
        <v>81</v>
      </c>
      <c r="AD221" s="13" t="s">
        <v>731</v>
      </c>
    </row>
    <row r="222" spans="1:30" ht="75.599999999999994" customHeight="1" x14ac:dyDescent="0.3">
      <c r="A222" s="14" t="s">
        <v>2358</v>
      </c>
      <c r="B222" s="10" t="s">
        <v>2338</v>
      </c>
      <c r="C222" s="10" t="s">
        <v>2339</v>
      </c>
      <c r="D222" s="11" t="s">
        <v>2340</v>
      </c>
      <c r="E222" s="8">
        <f>IF(F222 = "NULL", "NULL", F222/28.34952)</f>
        <v>2.1869858819479133</v>
      </c>
      <c r="F222" s="8">
        <v>62</v>
      </c>
      <c r="G222" s="8">
        <f>IF(H222 = "NULL", "NULL", H222/28.34952)</f>
        <v>4.5150676272473049</v>
      </c>
      <c r="H222" s="8">
        <v>128</v>
      </c>
      <c r="I222" s="8">
        <f>IF(G222 = "NULL", "NULL", G222*1.25)</f>
        <v>5.6438345340591312</v>
      </c>
      <c r="J222" s="8">
        <f>IF(G222 = "NULL", "NULL", I222*28.35)</f>
        <v>160.00270904057638</v>
      </c>
      <c r="K222" s="8">
        <f>IF(G222 = "NULL", "NULL", G222*2)</f>
        <v>9.0301352544946099</v>
      </c>
      <c r="L222" s="8">
        <f>IF(G222 = "NULL", "NULL", K222*28.35)</f>
        <v>256.00433446492218</v>
      </c>
      <c r="M222" s="8" t="str">
        <f>CONCATENATE(D222, CHAR(10), " - NET WT. ", E222, " oz (", F222, " grams)")</f>
        <v>Himalayan &amp; Ghost Chili Salt Ingredients:
coarse pink Himalayan sea salt, ghost chili peppers
 - NET WT. 2.18698588194791 oz (62 grams)</v>
      </c>
      <c r="N222" s="11">
        <v>10000000556</v>
      </c>
      <c r="O222" s="11">
        <v>30000000556</v>
      </c>
      <c r="P222" s="11">
        <v>50000000556</v>
      </c>
      <c r="Q222" s="11">
        <v>70000000556</v>
      </c>
      <c r="R222" s="11">
        <v>90000000556</v>
      </c>
      <c r="S222" s="11">
        <v>11000000512</v>
      </c>
      <c r="T222" s="11">
        <v>13000000511</v>
      </c>
      <c r="U222" s="27"/>
      <c r="W222" s="8">
        <f>IF(G222 = "NULL", "NULL", G222/4)</f>
        <v>1.1287669068118262</v>
      </c>
      <c r="X222" s="8">
        <f>IF(W222 = "NULL", "NULL", W222*28.35)</f>
        <v>32.000541808115273</v>
      </c>
      <c r="Y222" s="8">
        <f>IF(G222 = "NULL", "NULL", G222*4)</f>
        <v>18.06027050898922</v>
      </c>
      <c r="Z222" s="8">
        <f>IF(G222 = "NULL", "NULL", H222*4)</f>
        <v>512</v>
      </c>
      <c r="AA222" s="11">
        <v>15000000033</v>
      </c>
      <c r="AB222" s="8">
        <f>IF(OR(E222 = "NULL", G222 = "NULL"), "NULL", (E222+G222)/2)</f>
        <v>3.3510267545976093</v>
      </c>
      <c r="AC222" s="8">
        <f>IF(OR(F222 = "NULL", H222 = "NULL"), "NULL", (F222+H222)/2)</f>
        <v>95</v>
      </c>
      <c r="AD222" s="13" t="s">
        <v>2337</v>
      </c>
    </row>
    <row r="223" spans="1:30" ht="75.599999999999994" customHeight="1" x14ac:dyDescent="0.3">
      <c r="A223" s="9" t="s">
        <v>732</v>
      </c>
      <c r="B223" s="10" t="s">
        <v>733</v>
      </c>
      <c r="C223" s="10" t="s">
        <v>734</v>
      </c>
      <c r="D223" s="11" t="s">
        <v>735</v>
      </c>
      <c r="E223" s="8">
        <f>IF(F223 = "NULL", "NULL", F223/28.34952)</f>
        <v>3.2000541808115277</v>
      </c>
      <c r="F223" s="8">
        <v>90.720000000000013</v>
      </c>
      <c r="G223" s="8">
        <f>IF(H223 = "NULL", "NULL", H223/28.34952)</f>
        <v>6.4001083616230554</v>
      </c>
      <c r="H223" s="8">
        <v>181.44000000000003</v>
      </c>
      <c r="I223" s="8">
        <f>IF(G223 = "NULL", "NULL", G223*1.25)</f>
        <v>8.0001354520288199</v>
      </c>
      <c r="J223" s="8">
        <f>IF(G223 = "NULL", "NULL", I223*28.35)</f>
        <v>226.80384006501706</v>
      </c>
      <c r="K223" s="8">
        <f>IF(G223 = "NULL", "NULL", G223*2)</f>
        <v>12.800216723246111</v>
      </c>
      <c r="L223" s="8">
        <f>IF(G223 = "NULL", "NULL", K223*28.35)</f>
        <v>362.88614410402727</v>
      </c>
      <c r="M223" s="11" t="str">
        <f>CONCATENATE(D223, CHAR(10), " - NET WT. ", E223, " oz (", F223, " grams)")</f>
        <v>Himalayan Salt Ingredients:
coarse pink himalayan sea salt 
 - NET WT. 3.20005418081153 oz (90.72 grams)</v>
      </c>
      <c r="N223" s="12">
        <v>10000000175</v>
      </c>
      <c r="O223" s="12">
        <v>30000000175</v>
      </c>
      <c r="P223" s="12">
        <v>50000000175</v>
      </c>
      <c r="Q223" s="12">
        <v>70000000175</v>
      </c>
      <c r="R223" s="12">
        <v>90000000175</v>
      </c>
      <c r="S223" s="12">
        <v>11000000202</v>
      </c>
      <c r="T223" s="12">
        <v>13000000205</v>
      </c>
      <c r="U223" s="10"/>
      <c r="V223" s="11"/>
      <c r="W223" s="8">
        <f>IF(G223 = "NULL", "NULL", G223/4)</f>
        <v>1.6000270904057639</v>
      </c>
      <c r="X223" s="8">
        <f>IF(W223 = "NULL", "NULL", W223*28.35)</f>
        <v>45.360768013003408</v>
      </c>
      <c r="Y223" s="8">
        <f>IF(G223 = "NULL", "NULL", G223*4)</f>
        <v>25.600433446492222</v>
      </c>
      <c r="Z223" s="8">
        <f>IF(G223 = "NULL", "NULL", H223*4)</f>
        <v>725.7600000000001</v>
      </c>
      <c r="AA223" s="16">
        <v>15000000161</v>
      </c>
      <c r="AB223" s="8">
        <f>IF(OR(E223 = "NULL", G223 = "NULL"), "NULL", (E223+G223)/2)</f>
        <v>4.8000812712172918</v>
      </c>
      <c r="AC223" s="8">
        <f>IF(OR(F223 = "NULL", H223 = "NULL"), "NULL", (F223+H223)/2)</f>
        <v>136.08000000000001</v>
      </c>
      <c r="AD223" s="13"/>
    </row>
    <row r="224" spans="1:30" ht="75.599999999999994" customHeight="1" x14ac:dyDescent="0.3">
      <c r="A224" s="9" t="s">
        <v>703</v>
      </c>
      <c r="B224" s="10" t="s">
        <v>737</v>
      </c>
      <c r="C224" s="10" t="s">
        <v>738</v>
      </c>
      <c r="D224" s="11" t="s">
        <v>739</v>
      </c>
      <c r="E224" s="8">
        <f>IF(F224 = "NULL", "NULL", F224/28.34952)</f>
        <v>0.50000846575180113</v>
      </c>
      <c r="F224" s="8">
        <v>14.175000000000001</v>
      </c>
      <c r="G224" s="8">
        <f>IF(H224 = "NULL", "NULL", H224/28.34952)</f>
        <v>1.0000169315036023</v>
      </c>
      <c r="H224" s="8">
        <v>28.35</v>
      </c>
      <c r="I224" s="8">
        <f>IF(G224 = "NULL", "NULL", G224*1.25)</f>
        <v>1.2500211643795027</v>
      </c>
      <c r="J224" s="8">
        <f>IF(G224 = "NULL", "NULL", I224*28.35)</f>
        <v>35.438100010158905</v>
      </c>
      <c r="K224" s="8">
        <f>IF(G224 = "NULL", "NULL", G224*2)</f>
        <v>2.0000338630072045</v>
      </c>
      <c r="L224" s="8">
        <f>IF(G224 = "NULL", "NULL", K224*28.35)</f>
        <v>56.70096001625425</v>
      </c>
      <c r="M224" s="11" t="str">
        <f>CONCATENATE(D224, CHAR(10), " - NET WT. ", E224, " oz (", F224, " grams)")</f>
        <v>Home Made Chili Blend Ingredients:
chili pepper, salt, cumin, oregano, garlic, onion, enriched wheat flour (flour, iron, niacin, thiamine, riboflavin, folic acid
 - NET WT. 0.500008465751801 oz (14.175 grams)</v>
      </c>
      <c r="N224" s="12">
        <v>10000000176</v>
      </c>
      <c r="O224" s="12">
        <v>30000000176</v>
      </c>
      <c r="P224" s="12">
        <v>50000000176</v>
      </c>
      <c r="Q224" s="12">
        <v>70000000176</v>
      </c>
      <c r="R224" s="12">
        <v>90000000176</v>
      </c>
      <c r="S224" s="12">
        <v>11000000203</v>
      </c>
      <c r="T224" s="12">
        <v>13000000206</v>
      </c>
      <c r="U224" s="10"/>
      <c r="V224" s="11"/>
      <c r="W224" s="8">
        <f>IF(G224 = "NULL", "NULL", G224/4)</f>
        <v>0.25000423287590057</v>
      </c>
      <c r="X224" s="8">
        <f>IF(W224 = "NULL", "NULL", W224*28.35)</f>
        <v>7.0876200020317812</v>
      </c>
      <c r="Y224" s="8">
        <f>IF(G224 = "NULL", "NULL", G224*4)</f>
        <v>4.0000677260144091</v>
      </c>
      <c r="Z224" s="8">
        <f>IF(G224 = "NULL", "NULL", H224*4)</f>
        <v>113.4</v>
      </c>
      <c r="AA224" s="16">
        <v>15000000162</v>
      </c>
      <c r="AB224" s="8">
        <f>IF(OR(E224 = "NULL", G224 = "NULL"), "NULL", (E224+G224)/2)</f>
        <v>0.7500126986277017</v>
      </c>
      <c r="AC224" s="8">
        <f>IF(OR(F224 = "NULL", H224 = "NULL"), "NULL", (F224+H224)/2)</f>
        <v>21.262500000000003</v>
      </c>
      <c r="AD224" s="13"/>
    </row>
    <row r="225" spans="1:30" ht="75.599999999999994" customHeight="1" x14ac:dyDescent="0.3">
      <c r="A225" s="9" t="s">
        <v>2075</v>
      </c>
      <c r="B225" s="10" t="s">
        <v>740</v>
      </c>
      <c r="C225" s="10" t="s">
        <v>741</v>
      </c>
      <c r="D225" s="11" t="s">
        <v>1662</v>
      </c>
      <c r="E225" s="8">
        <f>IF(F225 = "NULL", "NULL", F225/28.34952)</f>
        <v>0.60001015890216136</v>
      </c>
      <c r="F225" s="8">
        <v>17.010000000000002</v>
      </c>
      <c r="G225" s="8">
        <f>IF(H225 = "NULL", "NULL", H225/28.34952)</f>
        <v>1.2000203178043227</v>
      </c>
      <c r="H225" s="8">
        <v>34.020000000000003</v>
      </c>
      <c r="I225" s="8">
        <f>IF(G225 = "NULL", "NULL", G225*1.25)</f>
        <v>1.5000253972554034</v>
      </c>
      <c r="J225" s="8">
        <f>IF(G225 = "NULL", "NULL", I225*28.35)</f>
        <v>42.525720012190689</v>
      </c>
      <c r="K225" s="8">
        <f>IF(G225 = "NULL", "NULL", G225*2)</f>
        <v>2.4000406356086454</v>
      </c>
      <c r="L225" s="8">
        <f>IF(G225 = "NULL", "NULL", K225*28.35)</f>
        <v>68.041152019505105</v>
      </c>
      <c r="M225" s="11" t="str">
        <f>CONCATENATE(D225, CHAR(10), " - NET WT. ", E225, " oz (", F225, " grams)")</f>
        <v>Home Style Pizza Seasoning Ingredients:
salt, sugar, spices, dextrose, onion, garlic, parsley
 - NET WT. 0.600010158902161 oz (17.01 grams)</v>
      </c>
      <c r="N225" s="12">
        <v>10000000177</v>
      </c>
      <c r="O225" s="12">
        <v>30000000177</v>
      </c>
      <c r="P225" s="12">
        <v>50000000177</v>
      </c>
      <c r="Q225" s="12">
        <v>70000000177</v>
      </c>
      <c r="R225" s="12">
        <v>90000000177</v>
      </c>
      <c r="S225" s="12">
        <v>11000000204</v>
      </c>
      <c r="T225" s="12">
        <v>13000000207</v>
      </c>
      <c r="U225" s="10" t="s">
        <v>39</v>
      </c>
      <c r="V225" s="11" t="s">
        <v>1677</v>
      </c>
      <c r="W225" s="8">
        <f>IF(G225 = "NULL", "NULL", G225/4)</f>
        <v>0.30000507945108068</v>
      </c>
      <c r="X225" s="8">
        <f>IF(W225 = "NULL", "NULL", W225*28.35)</f>
        <v>8.5051440024381382</v>
      </c>
      <c r="Y225" s="8">
        <f>IF(G225 = "NULL", "NULL", G225*4)</f>
        <v>4.8000812712172909</v>
      </c>
      <c r="Z225" s="8">
        <f>IF(G225 = "NULL", "NULL", H225*4)</f>
        <v>136.08000000000001</v>
      </c>
      <c r="AA225" s="16">
        <v>15000000163</v>
      </c>
      <c r="AB225" s="8">
        <f>IF(OR(E225 = "NULL", G225 = "NULL"), "NULL", (E225+G225)/2)</f>
        <v>0.90001523835324204</v>
      </c>
      <c r="AC225" s="8">
        <f>IF(OR(F225 = "NULL", H225 = "NULL"), "NULL", (F225+H225)/2)</f>
        <v>25.515000000000001</v>
      </c>
      <c r="AD225" s="13"/>
    </row>
    <row r="226" spans="1:30" ht="75.599999999999994" customHeight="1" x14ac:dyDescent="0.3">
      <c r="A226" s="9" t="s">
        <v>1752</v>
      </c>
      <c r="B226" s="10" t="s">
        <v>1730</v>
      </c>
      <c r="C226" s="10" t="s">
        <v>1730</v>
      </c>
      <c r="D226" s="11" t="s">
        <v>2150</v>
      </c>
      <c r="E226" s="8">
        <f>IF(F226 = "NULL", "NULL", F226/28.34952)</f>
        <v>1.4109586335147828</v>
      </c>
      <c r="F226" s="8">
        <v>40</v>
      </c>
      <c r="G226" s="8">
        <f>IF(H226 = "NULL", "NULL", H226/28.34952)</f>
        <v>3.2452048570840004</v>
      </c>
      <c r="H226" s="8">
        <v>92</v>
      </c>
      <c r="I226" s="8">
        <f>IF(G226 = "NULL", "NULL", G226*1.25)</f>
        <v>4.0565060713550007</v>
      </c>
      <c r="J226" s="8">
        <f>IF(G226 = "NULL", "NULL", I226*28.35)</f>
        <v>115.00194712291427</v>
      </c>
      <c r="K226" s="8">
        <f>IF(G226 = "NULL", "NULL", G226*2)</f>
        <v>6.4904097141680008</v>
      </c>
      <c r="L226" s="8">
        <f>IF(G226 = "NULL", "NULL", K226*28.35)</f>
        <v>184.00311539666282</v>
      </c>
      <c r="M226" s="11" t="str">
        <f>CONCATENATE(D226, CHAR(10), " - NET WT. ", E226, " oz (", F226, " grams)")</f>
        <v>Honey Barbecue Rub Ingredients:
sugar, salt, honey solids, Worcestershire sauce powder, spices, onion, garlic, xanthan gum, natural flavors, extractives of paprika, caramel color
 - NET WT. 1.41095863351478 oz (40 grams)</v>
      </c>
      <c r="N226" s="12">
        <v>10000000539</v>
      </c>
      <c r="O226" s="12">
        <v>30000000539</v>
      </c>
      <c r="P226" s="12">
        <v>50000000539</v>
      </c>
      <c r="Q226" s="12">
        <v>70000000539</v>
      </c>
      <c r="R226" s="12">
        <v>90000000539</v>
      </c>
      <c r="S226" s="12">
        <v>11000000495</v>
      </c>
      <c r="T226" s="12">
        <v>13000000494</v>
      </c>
      <c r="U226" s="10" t="s">
        <v>39</v>
      </c>
      <c r="V226" s="11" t="s">
        <v>1675</v>
      </c>
      <c r="W226" s="8">
        <f>IF(G226 = "NULL", "NULL", G226/4)</f>
        <v>0.8113012142710001</v>
      </c>
      <c r="X226" s="8">
        <f>IF(W226 = "NULL", "NULL", W226*28.35)</f>
        <v>23.000389424582853</v>
      </c>
      <c r="Y226" s="8">
        <f>IF(G226 = "NULL", "NULL", G226*4)</f>
        <v>12.980819428336002</v>
      </c>
      <c r="Z226" s="8">
        <f>IF(G226 = "NULL", "NULL", H226*4)</f>
        <v>368</v>
      </c>
      <c r="AA226" s="16">
        <v>15000000016</v>
      </c>
      <c r="AB226" s="8">
        <f>IF(OR(E226 = "NULL", G226 = "NULL"), "NULL", (E226+G226)/2)</f>
        <v>2.3280817452993916</v>
      </c>
      <c r="AC226" s="8">
        <f>IF(OR(F226 = "NULL", H226 = "NULL"), "NULL", (F226+H226)/2)</f>
        <v>66</v>
      </c>
      <c r="AD226" s="13"/>
    </row>
    <row r="227" spans="1:30" ht="75.599999999999994" customHeight="1" x14ac:dyDescent="0.3">
      <c r="A227" s="9" t="s">
        <v>2060</v>
      </c>
      <c r="B227" s="10" t="s">
        <v>742</v>
      </c>
      <c r="C227" s="10" t="s">
        <v>742</v>
      </c>
      <c r="D227" s="11" t="s">
        <v>743</v>
      </c>
      <c r="E227" s="8">
        <f>IF(F227 = "NULL", "NULL", F227/28.34952)</f>
        <v>0.80001354520288193</v>
      </c>
      <c r="F227" s="8">
        <v>22.680000000000003</v>
      </c>
      <c r="G227" s="8">
        <f>IF(H227 = "NULL", "NULL", H227/28.34952)</f>
        <v>1.6000270904057639</v>
      </c>
      <c r="H227" s="8">
        <v>45.360000000000007</v>
      </c>
      <c r="I227" s="8">
        <f>IF(G227 = "NULL", "NULL", G227*1.25)</f>
        <v>2.000033863007205</v>
      </c>
      <c r="J227" s="8">
        <f>IF(G227 = "NULL", "NULL", I227*28.35)</f>
        <v>56.700960016254264</v>
      </c>
      <c r="K227" s="8">
        <f>IF(G227 = "NULL", "NULL", G227*2)</f>
        <v>3.2000541808115277</v>
      </c>
      <c r="L227" s="8">
        <f>IF(G227 = "NULL", "NULL", K227*28.35)</f>
        <v>90.721536026006817</v>
      </c>
      <c r="M227" s="11" t="str">
        <f>CONCATENATE(D227, CHAR(10), " - NET WT. ", E227, " oz (", F227, " grams)")</f>
        <v>Honey Brush Tea Ingredients:
honey bush flowers
 - NET WT. 0.800013545202882 oz (22.68 grams)</v>
      </c>
      <c r="N227" s="12">
        <v>10000000178</v>
      </c>
      <c r="O227" s="12">
        <v>30000000178</v>
      </c>
      <c r="P227" s="12">
        <v>50000000178</v>
      </c>
      <c r="Q227" s="12">
        <v>70000000178</v>
      </c>
      <c r="R227" s="12">
        <v>90000000178</v>
      </c>
      <c r="S227" s="12">
        <v>11000000205</v>
      </c>
      <c r="T227" s="12">
        <v>13000000208</v>
      </c>
      <c r="U227" s="10" t="s">
        <v>39</v>
      </c>
      <c r="V227" s="11" t="s">
        <v>1676</v>
      </c>
      <c r="W227" s="8">
        <f>IF(G227 = "NULL", "NULL", G227/4)</f>
        <v>0.40000677260144096</v>
      </c>
      <c r="X227" s="8">
        <f>IF(W227 = "NULL", "NULL", W227*28.35)</f>
        <v>11.340192003250852</v>
      </c>
      <c r="Y227" s="8">
        <f>IF(G227 = "NULL", "NULL", G227*4)</f>
        <v>6.4001083616230554</v>
      </c>
      <c r="Z227" s="8">
        <f>IF(G227 = "NULL", "NULL", H227*4)</f>
        <v>181.44000000000003</v>
      </c>
      <c r="AA227" s="16">
        <v>15000000164</v>
      </c>
      <c r="AB227" s="8">
        <f>IF(OR(E227 = "NULL", G227 = "NULL"), "NULL", (E227+G227)/2)</f>
        <v>1.2000203178043229</v>
      </c>
      <c r="AC227" s="8">
        <f>IF(OR(F227 = "NULL", H227 = "NULL"), "NULL", (F227+H227)/2)</f>
        <v>34.020000000000003</v>
      </c>
      <c r="AD227" s="13"/>
    </row>
    <row r="228" spans="1:30" ht="75.599999999999994" customHeight="1" x14ac:dyDescent="0.3">
      <c r="A228" s="9" t="s">
        <v>744</v>
      </c>
      <c r="B228" s="10" t="s">
        <v>745</v>
      </c>
      <c r="C228" s="10" t="s">
        <v>746</v>
      </c>
      <c r="D228" s="11" t="s">
        <v>747</v>
      </c>
      <c r="E228" s="8">
        <f>IF(F228 = "NULL", "NULL", F228/28.34952)</f>
        <v>1.1000186246539627</v>
      </c>
      <c r="F228" s="8">
        <v>31.185000000000006</v>
      </c>
      <c r="G228" s="8">
        <f>IF(H228 = "NULL", "NULL", H228/28.34952)</f>
        <v>2.2000372493079254</v>
      </c>
      <c r="H228" s="8">
        <v>62.370000000000012</v>
      </c>
      <c r="I228" s="8">
        <f>IF(G228 = "NULL", "NULL", G228*1.25)</f>
        <v>2.7500465616349068</v>
      </c>
      <c r="J228" s="8">
        <f>IF(G228 = "NULL", "NULL", I228*28.35)</f>
        <v>77.963820022349609</v>
      </c>
      <c r="K228" s="8">
        <f>IF(G228 = "NULL", "NULL", G228*2)</f>
        <v>4.4000744986158509</v>
      </c>
      <c r="L228" s="8">
        <f>IF(G228 = "NULL", "NULL", K228*28.35)</f>
        <v>124.74211203575938</v>
      </c>
      <c r="M228" s="11" t="str">
        <f>CONCATENATE(D228, CHAR(10), " - NET WT. ", E228, " oz (", F228, " grams)")</f>
        <v>Honey Butter Popcorn Seasoning Ingredients:
sugar, honey powder (maltodextrin, honey) salt, whey, natural flavors (butter, honey) &lt;2% silicon dioxide (to prevent caking)
• ALLERGY ALERT: contains dairy •
 - NET WT. 1.10001862465396 oz (31.185 grams)</v>
      </c>
      <c r="N228" s="12">
        <v>10000000179</v>
      </c>
      <c r="O228" s="12">
        <v>30000000179</v>
      </c>
      <c r="P228" s="12">
        <v>50000000179</v>
      </c>
      <c r="Q228" s="12">
        <v>70000000179</v>
      </c>
      <c r="R228" s="12">
        <v>90000000179</v>
      </c>
      <c r="S228" s="12">
        <v>11000000206</v>
      </c>
      <c r="T228" s="12">
        <v>13000000209</v>
      </c>
      <c r="U228" s="10"/>
      <c r="V228" s="11"/>
      <c r="W228" s="8">
        <f>IF(G228 = "NULL", "NULL", G228/4)</f>
        <v>0.55000931232698136</v>
      </c>
      <c r="X228" s="8">
        <f>IF(W228 = "NULL", "NULL", W228*28.35)</f>
        <v>15.592764004469922</v>
      </c>
      <c r="Y228" s="8">
        <f>IF(G228 = "NULL", "NULL", G228*4)</f>
        <v>8.8001489972317017</v>
      </c>
      <c r="Z228" s="8">
        <f>IF(G228 = "NULL", "NULL", H228*4)</f>
        <v>249.48000000000005</v>
      </c>
      <c r="AA228" s="16">
        <v>15000000165</v>
      </c>
      <c r="AB228" s="8">
        <f>IF(OR(E228 = "NULL", G228 = "NULL"), "NULL", (E228+G228)/2)</f>
        <v>1.6500279369809441</v>
      </c>
      <c r="AC228" s="8">
        <f>IF(OR(F228 = "NULL", H228 = "NULL"), "NULL", (F228+H228)/2)</f>
        <v>46.777500000000011</v>
      </c>
      <c r="AD228" s="13"/>
    </row>
    <row r="229" spans="1:30" ht="75.599999999999994" customHeight="1" x14ac:dyDescent="0.3">
      <c r="A229" s="9" t="s">
        <v>748</v>
      </c>
      <c r="B229" s="10" t="s">
        <v>749</v>
      </c>
      <c r="C229" s="10" t="s">
        <v>750</v>
      </c>
      <c r="D229" s="11" t="s">
        <v>2091</v>
      </c>
      <c r="E229" s="8">
        <f>IF(F229 = "NULL", "NULL", F229/28.34952)</f>
        <v>1.3750232808174532</v>
      </c>
      <c r="F229" s="8">
        <v>38.981250000000003</v>
      </c>
      <c r="G229" s="8">
        <f>IF(H229 = "NULL", "NULL", H229/28.34952)</f>
        <v>2.7500465616349064</v>
      </c>
      <c r="H229" s="8">
        <v>77.962500000000006</v>
      </c>
      <c r="I229" s="8">
        <f>IF(G229 = "NULL", "NULL", G229*1.25)</f>
        <v>3.437558202043633</v>
      </c>
      <c r="J229" s="8">
        <f>IF(G229 = "NULL", "NULL", I229*28.35)</f>
        <v>97.454775027937004</v>
      </c>
      <c r="K229" s="8">
        <f>IF(G229 = "NULL", "NULL", G229*2)</f>
        <v>5.5000931232698127</v>
      </c>
      <c r="L229" s="8">
        <f>IF(G229 = "NULL", "NULL", K229*28.35)</f>
        <v>155.92764004469919</v>
      </c>
      <c r="M229" s="11" t="str">
        <f>CONCATENATE(D229, CHAR(10), " - NET WT. ", E229, " oz (", F229, " grams)")</f>
        <v>Honey Chipotle Sea Salt Ingredients:
honey, salt, onion, paprika, chipotle, rosemary, basil, sage, marjoram
 - NET WT. 1.37502328081745 oz (38.98125 grams)</v>
      </c>
      <c r="N229" s="12">
        <v>10000000181</v>
      </c>
      <c r="O229" s="12">
        <v>30000000181</v>
      </c>
      <c r="P229" s="12">
        <v>50000000181</v>
      </c>
      <c r="Q229" s="12">
        <v>70000000181</v>
      </c>
      <c r="R229" s="12">
        <v>90000000181</v>
      </c>
      <c r="S229" s="12">
        <v>11000000207</v>
      </c>
      <c r="T229" s="12">
        <v>13000000210</v>
      </c>
      <c r="U229" s="10"/>
      <c r="V229" s="11"/>
      <c r="W229" s="8">
        <f>IF(G229 = "NULL", "NULL", G229/4)</f>
        <v>0.68751164040872659</v>
      </c>
      <c r="X229" s="8">
        <f>IF(W229 = "NULL", "NULL", W229*28.35)</f>
        <v>19.490955005587399</v>
      </c>
      <c r="Y229" s="8">
        <f>IF(G229 = "NULL", "NULL", G229*4)</f>
        <v>11.000186246539625</v>
      </c>
      <c r="Z229" s="8">
        <f>IF(G229 = "NULL", "NULL", H229*4)</f>
        <v>311.85000000000002</v>
      </c>
      <c r="AA229" s="16">
        <v>15000000167</v>
      </c>
      <c r="AB229" s="8">
        <f>IF(OR(E229 = "NULL", G229 = "NULL"), "NULL", (E229+G229)/2)</f>
        <v>2.0625349212261797</v>
      </c>
      <c r="AC229" s="8">
        <f>IF(OR(F229 = "NULL", H229 = "NULL"), "NULL", (F229+H229)/2)</f>
        <v>58.471875000000004</v>
      </c>
      <c r="AD229" s="13"/>
    </row>
    <row r="230" spans="1:30" ht="75.599999999999994" customHeight="1" x14ac:dyDescent="0.3">
      <c r="A230" s="9" t="s">
        <v>751</v>
      </c>
      <c r="B230" s="10" t="s">
        <v>752</v>
      </c>
      <c r="C230" s="10" t="s">
        <v>752</v>
      </c>
      <c r="D230" s="11" t="s">
        <v>753</v>
      </c>
      <c r="E230" s="8">
        <f>IF(F230 = "NULL", "NULL", F230/28.34952)</f>
        <v>1.3750232808174532</v>
      </c>
      <c r="F230" s="8">
        <v>38.981250000000003</v>
      </c>
      <c r="G230" s="8">
        <f>IF(H230 = "NULL", "NULL", H230/28.34952)</f>
        <v>2.7500465616349064</v>
      </c>
      <c r="H230" s="8">
        <v>77.962500000000006</v>
      </c>
      <c r="I230" s="8">
        <f>IF(G230 = "NULL", "NULL", G230*1.25)</f>
        <v>3.437558202043633</v>
      </c>
      <c r="J230" s="8">
        <f>IF(G230 = "NULL", "NULL", I230*28.35)</f>
        <v>97.454775027937004</v>
      </c>
      <c r="K230" s="8">
        <f>IF(G230 = "NULL", "NULL", G230*2)</f>
        <v>5.5000931232698127</v>
      </c>
      <c r="L230" s="8">
        <f>IF(G230 = "NULL", "NULL", K230*28.35)</f>
        <v>155.92764004469919</v>
      </c>
      <c r="M230" s="11" t="str">
        <f>CONCATENATE(D230, CHAR(10), " - NET WT. ", E230, " oz (", F230, " grams)")</f>
        <v>Honey Chipotle Seasoning Ingredients:
honey, sea salt, onion, paprika, chipotle, rosemary, basil, oregano, sage and marjoram
 - NET WT. 1.37502328081745 oz (38.98125 grams)</v>
      </c>
      <c r="N230" s="12">
        <v>10000000180</v>
      </c>
      <c r="O230" s="12">
        <v>30000000180</v>
      </c>
      <c r="P230" s="12">
        <v>50000000180</v>
      </c>
      <c r="Q230" s="12">
        <v>70000000180</v>
      </c>
      <c r="R230" s="12">
        <v>90000000180</v>
      </c>
      <c r="S230" s="12">
        <v>11000000208</v>
      </c>
      <c r="T230" s="12">
        <v>13000000211</v>
      </c>
      <c r="U230" s="10" t="s">
        <v>39</v>
      </c>
      <c r="V230" s="11" t="s">
        <v>173</v>
      </c>
      <c r="W230" s="8">
        <f>IF(G230 = "NULL", "NULL", G230/4)</f>
        <v>0.68751164040872659</v>
      </c>
      <c r="X230" s="8">
        <f>IF(W230 = "NULL", "NULL", W230*28.35)</f>
        <v>19.490955005587399</v>
      </c>
      <c r="Y230" s="8">
        <f>IF(G230 = "NULL", "NULL", G230*4)</f>
        <v>11.000186246539625</v>
      </c>
      <c r="Z230" s="8">
        <f>IF(G230 = "NULL", "NULL", H230*4)</f>
        <v>311.85000000000002</v>
      </c>
      <c r="AA230" s="16">
        <v>15000000166</v>
      </c>
      <c r="AB230" s="8">
        <f>IF(OR(E230 = "NULL", G230 = "NULL"), "NULL", (E230+G230)/2)</f>
        <v>2.0625349212261797</v>
      </c>
      <c r="AC230" s="8">
        <f>IF(OR(F230 = "NULL", H230 = "NULL"), "NULL", (F230+H230)/2)</f>
        <v>58.471875000000004</v>
      </c>
      <c r="AD230" s="13"/>
    </row>
    <row r="231" spans="1:30" ht="75.599999999999994" customHeight="1" x14ac:dyDescent="0.3">
      <c r="A231" s="9" t="s">
        <v>754</v>
      </c>
      <c r="B231" s="10" t="s">
        <v>755</v>
      </c>
      <c r="C231" s="10" t="s">
        <v>755</v>
      </c>
      <c r="D231" s="11" t="s">
        <v>756</v>
      </c>
      <c r="E231" s="8">
        <f>IF(F231 = "NULL", "NULL", F231/28.34952)</f>
        <v>1.2000203178043227</v>
      </c>
      <c r="F231" s="8">
        <v>34.020000000000003</v>
      </c>
      <c r="G231" s="8">
        <f>IF(H231 = "NULL", "NULL", H231/28.34952)</f>
        <v>2.4000406356086454</v>
      </c>
      <c r="H231" s="8">
        <v>68.040000000000006</v>
      </c>
      <c r="I231" s="8">
        <f>IF(G231 = "NULL", "NULL", G231*1.25)</f>
        <v>3.0000507945108068</v>
      </c>
      <c r="J231" s="8">
        <f>IF(G231 = "NULL", "NULL", I231*28.35)</f>
        <v>85.051440024381378</v>
      </c>
      <c r="K231" s="8">
        <f>IF(G231 = "NULL", "NULL", G231*2)</f>
        <v>4.8000812712172909</v>
      </c>
      <c r="L231" s="8">
        <f>IF(G231 = "NULL", "NULL", K231*28.35)</f>
        <v>136.08230403901021</v>
      </c>
      <c r="M231" s="11" t="str">
        <f>CONCATENATE(D231, CHAR(10), " - NET WT. ", E231, " oz (", F231, " grams)")</f>
        <v>Honey Mustard Powder Ingredients:
mustard seed, sugar, salt, ground honey, worchestershire sauce, palm oil, tamarind, natural flavors
 - NET WT. 1.20002031780432 oz (34.02 grams)</v>
      </c>
      <c r="N231" s="12">
        <v>10000000182</v>
      </c>
      <c r="O231" s="12">
        <v>30000000182</v>
      </c>
      <c r="P231" s="12">
        <v>50000000182</v>
      </c>
      <c r="Q231" s="12">
        <v>70000000182</v>
      </c>
      <c r="R231" s="12">
        <v>90000000182</v>
      </c>
      <c r="S231" s="12">
        <v>11000000209</v>
      </c>
      <c r="T231" s="12">
        <v>13000000212</v>
      </c>
      <c r="U231" s="10"/>
      <c r="V231" s="11"/>
      <c r="W231" s="8">
        <f>IF(G231 = "NULL", "NULL", G231/4)</f>
        <v>0.60001015890216136</v>
      </c>
      <c r="X231" s="8">
        <f>IF(W231 = "NULL", "NULL", W231*28.35)</f>
        <v>17.010288004876276</v>
      </c>
      <c r="Y231" s="8">
        <f>IF(G231 = "NULL", "NULL", G231*4)</f>
        <v>9.6001625424345818</v>
      </c>
      <c r="Z231" s="8">
        <f>IF(G231 = "NULL", "NULL", H231*4)</f>
        <v>272.16000000000003</v>
      </c>
      <c r="AA231" s="16">
        <v>15000000168</v>
      </c>
      <c r="AB231" s="8">
        <f>IF(OR(E231 = "NULL", G231 = "NULL"), "NULL", (E231+G231)/2)</f>
        <v>1.8000304767064841</v>
      </c>
      <c r="AC231" s="8">
        <f>IF(OR(F231 = "NULL", H231 = "NULL"), "NULL", (F231+H231)/2)</f>
        <v>51.03</v>
      </c>
      <c r="AD231" s="13"/>
    </row>
    <row r="232" spans="1:30" ht="75.599999999999994" customHeight="1" x14ac:dyDescent="0.3">
      <c r="A232" s="9" t="s">
        <v>757</v>
      </c>
      <c r="B232" s="10" t="s">
        <v>758</v>
      </c>
      <c r="C232" s="10" t="s">
        <v>759</v>
      </c>
      <c r="D232" s="11" t="s">
        <v>760</v>
      </c>
      <c r="E232" s="8">
        <f>IF(F232 = "NULL", "NULL", F232/28.34952)</f>
        <v>1.5000253972554036</v>
      </c>
      <c r="F232" s="8">
        <v>42.525000000000006</v>
      </c>
      <c r="G232" s="8">
        <f>IF(H232 = "NULL", "NULL", H232/28.34952)</f>
        <v>3.0000507945108073</v>
      </c>
      <c r="H232" s="8">
        <v>85.050000000000011</v>
      </c>
      <c r="I232" s="8">
        <f>IF(G232 = "NULL", "NULL", G232*1.25)</f>
        <v>3.7500634931385091</v>
      </c>
      <c r="J232" s="8">
        <f>IF(G232 = "NULL", "NULL", I232*28.35)</f>
        <v>106.31430003047674</v>
      </c>
      <c r="K232" s="8">
        <f>IF(G232 = "NULL", "NULL", G232*2)</f>
        <v>6.0001015890216145</v>
      </c>
      <c r="L232" s="8">
        <f>IF(G232 = "NULL", "NULL", K232*28.35)</f>
        <v>170.10288004876278</v>
      </c>
      <c r="M232" s="11" t="str">
        <f>CONCATENATE(D232, CHAR(10), " - NET WT. ", E232, " oz (", F232, " grams)")</f>
        <v>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
 - NET WT. 1.5000253972554 oz (42.525 grams)</v>
      </c>
      <c r="N232" s="12">
        <v>10000000183</v>
      </c>
      <c r="O232" s="12">
        <v>30000000183</v>
      </c>
      <c r="P232" s="12">
        <v>50000000183</v>
      </c>
      <c r="Q232" s="12">
        <v>70000000183</v>
      </c>
      <c r="R232" s="12">
        <v>90000000183</v>
      </c>
      <c r="S232" s="12">
        <v>11000000210</v>
      </c>
      <c r="T232" s="12">
        <v>13000000213</v>
      </c>
      <c r="U232" s="10" t="s">
        <v>39</v>
      </c>
      <c r="V232" s="11" t="s">
        <v>182</v>
      </c>
      <c r="W232" s="8">
        <f>IF(G232 = "NULL", "NULL", G232/4)</f>
        <v>0.75001269862770181</v>
      </c>
      <c r="X232" s="8">
        <f>IF(W232 = "NULL", "NULL", W232*28.35)</f>
        <v>21.262860006095348</v>
      </c>
      <c r="Y232" s="8">
        <f>IF(G232 = "NULL", "NULL", G232*4)</f>
        <v>12.000203178043229</v>
      </c>
      <c r="Z232" s="8">
        <f>IF(G232 = "NULL", "NULL", H232*4)</f>
        <v>340.20000000000005</v>
      </c>
      <c r="AA232" s="16">
        <v>15000000169</v>
      </c>
      <c r="AB232" s="8">
        <f>IF(OR(E232 = "NULL", G232 = "NULL"), "NULL", (E232+G232)/2)</f>
        <v>2.2500380958831054</v>
      </c>
      <c r="AC232" s="8">
        <f>IF(OR(F232 = "NULL", H232 = "NULL"), "NULL", (F232+H232)/2)</f>
        <v>63.787500000000009</v>
      </c>
      <c r="AD232" s="13"/>
    </row>
    <row r="233" spans="1:30" ht="75.599999999999994" customHeight="1" x14ac:dyDescent="0.3">
      <c r="A233" s="25" t="s">
        <v>761</v>
      </c>
      <c r="B233" s="10" t="s">
        <v>762</v>
      </c>
      <c r="C233" s="10" t="s">
        <v>763</v>
      </c>
      <c r="D233" s="11" t="s">
        <v>764</v>
      </c>
      <c r="E233" s="8">
        <f>IF(F233 = "NULL", "NULL", F233/28.34952)</f>
        <v>1.1993148384875654</v>
      </c>
      <c r="F233" s="8">
        <v>34</v>
      </c>
      <c r="G233" s="8">
        <f>IF(H233 = "NULL", "NULL", H233/28.34952)</f>
        <v>2.4691776086508699</v>
      </c>
      <c r="H233" s="8">
        <v>70</v>
      </c>
      <c r="I233" s="8">
        <f>IF(G233 = "NULL", "NULL", G233*1.25)</f>
        <v>3.0864720108135875</v>
      </c>
      <c r="J233" s="8">
        <f>IF(G233 = "NULL", "NULL", I233*28.35)</f>
        <v>87.501481506565213</v>
      </c>
      <c r="K233" s="8">
        <f>IF(G233 = "NULL", "NULL", G233*2)</f>
        <v>4.9383552173017398</v>
      </c>
      <c r="L233" s="8">
        <f>IF(G233 = "NULL", "NULL", K233*28.35)</f>
        <v>140.00237041050434</v>
      </c>
      <c r="M233" s="11" t="str">
        <f>CONCATENATE(D233, CHAR(10), " - NET WT. ", E233, " oz (", F233, " grams)")</f>
        <v>Hot Jalapeno Popcorn Seasoning Ingredients: 
salt, onion, jalapeno, garlic, cilantro, tomato powder, spices, not more than 2% silicon dioxide added to prevent caking
 - NET WT. 1.19931483848757 oz (34 grams)</v>
      </c>
      <c r="N233" s="12">
        <v>10000000184</v>
      </c>
      <c r="O233" s="12">
        <v>30000000184</v>
      </c>
      <c r="P233" s="12">
        <v>50000000184</v>
      </c>
      <c r="Q233" s="12">
        <v>70000000184</v>
      </c>
      <c r="R233" s="12">
        <v>90000000184</v>
      </c>
      <c r="S233" s="12">
        <v>11000000211</v>
      </c>
      <c r="T233" s="12">
        <v>13000000214</v>
      </c>
      <c r="U233" s="10" t="s">
        <v>39</v>
      </c>
      <c r="V233" s="11" t="s">
        <v>98</v>
      </c>
      <c r="W233" s="8">
        <f>IF(G233 = "NULL", "NULL", G233/4)</f>
        <v>0.61729440216271747</v>
      </c>
      <c r="X233" s="8">
        <f>IF(W233 = "NULL", "NULL", W233*28.35)</f>
        <v>17.500296301313043</v>
      </c>
      <c r="Y233" s="8">
        <f>IF(G233 = "NULL", "NULL", G233*4)</f>
        <v>9.8767104346034795</v>
      </c>
      <c r="Z233" s="8">
        <f>IF(G233 = "NULL", "NULL", H233*4)</f>
        <v>280</v>
      </c>
      <c r="AA233" s="16">
        <v>15000000170</v>
      </c>
      <c r="AB233" s="8">
        <f>IF(OR(E233 = "NULL", G233 = "NULL"), "NULL", (E233+G233)/2)</f>
        <v>1.8342462235692176</v>
      </c>
      <c r="AC233" s="8">
        <f>IF(OR(F233 = "NULL", H233 = "NULL"), "NULL", (F233+H233)/2)</f>
        <v>52</v>
      </c>
      <c r="AD233" s="13" t="s">
        <v>2022</v>
      </c>
    </row>
    <row r="234" spans="1:30" ht="75.599999999999994" customHeight="1" x14ac:dyDescent="0.3">
      <c r="A234" s="9" t="s">
        <v>765</v>
      </c>
      <c r="B234" s="10" t="s">
        <v>766</v>
      </c>
      <c r="C234" s="10" t="s">
        <v>767</v>
      </c>
      <c r="D234" s="11" t="s">
        <v>768</v>
      </c>
      <c r="E234" s="8">
        <f>IF(F234 = "NULL", "NULL", F234/28.34952)</f>
        <v>1.0000169315036023</v>
      </c>
      <c r="F234" s="8">
        <v>28.35</v>
      </c>
      <c r="G234" s="8">
        <f>IF(H234 = "NULL", "NULL", H234/28.34952)</f>
        <v>2.0000338630072045</v>
      </c>
      <c r="H234" s="8">
        <v>56.7</v>
      </c>
      <c r="I234" s="8">
        <f>IF(G234 = "NULL", "NULL", G234*1.25)</f>
        <v>2.5000423287590054</v>
      </c>
      <c r="J234" s="8">
        <f>IF(G234 = "NULL", "NULL", I234*28.35)</f>
        <v>70.87620002031781</v>
      </c>
      <c r="K234" s="8">
        <f>IF(G234 = "NULL", "NULL", G234*2)</f>
        <v>4.0000677260144091</v>
      </c>
      <c r="L234" s="8">
        <f>IF(G234 = "NULL", "NULL", K234*28.35)</f>
        <v>113.4019200325085</v>
      </c>
      <c r="M234" s="11" t="str">
        <f>CONCATENATE(D234, CHAR(10), " - NET WT. ", E234, " oz (", F234,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1.0000169315036 oz (28.35 grams)</v>
      </c>
      <c r="N234" s="12">
        <v>10000000185</v>
      </c>
      <c r="O234" s="12">
        <v>30000000185</v>
      </c>
      <c r="P234" s="12">
        <v>50000000185</v>
      </c>
      <c r="Q234" s="12">
        <v>70000000185</v>
      </c>
      <c r="R234" s="12">
        <v>90000000185</v>
      </c>
      <c r="S234" s="12">
        <v>11000000212</v>
      </c>
      <c r="T234" s="12">
        <v>13000000215</v>
      </c>
      <c r="U234" s="10"/>
      <c r="V234" s="11"/>
      <c r="W234" s="8">
        <f>IF(G234 = "NULL", "NULL", G234/4)</f>
        <v>0.50000846575180113</v>
      </c>
      <c r="X234" s="8">
        <f>IF(W234 = "NULL", "NULL", W234*28.35)</f>
        <v>14.175240004063562</v>
      </c>
      <c r="Y234" s="8">
        <f>IF(G234 = "NULL", "NULL", G234*4)</f>
        <v>8.0001354520288182</v>
      </c>
      <c r="Z234" s="8">
        <f>IF(G234 = "NULL", "NULL", H234*4)</f>
        <v>226.8</v>
      </c>
      <c r="AA234" s="16">
        <v>15000000171</v>
      </c>
      <c r="AB234" s="8">
        <f>IF(OR(E234 = "NULL", G234 = "NULL"), "NULL", (E234+G234)/2)</f>
        <v>1.5000253972554034</v>
      </c>
      <c r="AC234" s="8">
        <f>IF(OR(F234 = "NULL", H234 = "NULL"), "NULL", (F234+H234)/2)</f>
        <v>42.525000000000006</v>
      </c>
      <c r="AD234" s="13"/>
    </row>
    <row r="235" spans="1:30" ht="75.599999999999994" customHeight="1" x14ac:dyDescent="0.3">
      <c r="A235" s="9" t="s">
        <v>769</v>
      </c>
      <c r="B235" s="10" t="s">
        <v>770</v>
      </c>
      <c r="C235" s="10" t="s">
        <v>771</v>
      </c>
      <c r="D235" s="11" t="s">
        <v>772</v>
      </c>
      <c r="E235" s="8">
        <f>IF(F235 = "NULL", "NULL", F235/28.34952)</f>
        <v>0.50000846575180113</v>
      </c>
      <c r="F235" s="8">
        <v>14.175000000000001</v>
      </c>
      <c r="G235" s="8">
        <f>IF(H235 = "NULL", "NULL", H235/28.34952)</f>
        <v>1.0000169315036023</v>
      </c>
      <c r="H235" s="8">
        <v>28.35</v>
      </c>
      <c r="I235" s="8">
        <f>IF(G235 = "NULL", "NULL", G235*1.25)</f>
        <v>1.2500211643795027</v>
      </c>
      <c r="J235" s="8">
        <f>IF(G235 = "NULL", "NULL", I235*28.35)</f>
        <v>35.438100010158905</v>
      </c>
      <c r="K235" s="8">
        <f>IF(G235 = "NULL", "NULL", G235*2)</f>
        <v>2.0000338630072045</v>
      </c>
      <c r="L235" s="8">
        <f>IF(G235 = "NULL", "NULL", K235*28.35)</f>
        <v>56.70096001625425</v>
      </c>
      <c r="M235" s="11" t="str">
        <f>CONCATENATE(D235, CHAR(10), " - NET WT. ", E235, " oz (", F235, " grams)")</f>
        <v>Hot Off the Grill Seasoning Ingredients:
dehydrated garlic, onion, sea salt, bell peppers, lemon, spices, sugar, paprika, brown sugar, citric acid, celery seed, turmeric, natural flavor, extractives of paprika
 - NET WT. 0.500008465751801 oz (14.175 grams)</v>
      </c>
      <c r="N235" s="12">
        <v>10000000186</v>
      </c>
      <c r="O235" s="12">
        <v>30000000186</v>
      </c>
      <c r="P235" s="12">
        <v>50000000186</v>
      </c>
      <c r="Q235" s="12">
        <v>70000000186</v>
      </c>
      <c r="R235" s="12">
        <v>90000000186</v>
      </c>
      <c r="S235" s="12">
        <v>11000000213</v>
      </c>
      <c r="T235" s="12">
        <v>13000000216</v>
      </c>
      <c r="U235" s="10"/>
      <c r="V235" s="11"/>
      <c r="W235" s="8">
        <f>IF(G235 = "NULL", "NULL", G235/4)</f>
        <v>0.25000423287590057</v>
      </c>
      <c r="X235" s="8">
        <f>IF(W235 = "NULL", "NULL", W235*28.35)</f>
        <v>7.0876200020317812</v>
      </c>
      <c r="Y235" s="8">
        <f>IF(G235 = "NULL", "NULL", G235*4)</f>
        <v>4.0000677260144091</v>
      </c>
      <c r="Z235" s="8">
        <f>IF(G235 = "NULL", "NULL", H235*4)</f>
        <v>113.4</v>
      </c>
      <c r="AA235" s="16">
        <v>15000000172</v>
      </c>
      <c r="AB235" s="8">
        <f>IF(OR(E235 = "NULL", G235 = "NULL"), "NULL", (E235+G235)/2)</f>
        <v>0.7500126986277017</v>
      </c>
      <c r="AC235" s="8">
        <f>IF(OR(F235 = "NULL", H235 = "NULL"), "NULL", (F235+H235)/2)</f>
        <v>21.262500000000003</v>
      </c>
      <c r="AD235" s="13"/>
    </row>
    <row r="236" spans="1:30" ht="75.599999999999994" customHeight="1" x14ac:dyDescent="0.3">
      <c r="A236" s="9" t="s">
        <v>2051</v>
      </c>
      <c r="B236" s="10" t="s">
        <v>773</v>
      </c>
      <c r="C236" s="10" t="s">
        <v>774</v>
      </c>
      <c r="D236" s="11" t="s">
        <v>775</v>
      </c>
      <c r="E236" s="8">
        <f>IF(F236 = "NULL", "NULL", F236/28.34952)</f>
        <v>0.80001354520288193</v>
      </c>
      <c r="F236" s="8">
        <v>22.680000000000003</v>
      </c>
      <c r="G236" s="8">
        <f>IF(H236 = "NULL", "NULL", H236/28.34952)</f>
        <v>1.6000270904057639</v>
      </c>
      <c r="H236" s="8">
        <v>45.360000000000007</v>
      </c>
      <c r="I236" s="8">
        <f>IF(G236 = "NULL", "NULL", G236*1.25)</f>
        <v>2.000033863007205</v>
      </c>
      <c r="J236" s="8">
        <f>IF(G236 = "NULL", "NULL", I236*28.35)</f>
        <v>56.700960016254264</v>
      </c>
      <c r="K236" s="8">
        <f>IF(G236 = "NULL", "NULL", G236*2)</f>
        <v>3.2000541808115277</v>
      </c>
      <c r="L236" s="8">
        <f>IF(G236 = "NULL", "NULL", K236*28.35)</f>
        <v>90.721536026006817</v>
      </c>
      <c r="M236" s="11" t="str">
        <f>CONCATENATE(D236, CHAR(10), " - NET WT. ", E236, " oz (", F236, " grams)")</f>
        <v>Irish Breakfast Tea Ingredients:
assam gbop tea (40%), keemun op tea (40%), ceylon bop tea (20%)
 - NET WT. 0.800013545202882 oz (22.68 grams)</v>
      </c>
      <c r="N236" s="12">
        <v>10000000188</v>
      </c>
      <c r="O236" s="12">
        <v>30000000188</v>
      </c>
      <c r="P236" s="12">
        <v>50000000188</v>
      </c>
      <c r="Q236" s="12">
        <v>70000000188</v>
      </c>
      <c r="R236" s="12">
        <v>90000000188</v>
      </c>
      <c r="S236" s="12">
        <v>11000000214</v>
      </c>
      <c r="T236" s="12">
        <v>13000000217</v>
      </c>
      <c r="U236" s="10" t="s">
        <v>39</v>
      </c>
      <c r="V236" s="11" t="s">
        <v>1676</v>
      </c>
      <c r="W236" s="8">
        <f>IF(G236 = "NULL", "NULL", G236/4)</f>
        <v>0.40000677260144096</v>
      </c>
      <c r="X236" s="8">
        <f>IF(W236 = "NULL", "NULL", W236*28.35)</f>
        <v>11.340192003250852</v>
      </c>
      <c r="Y236" s="8">
        <f>IF(G236 = "NULL", "NULL", G236*4)</f>
        <v>6.4001083616230554</v>
      </c>
      <c r="Z236" s="8">
        <f>IF(G236 = "NULL", "NULL", H236*4)</f>
        <v>181.44000000000003</v>
      </c>
      <c r="AA236" s="16">
        <v>15000000174</v>
      </c>
      <c r="AB236" s="8">
        <f>IF(OR(E236 = "NULL", G236 = "NULL"), "NULL", (E236+G236)/2)</f>
        <v>1.2000203178043229</v>
      </c>
      <c r="AC236" s="8">
        <f>IF(OR(F236 = "NULL", H236 = "NULL"), "NULL", (F236+H236)/2)</f>
        <v>34.020000000000003</v>
      </c>
      <c r="AD236" s="13"/>
    </row>
    <row r="237" spans="1:30" ht="75.599999999999994" customHeight="1" x14ac:dyDescent="0.3">
      <c r="A237" s="25" t="s">
        <v>776</v>
      </c>
      <c r="B237" s="10" t="s">
        <v>777</v>
      </c>
      <c r="C237" s="10" t="s">
        <v>777</v>
      </c>
      <c r="D237" s="11" t="s">
        <v>1693</v>
      </c>
      <c r="E237" s="8">
        <f>IF(F237 = "NULL", "NULL", F237/28.34952)</f>
        <v>1.4109586335147828</v>
      </c>
      <c r="F237" s="8">
        <v>40</v>
      </c>
      <c r="G237" s="8">
        <f>IF(H237 = "NULL", "NULL", H237/28.34952)</f>
        <v>2.8219172670295656</v>
      </c>
      <c r="H237" s="8">
        <v>80</v>
      </c>
      <c r="I237" s="8">
        <f>IF(G237 = "NULL", "NULL", G237*1.25)</f>
        <v>3.527396583786957</v>
      </c>
      <c r="J237" s="8">
        <f>IF(G237 = "NULL", "NULL", I237*28.35)</f>
        <v>100.00169315036024</v>
      </c>
      <c r="K237" s="8">
        <f>IF(G237 = "NULL", "NULL", G237*2)</f>
        <v>5.6438345340591312</v>
      </c>
      <c r="L237" s="8">
        <f>IF(G237 = "NULL", "NULL", K237*28.35)</f>
        <v>160.00270904057638</v>
      </c>
      <c r="M237" s="11" t="str">
        <f>CONCATENATE(D237, CHAR(10), " - NET WT. ", E237, " oz (", F237, " grams)")</f>
        <v>Irish Pub Seasoning Ingredients:
sea salt, demerara sugar, dehydrated vegetables (onion, red bell peppers, garlic) spices, citric acid, natural hickory smoke, silicon dioxide
 - NET WT. 1.41095863351478 oz (40 grams)</v>
      </c>
      <c r="N237" s="12">
        <v>10000000187</v>
      </c>
      <c r="O237" s="12">
        <v>30000000187</v>
      </c>
      <c r="P237" s="12">
        <v>50000000187</v>
      </c>
      <c r="Q237" s="12">
        <v>70000000187</v>
      </c>
      <c r="R237" s="12">
        <v>90000000187</v>
      </c>
      <c r="S237" s="12">
        <v>11000000215</v>
      </c>
      <c r="T237" s="12">
        <v>13000000218</v>
      </c>
      <c r="U237" s="10"/>
      <c r="V237" s="11" t="s">
        <v>591</v>
      </c>
      <c r="W237" s="8">
        <f>IF(G237 = "NULL", "NULL", G237/4)</f>
        <v>0.70547931675739139</v>
      </c>
      <c r="X237" s="8">
        <f>IF(W237 = "NULL", "NULL", W237*28.35)</f>
        <v>20.000338630072047</v>
      </c>
      <c r="Y237" s="8">
        <f>IF(G237 = "NULL", "NULL", G237*4)</f>
        <v>11.287669068118262</v>
      </c>
      <c r="Z237" s="8">
        <f>IF(G237 = "NULL", "NULL", H237*4)</f>
        <v>320</v>
      </c>
      <c r="AA237" s="16">
        <v>15000000173</v>
      </c>
      <c r="AB237" s="8">
        <f>IF(OR(E237 = "NULL", G237 = "NULL"), "NULL", (E237+G237)/2)</f>
        <v>2.1164379502721742</v>
      </c>
      <c r="AC237" s="8">
        <f>IF(OR(F237 = "NULL", H237 = "NULL"), "NULL", (F237+H237)/2)</f>
        <v>60</v>
      </c>
      <c r="AD237" s="13" t="s">
        <v>2002</v>
      </c>
    </row>
    <row r="238" spans="1:30" ht="75.599999999999994" customHeight="1" x14ac:dyDescent="0.3">
      <c r="A238" s="9" t="s">
        <v>778</v>
      </c>
      <c r="B238" s="10" t="s">
        <v>779</v>
      </c>
      <c r="C238" s="10" t="s">
        <v>779</v>
      </c>
      <c r="D238" s="11" t="s">
        <v>780</v>
      </c>
      <c r="E238" s="8">
        <f>IF(F238 = "NULL", "NULL", F238/28.34952)</f>
        <v>0.80001354520288193</v>
      </c>
      <c r="F238" s="8">
        <v>22.680000000000003</v>
      </c>
      <c r="G238" s="8">
        <f>IF(H238 = "NULL", "NULL", H238/28.34952)</f>
        <v>1.6000270904057639</v>
      </c>
      <c r="H238" s="8">
        <v>45.360000000000007</v>
      </c>
      <c r="I238" s="8">
        <f>IF(G238 = "NULL", "NULL", G238*1.25)</f>
        <v>2.000033863007205</v>
      </c>
      <c r="J238" s="8">
        <f>IF(G238 = "NULL", "NULL", I238*28.35)</f>
        <v>56.700960016254264</v>
      </c>
      <c r="K238" s="8">
        <f>IF(G238 = "NULL", "NULL", G238*2)</f>
        <v>3.2000541808115277</v>
      </c>
      <c r="L238" s="8">
        <f>IF(G238 = "NULL", "NULL", K238*28.35)</f>
        <v>90.721536026006817</v>
      </c>
      <c r="M238" s="11" t="str">
        <f>CONCATENATE(D238, CHAR(10), " - NET WT. ", E238, " oz (", F238, " grams)")</f>
        <v>Irish Stew Seasoning Ingredients:
marjoram, thyme, spices
 - NET WT. 0.800013545202882 oz (22.68 grams)</v>
      </c>
      <c r="N238" s="12">
        <v>10000000435</v>
      </c>
      <c r="O238" s="12">
        <v>30000000435</v>
      </c>
      <c r="P238" s="12">
        <v>50000000435</v>
      </c>
      <c r="Q238" s="12">
        <v>70000000435</v>
      </c>
      <c r="R238" s="12">
        <v>90000000435</v>
      </c>
      <c r="S238" s="12">
        <v>11000000216</v>
      </c>
      <c r="T238" s="12">
        <v>13000000219</v>
      </c>
      <c r="U238" s="10"/>
      <c r="V238" s="11"/>
      <c r="W238" s="8">
        <f>IF(G238 = "NULL", "NULL", G238/4)</f>
        <v>0.40000677260144096</v>
      </c>
      <c r="X238" s="8">
        <f>IF(W238 = "NULL", "NULL", W238*28.35)</f>
        <v>11.340192003250852</v>
      </c>
      <c r="Y238" s="8">
        <f>IF(G238 = "NULL", "NULL", G238*4)</f>
        <v>6.4001083616230554</v>
      </c>
      <c r="Z238" s="8">
        <f>IF(G238 = "NULL", "NULL", H238*4)</f>
        <v>181.44000000000003</v>
      </c>
      <c r="AA238" s="16">
        <v>15000000393</v>
      </c>
      <c r="AB238" s="8">
        <f>IF(OR(E238 = "NULL", G238 = "NULL"), "NULL", (E238+G238)/2)</f>
        <v>1.2000203178043229</v>
      </c>
      <c r="AC238" s="8">
        <f>IF(OR(F238 = "NULL", H238 = "NULL"), "NULL", (F238+H238)/2)</f>
        <v>34.020000000000003</v>
      </c>
      <c r="AD238" s="13"/>
    </row>
    <row r="239" spans="1:30" ht="75.599999999999994" customHeight="1" x14ac:dyDescent="0.3">
      <c r="A239" s="9" t="s">
        <v>781</v>
      </c>
      <c r="B239" s="10" t="s">
        <v>782</v>
      </c>
      <c r="C239" s="10" t="s">
        <v>783</v>
      </c>
      <c r="D239" s="11" t="s">
        <v>784</v>
      </c>
      <c r="E239" s="8">
        <f>IF(F239 = "NULL", "NULL", F239/28.34952)</f>
        <v>1.1000186246539627</v>
      </c>
      <c r="F239" s="8">
        <v>31.185000000000006</v>
      </c>
      <c r="G239" s="8">
        <f>IF(H239 = "NULL", "NULL", H239/28.34952)</f>
        <v>2.2000372493079254</v>
      </c>
      <c r="H239" s="8">
        <v>62.370000000000012</v>
      </c>
      <c r="I239" s="8">
        <f>IF(G239 = "NULL", "NULL", G239*1.25)</f>
        <v>2.7500465616349068</v>
      </c>
      <c r="J239" s="8">
        <f>IF(G239 = "NULL", "NULL", I239*28.35)</f>
        <v>77.963820022349609</v>
      </c>
      <c r="K239" s="8">
        <f>IF(G239 = "NULL", "NULL", G239*2)</f>
        <v>4.4000744986158509</v>
      </c>
      <c r="L239" s="8">
        <f>IF(G239 = "NULL", "NULL", K239*28.35)</f>
        <v>124.74211203575938</v>
      </c>
      <c r="M239" s="11" t="str">
        <f>CONCATENATE(D239, CHAR(10), " - NET WT. ", E239, " oz (", F239, " grams)")</f>
        <v>Italian Classic Bread Dip Ingredients:
garlic, tomato (tomato, &lt; 2% silicon dioxide (anti-caking agent)), paprika, chipotle, basil, brown mustard, oregano, bay leaves, marjoram, thyme, and rosemary
 - NET WT. 1.10001862465396 oz (31.185 grams)</v>
      </c>
      <c r="N239" s="12">
        <v>10000000189</v>
      </c>
      <c r="O239" s="12">
        <v>30000000189</v>
      </c>
      <c r="P239" s="12">
        <v>50000000189</v>
      </c>
      <c r="Q239" s="12">
        <v>70000000189</v>
      </c>
      <c r="R239" s="12">
        <v>90000000189</v>
      </c>
      <c r="S239" s="12">
        <v>11000000217</v>
      </c>
      <c r="T239" s="12">
        <v>13000000220</v>
      </c>
      <c r="U239" s="10" t="s">
        <v>39</v>
      </c>
      <c r="V239" s="11"/>
      <c r="W239" s="8">
        <f>IF(G239 = "NULL", "NULL", G239/4)</f>
        <v>0.55000931232698136</v>
      </c>
      <c r="X239" s="8">
        <f>IF(W239 = "NULL", "NULL", W239*28.35)</f>
        <v>15.592764004469922</v>
      </c>
      <c r="Y239" s="8">
        <f>IF(G239 = "NULL", "NULL", G239*4)</f>
        <v>8.8001489972317017</v>
      </c>
      <c r="Z239" s="8">
        <f>IF(G239 = "NULL", "NULL", H239*4)</f>
        <v>249.48000000000005</v>
      </c>
      <c r="AA239" s="16">
        <v>15000000175</v>
      </c>
      <c r="AB239" s="8">
        <f>IF(OR(E239 = "NULL", G239 = "NULL"), "NULL", (E239+G239)/2)</f>
        <v>1.6500279369809441</v>
      </c>
      <c r="AC239" s="8">
        <f>IF(OR(F239 = "NULL", H239 = "NULL"), "NULL", (F239+H239)/2)</f>
        <v>46.777500000000011</v>
      </c>
      <c r="AD239" s="13"/>
    </row>
    <row r="240" spans="1:30" ht="75.599999999999994" customHeight="1" x14ac:dyDescent="0.3">
      <c r="A240" s="9" t="s">
        <v>785</v>
      </c>
      <c r="B240" s="10" t="s">
        <v>786</v>
      </c>
      <c r="C240" s="10" t="s">
        <v>787</v>
      </c>
      <c r="D240" s="11" t="s">
        <v>788</v>
      </c>
      <c r="E240" s="8">
        <f>IF(F240 = "NULL", "NULL", F240/28.34952)</f>
        <v>1.1000186246539627</v>
      </c>
      <c r="F240" s="8">
        <v>31.185000000000006</v>
      </c>
      <c r="G240" s="8">
        <f>IF(H240 = "NULL", "NULL", H240/28.34952)</f>
        <v>2.2000372493079254</v>
      </c>
      <c r="H240" s="8">
        <v>62.370000000000012</v>
      </c>
      <c r="I240" s="8">
        <f>IF(G240 = "NULL", "NULL", G240*1.25)</f>
        <v>2.7500465616349068</v>
      </c>
      <c r="J240" s="8">
        <f>IF(G240 = "NULL", "NULL", I240*28.35)</f>
        <v>77.963820022349609</v>
      </c>
      <c r="K240" s="8">
        <f>IF(G240 = "NULL", "NULL", G240*2)</f>
        <v>4.4000744986158509</v>
      </c>
      <c r="L240" s="8">
        <f>IF(G240 = "NULL", "NULL", K240*28.35)</f>
        <v>124.74211203575938</v>
      </c>
      <c r="M240" s="11" t="str">
        <f>CONCATENATE(D240, CHAR(10), " - NET WT. ", E240, " oz (", F240, " grams)")</f>
        <v>Italian Cuisine Bread Dip Ingredients:
oregano, rosemary, thyme, basil, marjoram, sage
 - NET WT. 1.10001862465396 oz (31.185 grams)</v>
      </c>
      <c r="N240" s="12">
        <v>10000000446</v>
      </c>
      <c r="O240" s="12">
        <v>30000000446</v>
      </c>
      <c r="P240" s="12">
        <v>50000000446</v>
      </c>
      <c r="Q240" s="12">
        <v>70000000446</v>
      </c>
      <c r="R240" s="12">
        <v>90000000446</v>
      </c>
      <c r="S240" s="12">
        <v>11000000218</v>
      </c>
      <c r="T240" s="12">
        <v>13000000221</v>
      </c>
      <c r="U240" s="10" t="s">
        <v>39</v>
      </c>
      <c r="V240" s="11" t="s">
        <v>591</v>
      </c>
      <c r="W240" s="8">
        <f>IF(G240 = "NULL", "NULL", G240/4)</f>
        <v>0.55000931232698136</v>
      </c>
      <c r="X240" s="8">
        <f>IF(W240 = "NULL", "NULL", W240*28.35)</f>
        <v>15.592764004469922</v>
      </c>
      <c r="Y240" s="8">
        <f>IF(G240 = "NULL", "NULL", G240*4)</f>
        <v>8.8001489972317017</v>
      </c>
      <c r="Z240" s="8">
        <f>IF(G240 = "NULL", "NULL", H240*4)</f>
        <v>249.48000000000005</v>
      </c>
      <c r="AA240" s="16">
        <v>15000000403</v>
      </c>
      <c r="AB240" s="8">
        <f>IF(OR(E240 = "NULL", G240 = "NULL"), "NULL", (E240+G240)/2)</f>
        <v>1.6500279369809441</v>
      </c>
      <c r="AC240" s="8">
        <f>IF(OR(F240 = "NULL", H240 = "NULL"), "NULL", (F240+H240)/2)</f>
        <v>46.777500000000011</v>
      </c>
      <c r="AD240" s="13" t="s">
        <v>1989</v>
      </c>
    </row>
    <row r="241" spans="1:30" ht="75.599999999999994" customHeight="1" x14ac:dyDescent="0.3">
      <c r="A241" s="14" t="s">
        <v>789</v>
      </c>
      <c r="B241" s="10" t="s">
        <v>790</v>
      </c>
      <c r="C241" s="10" t="s">
        <v>791</v>
      </c>
      <c r="D241" s="11" t="s">
        <v>2266</v>
      </c>
      <c r="E241" s="8">
        <f>IF(F241 = "NULL", "NULL", F241/28.34952)</f>
        <v>2.100035556157565</v>
      </c>
      <c r="F241" s="8">
        <v>59.535000000000004</v>
      </c>
      <c r="G241" s="8">
        <f>IF(H241 = "NULL", "NULL", H241/28.34952)</f>
        <v>4.20007111231513</v>
      </c>
      <c r="H241" s="8">
        <v>119.07000000000001</v>
      </c>
      <c r="I241" s="8">
        <f>IF(G241 = "NULL", "NULL", G241*1.25)</f>
        <v>5.2500888903939122</v>
      </c>
      <c r="J241" s="8">
        <f>IF(G241 = "NULL", "NULL", I241*28.35)</f>
        <v>148.84002004266742</v>
      </c>
      <c r="K241" s="8">
        <f>IF(G241 = "NULL", "NULL", G241*2)</f>
        <v>8.4001422246302599</v>
      </c>
      <c r="L241" s="8">
        <f>IF(G241 = "NULL", "NULL", K241*28.35)</f>
        <v>238.14403206826788</v>
      </c>
      <c r="M241" s="11" t="s">
        <v>2267</v>
      </c>
      <c r="N241" s="11">
        <v>10000000496</v>
      </c>
      <c r="O241" s="11">
        <v>30000000496</v>
      </c>
      <c r="P241" s="11">
        <v>50000000496</v>
      </c>
      <c r="Q241" s="11">
        <v>70000000496</v>
      </c>
      <c r="R241" s="11">
        <v>90000000496</v>
      </c>
      <c r="S241" s="11">
        <v>11000000219</v>
      </c>
      <c r="T241" s="11">
        <v>13000000222</v>
      </c>
      <c r="U241" s="11"/>
      <c r="V241" s="11" t="s">
        <v>1675</v>
      </c>
      <c r="W241" s="8">
        <f>IF(G241 = "NULL", "NULL", G241/4)</f>
        <v>1.0500177780787825</v>
      </c>
      <c r="X241" s="8">
        <f>IF(W241 = "NULL", "NULL", W241*28.35)</f>
        <v>29.768004008533484</v>
      </c>
      <c r="Y241" s="8">
        <f>IF(G241 = "NULL", "NULL", G241*4)</f>
        <v>16.80028444926052</v>
      </c>
      <c r="Z241" s="8">
        <f>IF(G241 = "NULL", "NULL", H241*4)</f>
        <v>476.28000000000003</v>
      </c>
      <c r="AA241" s="11">
        <v>15000000452</v>
      </c>
      <c r="AB241" s="8">
        <f>IF(OR(E241 = "NULL", G241 = "NULL"), "NULL", (E241+G241)/2)</f>
        <v>3.1500533342363477</v>
      </c>
      <c r="AC241" s="8">
        <f>IF(OR(F241 = "NULL", H241 = "NULL"), "NULL", (F241+H241)/2)</f>
        <v>89.302500000000009</v>
      </c>
      <c r="AD241" s="13" t="s">
        <v>792</v>
      </c>
    </row>
    <row r="242" spans="1:30" ht="75.599999999999994" customHeight="1" x14ac:dyDescent="0.3">
      <c r="A242" s="25" t="s">
        <v>793</v>
      </c>
      <c r="B242" s="10" t="s">
        <v>794</v>
      </c>
      <c r="C242" s="10" t="s">
        <v>795</v>
      </c>
      <c r="D242" s="11" t="s">
        <v>796</v>
      </c>
      <c r="E242" s="8">
        <f>IF(F242 = "NULL", "NULL", F242/28.34952)</f>
        <v>2.100035556157565</v>
      </c>
      <c r="F242" s="8">
        <v>59.535000000000004</v>
      </c>
      <c r="G242" s="8">
        <f>IF(H242 = "NULL", "NULL", H242/28.34952)</f>
        <v>4.20007111231513</v>
      </c>
      <c r="H242" s="8">
        <v>119.07000000000001</v>
      </c>
      <c r="I242" s="8">
        <f>IF(G242 = "NULL", "NULL", G242*1.25)</f>
        <v>5.2500888903939122</v>
      </c>
      <c r="J242" s="8">
        <f>IF(G242 = "NULL", "NULL", I242*28.35)</f>
        <v>148.84002004266742</v>
      </c>
      <c r="K242" s="8">
        <f>IF(G242 = "NULL", "NULL", G242*2)</f>
        <v>8.4001422246302599</v>
      </c>
      <c r="L242" s="8">
        <f>IF(G242 = "NULL", "NULL", K242*28.35)</f>
        <v>238.14403206826788</v>
      </c>
      <c r="M242" s="11" t="str">
        <f>CONCATENATE(D242, CHAR(10), " - NET WT. ", E242, " oz (", F242, " grams)")</f>
        <v>Italian Salad Dressing Mix Ingredients:
salt, sugar, garlic, black pepper, red pepper, msg, artificial flavors, xanthan gum, perservatives
 - NET WT. 2.10003555615756 oz (59.535 grams)</v>
      </c>
      <c r="N242" s="12">
        <v>10000000190</v>
      </c>
      <c r="O242" s="12">
        <v>30000000190</v>
      </c>
      <c r="P242" s="12">
        <v>50000000190</v>
      </c>
      <c r="Q242" s="12">
        <v>70000000190</v>
      </c>
      <c r="R242" s="12">
        <v>90000000190</v>
      </c>
      <c r="S242" s="12">
        <v>11000000220</v>
      </c>
      <c r="T242" s="12">
        <v>13000000223</v>
      </c>
      <c r="U242" s="10"/>
      <c r="V242" s="11" t="s">
        <v>1675</v>
      </c>
      <c r="W242" s="8">
        <f>IF(G242 = "NULL", "NULL", G242/4)</f>
        <v>1.0500177780787825</v>
      </c>
      <c r="X242" s="8">
        <f>IF(W242 = "NULL", "NULL", W242*28.35)</f>
        <v>29.768004008533484</v>
      </c>
      <c r="Y242" s="8">
        <f>IF(G242 = "NULL", "NULL", G242*4)</f>
        <v>16.80028444926052</v>
      </c>
      <c r="Z242" s="8">
        <f>IF(G242 = "NULL", "NULL", H242*4)</f>
        <v>476.28000000000003</v>
      </c>
      <c r="AA242" s="16">
        <v>15000000176</v>
      </c>
      <c r="AB242" s="8">
        <f>IF(OR(E242 = "NULL", G242 = "NULL"), "NULL", (E242+G242)/2)</f>
        <v>3.1500533342363477</v>
      </c>
      <c r="AC242" s="8">
        <f>IF(OR(F242 = "NULL", H242 = "NULL"), "NULL", (F242+H242)/2)</f>
        <v>89.302500000000009</v>
      </c>
      <c r="AD242" s="13"/>
    </row>
    <row r="243" spans="1:30" ht="75.599999999999994" customHeight="1" x14ac:dyDescent="0.3">
      <c r="A243" s="9" t="s">
        <v>797</v>
      </c>
      <c r="B243" s="10" t="s">
        <v>798</v>
      </c>
      <c r="C243" s="10" t="s">
        <v>799</v>
      </c>
      <c r="D243" s="11" t="s">
        <v>2113</v>
      </c>
      <c r="E243" s="8">
        <f>IF(F243 = "NULL", "NULL", F243/28.34952)</f>
        <v>1.6578763943798698</v>
      </c>
      <c r="F243" s="8">
        <v>47</v>
      </c>
      <c r="G243" s="8">
        <f>IF(H243 = "NULL", "NULL", H243/28.34952)</f>
        <v>3.3157527887597396</v>
      </c>
      <c r="H243" s="8">
        <v>94</v>
      </c>
      <c r="I243" s="8">
        <f>IF(G243 = "NULL", "NULL", G243*1.25)</f>
        <v>4.1446909859496746</v>
      </c>
      <c r="J243" s="8">
        <f>IF(G243 = "NULL", "NULL", I243*28.35)</f>
        <v>117.50198945167328</v>
      </c>
      <c r="K243" s="8">
        <f>IF(G243 = "NULL", "NULL", G243*2)</f>
        <v>6.6315055775194791</v>
      </c>
      <c r="L243" s="8">
        <f>IF(G243 = "NULL", "NULL", K243*28.35)</f>
        <v>188.00318312267723</v>
      </c>
      <c r="M243" s="11" t="str">
        <f>CONCATENATE(D243, CHAR(10), " - NET WT. ", E243, " oz (", F243, " grams)")</f>
        <v>Jalapeno Sea Salt Ingredients:
sea salt, jalapeno powder, garlic, onion, pepper, Mexican oregano
 - NET WT. 1.65787639437987 oz (47 grams)</v>
      </c>
      <c r="N243" s="12">
        <v>10000000191</v>
      </c>
      <c r="O243" s="12">
        <v>30000000191</v>
      </c>
      <c r="P243" s="12">
        <v>50000000191</v>
      </c>
      <c r="Q243" s="12">
        <v>70000000191</v>
      </c>
      <c r="R243" s="12">
        <v>90000000191</v>
      </c>
      <c r="S243" s="12">
        <v>11000000221</v>
      </c>
      <c r="T243" s="12">
        <v>13000000224</v>
      </c>
      <c r="U243" s="10" t="s">
        <v>39</v>
      </c>
      <c r="V243" s="11" t="s">
        <v>173</v>
      </c>
      <c r="W243" s="8">
        <f>IF(G243 = "NULL", "NULL", G243/4)</f>
        <v>0.82893819718993489</v>
      </c>
      <c r="X243" s="8">
        <f>IF(W243 = "NULL", "NULL", W243*28.35)</f>
        <v>23.500397890334654</v>
      </c>
      <c r="Y243" s="8">
        <f>IF(G243 = "NULL", "NULL", G243*4)</f>
        <v>13.263011155038958</v>
      </c>
      <c r="Z243" s="8">
        <f>IF(G243 = "NULL", "NULL", H243*4)</f>
        <v>376</v>
      </c>
      <c r="AA243" s="16">
        <v>15000000177</v>
      </c>
      <c r="AB243" s="8">
        <f>IF(OR(E243 = "NULL", G243 = "NULL"), "NULL", (E243+G243)/2)</f>
        <v>2.4868145915698046</v>
      </c>
      <c r="AC243" s="8">
        <f>IF(OR(F243 = "NULL", H243 = "NULL"), "NULL", (F243+H243)/2)</f>
        <v>70.5</v>
      </c>
      <c r="AD243" s="13"/>
    </row>
    <row r="244" spans="1:30" ht="75.599999999999994" customHeight="1" x14ac:dyDescent="0.3">
      <c r="A244" s="14" t="s">
        <v>2355</v>
      </c>
      <c r="B244" s="10" t="s">
        <v>2314</v>
      </c>
      <c r="C244" s="10" t="s">
        <v>2314</v>
      </c>
      <c r="D244" s="11" t="s">
        <v>2341</v>
      </c>
      <c r="E244" s="8">
        <f>IF(F244 = "NULL", "NULL", F244/28.34952)</f>
        <v>1.1993148384875654</v>
      </c>
      <c r="F244" s="8">
        <v>34</v>
      </c>
      <c r="G244" s="8">
        <f>IF(H244 = "NULL", "NULL", H244/28.34952)</f>
        <v>2.4691776086508699</v>
      </c>
      <c r="H244" s="8">
        <v>70</v>
      </c>
      <c r="I244" s="8">
        <f>IF(G244 = "NULL", "NULL", G244*1.25)</f>
        <v>3.0864720108135875</v>
      </c>
      <c r="J244" s="8">
        <f>IF(G244 = "NULL", "NULL", I244*28.35)</f>
        <v>87.501481506565213</v>
      </c>
      <c r="K244" s="8">
        <f>IF(G244 = "NULL", "NULL", G244*2)</f>
        <v>4.9383552173017398</v>
      </c>
      <c r="L244" s="8">
        <f>IF(G244 = "NULL", "NULL", K244*28.35)</f>
        <v>140.00237041050434</v>
      </c>
      <c r="M244" s="8" t="str">
        <f>CONCATENATE(D244, CHAR(10), " - NET WT. ", E244, " oz (", F244, " grams)")</f>
        <v>Jalapeno Seasoning Ingredients: 
salt, onion, jalapeno, garlic, cilantro, tomato powder, spices, not more than 2% silicon dioxide added to prevent caking
 - NET WT. 1.19931483848757 oz (34 grams)</v>
      </c>
      <c r="N244" s="11">
        <v>10000000557</v>
      </c>
      <c r="O244" s="11">
        <v>30000000557</v>
      </c>
      <c r="P244" s="11">
        <v>50000000557</v>
      </c>
      <c r="Q244" s="11">
        <v>70000000557</v>
      </c>
      <c r="R244" s="11">
        <v>90000000557</v>
      </c>
      <c r="S244" s="11">
        <v>11000000513</v>
      </c>
      <c r="T244" s="11">
        <v>13000000512</v>
      </c>
      <c r="U244" s="27"/>
      <c r="W244" s="8">
        <f>IF(G244 = "NULL", "NULL", G244/4)</f>
        <v>0.61729440216271747</v>
      </c>
      <c r="X244" s="8">
        <f>IF(W244 = "NULL", "NULL", W244*28.35)</f>
        <v>17.500296301313043</v>
      </c>
      <c r="Y244" s="8">
        <f>IF(G244 = "NULL", "NULL", G244*4)</f>
        <v>9.8767104346034795</v>
      </c>
      <c r="Z244" s="8">
        <f>IF(G244 = "NULL", "NULL", H244*4)</f>
        <v>280</v>
      </c>
      <c r="AA244" s="11">
        <v>15000000034</v>
      </c>
      <c r="AB244" s="8">
        <f>IF(OR(E244 = "NULL", G244 = "NULL"), "NULL", (E244+G244)/2)</f>
        <v>1.8342462235692176</v>
      </c>
      <c r="AC244" s="8">
        <f>IF(OR(F244 = "NULL", H244 = "NULL"), "NULL", (F244+H244)/2)</f>
        <v>52</v>
      </c>
      <c r="AD244" s="13" t="s">
        <v>2342</v>
      </c>
    </row>
    <row r="245" spans="1:30" ht="75.599999999999994" customHeight="1" x14ac:dyDescent="0.3">
      <c r="A245" s="9" t="s">
        <v>2050</v>
      </c>
      <c r="B245" s="10" t="s">
        <v>800</v>
      </c>
      <c r="C245" s="10" t="s">
        <v>800</v>
      </c>
      <c r="D245" s="11" t="s">
        <v>801</v>
      </c>
      <c r="E245" s="8">
        <f>IF(F245 = "NULL", "NULL", F245/28.34952)</f>
        <v>0.80001354520288193</v>
      </c>
      <c r="F245" s="8">
        <v>22.680000000000003</v>
      </c>
      <c r="G245" s="8">
        <f>IF(H245 = "NULL", "NULL", H245/28.34952)</f>
        <v>1.6000270904057639</v>
      </c>
      <c r="H245" s="8">
        <v>45.360000000000007</v>
      </c>
      <c r="I245" s="8">
        <f>IF(G245 = "NULL", "NULL", G245*1.25)</f>
        <v>2.000033863007205</v>
      </c>
      <c r="J245" s="8">
        <f>IF(G245 = "NULL", "NULL", I245*28.35)</f>
        <v>56.700960016254264</v>
      </c>
      <c r="K245" s="8">
        <f>IF(G245 = "NULL", "NULL", G245*2)</f>
        <v>3.2000541808115277</v>
      </c>
      <c r="L245" s="8">
        <f>IF(G245 = "NULL", "NULL", K245*28.35)</f>
        <v>90.721536026006817</v>
      </c>
      <c r="M245" s="11" t="str">
        <f>CONCATENATE(D245, CHAR(10), " - NET WT. ", E245, " oz (", F245, " grams)")</f>
        <v>Jasmine Tea Ingredients:
pouchong tea, jasmine petals
 - NET WT. 0.800013545202882 oz (22.68 grams)</v>
      </c>
      <c r="N245" s="12">
        <v>10000000192</v>
      </c>
      <c r="O245" s="12">
        <v>30000000192</v>
      </c>
      <c r="P245" s="12">
        <v>50000000192</v>
      </c>
      <c r="Q245" s="12">
        <v>70000000192</v>
      </c>
      <c r="R245" s="12">
        <v>90000000192</v>
      </c>
      <c r="S245" s="12">
        <v>11000000222</v>
      </c>
      <c r="T245" s="12">
        <v>13000000225</v>
      </c>
      <c r="U245" s="10" t="s">
        <v>39</v>
      </c>
      <c r="V245" s="11" t="s">
        <v>1676</v>
      </c>
      <c r="W245" s="8">
        <f>IF(G245 = "NULL", "NULL", G245/4)</f>
        <v>0.40000677260144096</v>
      </c>
      <c r="X245" s="8">
        <f>IF(W245 = "NULL", "NULL", W245*28.35)</f>
        <v>11.340192003250852</v>
      </c>
      <c r="Y245" s="8">
        <f>IF(G245 = "NULL", "NULL", G245*4)</f>
        <v>6.4001083616230554</v>
      </c>
      <c r="Z245" s="8">
        <f>IF(G245 = "NULL", "NULL", H245*4)</f>
        <v>181.44000000000003</v>
      </c>
      <c r="AA245" s="16">
        <v>15000000178</v>
      </c>
      <c r="AB245" s="8">
        <f>IF(OR(E245 = "NULL", G245 = "NULL"), "NULL", (E245+G245)/2)</f>
        <v>1.2000203178043229</v>
      </c>
      <c r="AC245" s="8">
        <f>IF(OR(F245 = "NULL", H245 = "NULL"), "NULL", (F245+H245)/2)</f>
        <v>34.020000000000003</v>
      </c>
      <c r="AD245" s="13"/>
    </row>
    <row r="246" spans="1:30" ht="75.599999999999994" customHeight="1" x14ac:dyDescent="0.3">
      <c r="A246" s="9" t="s">
        <v>802</v>
      </c>
      <c r="B246" s="10" t="s">
        <v>803</v>
      </c>
      <c r="C246" s="10" t="s">
        <v>804</v>
      </c>
      <c r="D246" s="11" t="s">
        <v>805</v>
      </c>
      <c r="E246" s="8">
        <f>IF(F246 = "NULL", "NULL", F246/28.34952)</f>
        <v>1.687528571912329</v>
      </c>
      <c r="F246" s="8">
        <v>47.840625000000003</v>
      </c>
      <c r="G246" s="8">
        <f>IF(H246 = "NULL", "NULL", H246/28.34952)</f>
        <v>3.3750571438246579</v>
      </c>
      <c r="H246" s="8">
        <v>95.681250000000006</v>
      </c>
      <c r="I246" s="8">
        <f>IF(G246 = "NULL", "NULL", G246*1.25)</f>
        <v>4.2188214297808226</v>
      </c>
      <c r="J246" s="8">
        <f>IF(G246 = "NULL", "NULL", I246*28.35)</f>
        <v>119.60358753428633</v>
      </c>
      <c r="K246" s="8">
        <f>IF(G246 = "NULL", "NULL", G246*2)</f>
        <v>6.7501142876493159</v>
      </c>
      <c r="L246" s="8">
        <f>IF(G246 = "NULL", "NULL", K246*28.35)</f>
        <v>191.36574005485812</v>
      </c>
      <c r="M246" s="11" t="str">
        <f>CONCATENATE(D246, CHAR(10), " - NET WT. ", E246, " oz (", F246,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246" s="12">
        <v>10000000193</v>
      </c>
      <c r="O246" s="12">
        <v>30000000193</v>
      </c>
      <c r="P246" s="12">
        <v>50000000193</v>
      </c>
      <c r="Q246" s="12">
        <v>70000000193</v>
      </c>
      <c r="R246" s="12">
        <v>90000000193</v>
      </c>
      <c r="S246" s="12">
        <v>11000000223</v>
      </c>
      <c r="T246" s="12">
        <v>13000000226</v>
      </c>
      <c r="U246" s="10"/>
      <c r="V246" s="11"/>
      <c r="W246" s="8">
        <f>IF(G246 = "NULL", "NULL", G246/4)</f>
        <v>0.84376428595616448</v>
      </c>
      <c r="X246" s="8">
        <f>IF(W246 = "NULL", "NULL", W246*28.35)</f>
        <v>23.920717506857265</v>
      </c>
      <c r="Y246" s="8">
        <f>IF(G246 = "NULL", "NULL", G246*4)</f>
        <v>13.500228575298632</v>
      </c>
      <c r="Z246" s="8">
        <f>IF(G246 = "NULL", "NULL", H246*4)</f>
        <v>382.72500000000002</v>
      </c>
      <c r="AA246" s="16">
        <v>15000000179</v>
      </c>
      <c r="AB246" s="8">
        <f>IF(OR(E246 = "NULL", G246 = "NULL"), "NULL", (E246+G246)/2)</f>
        <v>2.5312928578684932</v>
      </c>
      <c r="AC246" s="8">
        <f>IF(OR(F246 = "NULL", H246 = "NULL"), "NULL", (F246+H246)/2)</f>
        <v>71.760937500000011</v>
      </c>
      <c r="AD246" s="13"/>
    </row>
    <row r="247" spans="1:30" ht="75.599999999999994" customHeight="1" x14ac:dyDescent="0.3">
      <c r="A247" s="9" t="s">
        <v>806</v>
      </c>
      <c r="B247" s="10" t="s">
        <v>807</v>
      </c>
      <c r="C247" s="10" t="s">
        <v>807</v>
      </c>
      <c r="D247" s="11" t="s">
        <v>807</v>
      </c>
      <c r="E247" s="8">
        <f>IF(F247 = "NULL", "NULL", F247/28.34952)</f>
        <v>0.80001354520288193</v>
      </c>
      <c r="F247" s="8">
        <v>22.680000000000003</v>
      </c>
      <c r="G247" s="8">
        <f>IF(H247 = "NULL", "NULL", H247/28.34952)</f>
        <v>1.6000270904057639</v>
      </c>
      <c r="H247" s="8">
        <v>45.360000000000007</v>
      </c>
      <c r="I247" s="8">
        <f>IF(G247 = "NULL", "NULL", G247*1.25)</f>
        <v>2.000033863007205</v>
      </c>
      <c r="J247" s="8">
        <f>IF(G247 = "NULL", "NULL", I247*28.35)</f>
        <v>56.700960016254264</v>
      </c>
      <c r="K247" s="8">
        <f>IF(G247 = "NULL", "NULL", G247*2)</f>
        <v>3.2000541808115277</v>
      </c>
      <c r="L247" s="8">
        <f>IF(G247 = "NULL", "NULL", K247*28.35)</f>
        <v>90.721536026006817</v>
      </c>
      <c r="M247" s="11" t="str">
        <f>CONCATENATE(D247, CHAR(10), " - NET WT. ", E247, " oz (", F247, " grams)")</f>
        <v>Keemun Tea
 - NET WT. 0.800013545202882 oz (22.68 grams)</v>
      </c>
      <c r="N247" s="12">
        <v>10000000194</v>
      </c>
      <c r="O247" s="12">
        <v>30000000194</v>
      </c>
      <c r="P247" s="12">
        <v>50000000194</v>
      </c>
      <c r="Q247" s="12">
        <v>70000000194</v>
      </c>
      <c r="R247" s="12">
        <v>90000000194</v>
      </c>
      <c r="S247" s="12">
        <v>11000000224</v>
      </c>
      <c r="T247" s="12">
        <v>13000000227</v>
      </c>
      <c r="U247" s="10"/>
      <c r="V247" s="11"/>
      <c r="W247" s="8">
        <f>IF(G247 = "NULL", "NULL", G247/4)</f>
        <v>0.40000677260144096</v>
      </c>
      <c r="X247" s="8">
        <f>IF(W247 = "NULL", "NULL", W247*28.35)</f>
        <v>11.340192003250852</v>
      </c>
      <c r="Y247" s="8">
        <f>IF(G247 = "NULL", "NULL", G247*4)</f>
        <v>6.4001083616230554</v>
      </c>
      <c r="Z247" s="8">
        <f>IF(G247 = "NULL", "NULL", H247*4)</f>
        <v>181.44000000000003</v>
      </c>
      <c r="AA247" s="16">
        <v>15000000180</v>
      </c>
      <c r="AB247" s="8">
        <f>IF(OR(E247 = "NULL", G247 = "NULL"), "NULL", (E247+G247)/2)</f>
        <v>1.2000203178043229</v>
      </c>
      <c r="AC247" s="8">
        <f>IF(OR(F247 = "NULL", H247 = "NULL"), "NULL", (F247+H247)/2)</f>
        <v>34.020000000000003</v>
      </c>
      <c r="AD247" s="13"/>
    </row>
    <row r="248" spans="1:30" ht="75.599999999999994" customHeight="1" x14ac:dyDescent="0.3">
      <c r="A248" s="9" t="s">
        <v>808</v>
      </c>
      <c r="B248" s="10" t="s">
        <v>809</v>
      </c>
      <c r="C248" s="10" t="s">
        <v>810</v>
      </c>
      <c r="D248" s="11" t="s">
        <v>811</v>
      </c>
      <c r="E248" s="8">
        <f>IF(F248 = "NULL", "NULL", F248/28.34952)</f>
        <v>2.0000338630072045</v>
      </c>
      <c r="F248" s="8">
        <v>56.7</v>
      </c>
      <c r="G248" s="8">
        <f>IF(H248 = "NULL", "NULL", H248/28.34952)</f>
        <v>4.0000677260144091</v>
      </c>
      <c r="H248" s="8">
        <v>113.4</v>
      </c>
      <c r="I248" s="8">
        <f>IF(G248 = "NULL", "NULL", G248*1.25)</f>
        <v>5.0000846575180109</v>
      </c>
      <c r="J248" s="8">
        <f>IF(G248 = "NULL", "NULL", I248*28.35)</f>
        <v>141.75240004063562</v>
      </c>
      <c r="K248" s="8">
        <f>IF(G248 = "NULL", "NULL", G248*2)</f>
        <v>8.0001354520288182</v>
      </c>
      <c r="L248" s="8">
        <f>IF(G248 = "NULL", "NULL", K248*28.35)</f>
        <v>226.803840065017</v>
      </c>
      <c r="M248" s="11" t="str">
        <f>CONCATENATE(D248, CHAR(10), " - NET WT. ", E248, " oz (", F248, " grams)")</f>
        <v>Kettle Corn Popcorn Seasoning Ingredients:
sugar, salt, natural butter flavor, less than 2% tricalcium phosphate (anticaking)
• ALLERGY ALERT: contains milk •
 - NET WT. 2.0000338630072 oz (56.7 grams)</v>
      </c>
      <c r="N248" s="12">
        <v>10000000195</v>
      </c>
      <c r="O248" s="12">
        <v>30000000195</v>
      </c>
      <c r="P248" s="12">
        <v>50000000195</v>
      </c>
      <c r="Q248" s="12">
        <v>70000000195</v>
      </c>
      <c r="R248" s="12">
        <v>90000000195</v>
      </c>
      <c r="S248" s="12">
        <v>11000000225</v>
      </c>
      <c r="T248" s="12">
        <v>13000000228</v>
      </c>
      <c r="U248" s="10" t="s">
        <v>39</v>
      </c>
      <c r="V248" s="11" t="s">
        <v>98</v>
      </c>
      <c r="W248" s="8">
        <f>IF(G248 = "NULL", "NULL", G248/4)</f>
        <v>1.0000169315036023</v>
      </c>
      <c r="X248" s="8">
        <f>IF(W248 = "NULL", "NULL", W248*28.35)</f>
        <v>28.350480008127125</v>
      </c>
      <c r="Y248" s="8">
        <f>IF(G248 = "NULL", "NULL", G248*4)</f>
        <v>16.000270904057636</v>
      </c>
      <c r="Z248" s="8">
        <f>IF(G248 = "NULL", "NULL", H248*4)</f>
        <v>453.6</v>
      </c>
      <c r="AA248" s="16">
        <v>15000000181</v>
      </c>
      <c r="AB248" s="8">
        <f>IF(OR(E248 = "NULL", G248 = "NULL"), "NULL", (E248+G248)/2)</f>
        <v>3.0000507945108068</v>
      </c>
      <c r="AC248" s="8">
        <f>IF(OR(F248 = "NULL", H248 = "NULL"), "NULL", (F248+H248)/2)</f>
        <v>85.050000000000011</v>
      </c>
      <c r="AD248" s="13"/>
    </row>
    <row r="249" spans="1:30" ht="75.599999999999994" customHeight="1" x14ac:dyDescent="0.3">
      <c r="A249" s="9" t="s">
        <v>812</v>
      </c>
      <c r="B249" s="10" t="s">
        <v>813</v>
      </c>
      <c r="C249" s="10" t="s">
        <v>813</v>
      </c>
      <c r="D249" s="11" t="s">
        <v>814</v>
      </c>
      <c r="E249" s="8">
        <f>IF(F249 = "NULL", "NULL", F249/28.34952)</f>
        <v>2.5000423287590054</v>
      </c>
      <c r="F249" s="8">
        <v>70.875</v>
      </c>
      <c r="G249" s="8">
        <f>IF(H249 = "NULL", "NULL", H249/28.34952)</f>
        <v>5.0000846575180109</v>
      </c>
      <c r="H249" s="8">
        <v>141.75</v>
      </c>
      <c r="I249" s="8">
        <f>IF(G249 = "NULL", "NULL", G249*1.25)</f>
        <v>6.2501058218975132</v>
      </c>
      <c r="J249" s="8">
        <f>IF(G249 = "NULL", "NULL", I249*28.35)</f>
        <v>177.1905000507945</v>
      </c>
      <c r="K249" s="8">
        <f>IF(G249 = "NULL", "NULL", G249*2)</f>
        <v>10.000169315036022</v>
      </c>
      <c r="L249" s="8">
        <f>IF(G249 = "NULL", "NULL", K249*28.35)</f>
        <v>283.50480008127124</v>
      </c>
      <c r="M249" s="11" t="str">
        <f>CONCATENATE(D249, CHAR(10), " - NET WT. ", E249, " oz (", F249, " grams)")</f>
        <v>Kosher Salt Ingredients:
kosher salt
 - NET WT. 2.50004232875901 oz (70.875 grams)</v>
      </c>
      <c r="N249" s="12">
        <v>10000000196</v>
      </c>
      <c r="O249" s="12">
        <v>30000000196</v>
      </c>
      <c r="P249" s="12">
        <v>50000000196</v>
      </c>
      <c r="Q249" s="12">
        <v>70000000196</v>
      </c>
      <c r="R249" s="12">
        <v>90000000196</v>
      </c>
      <c r="S249" s="12">
        <v>11000000226</v>
      </c>
      <c r="T249" s="12">
        <v>13000000229</v>
      </c>
      <c r="U249" s="10"/>
      <c r="V249" s="11"/>
      <c r="W249" s="8">
        <f>IF(G249 = "NULL", "NULL", G249/4)</f>
        <v>1.2500211643795027</v>
      </c>
      <c r="X249" s="8">
        <f>IF(W249 = "NULL", "NULL", W249*28.35)</f>
        <v>35.438100010158905</v>
      </c>
      <c r="Y249" s="8">
        <f>IF(G249 = "NULL", "NULL", G249*4)</f>
        <v>20.000338630072044</v>
      </c>
      <c r="Z249" s="8">
        <f>IF(G249 = "NULL", "NULL", H249*4)</f>
        <v>567</v>
      </c>
      <c r="AA249" s="16">
        <v>15000000182</v>
      </c>
      <c r="AB249" s="8">
        <f>IF(OR(E249 = "NULL", G249 = "NULL"), "NULL", (E249+G249)/2)</f>
        <v>3.7500634931385082</v>
      </c>
      <c r="AC249" s="8">
        <f>IF(OR(F249 = "NULL", H249 = "NULL"), "NULL", (F249+H249)/2)</f>
        <v>106.3125</v>
      </c>
      <c r="AD249" s="13"/>
    </row>
    <row r="250" spans="1:30" ht="75.599999999999994" customHeight="1" x14ac:dyDescent="0.3">
      <c r="A250" s="14" t="s">
        <v>815</v>
      </c>
      <c r="B250" s="10" t="s">
        <v>816</v>
      </c>
      <c r="C250" s="10" t="s">
        <v>817</v>
      </c>
      <c r="D250" s="11" t="s">
        <v>2216</v>
      </c>
      <c r="E250" s="8">
        <f>IF(F250 = "NULL", "NULL", F250/28.34952)</f>
        <v>1.0229450092982175</v>
      </c>
      <c r="F250" s="8">
        <v>29</v>
      </c>
      <c r="G250" s="8">
        <f>IF(H250 = "NULL", "NULL", H250/28.34952)</f>
        <v>2.1164379502721742</v>
      </c>
      <c r="H250" s="8">
        <v>60</v>
      </c>
      <c r="I250" s="8">
        <f>IF(G250 = "NULL", "NULL", G250*1.25)</f>
        <v>2.645547437840218</v>
      </c>
      <c r="J250" s="8">
        <f>IF(G250 = "NULL", "NULL", I250*28.35)</f>
        <v>75.001269862770187</v>
      </c>
      <c r="K250" s="8">
        <f>IF(G250 = "NULL", "NULL", G250*2)</f>
        <v>4.2328759005443484</v>
      </c>
      <c r="L250" s="8">
        <f>IF(G250 = "NULL", "NULL", K250*28.35)</f>
        <v>120.00203178043228</v>
      </c>
      <c r="M250" s="11" t="s">
        <v>2217</v>
      </c>
      <c r="N250" s="11">
        <v>10000000422</v>
      </c>
      <c r="O250" s="11">
        <v>30000000422</v>
      </c>
      <c r="P250" s="11">
        <v>50000000422</v>
      </c>
      <c r="Q250" s="11">
        <v>70000000422</v>
      </c>
      <c r="R250" s="11">
        <v>90000000422</v>
      </c>
      <c r="S250" s="11">
        <v>11000000227</v>
      </c>
      <c r="T250" s="11">
        <v>13000000230</v>
      </c>
      <c r="U250" s="11"/>
      <c r="V250" s="11"/>
      <c r="W250" s="8">
        <f>IF(G250 = "NULL", "NULL", G250/4)</f>
        <v>0.52910948756804355</v>
      </c>
      <c r="X250" s="8">
        <f>IF(W250 = "NULL", "NULL", W250*28.35)</f>
        <v>15.000253972554034</v>
      </c>
      <c r="Y250" s="8">
        <f>IF(G250 = "NULL", "NULL", G250*4)</f>
        <v>8.4657518010886967</v>
      </c>
      <c r="Z250" s="8">
        <f>IF(G250 = "NULL", "NULL", H250*4)</f>
        <v>240</v>
      </c>
      <c r="AA250" s="11">
        <v>15000000382</v>
      </c>
      <c r="AB250" s="8">
        <f>IF(OR(E250 = "NULL", G250 = "NULL"), "NULL", (E250+G250)/2)</f>
        <v>1.5696914797851957</v>
      </c>
      <c r="AC250" s="8">
        <f>IF(OR(F250 = "NULL", H250 = "NULL"), "NULL", (F250+H250)/2)</f>
        <v>44.5</v>
      </c>
      <c r="AD250" s="13" t="s">
        <v>818</v>
      </c>
    </row>
    <row r="251" spans="1:30" ht="75.599999999999994" customHeight="1" x14ac:dyDescent="0.3">
      <c r="A251" s="9" t="s">
        <v>819</v>
      </c>
      <c r="B251" s="10" t="s">
        <v>820</v>
      </c>
      <c r="C251" s="10" t="s">
        <v>821</v>
      </c>
      <c r="D251" s="11" t="s">
        <v>820</v>
      </c>
      <c r="E251" s="8">
        <f>IF(F251 = "NULL", "NULL", F251/28.34952)</f>
        <v>0.80001354520288193</v>
      </c>
      <c r="F251" s="8">
        <v>22.680000000000003</v>
      </c>
      <c r="G251" s="8">
        <f>IF(H251 = "NULL", "NULL", H251/28.34952)</f>
        <v>1.6000270904057639</v>
      </c>
      <c r="H251" s="8">
        <v>45.360000000000007</v>
      </c>
      <c r="I251" s="8">
        <f>IF(G251 = "NULL", "NULL", G251*1.25)</f>
        <v>2.000033863007205</v>
      </c>
      <c r="J251" s="8">
        <f>IF(G251 = "NULL", "NULL", I251*28.35)</f>
        <v>56.700960016254264</v>
      </c>
      <c r="K251" s="8">
        <f>IF(G251 = "NULL", "NULL", G251*2)</f>
        <v>3.2000541808115277</v>
      </c>
      <c r="L251" s="8">
        <f>IF(G251 = "NULL", "NULL", K251*28.35)</f>
        <v>90.721536026006817</v>
      </c>
      <c r="M251" s="11" t="str">
        <f>CONCATENATE(D251, CHAR(10), " - NET WT. ", E251, " oz (", F251, " grams)")</f>
        <v>Lapsang Black Tea
 - NET WT. 0.800013545202882 oz (22.68 grams)</v>
      </c>
      <c r="N251" s="12">
        <v>10000000197</v>
      </c>
      <c r="O251" s="12">
        <v>30000000197</v>
      </c>
      <c r="P251" s="12">
        <v>50000000197</v>
      </c>
      <c r="Q251" s="12">
        <v>70000000197</v>
      </c>
      <c r="R251" s="12">
        <v>90000000197</v>
      </c>
      <c r="S251" s="12">
        <v>11000000228</v>
      </c>
      <c r="T251" s="12">
        <v>13000000231</v>
      </c>
      <c r="U251" s="10"/>
      <c r="V251" s="11"/>
      <c r="W251" s="8">
        <f>IF(G251 = "NULL", "NULL", G251/4)</f>
        <v>0.40000677260144096</v>
      </c>
      <c r="X251" s="8">
        <f>IF(W251 = "NULL", "NULL", W251*28.35)</f>
        <v>11.340192003250852</v>
      </c>
      <c r="Y251" s="8">
        <f>IF(G251 = "NULL", "NULL", G251*4)</f>
        <v>6.4001083616230554</v>
      </c>
      <c r="Z251" s="8">
        <f>IF(G251 = "NULL", "NULL", H251*4)</f>
        <v>181.44000000000003</v>
      </c>
      <c r="AA251" s="16">
        <v>15000000183</v>
      </c>
      <c r="AB251" s="8">
        <f>IF(OR(E251 = "NULL", G251 = "NULL"), "NULL", (E251+G251)/2)</f>
        <v>1.2000203178043229</v>
      </c>
      <c r="AC251" s="8">
        <f>IF(OR(F251 = "NULL", H251 = "NULL"), "NULL", (F251+H251)/2)</f>
        <v>34.020000000000003</v>
      </c>
      <c r="AD251" s="13"/>
    </row>
    <row r="252" spans="1:30" ht="75.599999999999994" customHeight="1" x14ac:dyDescent="0.3">
      <c r="A252" s="9" t="s">
        <v>822</v>
      </c>
      <c r="B252" s="10" t="s">
        <v>823</v>
      </c>
      <c r="C252" s="10" t="s">
        <v>824</v>
      </c>
      <c r="D252" s="11" t="s">
        <v>825</v>
      </c>
      <c r="E252" s="8">
        <f>IF(F252 = "NULL", "NULL", F252/28.34952)</f>
        <v>1.400023704105043</v>
      </c>
      <c r="F252" s="8">
        <v>39.69</v>
      </c>
      <c r="G252" s="8">
        <f>IF(H252 = "NULL", "NULL", H252/28.34952)</f>
        <v>2.8000474082100859</v>
      </c>
      <c r="H252" s="8">
        <v>79.38</v>
      </c>
      <c r="I252" s="8">
        <f>IF(G252 = "NULL", "NULL", G252*1.25)</f>
        <v>3.5000592602626073</v>
      </c>
      <c r="J252" s="8">
        <f>IF(G252 = "NULL", "NULL", I252*28.35)</f>
        <v>99.226680028444918</v>
      </c>
      <c r="K252" s="8">
        <f>IF(G252 = "NULL", "NULL", G252*2)</f>
        <v>5.6000948164201718</v>
      </c>
      <c r="L252" s="8">
        <f>IF(G252 = "NULL", "NULL", K252*28.35)</f>
        <v>158.76268804551188</v>
      </c>
      <c r="M252" s="11" t="str">
        <f>CONCATENATE(D252, CHAR(10), " - NET WT. ", E252, " oz (", F252, " grams)")</f>
        <v>Lavender Sea Salt Ingredients:
fine sea salt, lavender buds 
 - NET WT. 1.40002370410504 oz (39.69 grams)</v>
      </c>
      <c r="N252" s="12">
        <v>10000000198</v>
      </c>
      <c r="O252" s="12">
        <v>30000000198</v>
      </c>
      <c r="P252" s="12">
        <v>50000000198</v>
      </c>
      <c r="Q252" s="12">
        <v>70000000198</v>
      </c>
      <c r="R252" s="12">
        <v>90000000198</v>
      </c>
      <c r="S252" s="12">
        <v>11000000229</v>
      </c>
      <c r="T252" s="12">
        <v>13000000232</v>
      </c>
      <c r="U252" s="10"/>
      <c r="V252" s="11"/>
      <c r="W252" s="8">
        <f>IF(G252 = "NULL", "NULL", G252/4)</f>
        <v>0.70001185205252148</v>
      </c>
      <c r="X252" s="8">
        <f>IF(W252 = "NULL", "NULL", W252*28.35)</f>
        <v>19.845336005688985</v>
      </c>
      <c r="Y252" s="8">
        <f>IF(G252 = "NULL", "NULL", G252*4)</f>
        <v>11.200189632840344</v>
      </c>
      <c r="Z252" s="8">
        <f>IF(G252 = "NULL", "NULL", H252*4)</f>
        <v>317.52</v>
      </c>
      <c r="AA252" s="16">
        <v>15000000184</v>
      </c>
      <c r="AB252" s="8">
        <f>IF(OR(E252 = "NULL", G252 = "NULL"), "NULL", (E252+G252)/2)</f>
        <v>2.1000355561575645</v>
      </c>
      <c r="AC252" s="8">
        <f>IF(OR(F252 = "NULL", H252 = "NULL"), "NULL", (F252+H252)/2)</f>
        <v>59.534999999999997</v>
      </c>
      <c r="AD252" s="13"/>
    </row>
    <row r="253" spans="1:30" ht="75.599999999999994" customHeight="1" x14ac:dyDescent="0.3">
      <c r="A253" s="9" t="s">
        <v>826</v>
      </c>
      <c r="B253" s="10" t="s">
        <v>827</v>
      </c>
      <c r="C253" s="10" t="s">
        <v>828</v>
      </c>
      <c r="D253" s="11" t="s">
        <v>829</v>
      </c>
      <c r="E253" s="8">
        <f>IF(F253 = "NULL", "NULL", F253/28.34952)</f>
        <v>1.8500313232816643</v>
      </c>
      <c r="F253" s="8">
        <v>52.447500000000005</v>
      </c>
      <c r="G253" s="8">
        <f>IF(H253 = "NULL", "NULL", H253/28.34952)</f>
        <v>3.7000626465633286</v>
      </c>
      <c r="H253" s="8">
        <v>104.89500000000001</v>
      </c>
      <c r="I253" s="8">
        <f>IF(G253 = "NULL", "NULL", G253*1.25)</f>
        <v>4.6250783082041611</v>
      </c>
      <c r="J253" s="8">
        <f>IF(G253 = "NULL", "NULL", I253*28.35)</f>
        <v>131.12097003758797</v>
      </c>
      <c r="K253" s="8">
        <f>IF(G253 = "NULL", "NULL", G253*2)</f>
        <v>7.4001252931266572</v>
      </c>
      <c r="L253" s="8">
        <f>IF(G253 = "NULL", "NULL", K253*28.35)</f>
        <v>209.79355206014074</v>
      </c>
      <c r="M253" s="11" t="str">
        <f>CONCATENATE(D253, CHAR(10), " - NET WT. ", E253, " oz (", F253, " grams)")</f>
        <v>Lemon Basil Sea Salt Ingredients:
sea salt, granulated lemon peel, basil
 - NET WT. 1.85003132328166 oz (52.4475 grams)</v>
      </c>
      <c r="N253" s="12">
        <v>10000000199</v>
      </c>
      <c r="O253" s="12">
        <v>30000000199</v>
      </c>
      <c r="P253" s="12">
        <v>50000000199</v>
      </c>
      <c r="Q253" s="12">
        <v>70000000199</v>
      </c>
      <c r="R253" s="12">
        <v>90000000199</v>
      </c>
      <c r="S253" s="12">
        <v>11000000230</v>
      </c>
      <c r="T253" s="12">
        <v>13000000233</v>
      </c>
      <c r="U253" s="10"/>
      <c r="V253" s="11"/>
      <c r="W253" s="8">
        <f>IF(G253 = "NULL", "NULL", G253/4)</f>
        <v>0.92501566164083215</v>
      </c>
      <c r="X253" s="8">
        <f>IF(W253 = "NULL", "NULL", W253*28.35)</f>
        <v>26.224194007517593</v>
      </c>
      <c r="Y253" s="8">
        <f>IF(G253 = "NULL", "NULL", G253*4)</f>
        <v>14.800250586253314</v>
      </c>
      <c r="Z253" s="8">
        <f>IF(G253 = "NULL", "NULL", H253*4)</f>
        <v>419.58000000000004</v>
      </c>
      <c r="AA253" s="16">
        <v>15000000185</v>
      </c>
      <c r="AB253" s="8">
        <f>IF(OR(E253 = "NULL", G253 = "NULL"), "NULL", (E253+G253)/2)</f>
        <v>2.7750469849224966</v>
      </c>
      <c r="AC253" s="8">
        <f>IF(OR(F253 = "NULL", H253 = "NULL"), "NULL", (F253+H253)/2)</f>
        <v>78.671250000000015</v>
      </c>
      <c r="AD253" s="13"/>
    </row>
    <row r="254" spans="1:30" ht="75.599999999999994" customHeight="1" x14ac:dyDescent="0.3">
      <c r="A254" s="9" t="s">
        <v>1749</v>
      </c>
      <c r="B254" s="10" t="s">
        <v>830</v>
      </c>
      <c r="C254" s="10" t="s">
        <v>830</v>
      </c>
      <c r="D254" s="11" t="s">
        <v>1668</v>
      </c>
      <c r="E254" s="8">
        <f>IF(F254 = "NULL", "NULL", F254/28.34952)</f>
        <v>1.2345888043254349</v>
      </c>
      <c r="F254" s="8">
        <v>35</v>
      </c>
      <c r="G254" s="8">
        <f>IF(H254 = "NULL", "NULL", H254/28.34952)</f>
        <v>2.5044515744887392</v>
      </c>
      <c r="H254" s="8">
        <v>71</v>
      </c>
      <c r="I254" s="8">
        <f>IF(G254 = "NULL", "NULL", G254*1.25)</f>
        <v>3.1305644681109239</v>
      </c>
      <c r="J254" s="8">
        <f>IF(G254 = "NULL", "NULL", I254*28.35)</f>
        <v>88.751502670944703</v>
      </c>
      <c r="K254" s="8">
        <f>IF(G254 = "NULL", "NULL", G254*2)</f>
        <v>5.0089031489774785</v>
      </c>
      <c r="L254" s="8">
        <f>IF(G254 = "NULL", "NULL", K254*28.35)</f>
        <v>142.00240427351153</v>
      </c>
      <c r="M254" s="11" t="str">
        <f>CONCATENATE(D254, CHAR(10), " - NET WT. ", E254, " oz (", F254, " grams)")</f>
        <v>Lemon Citrus Pepper Ingredients:
lemon, black coarse pepper, salt
 - NET WT. 1.23458880432543 oz (35 grams)</v>
      </c>
      <c r="N254" s="12">
        <v>10000000200</v>
      </c>
      <c r="O254" s="12">
        <v>30000000200</v>
      </c>
      <c r="P254" s="12">
        <v>50000000200</v>
      </c>
      <c r="Q254" s="12">
        <v>70000000200</v>
      </c>
      <c r="R254" s="12">
        <v>90000000200</v>
      </c>
      <c r="S254" s="12">
        <v>11000000231</v>
      </c>
      <c r="T254" s="12">
        <v>13000000234</v>
      </c>
      <c r="U254" s="10" t="s">
        <v>39</v>
      </c>
      <c r="V254" s="11" t="s">
        <v>245</v>
      </c>
      <c r="W254" s="8">
        <f>IF(G254 = "NULL", "NULL", G254/4)</f>
        <v>0.62611289362218481</v>
      </c>
      <c r="X254" s="8">
        <f>IF(W254 = "NULL", "NULL", W254*28.35)</f>
        <v>17.750300534188941</v>
      </c>
      <c r="Y254" s="8">
        <f>IF(G254 = "NULL", "NULL", G254*4)</f>
        <v>10.017806297954957</v>
      </c>
      <c r="Z254" s="8">
        <f>IF(G254 = "NULL", "NULL", H254*4)</f>
        <v>284</v>
      </c>
      <c r="AA254" s="16">
        <v>15000000186</v>
      </c>
      <c r="AB254" s="8">
        <f>IF(OR(E254 = "NULL", G254 = "NULL"), "NULL", (E254+G254)/2)</f>
        <v>1.869520189407087</v>
      </c>
      <c r="AC254" s="8">
        <f>IF(OR(F254 = "NULL", H254 = "NULL"), "NULL", (F254+H254)/2)</f>
        <v>53</v>
      </c>
      <c r="AD254" s="13" t="s">
        <v>2018</v>
      </c>
    </row>
    <row r="255" spans="1:30" ht="75.599999999999994" customHeight="1" x14ac:dyDescent="0.3">
      <c r="A255" s="9" t="s">
        <v>831</v>
      </c>
      <c r="B255" s="10" t="s">
        <v>832</v>
      </c>
      <c r="C255" s="10" t="s">
        <v>833</v>
      </c>
      <c r="D255" s="11" t="s">
        <v>834</v>
      </c>
      <c r="E255" s="8">
        <f>IF(F255 = "NULL", "NULL", F255/28.34952)</f>
        <v>2.9000491013604468</v>
      </c>
      <c r="F255" s="8">
        <v>82.215000000000003</v>
      </c>
      <c r="G255" s="8">
        <f>IF(H255 = "NULL", "NULL", H255/28.34952)</f>
        <v>5.8000982027208936</v>
      </c>
      <c r="H255" s="8">
        <v>164.43</v>
      </c>
      <c r="I255" s="8">
        <f>IF(G255 = "NULL", "NULL", G255*1.25)</f>
        <v>7.2501227534011168</v>
      </c>
      <c r="J255" s="8">
        <f>IF(G255 = "NULL", "NULL", I255*28.35)</f>
        <v>205.54098005892166</v>
      </c>
      <c r="K255" s="8">
        <f>IF(G255 = "NULL", "NULL", G255*2)</f>
        <v>11.600196405441787</v>
      </c>
      <c r="L255" s="8">
        <f>IF(G255 = "NULL", "NULL", K255*28.35)</f>
        <v>328.86556809427469</v>
      </c>
      <c r="M255" s="11" t="str">
        <f>CONCATENATE(D255, CHAR(10), " - NET WT. ", E255, " oz (", F255, " grams)")</f>
        <v>Lemon Dill Sea Salt Ingredients:
sea salt, lemon peel, dill
 - NET WT. 2.90004910136045 oz (82.215 grams)</v>
      </c>
      <c r="N255" s="12">
        <v>10000000201</v>
      </c>
      <c r="O255" s="12">
        <v>30000000201</v>
      </c>
      <c r="P255" s="12">
        <v>50000000201</v>
      </c>
      <c r="Q255" s="12">
        <v>70000000201</v>
      </c>
      <c r="R255" s="12">
        <v>90000000201</v>
      </c>
      <c r="S255" s="12">
        <v>11000000232</v>
      </c>
      <c r="T255" s="12">
        <v>13000000235</v>
      </c>
      <c r="U255" s="10" t="s">
        <v>39</v>
      </c>
      <c r="V255" s="11" t="s">
        <v>835</v>
      </c>
      <c r="W255" s="8">
        <f>IF(G255 = "NULL", "NULL", G255/4)</f>
        <v>1.4500245506802234</v>
      </c>
      <c r="X255" s="8">
        <f>IF(W255 = "NULL", "NULL", W255*28.35)</f>
        <v>41.108196011784337</v>
      </c>
      <c r="Y255" s="8">
        <f>IF(G255 = "NULL", "NULL", G255*4)</f>
        <v>23.200392810883574</v>
      </c>
      <c r="Z255" s="8">
        <f>IF(G255 = "NULL", "NULL", H255*4)</f>
        <v>657.72</v>
      </c>
      <c r="AA255" s="16">
        <v>15000000187</v>
      </c>
      <c r="AB255" s="8">
        <f>IF(OR(E255 = "NULL", G255 = "NULL"), "NULL", (E255+G255)/2)</f>
        <v>4.3500736520406704</v>
      </c>
      <c r="AC255" s="8">
        <f>IF(OR(F255 = "NULL", H255 = "NULL"), "NULL", (F255+H255)/2)</f>
        <v>123.32250000000001</v>
      </c>
      <c r="AD255" s="13"/>
    </row>
    <row r="256" spans="1:30" ht="75.599999999999994" customHeight="1" x14ac:dyDescent="0.3">
      <c r="A256" s="9" t="s">
        <v>1702</v>
      </c>
      <c r="B256" s="10" t="s">
        <v>1703</v>
      </c>
      <c r="C256" s="10" t="s">
        <v>1704</v>
      </c>
      <c r="D256" s="11" t="s">
        <v>1705</v>
      </c>
      <c r="E256" s="8">
        <f>IF(F256 = "NULL", "NULL", F256/28.34952)</f>
        <v>2.9000491013604468</v>
      </c>
      <c r="F256" s="8">
        <v>82.215000000000003</v>
      </c>
      <c r="G256" s="8">
        <f>IF(H256 = "NULL", "NULL", H256/28.34952)</f>
        <v>5.8000982027208936</v>
      </c>
      <c r="H256" s="8">
        <v>164.43</v>
      </c>
      <c r="I256" s="8">
        <f>IF(G256 = "NULL", "NULL", G256*1.25)</f>
        <v>7.2501227534011168</v>
      </c>
      <c r="J256" s="8">
        <f>IF(G256 = "NULL", "NULL", I256*28.35)</f>
        <v>205.54098005892166</v>
      </c>
      <c r="K256" s="8">
        <f>IF(G256 = "NULL", "NULL", G256*2)</f>
        <v>11.600196405441787</v>
      </c>
      <c r="L256" s="8">
        <f>IF(G256 = "NULL", "NULL", K256*28.35)</f>
        <v>328.86556809427469</v>
      </c>
      <c r="M256" s="11" t="str">
        <f>CONCATENATE(D256, CHAR(10), " - NET WT. ", E256, " oz (", F256, " grams)")</f>
        <v>Lemon Flake Sea Salt Ingredients:
lemon flake salt
 - NET WT. 2.90004910136045 oz (82.215 grams)</v>
      </c>
      <c r="N256" s="12">
        <v>10000000531</v>
      </c>
      <c r="O256" s="12">
        <v>30000000531</v>
      </c>
      <c r="P256" s="12">
        <v>50000000531</v>
      </c>
      <c r="Q256" s="12">
        <v>70000000531</v>
      </c>
      <c r="R256" s="12">
        <v>90000000531</v>
      </c>
      <c r="S256" s="12">
        <v>11000000487</v>
      </c>
      <c r="T256" s="12">
        <v>13000000486</v>
      </c>
      <c r="U256" s="10" t="s">
        <v>39</v>
      </c>
      <c r="V256" s="11"/>
      <c r="W256" s="8">
        <f>IF(G256 = "NULL", "NULL", G256/4)</f>
        <v>1.4500245506802234</v>
      </c>
      <c r="X256" s="8">
        <f>IF(W256 = "NULL", "NULL", W256*28.35)</f>
        <v>41.108196011784337</v>
      </c>
      <c r="Y256" s="8">
        <f>IF(G256 = "NULL", "NULL", G256*4)</f>
        <v>23.200392810883574</v>
      </c>
      <c r="Z256" s="8">
        <f>IF(G256 = "NULL", "NULL", H256*4)</f>
        <v>657.72</v>
      </c>
      <c r="AA256" s="16">
        <v>15000000486</v>
      </c>
      <c r="AB256" s="8">
        <f>IF(OR(E256 = "NULL", G256 = "NULL"), "NULL", (E256+G256)/2)</f>
        <v>4.3500736520406704</v>
      </c>
      <c r="AC256" s="8">
        <f>IF(OR(F256 = "NULL", H256 = "NULL"), "NULL", (F256+H256)/2)</f>
        <v>123.32250000000001</v>
      </c>
      <c r="AD256" s="13"/>
    </row>
    <row r="257" spans="1:30" ht="75.599999999999994" customHeight="1" x14ac:dyDescent="0.3">
      <c r="A257" s="9" t="s">
        <v>2071</v>
      </c>
      <c r="B257" s="10" t="s">
        <v>836</v>
      </c>
      <c r="C257" s="10" t="s">
        <v>837</v>
      </c>
      <c r="D257" s="11" t="s">
        <v>1667</v>
      </c>
      <c r="E257" s="8">
        <f>IF(F257 = "NULL", "NULL", F257/28.34952)</f>
        <v>1.6500279369809436</v>
      </c>
      <c r="F257" s="8">
        <v>46.777499999999996</v>
      </c>
      <c r="G257" s="8">
        <f>IF(H257 = "NULL", "NULL", H257/28.34952)</f>
        <v>3.3000558739618873</v>
      </c>
      <c r="H257" s="8">
        <v>93.554999999999993</v>
      </c>
      <c r="I257" s="8">
        <f>IF(G257 = "NULL", "NULL", G257*1.25)</f>
        <v>4.1250698424523593</v>
      </c>
      <c r="J257" s="8">
        <f>IF(G257 = "NULL", "NULL", I257*28.35)</f>
        <v>116.9457300335244</v>
      </c>
      <c r="K257" s="8">
        <f>IF(G257 = "NULL", "NULL", G257*2)</f>
        <v>6.6001117479237745</v>
      </c>
      <c r="L257" s="8">
        <f>IF(G257 = "NULL", "NULL", K257*28.35)</f>
        <v>187.11316805363901</v>
      </c>
      <c r="M257" s="11" t="str">
        <f>CONCATENATE(D257, CHAR(10), " - NET WT. ", E257, " oz (", F257, " grams)")</f>
        <v>Lemon Pepper &amp; Herbs Ingredients:
salt, black pepper, citric acid, dehydrated garlic, sugar, lemon peel, dehydrated onion, spice, natural flavor, fd&amp;c yellow #5 lake, calcium silicate added to prevent caking
 - NET WT. 1.65002793698094 oz (46.7775 grams)</v>
      </c>
      <c r="N257" s="12">
        <v>10000000202</v>
      </c>
      <c r="O257" s="12">
        <v>30000000202</v>
      </c>
      <c r="P257" s="12">
        <v>50000000202</v>
      </c>
      <c r="Q257" s="12">
        <v>70000000202</v>
      </c>
      <c r="R257" s="12">
        <v>90000000202</v>
      </c>
      <c r="S257" s="12">
        <v>11000000233</v>
      </c>
      <c r="T257" s="12">
        <v>13000000236</v>
      </c>
      <c r="U257" s="10" t="s">
        <v>39</v>
      </c>
      <c r="V257" s="11" t="s">
        <v>591</v>
      </c>
      <c r="W257" s="8">
        <f>IF(G257 = "NULL", "NULL", G257/4)</f>
        <v>0.82501396849047182</v>
      </c>
      <c r="X257" s="8">
        <f>IF(W257 = "NULL", "NULL", W257*28.35)</f>
        <v>23.389146006704877</v>
      </c>
      <c r="Y257" s="8">
        <f>IF(G257 = "NULL", "NULL", G257*4)</f>
        <v>13.200223495847549</v>
      </c>
      <c r="Z257" s="8">
        <f>IF(G257 = "NULL", "NULL", H257*4)</f>
        <v>374.21999999999997</v>
      </c>
      <c r="AA257" s="16">
        <v>15000000188</v>
      </c>
      <c r="AB257" s="8">
        <f>IF(OR(E257 = "NULL", G257 = "NULL"), "NULL", (E257+G257)/2)</f>
        <v>2.4750419054714152</v>
      </c>
      <c r="AC257" s="8">
        <f>IF(OR(F257 = "NULL", H257 = "NULL"), "NULL", (F257+H257)/2)</f>
        <v>70.166249999999991</v>
      </c>
      <c r="AD257" s="13"/>
    </row>
    <row r="258" spans="1:30" ht="75.599999999999994" customHeight="1" x14ac:dyDescent="0.3">
      <c r="A258" s="9" t="s">
        <v>838</v>
      </c>
      <c r="B258" s="10" t="s">
        <v>839</v>
      </c>
      <c r="C258" s="10" t="s">
        <v>840</v>
      </c>
      <c r="D258" s="11" t="s">
        <v>2118</v>
      </c>
      <c r="E258" s="8">
        <f>IF(F258 = "NULL", "NULL", F258/28.34952)</f>
        <v>2.1869858819479133</v>
      </c>
      <c r="F258" s="8">
        <v>62</v>
      </c>
      <c r="G258" s="8" t="str">
        <f>IF(H258 = "NULL", "NULL", H258/28.34952)</f>
        <v>NULL</v>
      </c>
      <c r="H258" s="8" t="s">
        <v>32</v>
      </c>
      <c r="I258" s="8" t="str">
        <f>IF(G258 = "NULL", "NULL", G258*1.25)</f>
        <v>NULL</v>
      </c>
      <c r="J258" s="8" t="str">
        <f>IF(G258 = "NULL", "NULL", I258*28.35)</f>
        <v>NULL</v>
      </c>
      <c r="K258" s="8" t="str">
        <f>IF(G258 = "NULL", "NULL", G258*2)</f>
        <v>NULL</v>
      </c>
      <c r="L258" s="8" t="str">
        <f>IF(G258 = "NULL", "NULL", K258*28.35)</f>
        <v>NULL</v>
      </c>
      <c r="M258" s="11" t="str">
        <f>CONCATENATE(D258, CHAR(10), " - NET WT. ", E258, " oz (", F258, " grams)")</f>
        <v>Lemon Rosemary Sea Salt Ingredients:
sea salt, lemon zest, rosemary, garlic
 - NET WT. 2.18698588194791 oz (62 grams)</v>
      </c>
      <c r="N258" s="12">
        <v>10000000203</v>
      </c>
      <c r="O258" s="12">
        <v>30000000203</v>
      </c>
      <c r="P258" s="12">
        <v>50000000203</v>
      </c>
      <c r="Q258" s="12">
        <v>70000000203</v>
      </c>
      <c r="R258" s="12">
        <v>90000000203</v>
      </c>
      <c r="S258" s="12">
        <v>11000000234</v>
      </c>
      <c r="T258" s="12">
        <v>13000000237</v>
      </c>
      <c r="U258" s="10" t="s">
        <v>39</v>
      </c>
      <c r="V258" s="11" t="s">
        <v>230</v>
      </c>
      <c r="W258" s="8" t="str">
        <f>IF(G258 = "NULL", "NULL", G258/4)</f>
        <v>NULL</v>
      </c>
      <c r="X258" s="8" t="str">
        <f>IF(W258 = "NULL", "NULL", W258*28.35)</f>
        <v>NULL</v>
      </c>
      <c r="Y258" s="8" t="str">
        <f>IF(G258 = "NULL", "NULL", G258*4)</f>
        <v>NULL</v>
      </c>
      <c r="Z258" s="8" t="str">
        <f>IF(G258 = "NULL", "NULL", H258*4)</f>
        <v>NULL</v>
      </c>
      <c r="AA258" s="16">
        <v>15000000189</v>
      </c>
      <c r="AB258" s="8" t="str">
        <f>IF(OR(E258 = "NULL", G258 = "NULL"), "NULL", (E258+G258)/2)</f>
        <v>NULL</v>
      </c>
      <c r="AC258" s="8" t="str">
        <f>IF(OR(F258 = "NULL", H258 = "NULL"), "NULL", (F258+H258)/2)</f>
        <v>NULL</v>
      </c>
      <c r="AD258" s="13"/>
    </row>
    <row r="259" spans="1:30" ht="75.599999999999994" customHeight="1" x14ac:dyDescent="0.3">
      <c r="A259" s="9" t="s">
        <v>841</v>
      </c>
      <c r="B259" s="10" t="s">
        <v>842</v>
      </c>
      <c r="C259" s="10" t="s">
        <v>843</v>
      </c>
      <c r="D259" s="11" t="s">
        <v>844</v>
      </c>
      <c r="E259" s="8">
        <f>IF(F259 = "NULL", "NULL", F259/28.34952)</f>
        <v>1.9500330164320243</v>
      </c>
      <c r="F259" s="8">
        <v>55.282499999999999</v>
      </c>
      <c r="G259" s="8">
        <f>IF(H259 = "NULL", "NULL", H259/28.34952)</f>
        <v>3.9000660328640486</v>
      </c>
      <c r="H259" s="8">
        <v>110.565</v>
      </c>
      <c r="I259" s="8">
        <f>IF(G259 = "NULL", "NULL", G259*1.25)</f>
        <v>4.8750825410800607</v>
      </c>
      <c r="J259" s="8">
        <f>IF(G259 = "NULL", "NULL", I259*28.35)</f>
        <v>138.20859003961974</v>
      </c>
      <c r="K259" s="8">
        <f>IF(G259 = "NULL", "NULL", G259*2)</f>
        <v>7.8001320657280973</v>
      </c>
      <c r="L259" s="8">
        <f>IF(G259 = "NULL", "NULL", K259*28.35)</f>
        <v>221.13374406339156</v>
      </c>
      <c r="M259" s="11" t="str">
        <f>CONCATENATE(D259, CHAR(10), " - NET WT. ", E259, " oz (", F259, " grams)")</f>
        <v>Lemon Sea Salt Ingredients:
sea salt, lemon juice
 - NET WT. 1.95003301643202 oz (55.2825 grams)</v>
      </c>
      <c r="N259" s="12">
        <v>10000000206</v>
      </c>
      <c r="O259" s="12">
        <v>30000000206</v>
      </c>
      <c r="P259" s="12">
        <v>50000000206</v>
      </c>
      <c r="Q259" s="12">
        <v>70000000206</v>
      </c>
      <c r="R259" s="12">
        <v>90000000206</v>
      </c>
      <c r="S259" s="12">
        <v>11000000235</v>
      </c>
      <c r="T259" s="12">
        <v>13000000238</v>
      </c>
      <c r="U259" s="10"/>
      <c r="V259" s="11"/>
      <c r="W259" s="8">
        <f>IF(G259 = "NULL", "NULL", G259/4)</f>
        <v>0.97501650821601216</v>
      </c>
      <c r="X259" s="8">
        <f>IF(W259 = "NULL", "NULL", W259*28.35)</f>
        <v>27.641718007923945</v>
      </c>
      <c r="Y259" s="8">
        <f>IF(G259 = "NULL", "NULL", G259*4)</f>
        <v>15.600264131456195</v>
      </c>
      <c r="Z259" s="8">
        <f>IF(G259 = "NULL", "NULL", H259*4)</f>
        <v>442.26</v>
      </c>
      <c r="AA259" s="16">
        <v>15000000191</v>
      </c>
      <c r="AB259" s="8">
        <f>IF(OR(E259 = "NULL", G259 = "NULL"), "NULL", (E259+G259)/2)</f>
        <v>2.9250495246480366</v>
      </c>
      <c r="AC259" s="8">
        <f>IF(OR(F259 = "NULL", H259 = "NULL"), "NULL", (F259+H259)/2)</f>
        <v>82.923749999999998</v>
      </c>
      <c r="AD259" s="13"/>
    </row>
    <row r="260" spans="1:30" ht="75.599999999999994" customHeight="1" x14ac:dyDescent="0.3">
      <c r="A260" s="9" t="s">
        <v>845</v>
      </c>
      <c r="B260" s="10" t="s">
        <v>846</v>
      </c>
      <c r="C260" s="10" t="s">
        <v>847</v>
      </c>
      <c r="D260" s="11" t="s">
        <v>848</v>
      </c>
      <c r="E260" s="8">
        <f>IF(F260 = "NULL", "NULL", F260/28.34952)</f>
        <v>1.687528571912329</v>
      </c>
      <c r="F260" s="8">
        <v>47.840625000000003</v>
      </c>
      <c r="G260" s="8">
        <f>IF(H260 = "NULL", "NULL", H260/28.34952)</f>
        <v>3.3750571438246579</v>
      </c>
      <c r="H260" s="8">
        <v>95.681250000000006</v>
      </c>
      <c r="I260" s="8">
        <f>IF(G260 = "NULL", "NULL", G260*1.25)</f>
        <v>4.2188214297808226</v>
      </c>
      <c r="J260" s="8">
        <f>IF(G260 = "NULL", "NULL", I260*28.35)</f>
        <v>119.60358753428633</v>
      </c>
      <c r="K260" s="8">
        <f>IF(G260 = "NULL", "NULL", G260*2)</f>
        <v>6.7501142876493159</v>
      </c>
      <c r="L260" s="8">
        <f>IF(G260 = "NULL", "NULL", K260*28.35)</f>
        <v>191.36574005485812</v>
      </c>
      <c r="M260" s="11" t="str">
        <f>CONCATENATE(D260, CHAR(10), " - NET WT. ", E260, " oz (", F260, " grams)")</f>
        <v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260" s="12">
        <v>10000000204</v>
      </c>
      <c r="O260" s="12">
        <v>30000000204</v>
      </c>
      <c r="P260" s="12">
        <v>50000000204</v>
      </c>
      <c r="Q260" s="12">
        <v>70000000204</v>
      </c>
      <c r="R260" s="12">
        <v>90000000204</v>
      </c>
      <c r="S260" s="12">
        <v>11000000236</v>
      </c>
      <c r="T260" s="12">
        <v>13000000239</v>
      </c>
      <c r="U260" s="10"/>
      <c r="V260" s="11"/>
      <c r="W260" s="8">
        <f>IF(G260 = "NULL", "NULL", G260/4)</f>
        <v>0.84376428595616448</v>
      </c>
      <c r="X260" s="8">
        <f>IF(W260 = "NULL", "NULL", W260*28.35)</f>
        <v>23.920717506857265</v>
      </c>
      <c r="Y260" s="8">
        <f>IF(G260 = "NULL", "NULL", G260*4)</f>
        <v>13.500228575298632</v>
      </c>
      <c r="Z260" s="8">
        <f>IF(G260 = "NULL", "NULL", H260*4)</f>
        <v>382.72500000000002</v>
      </c>
      <c r="AA260" s="16">
        <v>15000000190</v>
      </c>
      <c r="AB260" s="8">
        <f>IF(OR(E260 = "NULL", G260 = "NULL"), "NULL", (E260+G260)/2)</f>
        <v>2.5312928578684932</v>
      </c>
      <c r="AC260" s="8">
        <f>IF(OR(F260 = "NULL", H260 = "NULL"), "NULL", (F260+H260)/2)</f>
        <v>71.760937500000011</v>
      </c>
      <c r="AD260" s="13"/>
    </row>
    <row r="261" spans="1:30" ht="75.599999999999994" customHeight="1" x14ac:dyDescent="0.3">
      <c r="A261" s="9" t="s">
        <v>1759</v>
      </c>
      <c r="B261" s="10" t="s">
        <v>1740</v>
      </c>
      <c r="C261" s="10" t="s">
        <v>1740</v>
      </c>
      <c r="D261" s="11" t="s">
        <v>2129</v>
      </c>
      <c r="E261" s="8">
        <f>IF(F261 = "NULL", "NULL", F261/28.34952)</f>
        <v>1.4109586335147828</v>
      </c>
      <c r="F261" s="8">
        <v>40</v>
      </c>
      <c r="G261" s="8">
        <f>IF(H261 = "NULL", "NULL", H261/28.34952)</f>
        <v>3.3157527887597396</v>
      </c>
      <c r="H261" s="8">
        <v>94</v>
      </c>
      <c r="I261" s="8">
        <f>IF(G261 = "NULL", "NULL", G261*1.25)</f>
        <v>4.1446909859496746</v>
      </c>
      <c r="J261" s="8">
        <f>IF(G261 = "NULL", "NULL", I261*28.35)</f>
        <v>117.50198945167328</v>
      </c>
      <c r="K261" s="8">
        <f>IF(G261 = "NULL", "NULL", G261*2)</f>
        <v>6.6315055775194791</v>
      </c>
      <c r="L261" s="8">
        <f>IF(G261 = "NULL", "NULL", K261*28.35)</f>
        <v>188.00318312267723</v>
      </c>
      <c r="M261" s="11" t="str">
        <f>CONCATENATE(D261, CHAR(10), " - NET WT. ", E261, " oz (", F261, " grams)")</f>
        <v>Lemon Sugar Ingredients:
cane sugar, lemon powder
 - NET WT. 1.41095863351478 oz (40 grams)</v>
      </c>
      <c r="N261" s="12">
        <v>10000000550</v>
      </c>
      <c r="O261" s="12">
        <v>30000000550</v>
      </c>
      <c r="P261" s="12">
        <v>50000000550</v>
      </c>
      <c r="Q261" s="12">
        <v>70000000550</v>
      </c>
      <c r="R261" s="12">
        <v>90000000550</v>
      </c>
      <c r="S261" s="12">
        <v>11000000506</v>
      </c>
      <c r="T261" s="12">
        <v>13000000505</v>
      </c>
      <c r="U261" s="10" t="s">
        <v>39</v>
      </c>
      <c r="V261" s="11" t="s">
        <v>1687</v>
      </c>
      <c r="W261" s="8">
        <f>IF(G261 = "NULL", "NULL", G261/4)</f>
        <v>0.82893819718993489</v>
      </c>
      <c r="X261" s="8">
        <f>IF(W261 = "NULL", "NULL", W261*28.35)</f>
        <v>23.500397890334654</v>
      </c>
      <c r="Y261" s="8">
        <f>IF(G261 = "NULL", "NULL", G261*4)</f>
        <v>13.263011155038958</v>
      </c>
      <c r="Z261" s="8">
        <f>IF(G261 = "NULL", "NULL", H261*4)</f>
        <v>376</v>
      </c>
      <c r="AA261" s="16">
        <v>15000000027</v>
      </c>
      <c r="AB261" s="8">
        <f>IF(OR(E261 = "NULL", G261 = "NULL"), "NULL", (E261+G261)/2)</f>
        <v>2.3633557111372614</v>
      </c>
      <c r="AC261" s="8">
        <f>IF(OR(F261 = "NULL", H261 = "NULL"), "NULL", (F261+H261)/2)</f>
        <v>67</v>
      </c>
      <c r="AD261" s="13"/>
    </row>
    <row r="262" spans="1:30" ht="75.599999999999994" customHeight="1" x14ac:dyDescent="0.3">
      <c r="A262" s="9" t="s">
        <v>849</v>
      </c>
      <c r="B262" s="10" t="s">
        <v>850</v>
      </c>
      <c r="C262" s="10" t="s">
        <v>851</v>
      </c>
      <c r="D262" s="11" t="s">
        <v>852</v>
      </c>
      <c r="E262" s="8">
        <f>IF(F262 = "NULL", "NULL", F262/28.34952)</f>
        <v>0.80001354520288193</v>
      </c>
      <c r="F262" s="8">
        <v>22.680000000000003</v>
      </c>
      <c r="G262" s="8">
        <f>IF(H262 = "NULL", "NULL", H262/28.34952)</f>
        <v>1.6000270904057639</v>
      </c>
      <c r="H262" s="8">
        <v>45.360000000000007</v>
      </c>
      <c r="I262" s="8">
        <f>IF(G262 = "NULL", "NULL", G262*1.25)</f>
        <v>2.000033863007205</v>
      </c>
      <c r="J262" s="8">
        <f>IF(G262 = "NULL", "NULL", I262*28.35)</f>
        <v>56.700960016254264</v>
      </c>
      <c r="K262" s="8">
        <f>IF(G262 = "NULL", "NULL", G262*2)</f>
        <v>3.2000541808115277</v>
      </c>
      <c r="L262" s="8">
        <f>IF(G262 = "NULL", "NULL", K262*28.35)</f>
        <v>90.721536026006817</v>
      </c>
      <c r="M262" s="11" t="str">
        <f>CONCATENATE(D262, CHAR(10), " - NET WT. ", E262, " oz (", F262, " grams)")</f>
        <v>Licorice Mint Tea Ingredients:
licorice, spearmint, peppermint
 - NET WT. 0.800013545202882 oz (22.68 grams)</v>
      </c>
      <c r="N262" s="12">
        <v>10000000207</v>
      </c>
      <c r="O262" s="12">
        <v>30000000207</v>
      </c>
      <c r="P262" s="12">
        <v>50000000207</v>
      </c>
      <c r="Q262" s="12">
        <v>70000000207</v>
      </c>
      <c r="R262" s="12">
        <v>90000000207</v>
      </c>
      <c r="S262" s="12">
        <v>11000000237</v>
      </c>
      <c r="T262" s="12">
        <v>13000000240</v>
      </c>
      <c r="U262" s="10" t="s">
        <v>39</v>
      </c>
      <c r="V262" s="11"/>
      <c r="W262" s="8">
        <f>IF(G262 = "NULL", "NULL", G262/4)</f>
        <v>0.40000677260144096</v>
      </c>
      <c r="X262" s="8">
        <f>IF(W262 = "NULL", "NULL", W262*28.35)</f>
        <v>11.340192003250852</v>
      </c>
      <c r="Y262" s="8">
        <f>IF(G262 = "NULL", "NULL", G262*4)</f>
        <v>6.4001083616230554</v>
      </c>
      <c r="Z262" s="8">
        <f>IF(G262 = "NULL", "NULL", H262*4)</f>
        <v>181.44000000000003</v>
      </c>
      <c r="AA262" s="16">
        <v>15000000192</v>
      </c>
      <c r="AB262" s="8">
        <f>IF(OR(E262 = "NULL", G262 = "NULL"), "NULL", (E262+G262)/2)</f>
        <v>1.2000203178043229</v>
      </c>
      <c r="AC262" s="8">
        <f>IF(OR(F262 = "NULL", H262 = "NULL"), "NULL", (F262+H262)/2)</f>
        <v>34.020000000000003</v>
      </c>
      <c r="AD262" s="13"/>
    </row>
    <row r="263" spans="1:30" ht="75.599999999999994" customHeight="1" x14ac:dyDescent="0.3">
      <c r="A263" s="9" t="s">
        <v>853</v>
      </c>
      <c r="B263" s="10" t="s">
        <v>854</v>
      </c>
      <c r="C263" s="10" t="s">
        <v>855</v>
      </c>
      <c r="D263" s="11" t="s">
        <v>856</v>
      </c>
      <c r="E263" s="8">
        <f>IF(F263 = "NULL", "NULL", F263/28.34952)</f>
        <v>0.80001354520288193</v>
      </c>
      <c r="F263" s="8">
        <v>22.680000000000003</v>
      </c>
      <c r="G263" s="8">
        <f>IF(H263 = "NULL", "NULL", H263/28.34952)</f>
        <v>1.6000270904057639</v>
      </c>
      <c r="H263" s="8">
        <v>45.360000000000007</v>
      </c>
      <c r="I263" s="8">
        <f>IF(G263 = "NULL", "NULL", G263*1.25)</f>
        <v>2.000033863007205</v>
      </c>
      <c r="J263" s="8">
        <f>IF(G263 = "NULL", "NULL", I263*28.35)</f>
        <v>56.700960016254264</v>
      </c>
      <c r="K263" s="8">
        <f>IF(G263 = "NULL", "NULL", G263*2)</f>
        <v>3.2000541808115277</v>
      </c>
      <c r="L263" s="8">
        <f>IF(G263 = "NULL", "NULL", K263*28.35)</f>
        <v>90.721536026006817</v>
      </c>
      <c r="M263" s="11" t="str">
        <f>CONCATENATE(D263, CHAR(10), " - NET WT. ", E263, " oz (", F263, " grams)")</f>
        <v>Licorice Spice Tea Ingredients:
cinnamon chips, licorice root, orange peel, rooibos, cardamom, anise, cloves
 - NET WT. 0.800013545202882 oz (22.68 grams)</v>
      </c>
      <c r="N263" s="12">
        <v>10000000208</v>
      </c>
      <c r="O263" s="12">
        <v>30000000208</v>
      </c>
      <c r="P263" s="12">
        <v>50000000208</v>
      </c>
      <c r="Q263" s="12">
        <v>70000000208</v>
      </c>
      <c r="R263" s="12">
        <v>90000000208</v>
      </c>
      <c r="S263" s="12">
        <v>11000000238</v>
      </c>
      <c r="T263" s="12">
        <v>13000000241</v>
      </c>
      <c r="U263" s="10"/>
      <c r="V263" s="11"/>
      <c r="W263" s="8">
        <f>IF(G263 = "NULL", "NULL", G263/4)</f>
        <v>0.40000677260144096</v>
      </c>
      <c r="X263" s="8">
        <f>IF(W263 = "NULL", "NULL", W263*28.35)</f>
        <v>11.340192003250852</v>
      </c>
      <c r="Y263" s="8">
        <f>IF(G263 = "NULL", "NULL", G263*4)</f>
        <v>6.4001083616230554</v>
      </c>
      <c r="Z263" s="8">
        <f>IF(G263 = "NULL", "NULL", H263*4)</f>
        <v>181.44000000000003</v>
      </c>
      <c r="AA263" s="16">
        <v>15000000193</v>
      </c>
      <c r="AB263" s="8">
        <f>IF(OR(E263 = "NULL", G263 = "NULL"), "NULL", (E263+G263)/2)</f>
        <v>1.2000203178043229</v>
      </c>
      <c r="AC263" s="8">
        <f>IF(OR(F263 = "NULL", H263 = "NULL"), "NULL", (F263+H263)/2)</f>
        <v>34.020000000000003</v>
      </c>
      <c r="AD263" s="13"/>
    </row>
    <row r="264" spans="1:30" ht="75.599999999999994" customHeight="1" x14ac:dyDescent="0.3">
      <c r="A264" s="9" t="s">
        <v>857</v>
      </c>
      <c r="B264" s="10" t="s">
        <v>858</v>
      </c>
      <c r="C264" s="10" t="s">
        <v>859</v>
      </c>
      <c r="D264" s="11" t="s">
        <v>1706</v>
      </c>
      <c r="E264" s="8">
        <f>IF(F264 = "NULL", "NULL", F264/28.34952)</f>
        <v>1.9500330164320243</v>
      </c>
      <c r="F264" s="8">
        <v>55.282499999999999</v>
      </c>
      <c r="G264" s="8">
        <f>IF(H264 = "NULL", "NULL", H264/28.34952)</f>
        <v>3.9000660328640486</v>
      </c>
      <c r="H264" s="8">
        <v>110.565</v>
      </c>
      <c r="I264" s="8">
        <f>IF(G264 = "NULL", "NULL", G264*1.25)</f>
        <v>4.8750825410800607</v>
      </c>
      <c r="J264" s="8">
        <f>IF(G264 = "NULL", "NULL", I264*28.35)</f>
        <v>138.20859003961974</v>
      </c>
      <c r="K264" s="8">
        <f>IF(G264 = "NULL", "NULL", G264*2)</f>
        <v>7.8001320657280973</v>
      </c>
      <c r="L264" s="8">
        <f>IF(G264 = "NULL", "NULL", K264*28.35)</f>
        <v>221.13374406339156</v>
      </c>
      <c r="M264" s="11" t="str">
        <f>CONCATENATE(D264, CHAR(10), " - NET WT. ", E264, " oz (", F264, " grams)")</f>
        <v>Lime Sea Salt Ingredients:
sea salt &amp; lime powder
 - NET WT. 1.95003301643202 oz (55.2825 grams)</v>
      </c>
      <c r="N264" s="12">
        <v>10000000210</v>
      </c>
      <c r="O264" s="12">
        <v>30000000210</v>
      </c>
      <c r="P264" s="12">
        <v>50000000210</v>
      </c>
      <c r="Q264" s="12">
        <v>70000000210</v>
      </c>
      <c r="R264" s="12">
        <v>90000000210</v>
      </c>
      <c r="S264" s="12">
        <v>11000000239</v>
      </c>
      <c r="T264" s="12">
        <v>13000000242</v>
      </c>
      <c r="U264" s="10" t="s">
        <v>39</v>
      </c>
      <c r="V264" s="11" t="s">
        <v>1687</v>
      </c>
      <c r="W264" s="8">
        <f>IF(G264 = "NULL", "NULL", G264/4)</f>
        <v>0.97501650821601216</v>
      </c>
      <c r="X264" s="8">
        <f>IF(W264 = "NULL", "NULL", W264*28.35)</f>
        <v>27.641718007923945</v>
      </c>
      <c r="Y264" s="8">
        <f>IF(G264 = "NULL", "NULL", G264*4)</f>
        <v>15.600264131456195</v>
      </c>
      <c r="Z264" s="8">
        <f>IF(G264 = "NULL", "NULL", H264*4)</f>
        <v>442.26</v>
      </c>
      <c r="AA264" s="16">
        <v>15000000194</v>
      </c>
      <c r="AB264" s="8">
        <f>IF(OR(E264 = "NULL", G264 = "NULL"), "NULL", (E264+G264)/2)</f>
        <v>2.9250495246480366</v>
      </c>
      <c r="AC264" s="8">
        <f>IF(OR(F264 = "NULL", H264 = "NULL"), "NULL", (F264+H264)/2)</f>
        <v>82.923749999999998</v>
      </c>
      <c r="AD264" s="13"/>
    </row>
    <row r="265" spans="1:30" ht="75.599999999999994" customHeight="1" x14ac:dyDescent="0.3">
      <c r="A265" s="9" t="s">
        <v>860</v>
      </c>
      <c r="B265" s="10" t="s">
        <v>861</v>
      </c>
      <c r="C265" s="10" t="s">
        <v>862</v>
      </c>
      <c r="D265" s="11" t="s">
        <v>863</v>
      </c>
      <c r="E265" s="8">
        <f>IF(F265 = "NULL", "NULL", F265/28.34952)</f>
        <v>1.687528571912329</v>
      </c>
      <c r="F265" s="8">
        <v>47.840625000000003</v>
      </c>
      <c r="G265" s="8">
        <f>IF(H265 = "NULL", "NULL", H265/28.34952)</f>
        <v>3.3750571438246579</v>
      </c>
      <c r="H265" s="8">
        <v>95.681250000000006</v>
      </c>
      <c r="I265" s="8">
        <f>IF(G265 = "NULL", "NULL", G265*1.25)</f>
        <v>4.2188214297808226</v>
      </c>
      <c r="J265" s="8">
        <f>IF(G265 = "NULL", "NULL", I265*28.35)</f>
        <v>119.60358753428633</v>
      </c>
      <c r="K265" s="8">
        <f>IF(G265 = "NULL", "NULL", G265*2)</f>
        <v>6.7501142876493159</v>
      </c>
      <c r="L265" s="8">
        <f>IF(G265 = "NULL", "NULL", K265*28.35)</f>
        <v>191.36574005485812</v>
      </c>
      <c r="M265" s="11" t="str">
        <f>CONCATENATE(D265, CHAR(10), " - NET WT. ", E265, " oz (", F265, " grams)")</f>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265" s="12">
        <v>10000000211</v>
      </c>
      <c r="O265" s="12">
        <v>30000000211</v>
      </c>
      <c r="P265" s="12">
        <v>50000000211</v>
      </c>
      <c r="Q265" s="12">
        <v>70000000211</v>
      </c>
      <c r="R265" s="12">
        <v>90000000211</v>
      </c>
      <c r="S265" s="12">
        <v>11000000240</v>
      </c>
      <c r="T265" s="12">
        <v>13000000243</v>
      </c>
      <c r="U265" s="10"/>
      <c r="V265" s="11"/>
      <c r="W265" s="8">
        <f>IF(G265 = "NULL", "NULL", G265/4)</f>
        <v>0.84376428595616448</v>
      </c>
      <c r="X265" s="8">
        <f>IF(W265 = "NULL", "NULL", W265*28.35)</f>
        <v>23.920717506857265</v>
      </c>
      <c r="Y265" s="8">
        <f>IF(G265 = "NULL", "NULL", G265*4)</f>
        <v>13.500228575298632</v>
      </c>
      <c r="Z265" s="8">
        <f>IF(G265 = "NULL", "NULL", H265*4)</f>
        <v>382.72500000000002</v>
      </c>
      <c r="AA265" s="16">
        <v>15000000195</v>
      </c>
      <c r="AB265" s="8">
        <f>IF(OR(E265 = "NULL", G265 = "NULL"), "NULL", (E265+G265)/2)</f>
        <v>2.5312928578684932</v>
      </c>
      <c r="AC265" s="8">
        <f>IF(OR(F265 = "NULL", H265 = "NULL"), "NULL", (F265+H265)/2)</f>
        <v>71.760937500000011</v>
      </c>
      <c r="AD265" s="13"/>
    </row>
    <row r="266" spans="1:30" ht="75.599999999999994" customHeight="1" x14ac:dyDescent="0.3">
      <c r="A266" s="9" t="s">
        <v>864</v>
      </c>
      <c r="B266" s="10" t="s">
        <v>865</v>
      </c>
      <c r="C266" s="10" t="s">
        <v>866</v>
      </c>
      <c r="D266" s="11" t="s">
        <v>867</v>
      </c>
      <c r="E266" s="8">
        <f>IF(F266 = "NULL", "NULL", F266/28.34952)</f>
        <v>2.0500347095823845</v>
      </c>
      <c r="F266" s="8">
        <v>58.1175</v>
      </c>
      <c r="G266" s="8">
        <f>IF(H266 = "NULL", "NULL", H266/28.34952)</f>
        <v>4.1000694191647691</v>
      </c>
      <c r="H266" s="8">
        <v>116.235</v>
      </c>
      <c r="I266" s="8">
        <f>IF(G266 = "NULL", "NULL", G266*1.25)</f>
        <v>5.1250867739559611</v>
      </c>
      <c r="J266" s="8">
        <f>IF(G266 = "NULL", "NULL", I266*28.35)</f>
        <v>145.29621004165151</v>
      </c>
      <c r="K266" s="8">
        <f>IF(G266 = "NULL", "NULL", G266*2)</f>
        <v>8.2001388383295382</v>
      </c>
      <c r="L266" s="8">
        <f>IF(G266 = "NULL", "NULL", K266*28.35)</f>
        <v>232.47393606664241</v>
      </c>
      <c r="M266" s="11" t="str">
        <f>CONCATENATE(D266, CHAR(10), " - NET WT. ", E266, " oz (", F266, " grams)")</f>
        <v>Lively Lemon Pepper Ingredients:
salt, citric acid, garlic, onion, pepper, turmeric 
 - NET WT. 2.05003470958238 oz (58.1175 grams)</v>
      </c>
      <c r="N266" s="12">
        <v>10000000212</v>
      </c>
      <c r="O266" s="12">
        <v>30000000212</v>
      </c>
      <c r="P266" s="12">
        <v>50000000212</v>
      </c>
      <c r="Q266" s="12">
        <v>70000000212</v>
      </c>
      <c r="R266" s="12">
        <v>90000000212</v>
      </c>
      <c r="S266" s="12">
        <v>11000000241</v>
      </c>
      <c r="T266" s="12">
        <v>13000000244</v>
      </c>
      <c r="U266" s="10"/>
      <c r="V266" s="11"/>
      <c r="W266" s="8">
        <f>IF(G266 = "NULL", "NULL", G266/4)</f>
        <v>1.0250173547911923</v>
      </c>
      <c r="X266" s="8">
        <f>IF(W266 = "NULL", "NULL", W266*28.35)</f>
        <v>29.059242008330301</v>
      </c>
      <c r="Y266" s="8">
        <f>IF(G266 = "NULL", "NULL", G266*4)</f>
        <v>16.400277676659076</v>
      </c>
      <c r="Z266" s="8">
        <f>IF(G266 = "NULL", "NULL", H266*4)</f>
        <v>464.94</v>
      </c>
      <c r="AA266" s="16">
        <v>15000000196</v>
      </c>
      <c r="AB266" s="8">
        <f>IF(OR(E266 = "NULL", G266 = "NULL"), "NULL", (E266+G266)/2)</f>
        <v>3.075052064373577</v>
      </c>
      <c r="AC266" s="8">
        <f>IF(OR(F266 = "NULL", H266 = "NULL"), "NULL", (F266+H266)/2)</f>
        <v>87.176249999999996</v>
      </c>
      <c r="AD266" s="13"/>
    </row>
    <row r="267" spans="1:30" ht="75.599999999999994" customHeight="1" x14ac:dyDescent="0.3">
      <c r="A267" s="25" t="s">
        <v>868</v>
      </c>
      <c r="B267" s="10" t="s">
        <v>869</v>
      </c>
      <c r="C267" s="10" t="s">
        <v>870</v>
      </c>
      <c r="D267" s="11" t="s">
        <v>871</v>
      </c>
      <c r="E267" s="8">
        <f>IF(F267 = "NULL", "NULL", F267/28.34952)</f>
        <v>1.0229450092982175</v>
      </c>
      <c r="F267" s="8">
        <v>29</v>
      </c>
      <c r="G267" s="8">
        <f>IF(H267 = "NULL", "NULL", H267/28.34952)</f>
        <v>2.1164379502721742</v>
      </c>
      <c r="H267" s="8">
        <v>60</v>
      </c>
      <c r="I267" s="8">
        <f>IF(G267 = "NULL", "NULL", G267*1.25)</f>
        <v>2.645547437840218</v>
      </c>
      <c r="J267" s="8">
        <f>IF(G267 = "NULL", "NULL", I267*28.35)</f>
        <v>75.001269862770187</v>
      </c>
      <c r="K267" s="8">
        <f>IF(G267 = "NULL", "NULL", G267*2)</f>
        <v>4.2328759005443484</v>
      </c>
      <c r="L267" s="8">
        <f>IF(G267 = "NULL", "NULL", K267*28.35)</f>
        <v>120.00203178043228</v>
      </c>
      <c r="M267" s="11" t="str">
        <f>CONCATENATE(D267, CHAR(10), " - NET WT. ", E267, " oz (", F267,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1.02294500929822 oz (29 grams)</v>
      </c>
      <c r="N267" s="12">
        <v>10000000214</v>
      </c>
      <c r="O267" s="12">
        <v>30000000214</v>
      </c>
      <c r="P267" s="12">
        <v>50000000214</v>
      </c>
      <c r="Q267" s="12">
        <v>70000000214</v>
      </c>
      <c r="R267" s="12">
        <v>90000000214</v>
      </c>
      <c r="S267" s="12">
        <v>11000000242</v>
      </c>
      <c r="T267" s="12">
        <v>13000000245</v>
      </c>
      <c r="U267" s="10"/>
      <c r="V267" s="11" t="s">
        <v>835</v>
      </c>
      <c r="W267" s="8">
        <f>IF(G267 = "NULL", "NULL", G267/4)</f>
        <v>0.52910948756804355</v>
      </c>
      <c r="X267" s="8">
        <f>IF(W267 = "NULL", "NULL", W267*28.35)</f>
        <v>15.000253972554034</v>
      </c>
      <c r="Y267" s="8">
        <f>IF(G267 = "NULL", "NULL", G267*4)</f>
        <v>8.4657518010886967</v>
      </c>
      <c r="Z267" s="8">
        <f>IF(G267 = "NULL", "NULL", H267*4)</f>
        <v>240</v>
      </c>
      <c r="AA267" s="16">
        <v>15000000198</v>
      </c>
      <c r="AB267" s="8">
        <f>IF(OR(E267 = "NULL", G267 = "NULL"), "NULL", (E267+G267)/2)</f>
        <v>1.5696914797851957</v>
      </c>
      <c r="AC267" s="8">
        <f>IF(OR(F267 = "NULL", H267 = "NULL"), "NULL", (F267+H267)/2)</f>
        <v>44.5</v>
      </c>
      <c r="AD267" s="13" t="s">
        <v>102</v>
      </c>
    </row>
    <row r="268" spans="1:30" ht="75.599999999999994" customHeight="1" x14ac:dyDescent="0.3">
      <c r="A268" s="9" t="s">
        <v>872</v>
      </c>
      <c r="B268" s="10" t="s">
        <v>873</v>
      </c>
      <c r="C268" s="10" t="s">
        <v>874</v>
      </c>
      <c r="D268" s="11" t="s">
        <v>875</v>
      </c>
      <c r="E268" s="8">
        <f>IF(F268 = "NULL", "NULL", F268/28.34952)</f>
        <v>1.2500211643795027</v>
      </c>
      <c r="F268" s="8">
        <v>35.4375</v>
      </c>
      <c r="G268" s="8">
        <f>IF(H268 = "NULL", "NULL", H268/28.34952)</f>
        <v>2.5000423287590054</v>
      </c>
      <c r="H268" s="8">
        <v>70.875</v>
      </c>
      <c r="I268" s="8">
        <f>IF(G268 = "NULL", "NULL", G268*1.25)</f>
        <v>3.1250529109487566</v>
      </c>
      <c r="J268" s="8">
        <f>IF(G268 = "NULL", "NULL", I268*28.35)</f>
        <v>88.595250025397249</v>
      </c>
      <c r="K268" s="8">
        <f>IF(G268 = "NULL", "NULL", G268*2)</f>
        <v>5.0000846575180109</v>
      </c>
      <c r="L268" s="8">
        <f>IF(G268 = "NULL", "NULL", K268*28.35)</f>
        <v>141.75240004063562</v>
      </c>
      <c r="M268" s="11" t="str">
        <f>CONCATENATE(D268, CHAR(10), " - NET WT. ", E268, " oz (", F268, " grams)")</f>
        <v>Louisiana Cajun Style Blend Ingredients:
paprika, salt, onion, garlic, cayenne pepper, black pepper, celery, thyme
 - NET WT. 1.2500211643795 oz (35.4375 grams)</v>
      </c>
      <c r="N268" s="12">
        <v>10000000213</v>
      </c>
      <c r="O268" s="12">
        <v>30000000213</v>
      </c>
      <c r="P268" s="12">
        <v>50000000213</v>
      </c>
      <c r="Q268" s="12">
        <v>70000000213</v>
      </c>
      <c r="R268" s="12">
        <v>90000000213</v>
      </c>
      <c r="S268" s="12">
        <v>11000000243</v>
      </c>
      <c r="T268" s="12">
        <v>13000000246</v>
      </c>
      <c r="U268" s="10"/>
      <c r="V268" s="11"/>
      <c r="W268" s="8">
        <f>IF(G268 = "NULL", "NULL", G268/4)</f>
        <v>0.62501058218975136</v>
      </c>
      <c r="X268" s="8">
        <f>IF(W268 = "NULL", "NULL", W268*28.35)</f>
        <v>17.719050005079453</v>
      </c>
      <c r="Y268" s="8">
        <f>IF(G268 = "NULL", "NULL", G268*4)</f>
        <v>10.000169315036022</v>
      </c>
      <c r="Z268" s="8">
        <f>IF(G268 = "NULL", "NULL", H268*4)</f>
        <v>283.5</v>
      </c>
      <c r="AA268" s="16">
        <v>15000000197</v>
      </c>
      <c r="AB268" s="8">
        <f>IF(OR(E268 = "NULL", G268 = "NULL"), "NULL", (E268+G268)/2)</f>
        <v>1.8750317465692541</v>
      </c>
      <c r="AC268" s="8">
        <f>IF(OR(F268 = "NULL", H268 = "NULL"), "NULL", (F268+H268)/2)</f>
        <v>53.15625</v>
      </c>
      <c r="AD268" s="13"/>
    </row>
    <row r="269" spans="1:30" ht="75.599999999999994" customHeight="1" x14ac:dyDescent="0.3">
      <c r="A269" s="9" t="s">
        <v>876</v>
      </c>
      <c r="B269" s="10" t="s">
        <v>877</v>
      </c>
      <c r="C269" s="10" t="s">
        <v>878</v>
      </c>
      <c r="D269" s="11" t="s">
        <v>879</v>
      </c>
      <c r="E269" s="8">
        <f>IF(F269 = "NULL", "NULL", F269/28.34952)</f>
        <v>2.0000338630072045</v>
      </c>
      <c r="F269" s="8">
        <v>56.7</v>
      </c>
      <c r="G269" s="8">
        <f>IF(H269 = "NULL", "NULL", H269/28.34952)</f>
        <v>4.0000677260144091</v>
      </c>
      <c r="H269" s="8">
        <v>113.4</v>
      </c>
      <c r="I269" s="8">
        <f>IF(G269 = "NULL", "NULL", G269*1.25)</f>
        <v>5.0000846575180109</v>
      </c>
      <c r="J269" s="8">
        <f>IF(G269 = "NULL", "NULL", I269*28.35)</f>
        <v>141.75240004063562</v>
      </c>
      <c r="K269" s="8">
        <f>IF(G269 = "NULL", "NULL", G269*2)</f>
        <v>8.0001354520288182</v>
      </c>
      <c r="L269" s="8">
        <f>IF(G269 = "NULL", "NULL", K269*28.35)</f>
        <v>226.803840065017</v>
      </c>
      <c r="M269" s="11" t="str">
        <f>CONCATENATE(D269, CHAR(10), " - NET WT. ", E269, " oz (", F269, " grams)")</f>
        <v>Make Mine Margarita Infusion Ingredients:
cane sugar, crystallized ginger, vanilla bean, lemon peel, orange peel
DIRECTIONS: In 16oz jar, combine ingredients and one pint (2 cups) tequila. Steep for 2 – 4 days (swirl daily).
 - NET WT. 2.0000338630072 oz (56.7 grams)</v>
      </c>
      <c r="N269" s="12">
        <v>10000000215</v>
      </c>
      <c r="O269" s="12">
        <v>30000000215</v>
      </c>
      <c r="P269" s="12">
        <v>50000000215</v>
      </c>
      <c r="Q269" s="12">
        <v>70000000215</v>
      </c>
      <c r="R269" s="12">
        <v>90000000215</v>
      </c>
      <c r="S269" s="12">
        <v>11000000244</v>
      </c>
      <c r="T269" s="12">
        <v>13000000247</v>
      </c>
      <c r="U269" s="10" t="s">
        <v>39</v>
      </c>
      <c r="V269" s="11" t="s">
        <v>182</v>
      </c>
      <c r="W269" s="8">
        <f>IF(G269 = "NULL", "NULL", G269/4)</f>
        <v>1.0000169315036023</v>
      </c>
      <c r="X269" s="8">
        <f>IF(W269 = "NULL", "NULL", W269*28.35)</f>
        <v>28.350480008127125</v>
      </c>
      <c r="Y269" s="8">
        <f>IF(G269 = "NULL", "NULL", G269*4)</f>
        <v>16.000270904057636</v>
      </c>
      <c r="Z269" s="8">
        <f>IF(G269 = "NULL", "NULL", H269*4)</f>
        <v>453.6</v>
      </c>
      <c r="AA269" s="16">
        <v>15000000199</v>
      </c>
      <c r="AB269" s="8">
        <f>IF(OR(E269 = "NULL", G269 = "NULL"), "NULL", (E269+G269)/2)</f>
        <v>3.0000507945108068</v>
      </c>
      <c r="AC269" s="8">
        <f>IF(OR(F269 = "NULL", H269 = "NULL"), "NULL", (F269+H269)/2)</f>
        <v>85.050000000000011</v>
      </c>
      <c r="AD269" s="13"/>
    </row>
    <row r="270" spans="1:30" ht="75.599999999999994" customHeight="1" x14ac:dyDescent="0.3">
      <c r="A270" s="9" t="s">
        <v>880</v>
      </c>
      <c r="B270" s="10" t="s">
        <v>881</v>
      </c>
      <c r="C270" s="10" t="s">
        <v>882</v>
      </c>
      <c r="D270" s="11" t="s">
        <v>881</v>
      </c>
      <c r="E270" s="8">
        <f>IF(F270 = "NULL", "NULL", F270/28.34952)</f>
        <v>2.9000491013604468</v>
      </c>
      <c r="F270" s="8">
        <v>82.215000000000003</v>
      </c>
      <c r="G270" s="8">
        <f>IF(H270 = "NULL", "NULL", H270/28.34952)</f>
        <v>5.8000982027208936</v>
      </c>
      <c r="H270" s="8">
        <v>164.43</v>
      </c>
      <c r="I270" s="8">
        <f>IF(G270 = "NULL", "NULL", G270*1.25)</f>
        <v>7.2501227534011168</v>
      </c>
      <c r="J270" s="8">
        <f>IF(G270 = "NULL", "NULL", I270*28.35)</f>
        <v>205.54098005892166</v>
      </c>
      <c r="K270" s="8">
        <f>IF(G270 = "NULL", "NULL", G270*2)</f>
        <v>11.600196405441787</v>
      </c>
      <c r="L270" s="8">
        <f>IF(G270 = "NULL", "NULL", K270*28.35)</f>
        <v>328.86556809427469</v>
      </c>
      <c r="M270" s="11" t="str">
        <f>CONCATENATE(D270, CHAR(10), " - NET WT. ", E270, " oz (", F270, " grams)")</f>
        <v>Mango Chipotle Sea Salt
 - NET WT. 2.90004910136045 oz (82.215 grams)</v>
      </c>
      <c r="N270" s="12">
        <v>10000000216</v>
      </c>
      <c r="O270" s="12">
        <v>30000000216</v>
      </c>
      <c r="P270" s="12">
        <v>50000000216</v>
      </c>
      <c r="Q270" s="12">
        <v>70000000216</v>
      </c>
      <c r="R270" s="12">
        <v>90000000216</v>
      </c>
      <c r="S270" s="12">
        <v>11000000245</v>
      </c>
      <c r="T270" s="12">
        <v>13000000248</v>
      </c>
      <c r="U270" s="10"/>
      <c r="V270" s="11"/>
      <c r="W270" s="8">
        <f>IF(G270 = "NULL", "NULL", G270/4)</f>
        <v>1.4500245506802234</v>
      </c>
      <c r="X270" s="8">
        <f>IF(W270 = "NULL", "NULL", W270*28.35)</f>
        <v>41.108196011784337</v>
      </c>
      <c r="Y270" s="8">
        <f>IF(G270 = "NULL", "NULL", G270*4)</f>
        <v>23.200392810883574</v>
      </c>
      <c r="Z270" s="8">
        <f>IF(G270 = "NULL", "NULL", H270*4)</f>
        <v>657.72</v>
      </c>
      <c r="AA270" s="16">
        <v>15000000200</v>
      </c>
      <c r="AB270" s="8">
        <f>IF(OR(E270 = "NULL", G270 = "NULL"), "NULL", (E270+G270)/2)</f>
        <v>4.3500736520406704</v>
      </c>
      <c r="AC270" s="8">
        <f>IF(OR(F270 = "NULL", H270 = "NULL"), "NULL", (F270+H270)/2)</f>
        <v>123.32250000000001</v>
      </c>
      <c r="AD270" s="13"/>
    </row>
    <row r="271" spans="1:30" ht="75.599999999999994" customHeight="1" x14ac:dyDescent="0.3">
      <c r="A271" s="9" t="s">
        <v>2063</v>
      </c>
      <c r="B271" s="10" t="s">
        <v>883</v>
      </c>
      <c r="C271" s="10" t="s">
        <v>883</v>
      </c>
      <c r="D271" s="11" t="s">
        <v>884</v>
      </c>
      <c r="E271" s="8">
        <f>IF(F271 = "NULL", "NULL", F271/28.34952)</f>
        <v>0.80001354520288193</v>
      </c>
      <c r="F271" s="8">
        <v>22.680000000000003</v>
      </c>
      <c r="G271" s="8">
        <f>IF(H271 = "NULL", "NULL", H271/28.34952)</f>
        <v>1.6000270904057639</v>
      </c>
      <c r="H271" s="8">
        <v>45.360000000000007</v>
      </c>
      <c r="I271" s="8">
        <f>IF(G271 = "NULL", "NULL", G271*1.25)</f>
        <v>2.000033863007205</v>
      </c>
      <c r="J271" s="8">
        <f>IF(G271 = "NULL", "NULL", I271*28.35)</f>
        <v>56.700960016254264</v>
      </c>
      <c r="K271" s="8">
        <f>IF(G271 = "NULL", "NULL", G271*2)</f>
        <v>3.2000541808115277</v>
      </c>
      <c r="L271" s="8">
        <f>IF(G271 = "NULL", "NULL", K271*28.35)</f>
        <v>90.721536026006817</v>
      </c>
      <c r="M271" s="11" t="str">
        <f>CONCATENATE(D271, CHAR(10), " - NET WT. ", E271, " oz (", F271, " grams)")</f>
        <v>Mango Tea Ingredients:
black tea, marigold petals, artificial flavoring
 - NET WT. 0.800013545202882 oz (22.68 grams)</v>
      </c>
      <c r="N271" s="12">
        <v>10000000217</v>
      </c>
      <c r="O271" s="12">
        <v>30000000217</v>
      </c>
      <c r="P271" s="12">
        <v>50000000217</v>
      </c>
      <c r="Q271" s="12">
        <v>70000000217</v>
      </c>
      <c r="R271" s="12">
        <v>90000000217</v>
      </c>
      <c r="S271" s="12">
        <v>11000000246</v>
      </c>
      <c r="T271" s="12">
        <v>13000000249</v>
      </c>
      <c r="U271" s="10" t="s">
        <v>39</v>
      </c>
      <c r="V271" s="11" t="s">
        <v>1676</v>
      </c>
      <c r="W271" s="8">
        <f>IF(G271 = "NULL", "NULL", G271/4)</f>
        <v>0.40000677260144096</v>
      </c>
      <c r="X271" s="8">
        <f>IF(W271 = "NULL", "NULL", W271*28.35)</f>
        <v>11.340192003250852</v>
      </c>
      <c r="Y271" s="8">
        <f>IF(G271 = "NULL", "NULL", G271*4)</f>
        <v>6.4001083616230554</v>
      </c>
      <c r="Z271" s="8">
        <f>IF(G271 = "NULL", "NULL", H271*4)</f>
        <v>181.44000000000003</v>
      </c>
      <c r="AA271" s="16">
        <v>15000000201</v>
      </c>
      <c r="AB271" s="8">
        <f>IF(OR(E271 = "NULL", G271 = "NULL"), "NULL", (E271+G271)/2)</f>
        <v>1.2000203178043229</v>
      </c>
      <c r="AC271" s="8">
        <f>IF(OR(F271 = "NULL", H271 = "NULL"), "NULL", (F271+H271)/2)</f>
        <v>34.020000000000003</v>
      </c>
      <c r="AD271" s="13"/>
    </row>
    <row r="272" spans="1:30" ht="75.599999999999994" customHeight="1" x14ac:dyDescent="0.3">
      <c r="A272" s="9" t="s">
        <v>885</v>
      </c>
      <c r="B272" s="10" t="s">
        <v>886</v>
      </c>
      <c r="C272" s="10" t="s">
        <v>887</v>
      </c>
      <c r="D272" s="11" t="s">
        <v>888</v>
      </c>
      <c r="E272" s="8">
        <f>IF(F272 = "NULL", "NULL", F272/28.34952)</f>
        <v>1.8000304767064841</v>
      </c>
      <c r="F272" s="8">
        <v>51.03</v>
      </c>
      <c r="G272" s="8">
        <f>IF(H272 = "NULL", "NULL", H272/28.34952)</f>
        <v>3.6000609534129682</v>
      </c>
      <c r="H272" s="8">
        <v>102.06</v>
      </c>
      <c r="I272" s="8">
        <f>IF(G272 = "NULL", "NULL", G272*1.25)</f>
        <v>4.50007619176621</v>
      </c>
      <c r="J272" s="8">
        <f>IF(G272 = "NULL", "NULL", I272*28.35)</f>
        <v>127.57716003657205</v>
      </c>
      <c r="K272" s="8">
        <f>IF(G272 = "NULL", "NULL", G272*2)</f>
        <v>7.2001219068259363</v>
      </c>
      <c r="L272" s="8">
        <f>IF(G272 = "NULL", "NULL", K272*28.35)</f>
        <v>204.1234560585153</v>
      </c>
      <c r="M272" s="11" t="str">
        <f>CONCATENATE(D272, CHAR(10), " - NET WT. ", E272, " oz (", F272, " grams)")</f>
        <v>Maple Butter Popcorn Seasoning Ingredients:
natural maple and butter flavor, brown sugar, sugar, whey, salt, &lt;2% silicon dioxide to prevent caking
• ALLERGY ALERT: contains dairy •
 - NET WT. 1.80003047670648 oz (51.03 grams)</v>
      </c>
      <c r="N272" s="12">
        <v>10000000218</v>
      </c>
      <c r="O272" s="12">
        <v>30000000218</v>
      </c>
      <c r="P272" s="12">
        <v>50000000218</v>
      </c>
      <c r="Q272" s="12">
        <v>70000000218</v>
      </c>
      <c r="R272" s="12">
        <v>90000000218</v>
      </c>
      <c r="S272" s="12">
        <v>11000000247</v>
      </c>
      <c r="T272" s="12">
        <v>13000000250</v>
      </c>
      <c r="U272" s="10"/>
      <c r="V272" s="11"/>
      <c r="W272" s="8">
        <f>IF(G272 = "NULL", "NULL", G272/4)</f>
        <v>0.90001523835324204</v>
      </c>
      <c r="X272" s="8">
        <f>IF(W272 = "NULL", "NULL", W272*28.35)</f>
        <v>25.515432007314413</v>
      </c>
      <c r="Y272" s="8">
        <f>IF(G272 = "NULL", "NULL", G272*4)</f>
        <v>14.400243813651873</v>
      </c>
      <c r="Z272" s="8">
        <f>IF(G272 = "NULL", "NULL", H272*4)</f>
        <v>408.24</v>
      </c>
      <c r="AA272" s="16">
        <v>15000000202</v>
      </c>
      <c r="AB272" s="8">
        <f>IF(OR(E272 = "NULL", G272 = "NULL"), "NULL", (E272+G272)/2)</f>
        <v>2.7000457150597263</v>
      </c>
      <c r="AC272" s="8">
        <f>IF(OR(F272 = "NULL", H272 = "NULL"), "NULL", (F272+H272)/2)</f>
        <v>76.545000000000002</v>
      </c>
      <c r="AD272" s="13"/>
    </row>
    <row r="273" spans="1:30" ht="75.599999999999994" customHeight="1" x14ac:dyDescent="0.3">
      <c r="A273" s="9" t="s">
        <v>889</v>
      </c>
      <c r="B273" s="10" t="s">
        <v>890</v>
      </c>
      <c r="C273" s="10" t="s">
        <v>891</v>
      </c>
      <c r="D273" s="11" t="s">
        <v>892</v>
      </c>
      <c r="E273" s="8">
        <f>IF(F273 = "NULL", "NULL", F273/28.34952)</f>
        <v>2.100035556157565</v>
      </c>
      <c r="F273" s="8">
        <v>59.535000000000004</v>
      </c>
      <c r="G273" s="8">
        <f>IF(H273 = "NULL", "NULL", H273/28.34952)</f>
        <v>4.20007111231513</v>
      </c>
      <c r="H273" s="8">
        <v>119.07000000000001</v>
      </c>
      <c r="I273" s="8">
        <f>IF(G273 = "NULL", "NULL", G273*1.25)</f>
        <v>5.2500888903939122</v>
      </c>
      <c r="J273" s="8">
        <f>IF(G273 = "NULL", "NULL", I273*28.35)</f>
        <v>148.84002004266742</v>
      </c>
      <c r="K273" s="8">
        <f>IF(G273 = "NULL", "NULL", G273*2)</f>
        <v>8.4001422246302599</v>
      </c>
      <c r="L273" s="8">
        <f>IF(G273 = "NULL", "NULL", K273*28.35)</f>
        <v>238.14403206826788</v>
      </c>
      <c r="M273" s="11" t="str">
        <f>CONCATENATE(D273, CHAR(10), " - NET WT. ", E273, " oz (", F273, " grams)")</f>
        <v>Maple Cinnamon Sugar Ingredients:
cinnamon, pure maple syrup sugar granules
 - NET WT. 2.10003555615756 oz (59.535 grams)</v>
      </c>
      <c r="N273" s="12">
        <v>10000000219</v>
      </c>
      <c r="O273" s="12">
        <v>30000000219</v>
      </c>
      <c r="P273" s="12">
        <v>50000000219</v>
      </c>
      <c r="Q273" s="12">
        <v>70000000219</v>
      </c>
      <c r="R273" s="12">
        <v>90000000219</v>
      </c>
      <c r="S273" s="12">
        <v>11000000248</v>
      </c>
      <c r="T273" s="12">
        <v>13000000251</v>
      </c>
      <c r="U273" s="10"/>
      <c r="V273" s="11"/>
      <c r="W273" s="8">
        <f>IF(G273 = "NULL", "NULL", G273/4)</f>
        <v>1.0500177780787825</v>
      </c>
      <c r="X273" s="8">
        <f>IF(W273 = "NULL", "NULL", W273*28.35)</f>
        <v>29.768004008533484</v>
      </c>
      <c r="Y273" s="8">
        <f>IF(G273 = "NULL", "NULL", G273*4)</f>
        <v>16.80028444926052</v>
      </c>
      <c r="Z273" s="8">
        <f>IF(G273 = "NULL", "NULL", H273*4)</f>
        <v>476.28000000000003</v>
      </c>
      <c r="AA273" s="16">
        <v>15000000203</v>
      </c>
      <c r="AB273" s="8">
        <f>IF(OR(E273 = "NULL", G273 = "NULL"), "NULL", (E273+G273)/2)</f>
        <v>3.1500533342363477</v>
      </c>
      <c r="AC273" s="8">
        <f>IF(OR(F273 = "NULL", H273 = "NULL"), "NULL", (F273+H273)/2)</f>
        <v>89.302500000000009</v>
      </c>
      <c r="AD273" s="13"/>
    </row>
    <row r="274" spans="1:30" ht="75.599999999999994" customHeight="1" x14ac:dyDescent="0.3">
      <c r="A274" s="14" t="s">
        <v>893</v>
      </c>
      <c r="B274" s="10" t="s">
        <v>894</v>
      </c>
      <c r="C274" s="10" t="s">
        <v>895</v>
      </c>
      <c r="D274" s="11" t="s">
        <v>2274</v>
      </c>
      <c r="E274" s="8">
        <f>IF(F274 = "NULL", "NULL", F274/28.34952)</f>
        <v>1.687528571912329</v>
      </c>
      <c r="F274" s="8">
        <v>47.840625000000003</v>
      </c>
      <c r="G274" s="8">
        <f>IF(H274 = "NULL", "NULL", H274/28.34952)</f>
        <v>3.3750571438246579</v>
      </c>
      <c r="H274" s="8">
        <v>95.681250000000006</v>
      </c>
      <c r="I274" s="8">
        <f>IF(G274 = "NULL", "NULL", G274*1.25)</f>
        <v>4.2188214297808226</v>
      </c>
      <c r="J274" s="8">
        <f>IF(G274 = "NULL", "NULL", I274*28.35)</f>
        <v>119.60358753428633</v>
      </c>
      <c r="K274" s="8">
        <f>IF(G274 = "NULL", "NULL", G274*2)</f>
        <v>6.7501142876493159</v>
      </c>
      <c r="L274" s="8">
        <f>IF(G274 = "NULL", "NULL", K274*28.35)</f>
        <v>191.36574005485812</v>
      </c>
      <c r="M274" s="11" t="s">
        <v>2275</v>
      </c>
      <c r="N274" s="11">
        <v>10000000506</v>
      </c>
      <c r="O274" s="11">
        <v>30000000506</v>
      </c>
      <c r="P274" s="11">
        <v>50000000506</v>
      </c>
      <c r="Q274" s="11">
        <v>70000000506</v>
      </c>
      <c r="R274" s="11">
        <v>90000000506</v>
      </c>
      <c r="S274" s="11">
        <v>11000000249</v>
      </c>
      <c r="T274" s="11">
        <v>13000000252</v>
      </c>
      <c r="U274" s="11"/>
      <c r="V274" s="11"/>
      <c r="W274" s="8">
        <f>IF(G274 = "NULL", "NULL", G274/4)</f>
        <v>0.84376428595616448</v>
      </c>
      <c r="X274" s="8">
        <f>IF(W274 = "NULL", "NULL", W274*28.35)</f>
        <v>23.920717506857265</v>
      </c>
      <c r="Y274" s="8">
        <f>IF(G274 = "NULL", "NULL", G274*4)</f>
        <v>13.500228575298632</v>
      </c>
      <c r="Z274" s="8">
        <f>IF(G274 = "NULL", "NULL", H274*4)</f>
        <v>382.72500000000002</v>
      </c>
      <c r="AA274" s="11">
        <v>15000000462</v>
      </c>
      <c r="AB274" s="8">
        <f>IF(OR(E274 = "NULL", G274 = "NULL"), "NULL", (E274+G274)/2)</f>
        <v>2.5312928578684932</v>
      </c>
      <c r="AC274" s="8">
        <f>IF(OR(F274 = "NULL", H274 = "NULL"), "NULL", (F274+H274)/2)</f>
        <v>71.760937500000011</v>
      </c>
      <c r="AD274" s="13" t="s">
        <v>896</v>
      </c>
    </row>
    <row r="275" spans="1:30" ht="75.599999999999994" customHeight="1" x14ac:dyDescent="0.3">
      <c r="A275" s="9" t="s">
        <v>897</v>
      </c>
      <c r="B275" s="10" t="s">
        <v>898</v>
      </c>
      <c r="C275" s="10" t="s">
        <v>899</v>
      </c>
      <c r="D275" s="11" t="s">
        <v>898</v>
      </c>
      <c r="E275" s="8">
        <f>IF(F275 = "NULL", "NULL", F275/28.34952)</f>
        <v>2.9000491013604468</v>
      </c>
      <c r="F275" s="8">
        <v>82.215000000000003</v>
      </c>
      <c r="G275" s="8">
        <f>IF(H275 = "NULL", "NULL", H275/28.34952)</f>
        <v>5.8000982027208936</v>
      </c>
      <c r="H275" s="8">
        <v>164.43</v>
      </c>
      <c r="I275" s="8">
        <f>IF(G275 = "NULL", "NULL", G275*1.25)</f>
        <v>7.2501227534011168</v>
      </c>
      <c r="J275" s="8">
        <f>IF(G275 = "NULL", "NULL", I275*28.35)</f>
        <v>205.54098005892166</v>
      </c>
      <c r="K275" s="8">
        <f>IF(G275 = "NULL", "NULL", G275*2)</f>
        <v>11.600196405441787</v>
      </c>
      <c r="L275" s="8">
        <f>IF(G275 = "NULL", "NULL", K275*28.35)</f>
        <v>328.86556809427469</v>
      </c>
      <c r="M275" s="11" t="str">
        <f>CONCATENATE(D275, CHAR(10), " - NET WT. ", E275, " oz (", F275, " grams)")</f>
        <v>Maui Onion Sea Salt
 - NET WT. 2.90004910136045 oz (82.215 grams)</v>
      </c>
      <c r="N275" s="12">
        <v>10000000220</v>
      </c>
      <c r="O275" s="12">
        <v>30000000220</v>
      </c>
      <c r="P275" s="12">
        <v>50000000220</v>
      </c>
      <c r="Q275" s="12">
        <v>70000000220</v>
      </c>
      <c r="R275" s="12">
        <v>90000000220</v>
      </c>
      <c r="S275" s="12">
        <v>11000000250</v>
      </c>
      <c r="T275" s="12">
        <v>13000000253</v>
      </c>
      <c r="U275" s="10"/>
      <c r="V275" s="11" t="s">
        <v>1687</v>
      </c>
      <c r="W275" s="8">
        <f>IF(G275 = "NULL", "NULL", G275/4)</f>
        <v>1.4500245506802234</v>
      </c>
      <c r="X275" s="8">
        <f>IF(W275 = "NULL", "NULL", W275*28.35)</f>
        <v>41.108196011784337</v>
      </c>
      <c r="Y275" s="8">
        <f>IF(G275 = "NULL", "NULL", G275*4)</f>
        <v>23.200392810883574</v>
      </c>
      <c r="Z275" s="8">
        <f>IF(G275 = "NULL", "NULL", H275*4)</f>
        <v>657.72</v>
      </c>
      <c r="AA275" s="16">
        <v>15000000204</v>
      </c>
      <c r="AB275" s="8">
        <f>IF(OR(E275 = "NULL", G275 = "NULL"), "NULL", (E275+G275)/2)</f>
        <v>4.3500736520406704</v>
      </c>
      <c r="AC275" s="8">
        <f>IF(OR(F275 = "NULL", H275 = "NULL"), "NULL", (F275+H275)/2)</f>
        <v>123.32250000000001</v>
      </c>
      <c r="AD275" s="13"/>
    </row>
    <row r="276" spans="1:30" ht="75.599999999999994" customHeight="1" x14ac:dyDescent="0.3">
      <c r="A276" s="9" t="s">
        <v>900</v>
      </c>
      <c r="B276" s="10" t="s">
        <v>901</v>
      </c>
      <c r="C276" s="10" t="s">
        <v>902</v>
      </c>
      <c r="D276" s="11" t="s">
        <v>903</v>
      </c>
      <c r="E276" s="8">
        <f>IF(F276 = "NULL", "NULL", F276/28.34952)</f>
        <v>1.7000287835561239</v>
      </c>
      <c r="F276" s="8">
        <v>48.195</v>
      </c>
      <c r="G276" s="8">
        <f>IF(H276 = "NULL", "NULL", H276/28.34952)</f>
        <v>3.4000575671122477</v>
      </c>
      <c r="H276" s="8">
        <v>96.39</v>
      </c>
      <c r="I276" s="8">
        <f>IF(G276 = "NULL", "NULL", G276*1.25)</f>
        <v>4.2500719588903095</v>
      </c>
      <c r="J276" s="8">
        <f>IF(G276 = "NULL", "NULL", I276*28.35)</f>
        <v>120.48954003454028</v>
      </c>
      <c r="K276" s="8">
        <f>IF(G276 = "NULL", "NULL", G276*2)</f>
        <v>6.8001151342244954</v>
      </c>
      <c r="L276" s="8">
        <f>IF(G276 = "NULL", "NULL", K276*28.35)</f>
        <v>192.78326405526445</v>
      </c>
      <c r="M276" s="11" t="str">
        <f>CONCATENATE(D276, CHAR(10), " - NET WT. ", E276, " oz (", F276, " grams)")</f>
        <v>Mediterranean Bread Dip Ingredients:
salt, pepper, starch, garlic, monosodium, oregano, sugar, onion and parsley
 - NET WT. 1.70002878355612 oz (48.195 grams)</v>
      </c>
      <c r="N276" s="12">
        <v>10000000222</v>
      </c>
      <c r="O276" s="12">
        <v>30000000222</v>
      </c>
      <c r="P276" s="12">
        <v>50000000222</v>
      </c>
      <c r="Q276" s="12">
        <v>70000000222</v>
      </c>
      <c r="R276" s="12">
        <v>90000000222</v>
      </c>
      <c r="S276" s="12">
        <v>11000000251</v>
      </c>
      <c r="T276" s="12">
        <v>13000000254</v>
      </c>
      <c r="U276" s="10" t="s">
        <v>39</v>
      </c>
      <c r="V276" s="11" t="s">
        <v>245</v>
      </c>
      <c r="W276" s="8">
        <f>IF(G276 = "NULL", "NULL", G276/4)</f>
        <v>0.85001439177806193</v>
      </c>
      <c r="X276" s="8">
        <f>IF(W276 = "NULL", "NULL", W276*28.35)</f>
        <v>24.097908006908057</v>
      </c>
      <c r="Y276" s="8">
        <f>IF(G276 = "NULL", "NULL", G276*4)</f>
        <v>13.600230268448991</v>
      </c>
      <c r="Z276" s="8">
        <f>IF(G276 = "NULL", "NULL", H276*4)</f>
        <v>385.56</v>
      </c>
      <c r="AA276" s="16">
        <v>15000000206</v>
      </c>
      <c r="AB276" s="8">
        <f>IF(OR(E276 = "NULL", G276 = "NULL"), "NULL", (E276+G276)/2)</f>
        <v>2.5500431753341859</v>
      </c>
      <c r="AC276" s="8">
        <f>IF(OR(F276 = "NULL", H276 = "NULL"), "NULL", (F276+H276)/2)</f>
        <v>72.292500000000004</v>
      </c>
      <c r="AD276" s="13"/>
    </row>
    <row r="277" spans="1:30" ht="75.599999999999994" customHeight="1" x14ac:dyDescent="0.3">
      <c r="A277" s="25" t="s">
        <v>904</v>
      </c>
      <c r="B277" s="10" t="s">
        <v>905</v>
      </c>
      <c r="C277" s="10" t="s">
        <v>906</v>
      </c>
      <c r="D277" s="11" t="s">
        <v>907</v>
      </c>
      <c r="E277" s="8">
        <f>IF(F277 = "NULL", "NULL", F277/28.34952)</f>
        <v>1.8000304767064841</v>
      </c>
      <c r="F277" s="8">
        <v>51.03</v>
      </c>
      <c r="G277" s="8">
        <f>IF(H277 = "NULL", "NULL", H277/28.34952)</f>
        <v>3.6000609534129682</v>
      </c>
      <c r="H277" s="8">
        <v>102.06</v>
      </c>
      <c r="I277" s="8">
        <f>IF(G277 = "NULL", "NULL", G277*1.25)</f>
        <v>4.50007619176621</v>
      </c>
      <c r="J277" s="8">
        <f>IF(G277 = "NULL", "NULL", I277*28.35)</f>
        <v>127.57716003657205</v>
      </c>
      <c r="K277" s="8">
        <f>IF(G277 = "NULL", "NULL", G277*2)</f>
        <v>7.2001219068259363</v>
      </c>
      <c r="L277" s="8">
        <f>IF(G277 = "NULL", "NULL", K277*28.35)</f>
        <v>204.1234560585153</v>
      </c>
      <c r="M277" s="11" t="str">
        <f>CONCATENATE(D277, CHAR(10), " - NET WT. ", E277, " oz (", F277, " grams)")</f>
        <v>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1.80003047670648 oz (51.03 grams)</v>
      </c>
      <c r="N277" s="12">
        <v>10000000221</v>
      </c>
      <c r="O277" s="12">
        <v>30000000221</v>
      </c>
      <c r="P277" s="12">
        <v>50000000221</v>
      </c>
      <c r="Q277" s="12">
        <v>70000000221</v>
      </c>
      <c r="R277" s="12">
        <v>90000000221</v>
      </c>
      <c r="S277" s="12">
        <v>11000000252</v>
      </c>
      <c r="T277" s="12">
        <v>13000000255</v>
      </c>
      <c r="U277" s="10" t="s">
        <v>39</v>
      </c>
      <c r="V277" s="11" t="s">
        <v>591</v>
      </c>
      <c r="W277" s="8">
        <f>IF(G277 = "NULL", "NULL", G277/4)</f>
        <v>0.90001523835324204</v>
      </c>
      <c r="X277" s="8">
        <f>IF(W277 = "NULL", "NULL", W277*28.35)</f>
        <v>25.515432007314413</v>
      </c>
      <c r="Y277" s="8">
        <f>IF(G277 = "NULL", "NULL", G277*4)</f>
        <v>14.400243813651873</v>
      </c>
      <c r="Z277" s="8">
        <f>IF(G277 = "NULL", "NULL", H277*4)</f>
        <v>408.24</v>
      </c>
      <c r="AA277" s="16">
        <v>15000000205</v>
      </c>
      <c r="AB277" s="8">
        <f>IF(OR(E277 = "NULL", G277 = "NULL"), "NULL", (E277+G277)/2)</f>
        <v>2.7000457150597263</v>
      </c>
      <c r="AC277" s="8">
        <f>IF(OR(F277 = "NULL", H277 = "NULL"), "NULL", (F277+H277)/2)</f>
        <v>76.545000000000002</v>
      </c>
      <c r="AD277" s="13"/>
    </row>
    <row r="278" spans="1:30" ht="75.599999999999994" customHeight="1" x14ac:dyDescent="0.3">
      <c r="A278" s="14" t="s">
        <v>908</v>
      </c>
      <c r="B278" s="10" t="s">
        <v>909</v>
      </c>
      <c r="C278" s="10" t="s">
        <v>909</v>
      </c>
      <c r="D278" s="11" t="s">
        <v>2248</v>
      </c>
      <c r="E278" s="8">
        <f>IF(F278 = "NULL", "NULL", F278/28.34952)</f>
        <v>1.8000304767064841</v>
      </c>
      <c r="F278" s="8">
        <v>51.03</v>
      </c>
      <c r="G278" s="8">
        <f>IF(H278 = "NULL", "NULL", H278/28.34952)</f>
        <v>3.6000609534129682</v>
      </c>
      <c r="H278" s="8">
        <v>102.06</v>
      </c>
      <c r="I278" s="8">
        <f>IF(G278 = "NULL", "NULL", G278*1.25)</f>
        <v>4.50007619176621</v>
      </c>
      <c r="J278" s="8">
        <f>IF(G278 = "NULL", "NULL", I278*28.35)</f>
        <v>127.57716003657205</v>
      </c>
      <c r="K278" s="8">
        <f>IF(G278 = "NULL", "NULL", G278*2)</f>
        <v>7.2001219068259363</v>
      </c>
      <c r="L278" s="8">
        <f>IF(G278 = "NULL", "NULL", K278*28.35)</f>
        <v>204.1234560585153</v>
      </c>
      <c r="M278" s="11" t="s">
        <v>2249</v>
      </c>
      <c r="N278" s="11">
        <v>10000000486</v>
      </c>
      <c r="O278" s="11">
        <v>30000000486</v>
      </c>
      <c r="P278" s="11">
        <v>50000000486</v>
      </c>
      <c r="Q278" s="11">
        <v>70000000486</v>
      </c>
      <c r="R278" s="11">
        <v>90000000486</v>
      </c>
      <c r="S278" s="11">
        <v>11000000253</v>
      </c>
      <c r="T278" s="11">
        <v>13000000256</v>
      </c>
      <c r="U278" s="11" t="s">
        <v>39</v>
      </c>
      <c r="V278" s="11" t="s">
        <v>591</v>
      </c>
      <c r="W278" s="8">
        <f>IF(G278 = "NULL", "NULL", G278/4)</f>
        <v>0.90001523835324204</v>
      </c>
      <c r="X278" s="8">
        <f>IF(W278 = "NULL", "NULL", W278*28.35)</f>
        <v>25.515432007314413</v>
      </c>
      <c r="Y278" s="8">
        <f>IF(G278 = "NULL", "NULL", G278*4)</f>
        <v>14.400243813651873</v>
      </c>
      <c r="Z278" s="8">
        <f>IF(G278 = "NULL", "NULL", H278*4)</f>
        <v>408.24</v>
      </c>
      <c r="AA278" s="11">
        <v>15000000442</v>
      </c>
      <c r="AB278" s="8">
        <f>IF(OR(E278 = "NULL", G278 = "NULL"), "NULL", (E278+G278)/2)</f>
        <v>2.7000457150597263</v>
      </c>
      <c r="AC278" s="8">
        <f>IF(OR(F278 = "NULL", H278 = "NULL"), "NULL", (F278+H278)/2)</f>
        <v>76.545000000000002</v>
      </c>
      <c r="AD278" s="13" t="s">
        <v>910</v>
      </c>
    </row>
    <row r="279" spans="1:30" ht="75.599999999999994" customHeight="1" x14ac:dyDescent="0.3">
      <c r="A279" s="9" t="s">
        <v>911</v>
      </c>
      <c r="B279" s="10" t="s">
        <v>912</v>
      </c>
      <c r="C279" s="10" t="s">
        <v>913</v>
      </c>
      <c r="D279" s="11" t="s">
        <v>914</v>
      </c>
      <c r="E279" s="8">
        <f>IF(F279 = "NULL", "NULL", F279/28.34952)</f>
        <v>2.9000491013604468</v>
      </c>
      <c r="F279" s="8">
        <v>82.215000000000003</v>
      </c>
      <c r="G279" s="8">
        <f>IF(H279 = "NULL", "NULL", H279/28.34952)</f>
        <v>5.8000982027208936</v>
      </c>
      <c r="H279" s="8">
        <v>164.43</v>
      </c>
      <c r="I279" s="8">
        <f>IF(G279 = "NULL", "NULL", G279*1.25)</f>
        <v>7.2501227534011168</v>
      </c>
      <c r="J279" s="8">
        <f>IF(G279 = "NULL", "NULL", I279*28.35)</f>
        <v>205.54098005892166</v>
      </c>
      <c r="K279" s="8">
        <f>IF(G279 = "NULL", "NULL", G279*2)</f>
        <v>11.600196405441787</v>
      </c>
      <c r="L279" s="8">
        <f>IF(G279 = "NULL", "NULL", K279*28.35)</f>
        <v>328.86556809427469</v>
      </c>
      <c r="M279" s="11" t="str">
        <f>CONCATENATE(D279, CHAR(10), " - NET WT. ", E279, " oz (", F279, " grams)")</f>
        <v>Mediterranean Sea Salt Ingredients:
sea salt
 - NET WT. 2.90004910136045 oz (82.215 grams)</v>
      </c>
      <c r="N279" s="12">
        <v>10000000223</v>
      </c>
      <c r="O279" s="12">
        <v>30000000223</v>
      </c>
      <c r="P279" s="12">
        <v>50000000223</v>
      </c>
      <c r="Q279" s="12">
        <v>70000000223</v>
      </c>
      <c r="R279" s="12">
        <v>90000000223</v>
      </c>
      <c r="S279" s="12">
        <v>11000000254</v>
      </c>
      <c r="T279" s="12">
        <v>13000000257</v>
      </c>
      <c r="U279" s="10"/>
      <c r="V279" s="11"/>
      <c r="W279" s="8">
        <f>IF(G279 = "NULL", "NULL", G279/4)</f>
        <v>1.4500245506802234</v>
      </c>
      <c r="X279" s="8">
        <f>IF(W279 = "NULL", "NULL", W279*28.35)</f>
        <v>41.108196011784337</v>
      </c>
      <c r="Y279" s="8">
        <f>IF(G279 = "NULL", "NULL", G279*4)</f>
        <v>23.200392810883574</v>
      </c>
      <c r="Z279" s="8">
        <f>IF(G279 = "NULL", "NULL", H279*4)</f>
        <v>657.72</v>
      </c>
      <c r="AA279" s="16">
        <v>15000000207</v>
      </c>
      <c r="AB279" s="8">
        <f>IF(OR(E279 = "NULL", G279 = "NULL"), "NULL", (E279+G279)/2)</f>
        <v>4.3500736520406704</v>
      </c>
      <c r="AC279" s="8">
        <f>IF(OR(F279 = "NULL", H279 = "NULL"), "NULL", (F279+H279)/2)</f>
        <v>123.32250000000001</v>
      </c>
      <c r="AD279" s="13"/>
    </row>
    <row r="280" spans="1:30" ht="75.599999999999994" customHeight="1" x14ac:dyDescent="0.3">
      <c r="A280" s="9" t="s">
        <v>915</v>
      </c>
      <c r="B280" s="10" t="s">
        <v>916</v>
      </c>
      <c r="C280" s="10" t="s">
        <v>917</v>
      </c>
      <c r="D280" s="11" t="s">
        <v>2094</v>
      </c>
      <c r="E280" s="8">
        <f>IF(F280 = "NULL", "NULL", F280/28.34952)</f>
        <v>1.2345888043254349</v>
      </c>
      <c r="F280" s="8">
        <v>35</v>
      </c>
      <c r="G280" s="8">
        <f>IF(H280 = "NULL", "NULL", H280/28.34952)</f>
        <v>2.7160953695159566</v>
      </c>
      <c r="H280" s="8">
        <v>77</v>
      </c>
      <c r="I280" s="8">
        <f>IF(G280 = "NULL", "NULL", G280*1.25)</f>
        <v>3.3951192118949458</v>
      </c>
      <c r="J280" s="8">
        <f>IF(G280 = "NULL", "NULL", I280*28.35)</f>
        <v>96.251629657221713</v>
      </c>
      <c r="K280" s="8">
        <f>IF(G280 = "NULL", "NULL", G280*2)</f>
        <v>5.4321907390319133</v>
      </c>
      <c r="L280" s="8">
        <f>IF(G280 = "NULL", "NULL", K280*28.35)</f>
        <v>154.00260745155475</v>
      </c>
      <c r="M280" s="11" t="str">
        <f>CONCATENATE(D280, CHAR(10), " - NET WT. ", E280, " oz (", F280, " grams)")</f>
        <v>Memphis Grill Seasoning Ingredients:
paprika, salt, sugar, dehydrated onion, dehydrated garlic, spices
 - NET WT. 1.23458880432543 oz (35 grams)</v>
      </c>
      <c r="N280" s="12">
        <v>10000000224</v>
      </c>
      <c r="O280" s="12">
        <v>30000000224</v>
      </c>
      <c r="P280" s="12">
        <v>50000000224</v>
      </c>
      <c r="Q280" s="12">
        <v>70000000224</v>
      </c>
      <c r="R280" s="12">
        <v>90000000224</v>
      </c>
      <c r="S280" s="12">
        <v>11000000255</v>
      </c>
      <c r="T280" s="12">
        <v>13000000258</v>
      </c>
      <c r="U280" s="10" t="s">
        <v>39</v>
      </c>
      <c r="V280" s="11" t="s">
        <v>1677</v>
      </c>
      <c r="W280" s="8">
        <f>IF(G280 = "NULL", "NULL", G280/4)</f>
        <v>0.67902384237898916</v>
      </c>
      <c r="X280" s="8">
        <f>IF(W280 = "NULL", "NULL", W280*28.35)</f>
        <v>19.250325931444344</v>
      </c>
      <c r="Y280" s="8">
        <f>IF(G280 = "NULL", "NULL", G280*4)</f>
        <v>10.864381478063827</v>
      </c>
      <c r="Z280" s="8">
        <f>IF(G280 = "NULL", "NULL", H280*4)</f>
        <v>308</v>
      </c>
      <c r="AA280" s="16">
        <v>15000000208</v>
      </c>
      <c r="AB280" s="8">
        <f>IF(OR(E280 = "NULL", G280 = "NULL"), "NULL", (E280+G280)/2)</f>
        <v>1.9753420869206959</v>
      </c>
      <c r="AC280" s="8">
        <f>IF(OR(F280 = "NULL", H280 = "NULL"), "NULL", (F280+H280)/2)</f>
        <v>56</v>
      </c>
      <c r="AD280" s="13" t="s">
        <v>2008</v>
      </c>
    </row>
    <row r="281" spans="1:30" ht="75.599999999999994" customHeight="1" x14ac:dyDescent="0.3">
      <c r="A281" s="9" t="s">
        <v>918</v>
      </c>
      <c r="B281" s="10" t="s">
        <v>919</v>
      </c>
      <c r="C281" s="10" t="s">
        <v>920</v>
      </c>
      <c r="D281" s="11" t="s">
        <v>921</v>
      </c>
      <c r="E281" s="8">
        <f>IF(F281 = "NULL", "NULL", F281/28.34952)</f>
        <v>2.300038942458285</v>
      </c>
      <c r="F281" s="8">
        <v>65.204999999999998</v>
      </c>
      <c r="G281" s="8">
        <f>IF(H281 = "NULL", "NULL", H281/28.34952)</f>
        <v>4.60007788491657</v>
      </c>
      <c r="H281" s="8">
        <v>130.41</v>
      </c>
      <c r="I281" s="8">
        <f>IF(G281 = "NULL", "NULL", G281*1.25)</f>
        <v>5.7500973561457123</v>
      </c>
      <c r="J281" s="8">
        <f>IF(G281 = "NULL", "NULL", I281*28.35)</f>
        <v>163.01526004673096</v>
      </c>
      <c r="K281" s="8">
        <f>IF(G281 = "NULL", "NULL", G281*2)</f>
        <v>9.20015576983314</v>
      </c>
      <c r="L281" s="8">
        <f>IF(G281 = "NULL", "NULL", K281*28.35)</f>
        <v>260.82441607476954</v>
      </c>
      <c r="M281" s="11" t="str">
        <f>CONCATENATE(D281, CHAR(10), " - NET WT. ", E281, " oz (", F281, " grams)")</f>
        <v>Mesquite Smoked Sea Salt Ingredients:
sea salt smoked over mesquite wood
 - NET WT. 2.30003894245828 oz (65.205 grams)</v>
      </c>
      <c r="N281" s="12">
        <v>10000000225</v>
      </c>
      <c r="O281" s="12">
        <v>30000000225</v>
      </c>
      <c r="P281" s="12">
        <v>50000000225</v>
      </c>
      <c r="Q281" s="12">
        <v>70000000225</v>
      </c>
      <c r="R281" s="12">
        <v>90000000225</v>
      </c>
      <c r="S281" s="12">
        <v>11000000256</v>
      </c>
      <c r="T281" s="12">
        <v>13000000259</v>
      </c>
      <c r="U281" s="10"/>
      <c r="V281" s="11"/>
      <c r="W281" s="8">
        <f>IF(G281 = "NULL", "NULL", G281/4)</f>
        <v>1.1500194712291425</v>
      </c>
      <c r="X281" s="8">
        <f>IF(W281 = "NULL", "NULL", W281*28.35)</f>
        <v>32.603052009346193</v>
      </c>
      <c r="Y281" s="8">
        <f>IF(G281 = "NULL", "NULL", G281*4)</f>
        <v>18.40031153966628</v>
      </c>
      <c r="Z281" s="8">
        <f>IF(G281 = "NULL", "NULL", H281*4)</f>
        <v>521.64</v>
      </c>
      <c r="AA281" s="16">
        <v>15000000209</v>
      </c>
      <c r="AB281" s="8">
        <f>IF(OR(E281 = "NULL", G281 = "NULL"), "NULL", (E281+G281)/2)</f>
        <v>3.4500584136874277</v>
      </c>
      <c r="AC281" s="8">
        <f>IF(OR(F281 = "NULL", H281 = "NULL"), "NULL", (F281+H281)/2)</f>
        <v>97.807500000000005</v>
      </c>
      <c r="AD281" s="13"/>
    </row>
    <row r="282" spans="1:30" ht="75.599999999999994" customHeight="1" x14ac:dyDescent="0.3">
      <c r="A282" s="25" t="s">
        <v>922</v>
      </c>
      <c r="B282" s="10" t="s">
        <v>923</v>
      </c>
      <c r="C282" s="10" t="s">
        <v>924</v>
      </c>
      <c r="D282" s="11" t="s">
        <v>925</v>
      </c>
      <c r="E282" s="8">
        <f>IF(F282 = "NULL", "NULL", F282/28.34952)</f>
        <v>1.5000253972554036</v>
      </c>
      <c r="F282" s="8">
        <v>42.525000000000006</v>
      </c>
      <c r="G282" s="8">
        <f>IF(H282 = "NULL", "NULL", H282/28.34952)</f>
        <v>3.0000507945108073</v>
      </c>
      <c r="H282" s="8">
        <v>85.050000000000011</v>
      </c>
      <c r="I282" s="8">
        <f>IF(G282 = "NULL", "NULL", G282*1.25)</f>
        <v>3.7500634931385091</v>
      </c>
      <c r="J282" s="8">
        <f>IF(G282 = "NULL", "NULL", I282*28.35)</f>
        <v>106.31430003047674</v>
      </c>
      <c r="K282" s="8">
        <f>IF(G282 = "NULL", "NULL", G282*2)</f>
        <v>6.0001015890216145</v>
      </c>
      <c r="L282" s="8">
        <f>IF(G282 = "NULL", "NULL", K282*28.35)</f>
        <v>170.10288004876278</v>
      </c>
      <c r="M282" s="11" t="str">
        <f>CONCATENATE(D282, CHAR(10), " - NET WT. ", E282, " oz (", F282, " grams)")</f>
        <v>Mesquite Wood Grill Seasoning Ingredients:
sugar, garlic, onion, chardex hickory, paprika, salt, cumin, cayenne, black pepper 
 - NET WT. 1.5000253972554 oz (42.525 grams)</v>
      </c>
      <c r="N282" s="12">
        <v>10000000226</v>
      </c>
      <c r="O282" s="12">
        <v>30000000226</v>
      </c>
      <c r="P282" s="12">
        <v>50000000226</v>
      </c>
      <c r="Q282" s="12">
        <v>70000000226</v>
      </c>
      <c r="R282" s="12">
        <v>90000000226</v>
      </c>
      <c r="S282" s="12">
        <v>11000000257</v>
      </c>
      <c r="T282" s="12">
        <v>13000000260</v>
      </c>
      <c r="U282" s="10"/>
      <c r="V282" s="11"/>
      <c r="W282" s="8">
        <f>IF(G282 = "NULL", "NULL", G282/4)</f>
        <v>0.75001269862770181</v>
      </c>
      <c r="X282" s="8">
        <f>IF(W282 = "NULL", "NULL", W282*28.35)</f>
        <v>21.262860006095348</v>
      </c>
      <c r="Y282" s="8">
        <f>IF(G282 = "NULL", "NULL", G282*4)</f>
        <v>12.000203178043229</v>
      </c>
      <c r="Z282" s="8">
        <f>IF(G282 = "NULL", "NULL", H282*4)</f>
        <v>340.20000000000005</v>
      </c>
      <c r="AA282" s="16">
        <v>15000000210</v>
      </c>
      <c r="AB282" s="8">
        <f>IF(OR(E282 = "NULL", G282 = "NULL"), "NULL", (E282+G282)/2)</f>
        <v>2.2500380958831054</v>
      </c>
      <c r="AC282" s="8">
        <f>IF(OR(F282 = "NULL", H282 = "NULL"), "NULL", (F282+H282)/2)</f>
        <v>63.787500000000009</v>
      </c>
      <c r="AD282" s="13"/>
    </row>
    <row r="283" spans="1:30" ht="75.599999999999994" customHeight="1" x14ac:dyDescent="0.3">
      <c r="A283" s="9" t="s">
        <v>1446</v>
      </c>
      <c r="B283" s="10" t="s">
        <v>927</v>
      </c>
      <c r="C283" s="10" t="s">
        <v>928</v>
      </c>
      <c r="D283" s="11" t="s">
        <v>929</v>
      </c>
      <c r="E283" s="8">
        <f>IF(F283 = "NULL", "NULL", F283/28.34952)</f>
        <v>2.100035556157565</v>
      </c>
      <c r="F283" s="8">
        <v>59.535000000000004</v>
      </c>
      <c r="G283" s="8">
        <f>IF(H283 = "NULL", "NULL", H283/28.34952)</f>
        <v>4.20007111231513</v>
      </c>
      <c r="H283" s="8">
        <v>119.07000000000001</v>
      </c>
      <c r="I283" s="8">
        <f>IF(G283 = "NULL", "NULL", G283*1.25)</f>
        <v>5.2500888903939122</v>
      </c>
      <c r="J283" s="8">
        <f>IF(G283 = "NULL", "NULL", I283*28.35)</f>
        <v>148.84002004266742</v>
      </c>
      <c r="K283" s="8">
        <f>IF(G283 = "NULL", "NULL", G283*2)</f>
        <v>8.4001422246302599</v>
      </c>
      <c r="L283" s="8">
        <f>IF(G283 = "NULL", "NULL", K283*28.35)</f>
        <v>238.14403206826788</v>
      </c>
      <c r="M283" s="11" t="str">
        <f>CONCATENATE(D283, CHAR(10), " - NET WT. ", E283, " oz (", F283, " grams)")</f>
        <v>Mighty Meatloaf Ingredients:
onion, spices, dried tomatoes, dried peppers, salt, dextrose, monosodium glutamate, garlic
 - NET WT. 2.10003555615756 oz (59.535 grams)</v>
      </c>
      <c r="N283" s="12">
        <v>10000000227</v>
      </c>
      <c r="O283" s="12">
        <v>30000000227</v>
      </c>
      <c r="P283" s="12">
        <v>50000000227</v>
      </c>
      <c r="Q283" s="12">
        <v>70000000227</v>
      </c>
      <c r="R283" s="12">
        <v>90000000227</v>
      </c>
      <c r="S283" s="12">
        <v>11000000258</v>
      </c>
      <c r="T283" s="12">
        <v>13000000261</v>
      </c>
      <c r="U283" s="10"/>
      <c r="V283" s="11"/>
      <c r="W283" s="8">
        <f>IF(G283 = "NULL", "NULL", G283/4)</f>
        <v>1.0500177780787825</v>
      </c>
      <c r="X283" s="8">
        <f>IF(W283 = "NULL", "NULL", W283*28.35)</f>
        <v>29.768004008533484</v>
      </c>
      <c r="Y283" s="8">
        <f>IF(G283 = "NULL", "NULL", G283*4)</f>
        <v>16.80028444926052</v>
      </c>
      <c r="Z283" s="8">
        <f>IF(G283 = "NULL", "NULL", H283*4)</f>
        <v>476.28000000000003</v>
      </c>
      <c r="AA283" s="16">
        <v>15000000211</v>
      </c>
      <c r="AB283" s="8">
        <f>IF(OR(E283 = "NULL", G283 = "NULL"), "NULL", (E283+G283)/2)</f>
        <v>3.1500533342363477</v>
      </c>
      <c r="AC283" s="8">
        <f>IF(OR(F283 = "NULL", H283 = "NULL"), "NULL", (F283+H283)/2)</f>
        <v>89.302500000000009</v>
      </c>
      <c r="AD283" s="13"/>
    </row>
    <row r="284" spans="1:30" ht="75.599999999999994" customHeight="1" x14ac:dyDescent="0.3">
      <c r="A284" s="9" t="s">
        <v>930</v>
      </c>
      <c r="B284" s="10" t="s">
        <v>931</v>
      </c>
      <c r="C284" s="10" t="s">
        <v>931</v>
      </c>
      <c r="D284" s="11" t="s">
        <v>932</v>
      </c>
      <c r="E284" s="8">
        <f>IF(F284 = "NULL", "NULL", F284/28.34952)</f>
        <v>1.6000270904057639</v>
      </c>
      <c r="F284" s="8">
        <v>45.360000000000007</v>
      </c>
      <c r="G284" s="8">
        <f>IF(H284 = "NULL", "NULL", H284/28.34952)</f>
        <v>3.2000541808115277</v>
      </c>
      <c r="H284" s="8">
        <v>90.720000000000013</v>
      </c>
      <c r="I284" s="8">
        <f>IF(G284 = "NULL", "NULL", G284*1.25)</f>
        <v>4.00006772601441</v>
      </c>
      <c r="J284" s="8">
        <f>IF(G284 = "NULL", "NULL", I284*28.35)</f>
        <v>113.40192003250853</v>
      </c>
      <c r="K284" s="8">
        <f>IF(G284 = "NULL", "NULL", G284*2)</f>
        <v>6.4001083616230554</v>
      </c>
      <c r="L284" s="8">
        <f>IF(G284 = "NULL", "NULL", K284*28.35)</f>
        <v>181.44307205201363</v>
      </c>
      <c r="M284" s="11" t="str">
        <f>CONCATENATE(D284, CHAR(10), " - NET WT. ", E284, " oz (", F284, " grams)")</f>
        <v>Minced Garlic Ingredients:
garlic
 - NET WT. 1.60002709040576 oz (45.36 grams)</v>
      </c>
      <c r="N284" s="12">
        <v>10000000524</v>
      </c>
      <c r="O284" s="12">
        <v>30000000524</v>
      </c>
      <c r="P284" s="12">
        <v>50000000524</v>
      </c>
      <c r="Q284" s="12">
        <v>70000000524</v>
      </c>
      <c r="R284" s="12">
        <v>90000000524</v>
      </c>
      <c r="S284" s="12">
        <v>11000000480</v>
      </c>
      <c r="T284" s="12">
        <v>13000000479</v>
      </c>
      <c r="U284" s="10"/>
      <c r="V284" s="11"/>
      <c r="W284" s="8">
        <f>IF(G284 = "NULL", "NULL", G284/4)</f>
        <v>0.80001354520288193</v>
      </c>
      <c r="X284" s="8">
        <f>IF(W284 = "NULL", "NULL", W284*28.35)</f>
        <v>22.680384006501704</v>
      </c>
      <c r="Y284" s="8">
        <f>IF(G284 = "NULL", "NULL", G284*4)</f>
        <v>12.800216723246111</v>
      </c>
      <c r="Z284" s="8">
        <f>IF(G284 = "NULL", "NULL", H284*4)</f>
        <v>362.88000000000005</v>
      </c>
      <c r="AA284" s="16">
        <v>15000000479</v>
      </c>
      <c r="AB284" s="8">
        <f>IF(OR(E284 = "NULL", G284 = "NULL"), "NULL", (E284+G284)/2)</f>
        <v>2.4000406356086459</v>
      </c>
      <c r="AC284" s="8">
        <f>IF(OR(F284 = "NULL", H284 = "NULL"), "NULL", (F284+H284)/2)</f>
        <v>68.040000000000006</v>
      </c>
      <c r="AD284" s="13"/>
    </row>
    <row r="285" spans="1:30" ht="75.599999999999994" customHeight="1" x14ac:dyDescent="0.3">
      <c r="A285" s="9" t="s">
        <v>933</v>
      </c>
      <c r="B285" s="10" t="s">
        <v>934</v>
      </c>
      <c r="C285" s="10" t="s">
        <v>934</v>
      </c>
      <c r="D285" s="11" t="s">
        <v>935</v>
      </c>
      <c r="E285" s="8">
        <f>IF(F285 = "NULL", "NULL", F285/28.34952)</f>
        <v>1.6000270904057639</v>
      </c>
      <c r="F285" s="8">
        <v>45.360000000000007</v>
      </c>
      <c r="G285" s="8">
        <f>IF(H285 = "NULL", "NULL", H285/28.34952)</f>
        <v>3.2000541808115277</v>
      </c>
      <c r="H285" s="8">
        <v>90.720000000000013</v>
      </c>
      <c r="I285" s="8">
        <f>IF(G285 = "NULL", "NULL", G285*1.25)</f>
        <v>4.00006772601441</v>
      </c>
      <c r="J285" s="8">
        <f>IF(G285 = "NULL", "NULL", I285*28.35)</f>
        <v>113.40192003250853</v>
      </c>
      <c r="K285" s="8">
        <f>IF(G285 = "NULL", "NULL", G285*2)</f>
        <v>6.4001083616230554</v>
      </c>
      <c r="L285" s="8">
        <f>IF(G285 = "NULL", "NULL", K285*28.35)</f>
        <v>181.44307205201363</v>
      </c>
      <c r="M285" s="11" t="str">
        <f>CONCATENATE(D285, CHAR(10), " - NET WT. ", E285, " oz (", F285, " grams)")</f>
        <v>Minced Onion Ingredients:
onion
 - NET WT. 1.60002709040576 oz (45.36 grams)</v>
      </c>
      <c r="N285" s="12">
        <v>10000000525</v>
      </c>
      <c r="O285" s="12">
        <v>30000000525</v>
      </c>
      <c r="P285" s="12">
        <v>50000000525</v>
      </c>
      <c r="Q285" s="12">
        <v>70000000525</v>
      </c>
      <c r="R285" s="12">
        <v>90000000525</v>
      </c>
      <c r="S285" s="12">
        <v>11000000481</v>
      </c>
      <c r="T285" s="12">
        <v>13000000480</v>
      </c>
      <c r="U285" s="10"/>
      <c r="V285" s="11"/>
      <c r="W285" s="8">
        <f>IF(G285 = "NULL", "NULL", G285/4)</f>
        <v>0.80001354520288193</v>
      </c>
      <c r="X285" s="8">
        <f>IF(W285 = "NULL", "NULL", W285*28.35)</f>
        <v>22.680384006501704</v>
      </c>
      <c r="Y285" s="8">
        <f>IF(G285 = "NULL", "NULL", G285*4)</f>
        <v>12.800216723246111</v>
      </c>
      <c r="Z285" s="8">
        <f>IF(G285 = "NULL", "NULL", H285*4)</f>
        <v>362.88000000000005</v>
      </c>
      <c r="AA285" s="16">
        <v>15000000480</v>
      </c>
      <c r="AB285" s="8">
        <f>IF(OR(E285 = "NULL", G285 = "NULL"), "NULL", (E285+G285)/2)</f>
        <v>2.4000406356086459</v>
      </c>
      <c r="AC285" s="8">
        <f>IF(OR(F285 = "NULL", H285 = "NULL"), "NULL", (F285+H285)/2)</f>
        <v>68.040000000000006</v>
      </c>
      <c r="AD285" s="13"/>
    </row>
    <row r="286" spans="1:30" ht="75.599999999999994" customHeight="1" x14ac:dyDescent="0.3">
      <c r="A286" s="14" t="s">
        <v>936</v>
      </c>
      <c r="B286" s="10" t="s">
        <v>937</v>
      </c>
      <c r="C286" s="10" t="s">
        <v>937</v>
      </c>
      <c r="D286" s="11" t="s">
        <v>2228</v>
      </c>
      <c r="E286" s="8">
        <f>IF(F286 = "NULL", "NULL", F286/28.34952)</f>
        <v>0.9171231117846087</v>
      </c>
      <c r="F286" s="8">
        <v>26</v>
      </c>
      <c r="G286" s="8">
        <f>IF(H286 = "NULL", "NULL", H286/28.34952)</f>
        <v>1.9400681210828261</v>
      </c>
      <c r="H286" s="8">
        <v>55</v>
      </c>
      <c r="I286" s="8">
        <f>IF(G286 = "NULL", "NULL", G286*1.25)</f>
        <v>2.4250851513535325</v>
      </c>
      <c r="J286" s="8">
        <f>IF(G286 = "NULL", "NULL", I286*28.35)</f>
        <v>68.751164040872652</v>
      </c>
      <c r="K286" s="8">
        <f>IF(G286 = "NULL", "NULL", G286*2)</f>
        <v>3.8801362421656522</v>
      </c>
      <c r="L286" s="8">
        <f>IF(G286 = "NULL", "NULL", K286*28.35)</f>
        <v>110.00186246539624</v>
      </c>
      <c r="M286" s="11" t="s">
        <v>2229</v>
      </c>
      <c r="N286" s="11">
        <v>10000000465</v>
      </c>
      <c r="O286" s="11">
        <v>30000000465</v>
      </c>
      <c r="P286" s="11">
        <v>50000000465</v>
      </c>
      <c r="Q286" s="11">
        <v>70000000465</v>
      </c>
      <c r="R286" s="11">
        <v>90000000465</v>
      </c>
      <c r="S286" s="11">
        <v>11000000259</v>
      </c>
      <c r="T286" s="11">
        <v>13000000262</v>
      </c>
      <c r="U286" s="11"/>
      <c r="V286" s="11"/>
      <c r="W286" s="8">
        <f>IF(G286 = "NULL", "NULL", G286/4)</f>
        <v>0.48501703027070653</v>
      </c>
      <c r="X286" s="8">
        <f>IF(W286 = "NULL", "NULL", W286*28.35)</f>
        <v>13.75023280817453</v>
      </c>
      <c r="Y286" s="8">
        <f>IF(G286 = "NULL", "NULL", G286*4)</f>
        <v>7.7602724843313045</v>
      </c>
      <c r="Z286" s="8">
        <f>IF(G286 = "NULL", "NULL", H286*4)</f>
        <v>220</v>
      </c>
      <c r="AA286" s="11">
        <v>15000000422</v>
      </c>
      <c r="AB286" s="8">
        <f>IF(OR(E286 = "NULL", G286 = "NULL"), "NULL", (E286+G286)/2)</f>
        <v>1.4285956164337175</v>
      </c>
      <c r="AC286" s="8">
        <f>IF(OR(F286 = "NULL", H286 = "NULL"), "NULL", (F286+H286)/2)</f>
        <v>40.5</v>
      </c>
      <c r="AD286" s="13" t="s">
        <v>938</v>
      </c>
    </row>
    <row r="287" spans="1:30" ht="75.599999999999994" customHeight="1" x14ac:dyDescent="0.3">
      <c r="A287" s="25" t="s">
        <v>939</v>
      </c>
      <c r="B287" s="10" t="s">
        <v>940</v>
      </c>
      <c r="C287" s="10" t="s">
        <v>941</v>
      </c>
      <c r="D287" s="11" t="s">
        <v>942</v>
      </c>
      <c r="E287" s="8">
        <f>IF(F287 = "NULL", "NULL", F287/28.34952)</f>
        <v>1.687528571912329</v>
      </c>
      <c r="F287" s="8">
        <v>47.840625000000003</v>
      </c>
      <c r="G287" s="8">
        <f>IF(H287 = "NULL", "NULL", H287/28.34952)</f>
        <v>3.3750571438246579</v>
      </c>
      <c r="H287" s="8">
        <v>95.681250000000006</v>
      </c>
      <c r="I287" s="8">
        <f>IF(G287 = "NULL", "NULL", G287*1.25)</f>
        <v>4.2188214297808226</v>
      </c>
      <c r="J287" s="8">
        <f>IF(G287 = "NULL", "NULL", I287*28.35)</f>
        <v>119.60358753428633</v>
      </c>
      <c r="K287" s="8">
        <f>IF(G287 = "NULL", "NULL", G287*2)</f>
        <v>6.7501142876493159</v>
      </c>
      <c r="L287" s="8">
        <f>IF(G287 = "NULL", "NULL", K287*28.35)</f>
        <v>191.36574005485812</v>
      </c>
      <c r="M287" s="11" t="str">
        <f>CONCATENATE(D287, CHAR(10), " - NET WT. ", E287, " oz (", F287,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287" s="12">
        <v>10000000229</v>
      </c>
      <c r="O287" s="12">
        <v>30000000229</v>
      </c>
      <c r="P287" s="12">
        <v>50000000229</v>
      </c>
      <c r="Q287" s="12">
        <v>70000000229</v>
      </c>
      <c r="R287" s="12">
        <v>90000000229</v>
      </c>
      <c r="S287" s="12">
        <v>11000000260</v>
      </c>
      <c r="T287" s="12">
        <v>13000000263</v>
      </c>
      <c r="U287" s="10"/>
      <c r="V287" s="11"/>
      <c r="W287" s="8">
        <f>IF(G287 = "NULL", "NULL", G287/4)</f>
        <v>0.84376428595616448</v>
      </c>
      <c r="X287" s="8">
        <f>IF(W287 = "NULL", "NULL", W287*28.35)</f>
        <v>23.920717506857265</v>
      </c>
      <c r="Y287" s="8">
        <f>IF(G287 = "NULL", "NULL", G287*4)</f>
        <v>13.500228575298632</v>
      </c>
      <c r="Z287" s="8">
        <f>IF(G287 = "NULL", "NULL", H287*4)</f>
        <v>382.72500000000002</v>
      </c>
      <c r="AA287" s="16">
        <v>15000000212</v>
      </c>
      <c r="AB287" s="8">
        <f>IF(OR(E287 = "NULL", G287 = "NULL"), "NULL", (E287+G287)/2)</f>
        <v>2.5312928578684932</v>
      </c>
      <c r="AC287" s="8">
        <f>IF(OR(F287 = "NULL", H287 = "NULL"), "NULL", (F287+H287)/2)</f>
        <v>71.760937500000011</v>
      </c>
      <c r="AD287" s="13"/>
    </row>
    <row r="288" spans="1:30" ht="75.599999999999994" customHeight="1" x14ac:dyDescent="0.3">
      <c r="A288" s="9" t="s">
        <v>943</v>
      </c>
      <c r="B288" s="10" t="s">
        <v>944</v>
      </c>
      <c r="C288" s="10" t="s">
        <v>944</v>
      </c>
      <c r="D288" s="11" t="s">
        <v>1699</v>
      </c>
      <c r="E288" s="8">
        <f>IF(F288 = "NULL", "NULL", F288/28.34952)</f>
        <v>2.0000338630072045</v>
      </c>
      <c r="F288" s="8">
        <v>56.7</v>
      </c>
      <c r="G288" s="8">
        <f>IF(H288 = "NULL", "NULL", H288/28.34952)</f>
        <v>4.0000677260144091</v>
      </c>
      <c r="H288" s="8">
        <v>113.4</v>
      </c>
      <c r="I288" s="8">
        <f>IF(G288 = "NULL", "NULL", G288*1.25)</f>
        <v>5.0000846575180109</v>
      </c>
      <c r="J288" s="8">
        <f>IF(G288 = "NULL", "NULL", I288*28.35)</f>
        <v>141.75240004063562</v>
      </c>
      <c r="K288" s="8">
        <f>IF(G288 = "NULL", "NULL", G288*2)</f>
        <v>8.0001354520288182</v>
      </c>
      <c r="L288" s="8">
        <f>IF(G288 = "NULL", "NULL", K288*28.35)</f>
        <v>226.803840065017</v>
      </c>
      <c r="M288" s="11" t="str">
        <f>CONCATENATE(D288, CHAR(10), " - NET WT. ", E288, " oz (", F288, " grams)")</f>
        <v>Montreal Chicken Seasoning Ingredients:
granulated garlic, curry, crushed red pepper, oregano, sea salt flakes, sugar, spices, mustard seed, dehydrated garlic
 - NET WT. 2.0000338630072 oz (56.7 grams)</v>
      </c>
      <c r="N288" s="12">
        <v>10000000455</v>
      </c>
      <c r="O288" s="12">
        <v>30000000455</v>
      </c>
      <c r="P288" s="12">
        <v>50000000455</v>
      </c>
      <c r="Q288" s="12">
        <v>70000000455</v>
      </c>
      <c r="R288" s="12">
        <v>90000000455</v>
      </c>
      <c r="S288" s="12">
        <v>11000000261</v>
      </c>
      <c r="T288" s="12">
        <v>13000000264</v>
      </c>
      <c r="U288" s="10"/>
      <c r="V288" s="11"/>
      <c r="W288" s="8">
        <f>IF(G288 = "NULL", "NULL", G288/4)</f>
        <v>1.0000169315036023</v>
      </c>
      <c r="X288" s="8">
        <f>IF(W288 = "NULL", "NULL", W288*28.35)</f>
        <v>28.350480008127125</v>
      </c>
      <c r="Y288" s="8">
        <f>IF(G288 = "NULL", "NULL", G288*4)</f>
        <v>16.000270904057636</v>
      </c>
      <c r="Z288" s="8">
        <f>IF(G288 = "NULL", "NULL", H288*4)</f>
        <v>453.6</v>
      </c>
      <c r="AA288" s="16">
        <v>15000000412</v>
      </c>
      <c r="AB288" s="8">
        <f>IF(OR(E288 = "NULL", G288 = "NULL"), "NULL", (E288+G288)/2)</f>
        <v>3.0000507945108068</v>
      </c>
      <c r="AC288" s="8">
        <f>IF(OR(F288 = "NULL", H288 = "NULL"), "NULL", (F288+H288)/2)</f>
        <v>85.050000000000011</v>
      </c>
      <c r="AD288" s="13"/>
    </row>
    <row r="289" spans="1:30" ht="75.599999999999994" customHeight="1" x14ac:dyDescent="0.3">
      <c r="A289" s="25" t="s">
        <v>945</v>
      </c>
      <c r="B289" s="10" t="s">
        <v>946</v>
      </c>
      <c r="C289" s="10" t="s">
        <v>947</v>
      </c>
      <c r="D289" s="11" t="s">
        <v>948</v>
      </c>
      <c r="E289" s="8">
        <f>IF(F289 = "NULL", "NULL", F289/28.34952)</f>
        <v>1.7000287835561239</v>
      </c>
      <c r="F289" s="8">
        <v>48.195</v>
      </c>
      <c r="G289" s="8">
        <f>IF(H289 = "NULL", "NULL", H289/28.34952)</f>
        <v>3.4000575671122477</v>
      </c>
      <c r="H289" s="8">
        <v>96.39</v>
      </c>
      <c r="I289" s="8">
        <f>IF(G289 = "NULL", "NULL", G289*1.25)</f>
        <v>4.2500719588903095</v>
      </c>
      <c r="J289" s="8">
        <f>IF(G289 = "NULL", "NULL", I289*28.35)</f>
        <v>120.48954003454028</v>
      </c>
      <c r="K289" s="8">
        <f>IF(G289 = "NULL", "NULL", G289*2)</f>
        <v>6.8001151342244954</v>
      </c>
      <c r="L289" s="8">
        <f>IF(G289 = "NULL", "NULL", K289*28.35)</f>
        <v>192.78326405526445</v>
      </c>
      <c r="M289" s="11" t="str">
        <f>CONCATENATE(D289, CHAR(10), " - NET WT. ", E289, " oz (", F289,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1.70002878355612 oz (48.195 grams)</v>
      </c>
      <c r="N289" s="12">
        <v>10000000231</v>
      </c>
      <c r="O289" s="12">
        <v>30000000231</v>
      </c>
      <c r="P289" s="12">
        <v>50000000231</v>
      </c>
      <c r="Q289" s="12">
        <v>70000000231</v>
      </c>
      <c r="R289" s="12">
        <v>90000000231</v>
      </c>
      <c r="S289" s="12">
        <v>11000000262</v>
      </c>
      <c r="T289" s="12">
        <v>13000000265</v>
      </c>
      <c r="U289" s="10" t="s">
        <v>39</v>
      </c>
      <c r="V289" s="11" t="s">
        <v>591</v>
      </c>
      <c r="W289" s="8">
        <f>IF(G289 = "NULL", "NULL", G289/4)</f>
        <v>0.85001439177806193</v>
      </c>
      <c r="X289" s="8">
        <f>IF(W289 = "NULL", "NULL", W289*28.35)</f>
        <v>24.097908006908057</v>
      </c>
      <c r="Y289" s="8">
        <f>IF(G289 = "NULL", "NULL", G289*4)</f>
        <v>13.600230268448991</v>
      </c>
      <c r="Z289" s="8">
        <f>IF(G289 = "NULL", "NULL", H289*4)</f>
        <v>385.56</v>
      </c>
      <c r="AA289" s="16">
        <v>15000000214</v>
      </c>
      <c r="AB289" s="8">
        <f>IF(OR(E289 = "NULL", G289 = "NULL"), "NULL", (E289+G289)/2)</f>
        <v>2.5500431753341859</v>
      </c>
      <c r="AC289" s="8">
        <f>IF(OR(F289 = "NULL", H289 = "NULL"), "NULL", (F289+H289)/2)</f>
        <v>72.292500000000004</v>
      </c>
      <c r="AD289" s="13"/>
    </row>
    <row r="290" spans="1:30" ht="75.599999999999994" customHeight="1" x14ac:dyDescent="0.3">
      <c r="A290" s="9" t="s">
        <v>2049</v>
      </c>
      <c r="B290" s="10" t="s">
        <v>949</v>
      </c>
      <c r="C290" s="10" t="s">
        <v>950</v>
      </c>
      <c r="D290" s="11" t="s">
        <v>951</v>
      </c>
      <c r="E290" s="8">
        <f>IF(F290 = "NULL", "NULL", F290/28.34952)</f>
        <v>0.80001354520288193</v>
      </c>
      <c r="F290" s="8">
        <v>22.680000000000003</v>
      </c>
      <c r="G290" s="8">
        <f>IF(H290 = "NULL", "NULL", H290/28.34952)</f>
        <v>1.6000270904057639</v>
      </c>
      <c r="H290" s="8">
        <v>45.360000000000007</v>
      </c>
      <c r="I290" s="8">
        <f>IF(G290 = "NULL", "NULL", G290*1.25)</f>
        <v>2.000033863007205</v>
      </c>
      <c r="J290" s="8">
        <f>IF(G290 = "NULL", "NULL", I290*28.35)</f>
        <v>56.700960016254264</v>
      </c>
      <c r="K290" s="8">
        <f>IF(G290 = "NULL", "NULL", G290*2)</f>
        <v>3.2000541808115277</v>
      </c>
      <c r="L290" s="8">
        <f>IF(G290 = "NULL", "NULL", K290*28.35)</f>
        <v>90.721536026006817</v>
      </c>
      <c r="M290" s="11" t="str">
        <f>CONCATENATE(D290, CHAR(10), " - NET WT. ", E290, " oz (", F290, " grams)")</f>
        <v>Moroccan Mint Tea Ingredients:
gunpowder green tea, spearmint
 - NET WT. 0.800013545202882 oz (22.68 grams)</v>
      </c>
      <c r="N290" s="12">
        <v>10000000232</v>
      </c>
      <c r="O290" s="12">
        <v>30000000232</v>
      </c>
      <c r="P290" s="12">
        <v>50000000232</v>
      </c>
      <c r="Q290" s="12">
        <v>70000000232</v>
      </c>
      <c r="R290" s="12">
        <v>90000000232</v>
      </c>
      <c r="S290" s="12">
        <v>11000000263</v>
      </c>
      <c r="T290" s="12">
        <v>13000000266</v>
      </c>
      <c r="U290" s="10" t="s">
        <v>39</v>
      </c>
      <c r="V290" s="11" t="s">
        <v>1676</v>
      </c>
      <c r="W290" s="8">
        <f>IF(G290 = "NULL", "NULL", G290/4)</f>
        <v>0.40000677260144096</v>
      </c>
      <c r="X290" s="8">
        <f>IF(W290 = "NULL", "NULL", W290*28.35)</f>
        <v>11.340192003250852</v>
      </c>
      <c r="Y290" s="8">
        <f>IF(G290 = "NULL", "NULL", G290*4)</f>
        <v>6.4001083616230554</v>
      </c>
      <c r="Z290" s="8">
        <f>IF(G290 = "NULL", "NULL", H290*4)</f>
        <v>181.44000000000003</v>
      </c>
      <c r="AA290" s="16">
        <v>15000000215</v>
      </c>
      <c r="AB290" s="8">
        <f>IF(OR(E290 = "NULL", G290 = "NULL"), "NULL", (E290+G290)/2)</f>
        <v>1.2000203178043229</v>
      </c>
      <c r="AC290" s="8">
        <f>IF(OR(F290 = "NULL", H290 = "NULL"), "NULL", (F290+H290)/2)</f>
        <v>34.020000000000003</v>
      </c>
      <c r="AD290" s="13"/>
    </row>
    <row r="291" spans="1:30" ht="75.599999999999994" customHeight="1" x14ac:dyDescent="0.3">
      <c r="A291" s="14" t="s">
        <v>952</v>
      </c>
      <c r="B291" s="10" t="s">
        <v>953</v>
      </c>
      <c r="C291" s="10" t="s">
        <v>953</v>
      </c>
      <c r="D291" s="11" t="s">
        <v>2278</v>
      </c>
      <c r="E291" s="8">
        <f>IF(F291 = "NULL", "NULL", F291/28.34952)</f>
        <v>1.7000287835561239</v>
      </c>
      <c r="F291" s="8">
        <v>48.195</v>
      </c>
      <c r="G291" s="8">
        <f>IF(H291 = "NULL", "NULL", H291/28.34952)</f>
        <v>3.4000575671122477</v>
      </c>
      <c r="H291" s="8">
        <v>96.39</v>
      </c>
      <c r="I291" s="8">
        <f>IF(G291 = "NULL", "NULL", G291*1.25)</f>
        <v>4.2500719588903095</v>
      </c>
      <c r="J291" s="8">
        <f>IF(G291 = "NULL", "NULL", I291*28.35)</f>
        <v>120.48954003454028</v>
      </c>
      <c r="K291" s="8">
        <f>IF(G291 = "NULL", "NULL", G291*2)</f>
        <v>6.8001151342244954</v>
      </c>
      <c r="L291" s="8">
        <f>IF(G291 = "NULL", "NULL", K291*28.35)</f>
        <v>192.78326405526445</v>
      </c>
      <c r="M291" s="11" t="s">
        <v>2279</v>
      </c>
      <c r="N291" s="11">
        <v>10000000508</v>
      </c>
      <c r="O291" s="11">
        <v>30000000508</v>
      </c>
      <c r="P291" s="11">
        <v>50000000508</v>
      </c>
      <c r="Q291" s="11">
        <v>70000000508</v>
      </c>
      <c r="R291" s="11">
        <v>90000000508</v>
      </c>
      <c r="S291" s="11">
        <v>11000000264</v>
      </c>
      <c r="T291" s="11">
        <v>13000000267</v>
      </c>
      <c r="U291" s="11" t="s">
        <v>39</v>
      </c>
      <c r="V291" s="11" t="s">
        <v>591</v>
      </c>
      <c r="W291" s="8">
        <f>IF(G291 = "NULL", "NULL", G291/4)</f>
        <v>0.85001439177806193</v>
      </c>
      <c r="X291" s="8">
        <f>IF(W291 = "NULL", "NULL", W291*28.35)</f>
        <v>24.097908006908057</v>
      </c>
      <c r="Y291" s="8">
        <f>IF(G291 = "NULL", "NULL", G291*4)</f>
        <v>13.600230268448991</v>
      </c>
      <c r="Z291" s="8">
        <f>IF(G291 = "NULL", "NULL", H291*4)</f>
        <v>385.56</v>
      </c>
      <c r="AA291" s="11">
        <v>15000000463</v>
      </c>
      <c r="AB291" s="8">
        <f>IF(OR(E291 = "NULL", G291 = "NULL"), "NULL", (E291+G291)/2)</f>
        <v>2.5500431753341859</v>
      </c>
      <c r="AC291" s="8">
        <f>IF(OR(F291 = "NULL", H291 = "NULL"), "NULL", (F291+H291)/2)</f>
        <v>72.292500000000004</v>
      </c>
      <c r="AD291" s="13" t="s">
        <v>954</v>
      </c>
    </row>
    <row r="292" spans="1:30" ht="75.599999999999994" customHeight="1" x14ac:dyDescent="0.3">
      <c r="A292" s="14" t="s">
        <v>955</v>
      </c>
      <c r="B292" s="10" t="s">
        <v>956</v>
      </c>
      <c r="C292" s="10" t="s">
        <v>957</v>
      </c>
      <c r="D292" s="11" t="s">
        <v>2236</v>
      </c>
      <c r="E292" s="8">
        <f>IF(F292 = "NULL", "NULL", F292/28.34952)</f>
        <v>1.5000253972554036</v>
      </c>
      <c r="F292" s="8">
        <v>42.525000000000006</v>
      </c>
      <c r="G292" s="8">
        <f>IF(H292 = "NULL", "NULL", H292/28.34952)</f>
        <v>3.0000507945108073</v>
      </c>
      <c r="H292" s="8">
        <v>85.050000000000011</v>
      </c>
      <c r="I292" s="8">
        <f>IF(G292 = "NULL", "NULL", G292*1.25)</f>
        <v>3.7500634931385091</v>
      </c>
      <c r="J292" s="8">
        <f>IF(G292 = "NULL", "NULL", I292*28.35)</f>
        <v>106.31430003047674</v>
      </c>
      <c r="K292" s="8">
        <f>IF(G292 = "NULL", "NULL", G292*2)</f>
        <v>6.0001015890216145</v>
      </c>
      <c r="L292" s="8">
        <f>IF(G292 = "NULL", "NULL", K292*28.35)</f>
        <v>170.10288004876278</v>
      </c>
      <c r="M292" s="11" t="s">
        <v>2237</v>
      </c>
      <c r="N292" s="11">
        <v>10000000475</v>
      </c>
      <c r="O292" s="11">
        <v>30000000475</v>
      </c>
      <c r="P292" s="11">
        <v>50000000475</v>
      </c>
      <c r="Q292" s="11">
        <v>70000000475</v>
      </c>
      <c r="R292" s="11">
        <v>90000000475</v>
      </c>
      <c r="S292" s="11">
        <v>11000000265</v>
      </c>
      <c r="T292" s="11">
        <v>13000000268</v>
      </c>
      <c r="U292" s="11"/>
      <c r="V292" s="11"/>
      <c r="W292" s="8">
        <f>IF(G292 = "NULL", "NULL", G292/4)</f>
        <v>0.75001269862770181</v>
      </c>
      <c r="X292" s="8">
        <f>IF(W292 = "NULL", "NULL", W292*28.35)</f>
        <v>21.262860006095348</v>
      </c>
      <c r="Y292" s="8">
        <f>IF(G292 = "NULL", "NULL", G292*4)</f>
        <v>12.000203178043229</v>
      </c>
      <c r="Z292" s="8">
        <f>IF(G292 = "NULL", "NULL", H292*4)</f>
        <v>340.20000000000005</v>
      </c>
      <c r="AA292" s="11">
        <v>15000000432</v>
      </c>
      <c r="AB292" s="8">
        <f>IF(OR(E292 = "NULL", G292 = "NULL"), "NULL", (E292+G292)/2)</f>
        <v>2.2500380958831054</v>
      </c>
      <c r="AC292" s="8">
        <f>IF(OR(F292 = "NULL", H292 = "NULL"), "NULL", (F292+H292)/2)</f>
        <v>63.787500000000009</v>
      </c>
      <c r="AD292" s="13" t="s">
        <v>958</v>
      </c>
    </row>
    <row r="293" spans="1:30" ht="75.599999999999994" customHeight="1" x14ac:dyDescent="0.3">
      <c r="A293" s="9" t="s">
        <v>959</v>
      </c>
      <c r="B293" s="10" t="s">
        <v>960</v>
      </c>
      <c r="C293" s="10" t="s">
        <v>961</v>
      </c>
      <c r="D293" s="11" t="s">
        <v>962</v>
      </c>
      <c r="E293" s="8">
        <f>IF(F293 = "NULL", "NULL", F293/28.34952)</f>
        <v>1.8500313232816643</v>
      </c>
      <c r="F293" s="8">
        <v>52.447500000000005</v>
      </c>
      <c r="G293" s="8">
        <f>IF(H293 = "NULL", "NULL", H293/28.34952)</f>
        <v>3.7000626465633286</v>
      </c>
      <c r="H293" s="8">
        <v>104.89500000000001</v>
      </c>
      <c r="I293" s="8">
        <f>IF(G293 = "NULL", "NULL", G293*1.25)</f>
        <v>4.6250783082041611</v>
      </c>
      <c r="J293" s="8">
        <f>IF(G293 = "NULL", "NULL", I293*28.35)</f>
        <v>131.12097003758797</v>
      </c>
      <c r="K293" s="8">
        <f>IF(G293 = "NULL", "NULL", G293*2)</f>
        <v>7.4001252931266572</v>
      </c>
      <c r="L293" s="8">
        <f>IF(G293 = "NULL", "NULL", K293*28.35)</f>
        <v>209.79355206014074</v>
      </c>
      <c r="M293" s="11" t="str">
        <f>CONCATENATE(D293, CHAR(10), " - NET WT. ", E293, " oz (", F293,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1.85003132328166 oz (52.4475 grams)</v>
      </c>
      <c r="N293" s="12">
        <v>10000000233</v>
      </c>
      <c r="O293" s="12">
        <v>30000000233</v>
      </c>
      <c r="P293" s="12">
        <v>50000000233</v>
      </c>
      <c r="Q293" s="12">
        <v>70000000233</v>
      </c>
      <c r="R293" s="12">
        <v>90000000233</v>
      </c>
      <c r="S293" s="12">
        <v>11000000266</v>
      </c>
      <c r="T293" s="12">
        <v>13000000269</v>
      </c>
      <c r="U293" s="10" t="s">
        <v>39</v>
      </c>
      <c r="V293" s="11" t="s">
        <v>98</v>
      </c>
      <c r="W293" s="8">
        <f>IF(G293 = "NULL", "NULL", G293/4)</f>
        <v>0.92501566164083215</v>
      </c>
      <c r="X293" s="8">
        <f>IF(W293 = "NULL", "NULL", W293*28.35)</f>
        <v>26.224194007517593</v>
      </c>
      <c r="Y293" s="8">
        <f>IF(G293 = "NULL", "NULL", G293*4)</f>
        <v>14.800250586253314</v>
      </c>
      <c r="Z293" s="8">
        <f>IF(G293 = "NULL", "NULL", H293*4)</f>
        <v>419.58000000000004</v>
      </c>
      <c r="AA293" s="16">
        <v>15000000216</v>
      </c>
      <c r="AB293" s="8">
        <f>IF(OR(E293 = "NULL", G293 = "NULL"), "NULL", (E293+G293)/2)</f>
        <v>2.7750469849224966</v>
      </c>
      <c r="AC293" s="8">
        <f>IF(OR(F293 = "NULL", H293 = "NULL"), "NULL", (F293+H293)/2)</f>
        <v>78.671250000000015</v>
      </c>
      <c r="AD293" s="13"/>
    </row>
    <row r="294" spans="1:30" ht="75.599999999999994" customHeight="1" x14ac:dyDescent="0.3">
      <c r="A294" s="9" t="s">
        <v>963</v>
      </c>
      <c r="B294" s="10" t="s">
        <v>964</v>
      </c>
      <c r="C294" s="10" t="s">
        <v>964</v>
      </c>
      <c r="D294" s="11" t="s">
        <v>965</v>
      </c>
      <c r="E294" s="8">
        <f>IF(F294 = "NULL", "NULL", F294/28.34952)</f>
        <v>0.80001354520288193</v>
      </c>
      <c r="F294" s="8">
        <v>22.680000000000003</v>
      </c>
      <c r="G294" s="8">
        <f>IF(H294 = "NULL", "NULL", H294/28.34952)</f>
        <v>1.6000270904057639</v>
      </c>
      <c r="H294" s="8">
        <v>45.360000000000007</v>
      </c>
      <c r="I294" s="8">
        <f>IF(G294 = "NULL", "NULL", G294*1.25)</f>
        <v>2.000033863007205</v>
      </c>
      <c r="J294" s="8">
        <f>IF(G294 = "NULL", "NULL", I294*28.35)</f>
        <v>56.700960016254264</v>
      </c>
      <c r="K294" s="8">
        <f>IF(G294 = "NULL", "NULL", G294*2)</f>
        <v>3.2000541808115277</v>
      </c>
      <c r="L294" s="8">
        <f>IF(G294 = "NULL", "NULL", K294*28.35)</f>
        <v>90.721536026006817</v>
      </c>
      <c r="M294" s="11" t="str">
        <f>CONCATENATE(D294, CHAR(10), " - NET WT. ", E294, " oz (", F294, " grams)")</f>
        <v>Mulled Wine Tea Ingredients:
hibiscus, cinnamon, rosehip, clove, elderberry, orange peel, apple, and ginger
 - NET WT. 0.800013545202882 oz (22.68 grams)</v>
      </c>
      <c r="N294" s="12">
        <v>10000000482</v>
      </c>
      <c r="O294" s="12">
        <v>30000000482</v>
      </c>
      <c r="P294" s="12">
        <v>50000000482</v>
      </c>
      <c r="Q294" s="12">
        <v>70000000482</v>
      </c>
      <c r="R294" s="12">
        <v>90000000482</v>
      </c>
      <c r="S294" s="12">
        <v>11000000267</v>
      </c>
      <c r="T294" s="12">
        <v>13000000270</v>
      </c>
      <c r="U294" s="10" t="s">
        <v>39</v>
      </c>
      <c r="V294" s="11"/>
      <c r="W294" s="8">
        <f>IF(G294 = "NULL", "NULL", G294/4)</f>
        <v>0.40000677260144096</v>
      </c>
      <c r="X294" s="8">
        <f>IF(W294 = "NULL", "NULL", W294*28.35)</f>
        <v>11.340192003250852</v>
      </c>
      <c r="Y294" s="8">
        <f>IF(G294 = "NULL", "NULL", G294*4)</f>
        <v>6.4001083616230554</v>
      </c>
      <c r="Z294" s="8">
        <f>IF(G294 = "NULL", "NULL", H294*4)</f>
        <v>181.44000000000003</v>
      </c>
      <c r="AA294" s="16">
        <v>15000000438</v>
      </c>
      <c r="AB294" s="8">
        <f>IF(OR(E294 = "NULL", G294 = "NULL"), "NULL", (E294+G294)/2)</f>
        <v>1.2000203178043229</v>
      </c>
      <c r="AC294" s="8">
        <f>IF(OR(F294 = "NULL", H294 = "NULL"), "NULL", (F294+H294)/2)</f>
        <v>34.020000000000003</v>
      </c>
      <c r="AD294" s="13"/>
    </row>
    <row r="295" spans="1:30" ht="75.599999999999994" customHeight="1" x14ac:dyDescent="0.3">
      <c r="A295" s="9" t="s">
        <v>966</v>
      </c>
      <c r="B295" s="10" t="s">
        <v>967</v>
      </c>
      <c r="C295" s="10" t="s">
        <v>968</v>
      </c>
      <c r="D295" s="11" t="s">
        <v>969</v>
      </c>
      <c r="E295" s="8">
        <f>IF(F295 = "NULL", "NULL", F295/28.34952)</f>
        <v>1.8500313232816643</v>
      </c>
      <c r="F295" s="8">
        <v>52.447500000000005</v>
      </c>
      <c r="G295" s="8">
        <f>IF(H295 = "NULL", "NULL", H295/28.34952)</f>
        <v>3.7000626465633286</v>
      </c>
      <c r="H295" s="8">
        <v>104.89500000000001</v>
      </c>
      <c r="I295" s="8">
        <f>IF(G295 = "NULL", "NULL", G295*1.25)</f>
        <v>4.6250783082041611</v>
      </c>
      <c r="J295" s="8">
        <f>IF(G295 = "NULL", "NULL", I295*28.35)</f>
        <v>131.12097003758797</v>
      </c>
      <c r="K295" s="8">
        <f>IF(G295 = "NULL", "NULL", G295*2)</f>
        <v>7.4001252931266572</v>
      </c>
      <c r="L295" s="8">
        <f>IF(G295 = "NULL", "NULL", K295*28.35)</f>
        <v>209.79355206014074</v>
      </c>
      <c r="M295" s="11" t="str">
        <f>CONCATENATE(D295, CHAR(10), " - NET WT. ", E295, " oz (", F295, " grams)")</f>
        <v>Mulling Spices Ingredients:
cinnamon, allspice, cloves, nutmeg, citric acid, asorbic acid, fructose
 - NET WT. 1.85003132328166 oz (52.4475 grams)</v>
      </c>
      <c r="N295" s="12">
        <v>10000000234</v>
      </c>
      <c r="O295" s="12">
        <v>30000000234</v>
      </c>
      <c r="P295" s="12">
        <v>50000000234</v>
      </c>
      <c r="Q295" s="12">
        <v>70000000234</v>
      </c>
      <c r="R295" s="12">
        <v>90000000234</v>
      </c>
      <c r="S295" s="12">
        <v>11000000268</v>
      </c>
      <c r="T295" s="12">
        <v>13000000271</v>
      </c>
      <c r="U295" s="10"/>
      <c r="V295" s="11"/>
      <c r="W295" s="8">
        <f>IF(G295 = "NULL", "NULL", G295/4)</f>
        <v>0.92501566164083215</v>
      </c>
      <c r="X295" s="8">
        <f>IF(W295 = "NULL", "NULL", W295*28.35)</f>
        <v>26.224194007517593</v>
      </c>
      <c r="Y295" s="8">
        <f>IF(G295 = "NULL", "NULL", G295*4)</f>
        <v>14.800250586253314</v>
      </c>
      <c r="Z295" s="8">
        <f>IF(G295 = "NULL", "NULL", H295*4)</f>
        <v>419.58000000000004</v>
      </c>
      <c r="AA295" s="16">
        <v>15000000217</v>
      </c>
      <c r="AB295" s="8">
        <f>IF(OR(E295 = "NULL", G295 = "NULL"), "NULL", (E295+G295)/2)</f>
        <v>2.7750469849224966</v>
      </c>
      <c r="AC295" s="8">
        <f>IF(OR(F295 = "NULL", H295 = "NULL"), "NULL", (F295+H295)/2)</f>
        <v>78.671250000000015</v>
      </c>
      <c r="AD295" s="13"/>
    </row>
    <row r="296" spans="1:30" ht="75.599999999999994" customHeight="1" x14ac:dyDescent="0.3">
      <c r="A296" s="9" t="s">
        <v>970</v>
      </c>
      <c r="B296" s="10" t="s">
        <v>971</v>
      </c>
      <c r="C296" s="10" t="s">
        <v>972</v>
      </c>
      <c r="D296" s="11" t="s">
        <v>973</v>
      </c>
      <c r="E296" s="8">
        <f>IF(F296 = "NULL", "NULL", F296/28.34952)</f>
        <v>1.8500313232816643</v>
      </c>
      <c r="F296" s="8">
        <v>52.447500000000005</v>
      </c>
      <c r="G296" s="8">
        <f>IF(H296 = "NULL", "NULL", H296/28.34952)</f>
        <v>3.7000626465633286</v>
      </c>
      <c r="H296" s="8">
        <v>104.89500000000001</v>
      </c>
      <c r="I296" s="8">
        <f>IF(G296 = "NULL", "NULL", G296*1.25)</f>
        <v>4.6250783082041611</v>
      </c>
      <c r="J296" s="8">
        <f>IF(G296 = "NULL", "NULL", I296*28.35)</f>
        <v>131.12097003758797</v>
      </c>
      <c r="K296" s="8">
        <f>IF(G296 = "NULL", "NULL", G296*2)</f>
        <v>7.4001252931266572</v>
      </c>
      <c r="L296" s="8">
        <f>IF(G296 = "NULL", "NULL", K296*28.35)</f>
        <v>209.79355206014074</v>
      </c>
      <c r="M296" s="11" t="str">
        <f>CONCATENATE(D296, CHAR(10), " - NET WT. ", E296, " oz (", F296, " grams)")</f>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1.85003132328166 oz (52.4475 grams)</v>
      </c>
      <c r="N296" s="12">
        <v>10000000235</v>
      </c>
      <c r="O296" s="12">
        <v>30000000235</v>
      </c>
      <c r="P296" s="12">
        <v>50000000235</v>
      </c>
      <c r="Q296" s="12">
        <v>70000000235</v>
      </c>
      <c r="R296" s="12">
        <v>90000000235</v>
      </c>
      <c r="S296" s="12">
        <v>11000000269</v>
      </c>
      <c r="T296" s="12">
        <v>13000000272</v>
      </c>
      <c r="U296" s="10" t="s">
        <v>39</v>
      </c>
      <c r="V296" s="11"/>
      <c r="W296" s="8">
        <f>IF(G296 = "NULL", "NULL", G296/4)</f>
        <v>0.92501566164083215</v>
      </c>
      <c r="X296" s="8">
        <f>IF(W296 = "NULL", "NULL", W296*28.35)</f>
        <v>26.224194007517593</v>
      </c>
      <c r="Y296" s="8">
        <f>IF(G296 = "NULL", "NULL", G296*4)</f>
        <v>14.800250586253314</v>
      </c>
      <c r="Z296" s="8">
        <f>IF(G296 = "NULL", "NULL", H296*4)</f>
        <v>419.58000000000004</v>
      </c>
      <c r="AA296" s="16">
        <v>15000000218</v>
      </c>
      <c r="AB296" s="8">
        <f>IF(OR(E296 = "NULL", G296 = "NULL"), "NULL", (E296+G296)/2)</f>
        <v>2.7750469849224966</v>
      </c>
      <c r="AC296" s="8">
        <f>IF(OR(F296 = "NULL", H296 = "NULL"), "NULL", (F296+H296)/2)</f>
        <v>78.671250000000015</v>
      </c>
      <c r="AD296" s="13"/>
    </row>
    <row r="297" spans="1:30" ht="75.599999999999994" customHeight="1" x14ac:dyDescent="0.3">
      <c r="A297" s="9" t="s">
        <v>974</v>
      </c>
      <c r="B297" s="10" t="s">
        <v>975</v>
      </c>
      <c r="C297" s="10" t="s">
        <v>976</v>
      </c>
      <c r="D297" s="11" t="s">
        <v>977</v>
      </c>
      <c r="E297" s="8">
        <f>IF(F297 = "NULL", "NULL", F297/28.34952)</f>
        <v>1.2000203178043227</v>
      </c>
      <c r="F297" s="8">
        <v>34.020000000000003</v>
      </c>
      <c r="G297" s="8">
        <f>IF(H297 = "NULL", "NULL", H297/28.34952)</f>
        <v>2.4000406356086454</v>
      </c>
      <c r="H297" s="8">
        <v>68.040000000000006</v>
      </c>
      <c r="I297" s="8">
        <f>IF(G297 = "NULL", "NULL", G297*1.25)</f>
        <v>3.0000507945108068</v>
      </c>
      <c r="J297" s="8">
        <f>IF(G297 = "NULL", "NULL", I297*28.35)</f>
        <v>85.051440024381378</v>
      </c>
      <c r="K297" s="8">
        <f>IF(G297 = "NULL", "NULL", G297*2)</f>
        <v>4.8000812712172909</v>
      </c>
      <c r="L297" s="8">
        <f>IF(G297 = "NULL", "NULL", K297*28.35)</f>
        <v>136.08230403901021</v>
      </c>
      <c r="M297" s="11" t="str">
        <f>CONCATENATE(D297, CHAR(10), " - NET WT. ", E297, " oz (", F297,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1.20002031780432 oz (34.02 grams)</v>
      </c>
      <c r="N297" s="12">
        <v>10000000236</v>
      </c>
      <c r="O297" s="12">
        <v>30000000236</v>
      </c>
      <c r="P297" s="12">
        <v>50000000236</v>
      </c>
      <c r="Q297" s="12">
        <v>70000000236</v>
      </c>
      <c r="R297" s="12">
        <v>90000000236</v>
      </c>
      <c r="S297" s="12">
        <v>11000000270</v>
      </c>
      <c r="T297" s="12">
        <v>13000000273</v>
      </c>
      <c r="U297" s="10" t="s">
        <v>39</v>
      </c>
      <c r="V297" s="11" t="s">
        <v>98</v>
      </c>
      <c r="W297" s="8">
        <f>IF(G297 = "NULL", "NULL", G297/4)</f>
        <v>0.60001015890216136</v>
      </c>
      <c r="X297" s="8">
        <f>IF(W297 = "NULL", "NULL", W297*28.35)</f>
        <v>17.010288004876276</v>
      </c>
      <c r="Y297" s="8">
        <f>IF(G297 = "NULL", "NULL", G297*4)</f>
        <v>9.6001625424345818</v>
      </c>
      <c r="Z297" s="8">
        <f>IF(G297 = "NULL", "NULL", H297*4)</f>
        <v>272.16000000000003</v>
      </c>
      <c r="AA297" s="16">
        <v>15000000219</v>
      </c>
      <c r="AB297" s="8">
        <f>IF(OR(E297 = "NULL", G297 = "NULL"), "NULL", (E297+G297)/2)</f>
        <v>1.8000304767064841</v>
      </c>
      <c r="AC297" s="8">
        <f>IF(OR(F297 = "NULL", H297 = "NULL"), "NULL", (F297+H297)/2)</f>
        <v>51.03</v>
      </c>
      <c r="AD297" s="13"/>
    </row>
    <row r="298" spans="1:30" ht="75.599999999999994" customHeight="1" x14ac:dyDescent="0.3">
      <c r="A298" s="9" t="s">
        <v>978</v>
      </c>
      <c r="B298" s="10" t="s">
        <v>979</v>
      </c>
      <c r="C298" s="10" t="s">
        <v>980</v>
      </c>
      <c r="D298" s="11" t="s">
        <v>981</v>
      </c>
      <c r="E298" s="8">
        <f>IF(F298 = "NULL", "NULL", F298/28.34952)</f>
        <v>1.9000321698568443</v>
      </c>
      <c r="F298" s="8">
        <v>53.865000000000002</v>
      </c>
      <c r="G298" s="8">
        <f>IF(H298 = "NULL", "NULL", H298/28.34952)</f>
        <v>3.8000643397136886</v>
      </c>
      <c r="H298" s="8">
        <v>107.73</v>
      </c>
      <c r="I298" s="8">
        <f>IF(G298 = "NULL", "NULL", G298*1.25)</f>
        <v>4.7500804246421104</v>
      </c>
      <c r="J298" s="8">
        <f>IF(G298 = "NULL", "NULL", I298*28.35)</f>
        <v>134.66478003860385</v>
      </c>
      <c r="K298" s="8">
        <f>IF(G298 = "NULL", "NULL", G298*2)</f>
        <v>7.6001286794273772</v>
      </c>
      <c r="L298" s="8">
        <f>IF(G298 = "NULL", "NULL", K298*28.35)</f>
        <v>215.46364806176615</v>
      </c>
      <c r="M298" s="11" t="str">
        <f>CONCATENATE(D298, CHAR(10), " - NET WT. ", E298, " oz (", F298, " grams)")</f>
        <v>Nantucket Seafood Blend Ingredients:
salt, paprika, spices 
 - NET WT. 1.90003216985684 oz (53.865 grams)</v>
      </c>
      <c r="N298" s="12">
        <v>10000000237</v>
      </c>
      <c r="O298" s="12">
        <v>30000000237</v>
      </c>
      <c r="P298" s="12">
        <v>50000000237</v>
      </c>
      <c r="Q298" s="12">
        <v>70000000237</v>
      </c>
      <c r="R298" s="12">
        <v>90000000237</v>
      </c>
      <c r="S298" s="12">
        <v>11000000271</v>
      </c>
      <c r="T298" s="12">
        <v>13000000274</v>
      </c>
      <c r="U298" s="10"/>
      <c r="V298" s="11"/>
      <c r="W298" s="8">
        <f>IF(G298 = "NULL", "NULL", G298/4)</f>
        <v>0.95001608492842216</v>
      </c>
      <c r="X298" s="8">
        <f>IF(W298 = "NULL", "NULL", W298*28.35)</f>
        <v>26.932956007720769</v>
      </c>
      <c r="Y298" s="8">
        <f>IF(G298 = "NULL", "NULL", G298*4)</f>
        <v>15.200257358854754</v>
      </c>
      <c r="Z298" s="8">
        <f>IF(G298 = "NULL", "NULL", H298*4)</f>
        <v>430.92</v>
      </c>
      <c r="AA298" s="16">
        <v>15000000220</v>
      </c>
      <c r="AB298" s="8">
        <f>IF(OR(E298 = "NULL", G298 = "NULL"), "NULL", (E298+G298)/2)</f>
        <v>2.8500482547852664</v>
      </c>
      <c r="AC298" s="8">
        <f>IF(OR(F298 = "NULL", H298 = "NULL"), "NULL", (F298+H298)/2)</f>
        <v>80.797499999999999</v>
      </c>
      <c r="AD298" s="13"/>
    </row>
    <row r="299" spans="1:30" ht="75.599999999999994" customHeight="1" x14ac:dyDescent="0.3">
      <c r="A299" s="9" t="s">
        <v>982</v>
      </c>
      <c r="B299" s="10" t="s">
        <v>983</v>
      </c>
      <c r="C299" s="10" t="s">
        <v>984</v>
      </c>
      <c r="D299" s="11" t="s">
        <v>985</v>
      </c>
      <c r="E299" s="8">
        <f>IF(F299 = "NULL", "NULL", F299/28.34952)</f>
        <v>1.9500330164320243</v>
      </c>
      <c r="F299" s="8">
        <v>55.282499999999999</v>
      </c>
      <c r="G299" s="8">
        <f>IF(H299 = "NULL", "NULL", H299/28.34952)</f>
        <v>3.9000660328640486</v>
      </c>
      <c r="H299" s="8">
        <v>110.565</v>
      </c>
      <c r="I299" s="8">
        <f>IF(G299 = "NULL", "NULL", G299*1.25)</f>
        <v>4.8750825410800607</v>
      </c>
      <c r="J299" s="8">
        <f>IF(G299 = "NULL", "NULL", I299*28.35)</f>
        <v>138.20859003961974</v>
      </c>
      <c r="K299" s="8">
        <f>IF(G299 = "NULL", "NULL", G299*2)</f>
        <v>7.8001320657280973</v>
      </c>
      <c r="L299" s="8">
        <f>IF(G299 = "NULL", "NULL", K299*28.35)</f>
        <v>221.13374406339156</v>
      </c>
      <c r="M299" s="11" t="str">
        <f>CONCATENATE(D299, CHAR(10), " - NET WT. ", E299, " oz (", F299,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NET WT. 1.95003301643202 oz (55.2825 grams)</v>
      </c>
      <c r="N299" s="12">
        <v>10000000238</v>
      </c>
      <c r="O299" s="12">
        <v>30000000238</v>
      </c>
      <c r="P299" s="12">
        <v>50000000238</v>
      </c>
      <c r="Q299" s="12">
        <v>70000000238</v>
      </c>
      <c r="R299" s="12">
        <v>90000000238</v>
      </c>
      <c r="S299" s="12">
        <v>11000000272</v>
      </c>
      <c r="T299" s="12">
        <v>13000000275</v>
      </c>
      <c r="U299" s="10"/>
      <c r="V299" s="11"/>
      <c r="W299" s="8">
        <f>IF(G299 = "NULL", "NULL", G299/4)</f>
        <v>0.97501650821601216</v>
      </c>
      <c r="X299" s="8">
        <f>IF(W299 = "NULL", "NULL", W299*28.35)</f>
        <v>27.641718007923945</v>
      </c>
      <c r="Y299" s="8">
        <f>IF(G299 = "NULL", "NULL", G299*4)</f>
        <v>15.600264131456195</v>
      </c>
      <c r="Z299" s="8">
        <f>IF(G299 = "NULL", "NULL", H299*4)</f>
        <v>442.26</v>
      </c>
      <c r="AA299" s="16">
        <v>15000000221</v>
      </c>
      <c r="AB299" s="8">
        <f>IF(OR(E299 = "NULL", G299 = "NULL"), "NULL", (E299+G299)/2)</f>
        <v>2.9250495246480366</v>
      </c>
      <c r="AC299" s="8">
        <f>IF(OR(F299 = "NULL", H299 = "NULL"), "NULL", (F299+H299)/2)</f>
        <v>82.923749999999998</v>
      </c>
      <c r="AD299" s="13"/>
    </row>
    <row r="300" spans="1:30" ht="75.599999999999994" customHeight="1" x14ac:dyDescent="0.3">
      <c r="A300" s="14" t="s">
        <v>986</v>
      </c>
      <c r="B300" s="10" t="s">
        <v>987</v>
      </c>
      <c r="C300" s="10" t="s">
        <v>988</v>
      </c>
      <c r="D300" s="11" t="s">
        <v>2250</v>
      </c>
      <c r="E300" s="8">
        <f>IF(F300 = "NULL", "NULL", F300/28.34952)</f>
        <v>1.0229450092982175</v>
      </c>
      <c r="F300" s="8">
        <v>29</v>
      </c>
      <c r="G300" s="8">
        <f>IF(H300 = "NULL", "NULL", H300/28.34952)</f>
        <v>2.1164379502721742</v>
      </c>
      <c r="H300" s="8">
        <v>60</v>
      </c>
      <c r="I300" s="8">
        <f>IF(G300 = "NULL", "NULL", G300*1.25)</f>
        <v>2.645547437840218</v>
      </c>
      <c r="J300" s="8">
        <f>IF(G300 = "NULL", "NULL", I300*28.35)</f>
        <v>75.001269862770187</v>
      </c>
      <c r="K300" s="8">
        <f>IF(G300 = "NULL", "NULL", G300*2)</f>
        <v>4.2328759005443484</v>
      </c>
      <c r="L300" s="8">
        <f>IF(G300 = "NULL", "NULL", K300*28.35)</f>
        <v>120.00203178043228</v>
      </c>
      <c r="M300" s="11" t="s">
        <v>2251</v>
      </c>
      <c r="N300" s="11">
        <v>10000000487</v>
      </c>
      <c r="O300" s="11">
        <v>30000000487</v>
      </c>
      <c r="P300" s="11">
        <v>50000000487</v>
      </c>
      <c r="Q300" s="11">
        <v>70000000487</v>
      </c>
      <c r="R300" s="11">
        <v>90000000487</v>
      </c>
      <c r="S300" s="11">
        <v>11000000273</v>
      </c>
      <c r="T300" s="11">
        <v>13000000276</v>
      </c>
      <c r="U300" s="11"/>
      <c r="V300" s="11"/>
      <c r="W300" s="8">
        <f>IF(G300 = "NULL", "NULL", G300/4)</f>
        <v>0.52910948756804355</v>
      </c>
      <c r="X300" s="8">
        <f>IF(W300 = "NULL", "NULL", W300*28.35)</f>
        <v>15.000253972554034</v>
      </c>
      <c r="Y300" s="8">
        <f>IF(G300 = "NULL", "NULL", G300*4)</f>
        <v>8.4657518010886967</v>
      </c>
      <c r="Z300" s="8">
        <f>IF(G300 = "NULL", "NULL", H300*4)</f>
        <v>240</v>
      </c>
      <c r="AA300" s="11">
        <v>15000000443</v>
      </c>
      <c r="AB300" s="8">
        <f>IF(OR(E300 = "NULL", G300 = "NULL"), "NULL", (E300+G300)/2)</f>
        <v>1.5696914797851957</v>
      </c>
      <c r="AC300" s="8">
        <f>IF(OR(F300 = "NULL", H300 = "NULL"), "NULL", (F300+H300)/2)</f>
        <v>44.5</v>
      </c>
      <c r="AD300" s="13" t="s">
        <v>989</v>
      </c>
    </row>
    <row r="301" spans="1:30" ht="75.599999999999994" customHeight="1" x14ac:dyDescent="0.3">
      <c r="A301" s="9" t="s">
        <v>990</v>
      </c>
      <c r="B301" s="10" t="s">
        <v>991</v>
      </c>
      <c r="C301" s="10" t="s">
        <v>992</v>
      </c>
      <c r="D301" s="11" t="s">
        <v>2089</v>
      </c>
      <c r="E301" s="8">
        <f>IF(F301 = "NULL", "NULL", F301/28.34952)</f>
        <v>1.2345888043254349</v>
      </c>
      <c r="F301" s="8">
        <v>35</v>
      </c>
      <c r="G301" s="8">
        <f>IF(H301 = "NULL", "NULL", H301/28.34952)</f>
        <v>2.6102734720023482</v>
      </c>
      <c r="H301" s="8">
        <v>74</v>
      </c>
      <c r="I301" s="8">
        <f>IF(G301 = "NULL", "NULL", G301*1.25)</f>
        <v>3.2628418400029351</v>
      </c>
      <c r="J301" s="8">
        <f>IF(G301 = "NULL", "NULL", I301*28.35)</f>
        <v>92.501566164083215</v>
      </c>
      <c r="K301" s="8">
        <f>IF(G301 = "NULL", "NULL", G301*2)</f>
        <v>5.2205469440046963</v>
      </c>
      <c r="L301" s="8">
        <f>IF(G301 = "NULL", "NULL", K301*28.35)</f>
        <v>148.00250586253316</v>
      </c>
      <c r="M301" s="11" t="str">
        <f>CONCATENATE(D301, CHAR(10), " - NET WT. ", E301, " oz (", F301, " grams)")</f>
        <v>NY Style Everything Bagel Ingredients:
sesame seeds, garlic, onion, poppy seeds, salt
 - NET WT. 1.23458880432543 oz (35 grams)</v>
      </c>
      <c r="N301" s="12">
        <v>10000000239</v>
      </c>
      <c r="O301" s="12">
        <v>30000000239</v>
      </c>
      <c r="P301" s="12">
        <v>50000000239</v>
      </c>
      <c r="Q301" s="12">
        <v>70000000239</v>
      </c>
      <c r="R301" s="12">
        <v>90000000239</v>
      </c>
      <c r="S301" s="12">
        <v>11000000274</v>
      </c>
      <c r="T301" s="12">
        <v>13000000277</v>
      </c>
      <c r="U301" s="10" t="s">
        <v>39</v>
      </c>
      <c r="V301" s="11" t="s">
        <v>245</v>
      </c>
      <c r="W301" s="8">
        <f>IF(G301 = "NULL", "NULL", G301/4)</f>
        <v>0.65256836800058704</v>
      </c>
      <c r="X301" s="8">
        <f>IF(W301 = "NULL", "NULL", W301*28.35)</f>
        <v>18.500313232816644</v>
      </c>
      <c r="Y301" s="8">
        <f>IF(G301 = "NULL", "NULL", G301*4)</f>
        <v>10.441093888009393</v>
      </c>
      <c r="Z301" s="8">
        <f>IF(G301 = "NULL", "NULL", H301*4)</f>
        <v>296</v>
      </c>
      <c r="AA301" s="16">
        <v>15000000222</v>
      </c>
      <c r="AB301" s="8">
        <f>IF(OR(E301 = "NULL", G301 = "NULL"), "NULL", (E301+G301)/2)</f>
        <v>1.9224311381638914</v>
      </c>
      <c r="AC301" s="8">
        <f>IF(OR(F301 = "NULL", H301 = "NULL"), "NULL", (F301+H301)/2)</f>
        <v>54.5</v>
      </c>
      <c r="AD301" s="13" t="s">
        <v>2032</v>
      </c>
    </row>
    <row r="302" spans="1:30" ht="75.599999999999994" customHeight="1" x14ac:dyDescent="0.3">
      <c r="A302" s="9" t="s">
        <v>993</v>
      </c>
      <c r="B302" s="10" t="s">
        <v>994</v>
      </c>
      <c r="C302" s="10" t="s">
        <v>995</v>
      </c>
      <c r="D302" s="11" t="s">
        <v>1700</v>
      </c>
      <c r="E302" s="8">
        <f>IF(F302 = "NULL", "NULL", F302/28.34952)</f>
        <v>2.7500465616349064</v>
      </c>
      <c r="F302" s="8">
        <v>77.962500000000006</v>
      </c>
      <c r="G302" s="8">
        <f>IF(H302 = "NULL", "NULL", H302/28.34952)</f>
        <v>5.5000931232698127</v>
      </c>
      <c r="H302" s="8">
        <v>155.92500000000001</v>
      </c>
      <c r="I302" s="8">
        <f>IF(G302 = "NULL", "NULL", G302*1.25)</f>
        <v>6.8751164040872661</v>
      </c>
      <c r="J302" s="8">
        <f>IF(G302 = "NULL", "NULL", I302*28.35)</f>
        <v>194.90955005587401</v>
      </c>
      <c r="K302" s="8">
        <f>IF(G302 = "NULL", "NULL", G302*2)</f>
        <v>11.000186246539625</v>
      </c>
      <c r="L302" s="8">
        <f>IF(G302 = "NULL", "NULL", K302*28.35)</f>
        <v>311.85528008939838</v>
      </c>
      <c r="M302" s="11" t="str">
        <f>CONCATENATE(D302, CHAR(10), " - NET WT. ", E302, " oz (", F302, " grams)")</f>
        <v>OBX Seafood Seasoning Ingredients:
salt, spices, mustard, paprika, extractives of spice, &lt;2% tricalcium phosphate (anti cake)  
 - NET WT. 2.75004656163491 oz (77.9625 grams)</v>
      </c>
      <c r="N302" s="12">
        <v>10000000240</v>
      </c>
      <c r="O302" s="12">
        <v>30000000240</v>
      </c>
      <c r="P302" s="12">
        <v>50000000240</v>
      </c>
      <c r="Q302" s="12">
        <v>70000000240</v>
      </c>
      <c r="R302" s="12">
        <v>90000000240</v>
      </c>
      <c r="S302" s="12">
        <v>11000000275</v>
      </c>
      <c r="T302" s="12">
        <v>13000000278</v>
      </c>
      <c r="U302" s="10"/>
      <c r="V302" s="11"/>
      <c r="W302" s="8">
        <f>IF(G302 = "NULL", "NULL", G302/4)</f>
        <v>1.3750232808174532</v>
      </c>
      <c r="X302" s="8">
        <f>IF(W302 = "NULL", "NULL", W302*28.35)</f>
        <v>38.981910011174797</v>
      </c>
      <c r="Y302" s="8">
        <f>IF(G302 = "NULL", "NULL", G302*4)</f>
        <v>22.000372493079251</v>
      </c>
      <c r="Z302" s="8">
        <f>IF(G302 = "NULL", "NULL", H302*4)</f>
        <v>623.70000000000005</v>
      </c>
      <c r="AA302" s="16">
        <v>15000000223</v>
      </c>
      <c r="AB302" s="8">
        <f>IF(OR(E302 = "NULL", G302 = "NULL"), "NULL", (E302+G302)/2)</f>
        <v>4.1250698424523593</v>
      </c>
      <c r="AC302" s="8">
        <f>IF(OR(F302 = "NULL", H302 = "NULL"), "NULL", (F302+H302)/2)</f>
        <v>116.94375000000001</v>
      </c>
      <c r="AD302" s="13"/>
    </row>
    <row r="303" spans="1:30" ht="75.599999999999994" customHeight="1" x14ac:dyDescent="0.3">
      <c r="A303" s="14" t="s">
        <v>996</v>
      </c>
      <c r="B303" s="10" t="s">
        <v>997</v>
      </c>
      <c r="C303" s="10" t="s">
        <v>998</v>
      </c>
      <c r="D303" s="11" t="s">
        <v>2218</v>
      </c>
      <c r="E303" s="8">
        <f>IF(F303 = "NULL", "NULL", F303/28.34952)</f>
        <v>1.5873284627041306</v>
      </c>
      <c r="F303" s="8">
        <v>45</v>
      </c>
      <c r="G303" s="8">
        <f>IF(H303 = "NULL", "NULL", H303/28.34952)</f>
        <v>4.2328759005443484</v>
      </c>
      <c r="H303" s="8">
        <v>120</v>
      </c>
      <c r="I303" s="8">
        <f>IF(G303 = "NULL", "NULL", G303*1.25)</f>
        <v>5.2910948756804359</v>
      </c>
      <c r="J303" s="8">
        <f>IF(G303 = "NULL", "NULL", I303*28.35)</f>
        <v>150.00253972554037</v>
      </c>
      <c r="K303" s="8">
        <f>IF(G303 = "NULL", "NULL", G303*2)</f>
        <v>8.4657518010886967</v>
      </c>
      <c r="L303" s="8">
        <f>IF(G303 = "NULL", "NULL", K303*28.35)</f>
        <v>240.00406356086455</v>
      </c>
      <c r="M303" s="11" t="s">
        <v>2219</v>
      </c>
      <c r="N303" s="11">
        <v>10000000444</v>
      </c>
      <c r="O303" s="11">
        <v>30000000444</v>
      </c>
      <c r="P303" s="11">
        <v>50000000444</v>
      </c>
      <c r="Q303" s="11">
        <v>70000000444</v>
      </c>
      <c r="R303" s="11">
        <v>90000000444</v>
      </c>
      <c r="S303" s="11">
        <v>11000000276</v>
      </c>
      <c r="T303" s="11">
        <v>13000000279</v>
      </c>
      <c r="U303" s="11"/>
      <c r="V303" s="11"/>
      <c r="W303" s="8">
        <f>IF(G303 = "NULL", "NULL", G303/4)</f>
        <v>1.0582189751360871</v>
      </c>
      <c r="X303" s="8">
        <f>IF(W303 = "NULL", "NULL", W303*28.35)</f>
        <v>30.000507945108069</v>
      </c>
      <c r="Y303" s="8">
        <f>IF(G303 = "NULL", "NULL", G303*4)</f>
        <v>16.931503602177393</v>
      </c>
      <c r="Z303" s="8">
        <f>IF(G303 = "NULL", "NULL", H303*4)</f>
        <v>480</v>
      </c>
      <c r="AA303" s="11">
        <v>15000000401</v>
      </c>
      <c r="AB303" s="8">
        <f>IF(OR(E303 = "NULL", G303 = "NULL"), "NULL", (E303+G303)/2)</f>
        <v>2.9101021816242394</v>
      </c>
      <c r="AC303" s="8">
        <f>IF(OR(F303 = "NULL", H303 = "NULL"), "NULL", (F303+H303)/2)</f>
        <v>82.5</v>
      </c>
      <c r="AD303" s="13" t="s">
        <v>999</v>
      </c>
    </row>
    <row r="304" spans="1:30" ht="75.599999999999994" customHeight="1" x14ac:dyDescent="0.3">
      <c r="A304" s="14" t="s">
        <v>1000</v>
      </c>
      <c r="B304" s="10" t="s">
        <v>1001</v>
      </c>
      <c r="C304" s="10" t="s">
        <v>1001</v>
      </c>
      <c r="D304" s="11" t="s">
        <v>2238</v>
      </c>
      <c r="E304" s="8">
        <f>IF(F304 = "NULL", "NULL", F304/28.34952)</f>
        <v>1.0229450092982175</v>
      </c>
      <c r="F304" s="8">
        <v>29</v>
      </c>
      <c r="G304" s="8">
        <f>IF(H304 = "NULL", "NULL", H304/28.34952)</f>
        <v>2.1164379502721742</v>
      </c>
      <c r="H304" s="8">
        <v>60</v>
      </c>
      <c r="I304" s="8">
        <f>IF(G304 = "NULL", "NULL", G304*1.25)</f>
        <v>2.645547437840218</v>
      </c>
      <c r="J304" s="8">
        <f>IF(G304 = "NULL", "NULL", I304*28.35)</f>
        <v>75.001269862770187</v>
      </c>
      <c r="K304" s="8">
        <f>IF(G304 = "NULL", "NULL", G304*2)</f>
        <v>4.2328759005443484</v>
      </c>
      <c r="L304" s="8">
        <f>IF(G304 = "NULL", "NULL", K304*28.35)</f>
        <v>120.00203178043228</v>
      </c>
      <c r="M304" s="11" t="s">
        <v>2239</v>
      </c>
      <c r="N304" s="11">
        <v>10000000477</v>
      </c>
      <c r="O304" s="11">
        <v>30000000477</v>
      </c>
      <c r="P304" s="11">
        <v>50000000477</v>
      </c>
      <c r="Q304" s="11">
        <v>70000000477</v>
      </c>
      <c r="R304" s="11">
        <v>90000000477</v>
      </c>
      <c r="S304" s="11">
        <v>11000000277</v>
      </c>
      <c r="T304" s="11">
        <v>13000000280</v>
      </c>
      <c r="U304" s="11"/>
      <c r="V304" s="11"/>
      <c r="W304" s="8">
        <f>IF(G304 = "NULL", "NULL", G304/4)</f>
        <v>0.52910948756804355</v>
      </c>
      <c r="X304" s="8">
        <f>IF(W304 = "NULL", "NULL", W304*28.35)</f>
        <v>15.000253972554034</v>
      </c>
      <c r="Y304" s="8">
        <f>IF(G304 = "NULL", "NULL", G304*4)</f>
        <v>8.4657518010886967</v>
      </c>
      <c r="Z304" s="8">
        <f>IF(G304 = "NULL", "NULL", H304*4)</f>
        <v>240</v>
      </c>
      <c r="AA304" s="11">
        <v>15000000434</v>
      </c>
      <c r="AB304" s="8">
        <f>IF(OR(E304 = "NULL", G304 = "NULL"), "NULL", (E304+G304)/2)</f>
        <v>1.5696914797851957</v>
      </c>
      <c r="AC304" s="8">
        <f>IF(OR(F304 = "NULL", H304 = "NULL"), "NULL", (F304+H304)/2)</f>
        <v>44.5</v>
      </c>
      <c r="AD304" s="13" t="s">
        <v>1002</v>
      </c>
    </row>
    <row r="305" spans="1:30" ht="75.599999999999994" customHeight="1" x14ac:dyDescent="0.3">
      <c r="A305" s="9" t="s">
        <v>1003</v>
      </c>
      <c r="B305" s="10" t="s">
        <v>1004</v>
      </c>
      <c r="C305" s="10" t="s">
        <v>1005</v>
      </c>
      <c r="D305" s="11" t="s">
        <v>1006</v>
      </c>
      <c r="E305" s="8">
        <f>IF(F305 = "NULL", "NULL", F305/28.34952)</f>
        <v>1.5000253972554036</v>
      </c>
      <c r="F305" s="8">
        <v>42.525000000000006</v>
      </c>
      <c r="G305" s="8">
        <f>IF(H305 = "NULL", "NULL", H305/28.34952)</f>
        <v>3.0000507945108073</v>
      </c>
      <c r="H305" s="8">
        <v>85.050000000000011</v>
      </c>
      <c r="I305" s="8">
        <f>IF(G305 = "NULL", "NULL", G305*1.25)</f>
        <v>3.7500634931385091</v>
      </c>
      <c r="J305" s="8">
        <f>IF(G305 = "NULL", "NULL", I305*28.35)</f>
        <v>106.31430003047674</v>
      </c>
      <c r="K305" s="8">
        <f>IF(G305 = "NULL", "NULL", G305*2)</f>
        <v>6.0001015890216145</v>
      </c>
      <c r="L305" s="8">
        <f>IF(G305 = "NULL", "NULL", K305*28.35)</f>
        <v>170.10288004876278</v>
      </c>
      <c r="M305" s="11" t="str">
        <f>CONCATENATE(D305, CHAR(10), " - NET WT. ", E305, " oz (", F305, " grams)")</f>
        <v>Off The Hook Seafood Ingredients:
salt, paprika, celery, peppers, spices, msg
 - NET WT. 1.5000253972554 oz (42.525 grams)</v>
      </c>
      <c r="N305" s="12">
        <v>10000000241</v>
      </c>
      <c r="O305" s="12">
        <v>30000000241</v>
      </c>
      <c r="P305" s="12">
        <v>50000000241</v>
      </c>
      <c r="Q305" s="12">
        <v>70000000241</v>
      </c>
      <c r="R305" s="12">
        <v>90000000241</v>
      </c>
      <c r="S305" s="12">
        <v>11000000278</v>
      </c>
      <c r="T305" s="12">
        <v>13000000281</v>
      </c>
      <c r="U305" s="10"/>
      <c r="V305" s="11"/>
      <c r="W305" s="8">
        <f>IF(G305 = "NULL", "NULL", G305/4)</f>
        <v>0.75001269862770181</v>
      </c>
      <c r="X305" s="8">
        <f>IF(W305 = "NULL", "NULL", W305*28.35)</f>
        <v>21.262860006095348</v>
      </c>
      <c r="Y305" s="8">
        <f>IF(G305 = "NULL", "NULL", G305*4)</f>
        <v>12.000203178043229</v>
      </c>
      <c r="Z305" s="8">
        <f>IF(G305 = "NULL", "NULL", H305*4)</f>
        <v>340.20000000000005</v>
      </c>
      <c r="AA305" s="16">
        <v>15000000224</v>
      </c>
      <c r="AB305" s="8">
        <f>IF(OR(E305 = "NULL", G305 = "NULL"), "NULL", (E305+G305)/2)</f>
        <v>2.2500380958831054</v>
      </c>
      <c r="AC305" s="8">
        <f>IF(OR(F305 = "NULL", H305 = "NULL"), "NULL", (F305+H305)/2)</f>
        <v>63.787500000000009</v>
      </c>
      <c r="AD305" s="13"/>
    </row>
    <row r="306" spans="1:30" ht="75.599999999999994" customHeight="1" x14ac:dyDescent="0.3">
      <c r="A306" s="9" t="s">
        <v>1007</v>
      </c>
      <c r="B306" s="10" t="s">
        <v>1008</v>
      </c>
      <c r="C306" s="10" t="s">
        <v>1009</v>
      </c>
      <c r="D306" s="11" t="s">
        <v>1010</v>
      </c>
      <c r="E306" s="8">
        <f>IF(F306 = "NULL", "NULL", F306/28.34952)</f>
        <v>1.1000186246539627</v>
      </c>
      <c r="F306" s="8">
        <v>31.185000000000006</v>
      </c>
      <c r="G306" s="8">
        <f>IF(H306 = "NULL", "NULL", H306/28.34952)</f>
        <v>2.2000372493079254</v>
      </c>
      <c r="H306" s="8">
        <v>62.370000000000012</v>
      </c>
      <c r="I306" s="8">
        <f>IF(G306 = "NULL", "NULL", G306*1.25)</f>
        <v>2.7500465616349068</v>
      </c>
      <c r="J306" s="8">
        <f>IF(G306 = "NULL", "NULL", I306*28.35)</f>
        <v>77.963820022349609</v>
      </c>
      <c r="K306" s="8">
        <f>IF(G306 = "NULL", "NULL", G306*2)</f>
        <v>4.4000744986158509</v>
      </c>
      <c r="L306" s="8">
        <f>IF(G306 = "NULL", "NULL", K306*28.35)</f>
        <v>124.74211203575938</v>
      </c>
      <c r="M306" s="11" t="str">
        <f>CONCATENATE(D306, CHAR(10), " - NET WT. ", E306, " oz (", F306, " grams)")</f>
        <v>Olive &amp; Herb Bread Dip Ingredients:
tomato, garlic, balsamic powder, basil, maltodextrin, balsamic vinegar, modified food starch, natural flavor, caramel color, molasses, oregano
 - NET WT. 1.10001862465396 oz (31.185 grams)</v>
      </c>
      <c r="N306" s="12">
        <v>10000000242</v>
      </c>
      <c r="O306" s="12">
        <v>30000000242</v>
      </c>
      <c r="P306" s="12">
        <v>50000000242</v>
      </c>
      <c r="Q306" s="12">
        <v>70000000242</v>
      </c>
      <c r="R306" s="12">
        <v>90000000242</v>
      </c>
      <c r="S306" s="12">
        <v>11000000279</v>
      </c>
      <c r="T306" s="12">
        <v>13000000282</v>
      </c>
      <c r="U306" s="10"/>
      <c r="V306" s="11"/>
      <c r="W306" s="8">
        <f>IF(G306 = "NULL", "NULL", G306/4)</f>
        <v>0.55000931232698136</v>
      </c>
      <c r="X306" s="8">
        <f>IF(W306 = "NULL", "NULL", W306*28.35)</f>
        <v>15.592764004469922</v>
      </c>
      <c r="Y306" s="8">
        <f>IF(G306 = "NULL", "NULL", G306*4)</f>
        <v>8.8001489972317017</v>
      </c>
      <c r="Z306" s="8">
        <f>IF(G306 = "NULL", "NULL", H306*4)</f>
        <v>249.48000000000005</v>
      </c>
      <c r="AA306" s="16">
        <v>15000000225</v>
      </c>
      <c r="AB306" s="8">
        <f>IF(OR(E306 = "NULL", G306 = "NULL"), "NULL", (E306+G306)/2)</f>
        <v>1.6500279369809441</v>
      </c>
      <c r="AC306" s="8">
        <f>IF(OR(F306 = "NULL", H306 = "NULL"), "NULL", (F306+H306)/2)</f>
        <v>46.777500000000011</v>
      </c>
      <c r="AD306" s="13"/>
    </row>
    <row r="307" spans="1:30" ht="75.599999999999994" customHeight="1" x14ac:dyDescent="0.3">
      <c r="A307" s="9" t="s">
        <v>1011</v>
      </c>
      <c r="B307" s="10" t="s">
        <v>1012</v>
      </c>
      <c r="C307" s="10" t="s">
        <v>1012</v>
      </c>
      <c r="D307" s="11" t="s">
        <v>1013</v>
      </c>
      <c r="E307" s="8">
        <f>IF(F307 = "NULL", "NULL", F307/28.34952)</f>
        <v>1.3000220109546829</v>
      </c>
      <c r="F307" s="8">
        <v>36.855000000000004</v>
      </c>
      <c r="G307" s="8">
        <f>IF(H307 = "NULL", "NULL", H307/28.34952)</f>
        <v>2.6000440219093659</v>
      </c>
      <c r="H307" s="8">
        <v>73.710000000000008</v>
      </c>
      <c r="I307" s="8">
        <f>IF(G307 = "NULL", "NULL", G307*1.25)</f>
        <v>3.2500550273867073</v>
      </c>
      <c r="J307" s="8">
        <f>IF(G307 = "NULL", "NULL", I307*28.35)</f>
        <v>92.139060026413162</v>
      </c>
      <c r="K307" s="8">
        <f>IF(G307 = "NULL", "NULL", G307*2)</f>
        <v>5.2000880438187318</v>
      </c>
      <c r="L307" s="8">
        <f>IF(G307 = "NULL", "NULL", K307*28.35)</f>
        <v>147.42249604226106</v>
      </c>
      <c r="M307" s="11" t="str">
        <f>CONCATENATE(D307, CHAR(10), " - NET WT. ", E307, " oz (", F307, " grams)")</f>
        <v>Olive Leaf Powder Ingredients:
ground leaves from olive tree
 - NET WT. 1.30002201095468 oz (36.855 grams)</v>
      </c>
      <c r="N307" s="12">
        <v>10000000243</v>
      </c>
      <c r="O307" s="12">
        <v>30000000243</v>
      </c>
      <c r="P307" s="12">
        <v>50000000243</v>
      </c>
      <c r="Q307" s="12">
        <v>70000000243</v>
      </c>
      <c r="R307" s="12">
        <v>90000000243</v>
      </c>
      <c r="S307" s="12">
        <v>11000000280</v>
      </c>
      <c r="T307" s="12">
        <v>13000000283</v>
      </c>
      <c r="U307" s="10"/>
      <c r="V307" s="11"/>
      <c r="W307" s="8">
        <f>IF(G307 = "NULL", "NULL", G307/4)</f>
        <v>0.65001100547734147</v>
      </c>
      <c r="X307" s="8">
        <f>IF(W307 = "NULL", "NULL", W307*28.35)</f>
        <v>18.427812005282632</v>
      </c>
      <c r="Y307" s="8">
        <f>IF(G307 = "NULL", "NULL", G307*4)</f>
        <v>10.400176087637464</v>
      </c>
      <c r="Z307" s="8">
        <f>IF(G307 = "NULL", "NULL", H307*4)</f>
        <v>294.84000000000003</v>
      </c>
      <c r="AA307" s="16">
        <v>15000000226</v>
      </c>
      <c r="AB307" s="8">
        <f>IF(OR(E307 = "NULL", G307 = "NULL"), "NULL", (E307+G307)/2)</f>
        <v>1.9500330164320245</v>
      </c>
      <c r="AC307" s="8">
        <f>IF(OR(F307 = "NULL", H307 = "NULL"), "NULL", (F307+H307)/2)</f>
        <v>55.282500000000006</v>
      </c>
      <c r="AD307" s="13"/>
    </row>
    <row r="308" spans="1:30" ht="75.599999999999994" customHeight="1" x14ac:dyDescent="0.3">
      <c r="A308" s="9" t="s">
        <v>1014</v>
      </c>
      <c r="B308" s="10" t="s">
        <v>1015</v>
      </c>
      <c r="C308" s="10" t="s">
        <v>1016</v>
      </c>
      <c r="D308" s="11" t="s">
        <v>1017</v>
      </c>
      <c r="E308" s="8">
        <f>IF(F308 = "NULL", "NULL", F308/28.34952)</f>
        <v>1.1000186246539627</v>
      </c>
      <c r="F308" s="8">
        <v>31.185000000000006</v>
      </c>
      <c r="G308" s="8">
        <f>IF(H308 = "NULL", "NULL", H308/28.34952)</f>
        <v>2.2000372493079254</v>
      </c>
      <c r="H308" s="8">
        <v>62.370000000000012</v>
      </c>
      <c r="I308" s="8">
        <f>IF(G308 = "NULL", "NULL", G308*1.25)</f>
        <v>2.7500465616349068</v>
      </c>
      <c r="J308" s="8">
        <f>IF(G308 = "NULL", "NULL", I308*28.35)</f>
        <v>77.963820022349609</v>
      </c>
      <c r="K308" s="8">
        <f>IF(G308 = "NULL", "NULL", G308*2)</f>
        <v>4.4000744986158509</v>
      </c>
      <c r="L308" s="8">
        <f>IF(G308 = "NULL", "NULL", K308*28.35)</f>
        <v>124.74211203575938</v>
      </c>
      <c r="M308" s="11" t="str">
        <f>CONCATENATE(D308, CHAR(10), " - NET WT. ", E308, " oz (", F308, " grams)")</f>
        <v>On The Sweet Side Grill Seasoning Ingredients:
salt, dextrose, brown sugar, spices, spice extractives, tricalcium phosphate (anti-caking)
 - NET WT. 1.10001862465396 oz (31.185 grams)</v>
      </c>
      <c r="N308" s="12">
        <v>10000000424</v>
      </c>
      <c r="O308" s="12">
        <v>30000000424</v>
      </c>
      <c r="P308" s="12">
        <v>50000000424</v>
      </c>
      <c r="Q308" s="12">
        <v>70000000424</v>
      </c>
      <c r="R308" s="12">
        <v>90000000424</v>
      </c>
      <c r="S308" s="12">
        <v>11000000281</v>
      </c>
      <c r="T308" s="12">
        <v>13000000284</v>
      </c>
      <c r="U308" s="10" t="s">
        <v>39</v>
      </c>
      <c r="V308" s="11" t="s">
        <v>1677</v>
      </c>
      <c r="W308" s="8">
        <f>IF(G308 = "NULL", "NULL", G308/4)</f>
        <v>0.55000931232698136</v>
      </c>
      <c r="X308" s="8">
        <f>IF(W308 = "NULL", "NULL", W308*28.35)</f>
        <v>15.592764004469922</v>
      </c>
      <c r="Y308" s="8">
        <f>IF(G308 = "NULL", "NULL", G308*4)</f>
        <v>8.8001489972317017</v>
      </c>
      <c r="Z308" s="8">
        <f>IF(G308 = "NULL", "NULL", H308*4)</f>
        <v>249.48000000000005</v>
      </c>
      <c r="AA308" s="16">
        <v>15000000383</v>
      </c>
      <c r="AB308" s="8">
        <f>IF(OR(E308 = "NULL", G308 = "NULL"), "NULL", (E308+G308)/2)</f>
        <v>1.6500279369809441</v>
      </c>
      <c r="AC308" s="8">
        <f>IF(OR(F308 = "NULL", H308 = "NULL"), "NULL", (F308+H308)/2)</f>
        <v>46.777500000000011</v>
      </c>
      <c r="AD308" s="13"/>
    </row>
    <row r="309" spans="1:30" ht="75.599999999999994" customHeight="1" x14ac:dyDescent="0.3">
      <c r="A309" s="9" t="s">
        <v>1760</v>
      </c>
      <c r="B309" s="10" t="s">
        <v>1737</v>
      </c>
      <c r="C309" s="10" t="s">
        <v>1737</v>
      </c>
      <c r="D309" s="11" t="s">
        <v>2123</v>
      </c>
      <c r="E309" s="8">
        <f>IF(F309 = "NULL", "NULL", F309/28.34952)</f>
        <v>2.1164379502721742</v>
      </c>
      <c r="F309" s="8">
        <v>60</v>
      </c>
      <c r="G309" s="8">
        <f>IF(H309 = "NULL", "NULL", H309/28.34952)</f>
        <v>4.409245729733696</v>
      </c>
      <c r="H309" s="8">
        <v>125</v>
      </c>
      <c r="I309" s="8">
        <f>IF(G309 = "NULL", "NULL", G309*1.25)</f>
        <v>5.5115571621671204</v>
      </c>
      <c r="J309" s="8">
        <f>IF(G309 = "NULL", "NULL", I309*28.35)</f>
        <v>156.25264554743788</v>
      </c>
      <c r="K309" s="8">
        <f>IF(G309 = "NULL", "NULL", G309*2)</f>
        <v>8.818491459467392</v>
      </c>
      <c r="L309" s="8">
        <f>IF(G309 = "NULL", "NULL", K309*28.35)</f>
        <v>250.00423287590058</v>
      </c>
      <c r="M309" s="11" t="str">
        <f>CONCATENATE(D309, CHAR(10), " - NET WT. ", E309, " oz (", F309, " grams)")</f>
        <v>Onion Himalayan Salt Ingredients:
Himalayan salt, organic dehydrated onion, organic rice concentrate (flow agent)
 - NET WT. 2.11643795027217 oz (60 grams)</v>
      </c>
      <c r="N309" s="12">
        <v>10000000549</v>
      </c>
      <c r="O309" s="12">
        <v>30000000549</v>
      </c>
      <c r="P309" s="12">
        <v>50000000549</v>
      </c>
      <c r="Q309" s="12">
        <v>70000000549</v>
      </c>
      <c r="R309" s="12">
        <v>90000000549</v>
      </c>
      <c r="S309" s="12">
        <v>11000000505</v>
      </c>
      <c r="T309" s="12">
        <v>13000000504</v>
      </c>
      <c r="U309" s="10" t="s">
        <v>39</v>
      </c>
      <c r="V309" s="11" t="s">
        <v>2037</v>
      </c>
      <c r="W309" s="8">
        <f>IF(G309 = "NULL", "NULL", G309/4)</f>
        <v>1.102311432433424</v>
      </c>
      <c r="X309" s="8">
        <f>IF(W309 = "NULL", "NULL", W309*28.35)</f>
        <v>31.250529109487573</v>
      </c>
      <c r="Y309" s="8">
        <f>IF(G309 = "NULL", "NULL", G309*4)</f>
        <v>17.636982918934784</v>
      </c>
      <c r="Z309" s="8">
        <f>IF(G309 = "NULL", "NULL", H309*4)</f>
        <v>500</v>
      </c>
      <c r="AA309" s="16">
        <v>15000000026</v>
      </c>
      <c r="AB309" s="8">
        <f>IF(OR(E309 = "NULL", G309 = "NULL"), "NULL", (E309+G309)/2)</f>
        <v>3.2628418400029351</v>
      </c>
      <c r="AC309" s="8">
        <f>IF(OR(F309 = "NULL", H309 = "NULL"), "NULL", (F309+H309)/2)</f>
        <v>92.5</v>
      </c>
      <c r="AD309" s="13"/>
    </row>
    <row r="310" spans="1:30" ht="75.599999999999994" customHeight="1" x14ac:dyDescent="0.3">
      <c r="A310" s="9" t="s">
        <v>1018</v>
      </c>
      <c r="B310" s="10" t="s">
        <v>1019</v>
      </c>
      <c r="C310" s="10" t="s">
        <v>1019</v>
      </c>
      <c r="D310" s="11" t="s">
        <v>1020</v>
      </c>
      <c r="E310" s="8">
        <f>IF(F310 = "NULL", "NULL", F310/28.34952)</f>
        <v>2.4000406356086454</v>
      </c>
      <c r="F310" s="8">
        <v>68.040000000000006</v>
      </c>
      <c r="G310" s="8">
        <f>IF(H310 = "NULL", "NULL", H310/28.34952)</f>
        <v>4.8000812712172909</v>
      </c>
      <c r="H310" s="8">
        <v>136.08000000000001</v>
      </c>
      <c r="I310" s="8">
        <f>IF(G310 = "NULL", "NULL", G310*1.25)</f>
        <v>6.0001015890216136</v>
      </c>
      <c r="J310" s="8">
        <f>IF(G310 = "NULL", "NULL", I310*28.35)</f>
        <v>170.10288004876276</v>
      </c>
      <c r="K310" s="8">
        <f>IF(G310 = "NULL", "NULL", G310*2)</f>
        <v>9.6001625424345818</v>
      </c>
      <c r="L310" s="8">
        <f>IF(G310 = "NULL", "NULL", K310*28.35)</f>
        <v>272.16460807802042</v>
      </c>
      <c r="M310" s="11" t="str">
        <f>CONCATENATE(D310, CHAR(10), " - NET WT. ", E310, " oz (", F310, " grams)")</f>
        <v>Onion Salt Ingredients:
onions, salt
 - NET WT. 2.40004063560865 oz (68.04 grams)</v>
      </c>
      <c r="N310" s="12">
        <v>10000000244</v>
      </c>
      <c r="O310" s="12">
        <v>30000000244</v>
      </c>
      <c r="P310" s="12">
        <v>50000000244</v>
      </c>
      <c r="Q310" s="12">
        <v>70000000244</v>
      </c>
      <c r="R310" s="12">
        <v>90000000244</v>
      </c>
      <c r="S310" s="12">
        <v>11000000282</v>
      </c>
      <c r="T310" s="12">
        <v>13000000285</v>
      </c>
      <c r="U310" s="10"/>
      <c r="V310" s="11"/>
      <c r="W310" s="8">
        <f>IF(G310 = "NULL", "NULL", G310/4)</f>
        <v>1.2000203178043227</v>
      </c>
      <c r="X310" s="8">
        <f>IF(W310 = "NULL", "NULL", W310*28.35)</f>
        <v>34.020576009752553</v>
      </c>
      <c r="Y310" s="8">
        <f>IF(G310 = "NULL", "NULL", G310*4)</f>
        <v>19.200325084869164</v>
      </c>
      <c r="Z310" s="8">
        <f>IF(G310 = "NULL", "NULL", H310*4)</f>
        <v>544.32000000000005</v>
      </c>
      <c r="AA310" s="16">
        <v>15000000227</v>
      </c>
      <c r="AB310" s="8">
        <f>IF(OR(E310 = "NULL", G310 = "NULL"), "NULL", (E310+G310)/2)</f>
        <v>3.6000609534129682</v>
      </c>
      <c r="AC310" s="8">
        <f>IF(OR(F310 = "NULL", H310 = "NULL"), "NULL", (F310+H310)/2)</f>
        <v>102.06</v>
      </c>
      <c r="AD310" s="13"/>
    </row>
    <row r="311" spans="1:30" ht="75.599999999999994" customHeight="1" x14ac:dyDescent="0.3">
      <c r="A311" s="9" t="s">
        <v>1021</v>
      </c>
      <c r="B311" s="10" t="s">
        <v>1022</v>
      </c>
      <c r="C311" s="10" t="s">
        <v>1022</v>
      </c>
      <c r="D311" s="11" t="s">
        <v>1023</v>
      </c>
      <c r="E311" s="8">
        <f>IF(F311 = "NULL", "NULL", F311/28.34952)</f>
        <v>0.80001354520288193</v>
      </c>
      <c r="F311" s="8">
        <v>22.680000000000003</v>
      </c>
      <c r="G311" s="8">
        <f>IF(H311 = "NULL", "NULL", H311/28.34952)</f>
        <v>1.6000270904057639</v>
      </c>
      <c r="H311" s="8">
        <v>45.360000000000007</v>
      </c>
      <c r="I311" s="8">
        <f>IF(G311 = "NULL", "NULL", G311*1.25)</f>
        <v>2.000033863007205</v>
      </c>
      <c r="J311" s="8">
        <f>IF(G311 = "NULL", "NULL", I311*28.35)</f>
        <v>56.700960016254264</v>
      </c>
      <c r="K311" s="8">
        <f>IF(G311 = "NULL", "NULL", G311*2)</f>
        <v>3.2000541808115277</v>
      </c>
      <c r="L311" s="8">
        <f>IF(G311 = "NULL", "NULL", K311*28.35)</f>
        <v>90.721536026006817</v>
      </c>
      <c r="M311" s="11" t="str">
        <f>CONCATENATE(D311, CHAR(10), " - NET WT. ", E311, " oz (", F311, " grams)")</f>
        <v>Oolong Tea Ingredients:
oolong tea
 - NET WT. 0.800013545202882 oz (22.68 grams)</v>
      </c>
      <c r="N311" s="12">
        <v>10000000245</v>
      </c>
      <c r="O311" s="12">
        <v>30000000245</v>
      </c>
      <c r="P311" s="12">
        <v>50000000245</v>
      </c>
      <c r="Q311" s="12">
        <v>70000000245</v>
      </c>
      <c r="R311" s="12">
        <v>90000000245</v>
      </c>
      <c r="S311" s="12">
        <v>11000000283</v>
      </c>
      <c r="T311" s="12">
        <v>13000000286</v>
      </c>
      <c r="U311" s="10"/>
      <c r="V311" s="11"/>
      <c r="W311" s="8">
        <f>IF(G311 = "NULL", "NULL", G311/4)</f>
        <v>0.40000677260144096</v>
      </c>
      <c r="X311" s="8">
        <f>IF(W311 = "NULL", "NULL", W311*28.35)</f>
        <v>11.340192003250852</v>
      </c>
      <c r="Y311" s="8">
        <f>IF(G311 = "NULL", "NULL", G311*4)</f>
        <v>6.4001083616230554</v>
      </c>
      <c r="Z311" s="8">
        <f>IF(G311 = "NULL", "NULL", H311*4)</f>
        <v>181.44000000000003</v>
      </c>
      <c r="AA311" s="16">
        <v>15000000228</v>
      </c>
      <c r="AB311" s="8">
        <f>IF(OR(E311 = "NULL", G311 = "NULL"), "NULL", (E311+G311)/2)</f>
        <v>1.2000203178043229</v>
      </c>
      <c r="AC311" s="8">
        <f>IF(OR(F311 = "NULL", H311 = "NULL"), "NULL", (F311+H311)/2)</f>
        <v>34.020000000000003</v>
      </c>
      <c r="AD311" s="13"/>
    </row>
    <row r="312" spans="1:30" ht="75.599999999999994" customHeight="1" x14ac:dyDescent="0.3">
      <c r="A312" s="9" t="s">
        <v>1024</v>
      </c>
      <c r="B312" s="10" t="s">
        <v>1025</v>
      </c>
      <c r="C312" s="10" t="s">
        <v>1026</v>
      </c>
      <c r="D312" s="11" t="s">
        <v>1685</v>
      </c>
      <c r="E312" s="8">
        <f>IF(F312 = "NULL", "NULL", F312/28.34952)</f>
        <v>1.6900286142410879</v>
      </c>
      <c r="F312" s="8">
        <v>47.911500000000004</v>
      </c>
      <c r="G312" s="8">
        <f>IF(H312 = "NULL", "NULL", H312/28.34952)</f>
        <v>3.3800572284821757</v>
      </c>
      <c r="H312" s="8">
        <v>95.823000000000008</v>
      </c>
      <c r="I312" s="8">
        <f>IF(G312 = "NULL", "NULL", G312*1.25)</f>
        <v>4.2250715356027193</v>
      </c>
      <c r="J312" s="8">
        <f>IF(G312 = "NULL", "NULL", I312*28.35)</f>
        <v>119.7807780343371</v>
      </c>
      <c r="K312" s="8">
        <f>IF(G312 = "NULL", "NULL", G312*2)</f>
        <v>6.7601144569643514</v>
      </c>
      <c r="L312" s="8">
        <f>IF(G312 = "NULL", "NULL", K312*28.35)</f>
        <v>191.64924485493938</v>
      </c>
      <c r="M312" s="11" t="str">
        <f>CONCATENATE(D312, CHAR(10), " - NET WT. ", E312, " oz (", F312,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N312" s="12">
        <v>10000000246</v>
      </c>
      <c r="O312" s="12">
        <v>30000000246</v>
      </c>
      <c r="P312" s="12">
        <v>50000000246</v>
      </c>
      <c r="Q312" s="12">
        <v>70000000246</v>
      </c>
      <c r="R312" s="12">
        <v>90000000246</v>
      </c>
      <c r="S312" s="12">
        <v>11000000284</v>
      </c>
      <c r="T312" s="12">
        <v>13000000287</v>
      </c>
      <c r="U312" s="10" t="s">
        <v>39</v>
      </c>
      <c r="V312" s="11" t="s">
        <v>326</v>
      </c>
      <c r="W312" s="8">
        <f>IF(G312 = "NULL", "NULL", G312/4)</f>
        <v>0.84501430712054393</v>
      </c>
      <c r="X312" s="8">
        <f>IF(W312 = "NULL", "NULL", W312*28.35)</f>
        <v>23.956155606867423</v>
      </c>
      <c r="Y312" s="8">
        <f>IF(G312 = "NULL", "NULL", G312*4)</f>
        <v>13.520228913928703</v>
      </c>
      <c r="Z312" s="8">
        <f>IF(G312 = "NULL", "NULL", H312*4)</f>
        <v>383.29200000000003</v>
      </c>
      <c r="AA312" s="16">
        <v>15000000229</v>
      </c>
      <c r="AB312" s="8">
        <f>IF(OR(E312 = "NULL", G312 = "NULL"), "NULL", (E312+G312)/2)</f>
        <v>2.5350429213616317</v>
      </c>
      <c r="AC312" s="8">
        <f>IF(OR(F312 = "NULL", H312 = "NULL"), "NULL", (F312+H312)/2)</f>
        <v>71.867250000000013</v>
      </c>
      <c r="AD312" s="13"/>
    </row>
    <row r="313" spans="1:30" ht="75.599999999999994" customHeight="1" x14ac:dyDescent="0.3">
      <c r="A313" s="9" t="s">
        <v>1027</v>
      </c>
      <c r="B313" s="10" t="s">
        <v>1028</v>
      </c>
      <c r="C313" s="10" t="s">
        <v>1029</v>
      </c>
      <c r="D313" s="11" t="s">
        <v>1030</v>
      </c>
      <c r="E313" s="8">
        <f>IF(F313 = "NULL", "NULL", F313/28.34952)</f>
        <v>1.9000321698568443</v>
      </c>
      <c r="F313" s="8">
        <v>53.865000000000002</v>
      </c>
      <c r="G313" s="8">
        <f>IF(H313 = "NULL", "NULL", H313/28.34952)</f>
        <v>3.8000643397136886</v>
      </c>
      <c r="H313" s="8">
        <v>107.73</v>
      </c>
      <c r="I313" s="8">
        <f>IF(G313 = "NULL", "NULL", G313*1.25)</f>
        <v>4.7500804246421104</v>
      </c>
      <c r="J313" s="8">
        <f>IF(G313 = "NULL", "NULL", I313*28.35)</f>
        <v>134.66478003860385</v>
      </c>
      <c r="K313" s="8">
        <f>IF(G313 = "NULL", "NULL", G313*2)</f>
        <v>7.6001286794273772</v>
      </c>
      <c r="L313" s="8">
        <f>IF(G313 = "NULL", "NULL", K313*28.35)</f>
        <v>215.46364806176615</v>
      </c>
      <c r="M313" s="11" t="str">
        <f>CONCATENATE(D313, CHAR(10), " - NET WT. ", E313, " oz (", F313, " grams)")</f>
        <v>Orange Ginger Sea Salt Ingredients:
salt, onion, sugar, garlic, ginger powder, orange peel, tartaric acid, grapefruit juice powder (citric acid, grapefruit oil, grapefruit juice) silion dioxide
 - NET WT. 1.90003216985684 oz (53.865 grams)</v>
      </c>
      <c r="N313" s="12">
        <v>10000000247</v>
      </c>
      <c r="O313" s="12">
        <v>30000000247</v>
      </c>
      <c r="P313" s="12">
        <v>50000000247</v>
      </c>
      <c r="Q313" s="12">
        <v>70000000247</v>
      </c>
      <c r="R313" s="12">
        <v>90000000247</v>
      </c>
      <c r="S313" s="12">
        <v>11000000285</v>
      </c>
      <c r="T313" s="12">
        <v>13000000288</v>
      </c>
      <c r="U313" s="10"/>
      <c r="V313" s="11"/>
      <c r="W313" s="8">
        <f>IF(G313 = "NULL", "NULL", G313/4)</f>
        <v>0.95001608492842216</v>
      </c>
      <c r="X313" s="8">
        <f>IF(W313 = "NULL", "NULL", W313*28.35)</f>
        <v>26.932956007720769</v>
      </c>
      <c r="Y313" s="8">
        <f>IF(G313 = "NULL", "NULL", G313*4)</f>
        <v>15.200257358854754</v>
      </c>
      <c r="Z313" s="8">
        <f>IF(G313 = "NULL", "NULL", H313*4)</f>
        <v>430.92</v>
      </c>
      <c r="AA313" s="16">
        <v>15000000230</v>
      </c>
      <c r="AB313" s="8">
        <f>IF(OR(E313 = "NULL", G313 = "NULL"), "NULL", (E313+G313)/2)</f>
        <v>2.8500482547852664</v>
      </c>
      <c r="AC313" s="8">
        <f>IF(OR(F313 = "NULL", H313 = "NULL"), "NULL", (F313+H313)/2)</f>
        <v>80.797499999999999</v>
      </c>
      <c r="AD313" s="13"/>
    </row>
    <row r="314" spans="1:30" ht="75.599999999999994" customHeight="1" x14ac:dyDescent="0.3">
      <c r="A314" s="9" t="s">
        <v>2061</v>
      </c>
      <c r="B314" s="10" t="s">
        <v>1031</v>
      </c>
      <c r="C314" s="10" t="s">
        <v>1031</v>
      </c>
      <c r="D314" s="11" t="s">
        <v>1032</v>
      </c>
      <c r="E314" s="8">
        <f>IF(F314 = "NULL", "NULL", F314/28.34952)</f>
        <v>0.80001354520288193</v>
      </c>
      <c r="F314" s="8">
        <v>22.680000000000003</v>
      </c>
      <c r="G314" s="8">
        <f>IF(H314 = "NULL", "NULL", H314/28.34952)</f>
        <v>1.6000270904057639</v>
      </c>
      <c r="H314" s="8">
        <v>45.360000000000007</v>
      </c>
      <c r="I314" s="8">
        <f>IF(G314 = "NULL", "NULL", G314*1.25)</f>
        <v>2.000033863007205</v>
      </c>
      <c r="J314" s="8">
        <f>IF(G314 = "NULL", "NULL", I314*28.35)</f>
        <v>56.700960016254264</v>
      </c>
      <c r="K314" s="8">
        <f>IF(G314 = "NULL", "NULL", G314*2)</f>
        <v>3.2000541808115277</v>
      </c>
      <c r="L314" s="8">
        <f>IF(G314 = "NULL", "NULL", K314*28.35)</f>
        <v>90.721536026006817</v>
      </c>
      <c r="M314" s="11" t="str">
        <f>CONCATENATE(D314, CHAR(10), " - NET WT. ", E314, " oz (", F314, " grams)")</f>
        <v>Orange Spice Tea Ingredients:
black op tea, orange peel, orange oil, clove bud oil
 - NET WT. 0.800013545202882 oz (22.68 grams)</v>
      </c>
      <c r="N314" s="12">
        <v>10000000248</v>
      </c>
      <c r="O314" s="12">
        <v>30000000248</v>
      </c>
      <c r="P314" s="12">
        <v>50000000248</v>
      </c>
      <c r="Q314" s="12">
        <v>70000000248</v>
      </c>
      <c r="R314" s="12">
        <v>90000000248</v>
      </c>
      <c r="S314" s="12">
        <v>11000000286</v>
      </c>
      <c r="T314" s="12">
        <v>13000000289</v>
      </c>
      <c r="U314" s="10" t="s">
        <v>39</v>
      </c>
      <c r="V314" s="11" t="s">
        <v>1676</v>
      </c>
      <c r="W314" s="8">
        <f>IF(G314 = "NULL", "NULL", G314/4)</f>
        <v>0.40000677260144096</v>
      </c>
      <c r="X314" s="8">
        <f>IF(W314 = "NULL", "NULL", W314*28.35)</f>
        <v>11.340192003250852</v>
      </c>
      <c r="Y314" s="8">
        <f>IF(G314 = "NULL", "NULL", G314*4)</f>
        <v>6.4001083616230554</v>
      </c>
      <c r="Z314" s="8">
        <f>IF(G314 = "NULL", "NULL", H314*4)</f>
        <v>181.44000000000003</v>
      </c>
      <c r="AA314" s="16">
        <v>15000000231</v>
      </c>
      <c r="AB314" s="8">
        <f>IF(OR(E314 = "NULL", G314 = "NULL"), "NULL", (E314+G314)/2)</f>
        <v>1.2000203178043229</v>
      </c>
      <c r="AC314" s="8">
        <f>IF(OR(F314 = "NULL", H314 = "NULL"), "NULL", (F314+H314)/2)</f>
        <v>34.020000000000003</v>
      </c>
      <c r="AD314" s="13"/>
    </row>
    <row r="315" spans="1:30" ht="75.599999999999994" customHeight="1" x14ac:dyDescent="0.3">
      <c r="A315" s="25" t="s">
        <v>1033</v>
      </c>
      <c r="B315" s="10" t="s">
        <v>1034</v>
      </c>
      <c r="C315" s="10" t="s">
        <v>1035</v>
      </c>
      <c r="D315" s="11" t="s">
        <v>1036</v>
      </c>
      <c r="E315" s="8">
        <f>IF(F315 = "NULL", "NULL", F315/28.34952)</f>
        <v>1.8500313232816643</v>
      </c>
      <c r="F315" s="8">
        <v>52.447500000000005</v>
      </c>
      <c r="G315" s="8">
        <f>IF(H315 = "NULL", "NULL", H315/28.34952)</f>
        <v>3.7000626465633286</v>
      </c>
      <c r="H315" s="8">
        <v>104.89500000000001</v>
      </c>
      <c r="I315" s="8">
        <f>IF(G315 = "NULL", "NULL", G315*1.25)</f>
        <v>4.6250783082041611</v>
      </c>
      <c r="J315" s="8">
        <f>IF(G315 = "NULL", "NULL", I315*28.35)</f>
        <v>131.12097003758797</v>
      </c>
      <c r="K315" s="8">
        <f>IF(G315 = "NULL", "NULL", G315*2)</f>
        <v>7.4001252931266572</v>
      </c>
      <c r="L315" s="8">
        <f>IF(G315 = "NULL", "NULL", K315*28.35)</f>
        <v>209.79355206014074</v>
      </c>
      <c r="M315" s="11" t="str">
        <f>CONCATENATE(D315, CHAR(10), " - NET WT. ", E315, " oz (", F315, " grams)")</f>
        <v>Oregon Trail Bold Steak Grilling Ingredients:
salt, spices, dehydrated garlic, oleoresin paprika, natural flavor, &lt;2% soybean oil as a processing acid
 - NET WT. 1.85003132328166 oz (52.4475 grams)</v>
      </c>
      <c r="N315" s="12">
        <v>10000000249</v>
      </c>
      <c r="O315" s="12">
        <v>30000000249</v>
      </c>
      <c r="P315" s="12">
        <v>50000000249</v>
      </c>
      <c r="Q315" s="12">
        <v>70000000249</v>
      </c>
      <c r="R315" s="12">
        <v>90000000249</v>
      </c>
      <c r="S315" s="12">
        <v>11000000287</v>
      </c>
      <c r="T315" s="12">
        <v>13000000290</v>
      </c>
      <c r="U315" s="10"/>
      <c r="V315" s="11"/>
      <c r="W315" s="8">
        <f>IF(G315 = "NULL", "NULL", G315/4)</f>
        <v>0.92501566164083215</v>
      </c>
      <c r="X315" s="8">
        <f>IF(W315 = "NULL", "NULL", W315*28.35)</f>
        <v>26.224194007517593</v>
      </c>
      <c r="Y315" s="8">
        <f>IF(G315 = "NULL", "NULL", G315*4)</f>
        <v>14.800250586253314</v>
      </c>
      <c r="Z315" s="8">
        <f>IF(G315 = "NULL", "NULL", H315*4)</f>
        <v>419.58000000000004</v>
      </c>
      <c r="AA315" s="16">
        <v>15000000232</v>
      </c>
      <c r="AB315" s="8">
        <f>IF(OR(E315 = "NULL", G315 = "NULL"), "NULL", (E315+G315)/2)</f>
        <v>2.7750469849224966</v>
      </c>
      <c r="AC315" s="8">
        <f>IF(OR(F315 = "NULL", H315 = "NULL"), "NULL", (F315+H315)/2)</f>
        <v>78.671250000000015</v>
      </c>
      <c r="AD315" s="13"/>
    </row>
    <row r="316" spans="1:30" ht="75.599999999999994" customHeight="1" x14ac:dyDescent="0.3">
      <c r="A316" s="9" t="s">
        <v>2079</v>
      </c>
      <c r="B316" s="10" t="s">
        <v>1037</v>
      </c>
      <c r="C316" s="10" t="s">
        <v>1038</v>
      </c>
      <c r="D316" s="11" t="s">
        <v>1665</v>
      </c>
      <c r="E316" s="8">
        <f>IF(F316 = "NULL", "NULL", F316/28.34952)</f>
        <v>1.8000304767064841</v>
      </c>
      <c r="F316" s="8">
        <v>51.03</v>
      </c>
      <c r="G316" s="8">
        <f>IF(H316 = "NULL", "NULL", H316/28.34952)</f>
        <v>3.6000609534129682</v>
      </c>
      <c r="H316" s="8">
        <v>102.06</v>
      </c>
      <c r="I316" s="8">
        <f>IF(G316 = "NULL", "NULL", G316*1.25)</f>
        <v>4.50007619176621</v>
      </c>
      <c r="J316" s="8">
        <f>IF(G316 = "NULL", "NULL", I316*28.35)</f>
        <v>127.57716003657205</v>
      </c>
      <c r="K316" s="8">
        <f>IF(G316 = "NULL", "NULL", G316*2)</f>
        <v>7.2001219068259363</v>
      </c>
      <c r="L316" s="8">
        <f>IF(G316 = "NULL", "NULL", K316*28.35)</f>
        <v>204.1234560585153</v>
      </c>
      <c r="M316" s="11" t="str">
        <f>CONCATENATE(D316, CHAR(10), " - NET WT. ", E316, " oz (", F316, " grams)")</f>
        <v>Oven Baked Pizza Seasoning Ingredients:
oregano, garlic, crush red pepper, basil and marjoram
 - NET WT. 1.80003047670648 oz (51.03 grams)</v>
      </c>
      <c r="N316" s="12">
        <v>10000000458</v>
      </c>
      <c r="O316" s="12">
        <v>30000000458</v>
      </c>
      <c r="P316" s="12">
        <v>50000000458</v>
      </c>
      <c r="Q316" s="12">
        <v>70000000458</v>
      </c>
      <c r="R316" s="12">
        <v>90000000458</v>
      </c>
      <c r="S316" s="12">
        <v>11000000288</v>
      </c>
      <c r="T316" s="12">
        <v>13000000291</v>
      </c>
      <c r="U316" s="10" t="s">
        <v>39</v>
      </c>
      <c r="V316" s="11" t="s">
        <v>1039</v>
      </c>
      <c r="W316" s="8">
        <f>IF(G316 = "NULL", "NULL", G316/4)</f>
        <v>0.90001523835324204</v>
      </c>
      <c r="X316" s="8">
        <f>IF(W316 = "NULL", "NULL", W316*28.35)</f>
        <v>25.515432007314413</v>
      </c>
      <c r="Y316" s="8">
        <f>IF(G316 = "NULL", "NULL", G316*4)</f>
        <v>14.400243813651873</v>
      </c>
      <c r="Z316" s="8">
        <f>IF(G316 = "NULL", "NULL", H316*4)</f>
        <v>408.24</v>
      </c>
      <c r="AA316" s="16">
        <v>15000000415</v>
      </c>
      <c r="AB316" s="8">
        <f>IF(OR(E316 = "NULL", G316 = "NULL"), "NULL", (E316+G316)/2)</f>
        <v>2.7000457150597263</v>
      </c>
      <c r="AC316" s="8">
        <f>IF(OR(F316 = "NULL", H316 = "NULL"), "NULL", (F316+H316)/2)</f>
        <v>76.545000000000002</v>
      </c>
      <c r="AD316" s="13"/>
    </row>
    <row r="317" spans="1:30" ht="75.599999999999994" customHeight="1" x14ac:dyDescent="0.3">
      <c r="A317" s="9" t="s">
        <v>1078</v>
      </c>
      <c r="B317" s="10" t="s">
        <v>2315</v>
      </c>
      <c r="C317" s="10" t="s">
        <v>2315</v>
      </c>
      <c r="D317" s="11" t="s">
        <v>2330</v>
      </c>
      <c r="E317" s="8">
        <f>IF(F317 = "NULL", "NULL", F317/28.34952)</f>
        <v>0.3527396583786957</v>
      </c>
      <c r="F317" s="8">
        <v>10</v>
      </c>
      <c r="G317" s="8">
        <f>IF(H317 = "NULL", "NULL", H317/28.34952)</f>
        <v>0.77602724843313053</v>
      </c>
      <c r="H317" s="8">
        <v>22</v>
      </c>
      <c r="I317" s="8">
        <f>IF(G317 = "NULL", "NULL", G317*1.25)</f>
        <v>0.97003406054141317</v>
      </c>
      <c r="J317" s="8">
        <f>IF(G317 = "NULL", "NULL", I317*28.35)</f>
        <v>27.500465616349064</v>
      </c>
      <c r="K317" s="8">
        <f>IF(G317 = "NULL", "NULL", G317*2)</f>
        <v>1.5520544968662611</v>
      </c>
      <c r="L317" s="8">
        <f>IF(G317 = "NULL", "NULL", K317*28.35)</f>
        <v>44.000744986158502</v>
      </c>
      <c r="M317" s="11" t="str">
        <f>CONCATENATE(D317, CHAR(10), " - NET WT. ", E317, " oz (", F317, " grams)")</f>
        <v>PA Dutch Chicken Ingredients:
thyme, sage, marjoram, rosemary, pepper, nutmeg
 - NET WT. 0.352739658378696 oz (10 grams)</v>
      </c>
      <c r="N317" s="12">
        <v>10000000250</v>
      </c>
      <c r="O317" s="12">
        <v>30000000250</v>
      </c>
      <c r="P317" s="12">
        <v>50000000250</v>
      </c>
      <c r="Q317" s="12">
        <v>70000000250</v>
      </c>
      <c r="R317" s="12">
        <v>90000000250</v>
      </c>
      <c r="S317" s="12">
        <v>11000000299</v>
      </c>
      <c r="T317" s="12">
        <v>13000000302</v>
      </c>
      <c r="U317" s="10"/>
      <c r="V317" s="11" t="s">
        <v>245</v>
      </c>
      <c r="W317" s="8">
        <f>IF(G317 = "NULL", "NULL", G317/4)</f>
        <v>0.19400681210828263</v>
      </c>
      <c r="X317" s="8">
        <f>IF(W317 = "NULL", "NULL", W317*28.35)</f>
        <v>5.5000931232698127</v>
      </c>
      <c r="Y317" s="8">
        <f>IF(G317 = "NULL", "NULL", G317*4)</f>
        <v>3.1041089937325221</v>
      </c>
      <c r="Z317" s="8">
        <f>IF(G317 = "NULL", "NULL", H317*4)</f>
        <v>88</v>
      </c>
      <c r="AA317" s="16">
        <v>15000000233</v>
      </c>
      <c r="AB317" s="8">
        <f>IF(OR(E317 = "NULL", G317 = "NULL"), "NULL", (E317+G317)/2)</f>
        <v>0.56438345340591312</v>
      </c>
      <c r="AC317" s="8">
        <f>IF(OR(F317 = "NULL", H317 = "NULL"), "NULL", (F317+H317)/2)</f>
        <v>16</v>
      </c>
      <c r="AD317" s="13" t="s">
        <v>1993</v>
      </c>
    </row>
    <row r="318" spans="1:30" ht="75.599999999999994" customHeight="1" x14ac:dyDescent="0.3">
      <c r="A318" s="9" t="s">
        <v>1040</v>
      </c>
      <c r="B318" s="10" t="s">
        <v>1041</v>
      </c>
      <c r="C318" s="10" t="s">
        <v>1042</v>
      </c>
      <c r="D318" s="11" t="s">
        <v>1043</v>
      </c>
      <c r="E318" s="8">
        <f>IF(F318 = "NULL", "NULL", F318/28.34952)</f>
        <v>1.0000169315036023</v>
      </c>
      <c r="F318" s="8">
        <v>28.35</v>
      </c>
      <c r="G318" s="8">
        <f>IF(H318 = "NULL", "NULL", H318/28.34952)</f>
        <v>2.0000338630072045</v>
      </c>
      <c r="H318" s="8">
        <v>56.7</v>
      </c>
      <c r="I318" s="8">
        <f>IF(G318 = "NULL", "NULL", G318*1.25)</f>
        <v>2.5000423287590054</v>
      </c>
      <c r="J318" s="8">
        <f>IF(G318 = "NULL", "NULL", I318*28.35)</f>
        <v>70.87620002031781</v>
      </c>
      <c r="K318" s="8">
        <f>IF(G318 = "NULL", "NULL", G318*2)</f>
        <v>4.0000677260144091</v>
      </c>
      <c r="L318" s="8">
        <f>IF(G318 = "NULL", "NULL", K318*28.35)</f>
        <v>113.4019200325085</v>
      </c>
      <c r="M318" s="11" t="str">
        <f>CONCATENATE(D318, CHAR(10), " - NET WT. ", E318, " oz (", F318, " grams)")</f>
        <v>Pacific Northwest Ingredients:
garlic, minced onion, domestic paprika, black pepper, dill, celery seed, parsley, sea salt, lemon peel
 - NET WT. 1.0000169315036 oz (28.35 grams)</v>
      </c>
      <c r="N318" s="12">
        <v>10000000251</v>
      </c>
      <c r="O318" s="12">
        <v>30000000251</v>
      </c>
      <c r="P318" s="12">
        <v>50000000251</v>
      </c>
      <c r="Q318" s="12">
        <v>70000000251</v>
      </c>
      <c r="R318" s="12">
        <v>90000000251</v>
      </c>
      <c r="S318" s="12">
        <v>11000000289</v>
      </c>
      <c r="T318" s="12">
        <v>13000000292</v>
      </c>
      <c r="U318" s="10"/>
      <c r="V318" s="11"/>
      <c r="W318" s="8">
        <f>IF(G318 = "NULL", "NULL", G318/4)</f>
        <v>0.50000846575180113</v>
      </c>
      <c r="X318" s="8">
        <f>IF(W318 = "NULL", "NULL", W318*28.35)</f>
        <v>14.175240004063562</v>
      </c>
      <c r="Y318" s="8">
        <f>IF(G318 = "NULL", "NULL", G318*4)</f>
        <v>8.0001354520288182</v>
      </c>
      <c r="Z318" s="8">
        <f>IF(G318 = "NULL", "NULL", H318*4)</f>
        <v>226.8</v>
      </c>
      <c r="AA318" s="16">
        <v>15000000234</v>
      </c>
      <c r="AB318" s="8">
        <f>IF(OR(E318 = "NULL", G318 = "NULL"), "NULL", (E318+G318)/2)</f>
        <v>1.5000253972554034</v>
      </c>
      <c r="AC318" s="8">
        <f>IF(OR(F318 = "NULL", H318 = "NULL"), "NULL", (F318+H318)/2)</f>
        <v>42.525000000000006</v>
      </c>
      <c r="AD318" s="13"/>
    </row>
    <row r="319" spans="1:30" ht="75.599999999999994" customHeight="1" x14ac:dyDescent="0.3">
      <c r="A319" s="9" t="s">
        <v>1044</v>
      </c>
      <c r="B319" s="10" t="s">
        <v>1045</v>
      </c>
      <c r="C319" s="10" t="s">
        <v>1046</v>
      </c>
      <c r="D319" s="11" t="s">
        <v>1047</v>
      </c>
      <c r="E319" s="8">
        <f>IF(F319 = "NULL", "NULL", F319/28.34952)</f>
        <v>0.80001354520288193</v>
      </c>
      <c r="F319" s="8">
        <v>22.680000000000003</v>
      </c>
      <c r="G319" s="8">
        <f>IF(H319 = "NULL", "NULL", H319/28.34952)</f>
        <v>1.6000270904057639</v>
      </c>
      <c r="H319" s="8">
        <v>45.360000000000007</v>
      </c>
      <c r="I319" s="8">
        <f>IF(G319 = "NULL", "NULL", G319*1.25)</f>
        <v>2.000033863007205</v>
      </c>
      <c r="J319" s="8">
        <f>IF(G319 = "NULL", "NULL", I319*28.35)</f>
        <v>56.700960016254264</v>
      </c>
      <c r="K319" s="8">
        <f>IF(G319 = "NULL", "NULL", G319*2)</f>
        <v>3.2000541808115277</v>
      </c>
      <c r="L319" s="8">
        <f>IF(G319 = "NULL", "NULL", K319*28.35)</f>
        <v>90.721536026006817</v>
      </c>
      <c r="M319" s="11" t="str">
        <f>CONCATENATE(D319, CHAR(10), " - NET WT. ", E319, " oz (", F319, " grams)")</f>
        <v>Panfired Green Tea Ingredients:
panfired green tea 
 - NET WT. 0.800013545202882 oz (22.68 grams)</v>
      </c>
      <c r="N319" s="12">
        <v>10000000252</v>
      </c>
      <c r="O319" s="12">
        <v>30000000252</v>
      </c>
      <c r="P319" s="12">
        <v>50000000252</v>
      </c>
      <c r="Q319" s="12">
        <v>70000000252</v>
      </c>
      <c r="R319" s="12">
        <v>90000000252</v>
      </c>
      <c r="S319" s="12">
        <v>11000000290</v>
      </c>
      <c r="T319" s="12">
        <v>13000000293</v>
      </c>
      <c r="U319" s="10"/>
      <c r="V319" s="11"/>
      <c r="W319" s="8">
        <f>IF(G319 = "NULL", "NULL", G319/4)</f>
        <v>0.40000677260144096</v>
      </c>
      <c r="X319" s="8">
        <f>IF(W319 = "NULL", "NULL", W319*28.35)</f>
        <v>11.340192003250852</v>
      </c>
      <c r="Y319" s="8">
        <f>IF(G319 = "NULL", "NULL", G319*4)</f>
        <v>6.4001083616230554</v>
      </c>
      <c r="Z319" s="8">
        <f>IF(G319 = "NULL", "NULL", H319*4)</f>
        <v>181.44000000000003</v>
      </c>
      <c r="AA319" s="16">
        <v>15000000235</v>
      </c>
      <c r="AB319" s="8">
        <f>IF(OR(E319 = "NULL", G319 = "NULL"), "NULL", (E319+G319)/2)</f>
        <v>1.2000203178043229</v>
      </c>
      <c r="AC319" s="8">
        <f>IF(OR(F319 = "NULL", H319 = "NULL"), "NULL", (F319+H319)/2)</f>
        <v>34.020000000000003</v>
      </c>
      <c r="AD319" s="13"/>
    </row>
    <row r="320" spans="1:30" ht="75.599999999999994" customHeight="1" x14ac:dyDescent="0.3">
      <c r="A320" s="9" t="s">
        <v>1048</v>
      </c>
      <c r="B320" s="10" t="s">
        <v>1049</v>
      </c>
      <c r="C320" s="10" t="s">
        <v>1049</v>
      </c>
      <c r="D320" s="11" t="s">
        <v>1050</v>
      </c>
      <c r="E320" s="8">
        <f>IF(F320 = "NULL", "NULL", F320/28.34952)</f>
        <v>2.0000338630072045</v>
      </c>
      <c r="F320" s="8">
        <v>56.7</v>
      </c>
      <c r="G320" s="8">
        <f>IF(H320 = "NULL", "NULL", H320/28.34952)</f>
        <v>4.0000677260144091</v>
      </c>
      <c r="H320" s="8">
        <v>113.4</v>
      </c>
      <c r="I320" s="8">
        <f>IF(G320 = "NULL", "NULL", G320*1.25)</f>
        <v>5.0000846575180109</v>
      </c>
      <c r="J320" s="8">
        <f>IF(G320 = "NULL", "NULL", I320*28.35)</f>
        <v>141.75240004063562</v>
      </c>
      <c r="K320" s="8">
        <f>IF(G320 = "NULL", "NULL", G320*2)</f>
        <v>8.0001354520288182</v>
      </c>
      <c r="L320" s="8">
        <f>IF(G320 = "NULL", "NULL", K320*28.35)</f>
        <v>226.803840065017</v>
      </c>
      <c r="M320" s="11" t="str">
        <f>CONCATENATE(D320, CHAR(10), " - NET WT. ", E320, " oz (", F320, " grams)")</f>
        <v>Paprika Ingredients: 
paprika
 - NET WT. 2.0000338630072 oz (56.7 grams)</v>
      </c>
      <c r="N320" s="12">
        <v>10000000467</v>
      </c>
      <c r="O320" s="12">
        <v>30000000467</v>
      </c>
      <c r="P320" s="12">
        <v>50000000467</v>
      </c>
      <c r="Q320" s="12">
        <v>70000000467</v>
      </c>
      <c r="R320" s="12">
        <v>90000000467</v>
      </c>
      <c r="S320" s="12">
        <v>11000000291</v>
      </c>
      <c r="T320" s="12">
        <v>13000000294</v>
      </c>
      <c r="U320" s="10"/>
      <c r="V320" s="11"/>
      <c r="W320" s="8">
        <f>IF(G320 = "NULL", "NULL", G320/4)</f>
        <v>1.0000169315036023</v>
      </c>
      <c r="X320" s="8">
        <f>IF(W320 = "NULL", "NULL", W320*28.35)</f>
        <v>28.350480008127125</v>
      </c>
      <c r="Y320" s="8">
        <f>IF(G320 = "NULL", "NULL", G320*4)</f>
        <v>16.000270904057636</v>
      </c>
      <c r="Z320" s="8">
        <f>IF(G320 = "NULL", "NULL", H320*4)</f>
        <v>453.6</v>
      </c>
      <c r="AA320" s="16">
        <v>15000000424</v>
      </c>
      <c r="AB320" s="8">
        <f>IF(OR(E320 = "NULL", G320 = "NULL"), "NULL", (E320+G320)/2)</f>
        <v>3.0000507945108068</v>
      </c>
      <c r="AC320" s="8">
        <f>IF(OR(F320 = "NULL", H320 = "NULL"), "NULL", (F320+H320)/2)</f>
        <v>85.050000000000011</v>
      </c>
      <c r="AD320" s="13"/>
    </row>
    <row r="321" spans="1:30" ht="75.599999999999994" customHeight="1" x14ac:dyDescent="0.3">
      <c r="A321" s="25" t="s">
        <v>1051</v>
      </c>
      <c r="B321" s="10" t="s">
        <v>1052</v>
      </c>
      <c r="C321" s="10" t="s">
        <v>1053</v>
      </c>
      <c r="D321" s="11" t="s">
        <v>1054</v>
      </c>
      <c r="E321" s="8">
        <f>IF(F321 = "NULL", "NULL", F321/28.34952)</f>
        <v>1.1000186246539627</v>
      </c>
      <c r="F321" s="8">
        <v>31.185000000000006</v>
      </c>
      <c r="G321" s="8">
        <f>IF(H321 = "NULL", "NULL", H321/28.34952)</f>
        <v>2.2000372493079254</v>
      </c>
      <c r="H321" s="8">
        <v>62.370000000000012</v>
      </c>
      <c r="I321" s="8">
        <f>IF(G321 = "NULL", "NULL", G321*1.25)</f>
        <v>2.7500465616349068</v>
      </c>
      <c r="J321" s="8">
        <f>IF(G321 = "NULL", "NULL", I321*28.35)</f>
        <v>77.963820022349609</v>
      </c>
      <c r="K321" s="8">
        <f>IF(G321 = "NULL", "NULL", G321*2)</f>
        <v>4.4000744986158509</v>
      </c>
      <c r="L321" s="8">
        <f>IF(G321 = "NULL", "NULL", K321*28.35)</f>
        <v>124.74211203575938</v>
      </c>
      <c r="M321" s="11" t="str">
        <f>CONCATENATE(D321, CHAR(10), " - NET WT. ", E321, " oz (", F321, " grams)")</f>
        <v>Parmesan &amp; Herb Bread Dip Ingredients:
parmesan cheese ([part-skim milk, cheese culture, salt enzymes], whey, buttermilk solids, sodium phosphate, salt), salt, oregano, basil, garlic, crushed red pepper
• ALLERGY ALERT: contains milk •
 - NET WT. 1.10001862465396 oz (31.185 grams)</v>
      </c>
      <c r="N321" s="12">
        <v>10000000253</v>
      </c>
      <c r="O321" s="12">
        <v>30000000253</v>
      </c>
      <c r="P321" s="12">
        <v>50000000253</v>
      </c>
      <c r="Q321" s="12">
        <v>70000000253</v>
      </c>
      <c r="R321" s="12">
        <v>90000000253</v>
      </c>
      <c r="S321" s="12">
        <v>11000000292</v>
      </c>
      <c r="T321" s="12">
        <v>13000000295</v>
      </c>
      <c r="U321" s="10" t="s">
        <v>39</v>
      </c>
      <c r="V321" s="11"/>
      <c r="W321" s="8">
        <f>IF(G321 = "NULL", "NULL", G321/4)</f>
        <v>0.55000931232698136</v>
      </c>
      <c r="X321" s="8">
        <f>IF(W321 = "NULL", "NULL", W321*28.35)</f>
        <v>15.592764004469922</v>
      </c>
      <c r="Y321" s="8">
        <f>IF(G321 = "NULL", "NULL", G321*4)</f>
        <v>8.8001489972317017</v>
      </c>
      <c r="Z321" s="8">
        <f>IF(G321 = "NULL", "NULL", H321*4)</f>
        <v>249.48000000000005</v>
      </c>
      <c r="AA321" s="16">
        <v>15000000236</v>
      </c>
      <c r="AB321" s="8">
        <f>IF(OR(E321 = "NULL", G321 = "NULL"), "NULL", (E321+G321)/2)</f>
        <v>1.6500279369809441</v>
      </c>
      <c r="AC321" s="8">
        <f>IF(OR(F321 = "NULL", H321 = "NULL"), "NULL", (F321+H321)/2)</f>
        <v>46.777500000000011</v>
      </c>
      <c r="AD321" s="13"/>
    </row>
    <row r="322" spans="1:30" ht="75.599999999999994" customHeight="1" x14ac:dyDescent="0.3">
      <c r="A322" s="14" t="s">
        <v>1055</v>
      </c>
      <c r="B322" s="10" t="s">
        <v>1056</v>
      </c>
      <c r="C322" s="10" t="s">
        <v>1057</v>
      </c>
      <c r="D322" s="11" t="s">
        <v>2220</v>
      </c>
      <c r="E322" s="8">
        <f>IF(F322 = "NULL", "NULL", F322/28.34952)</f>
        <v>1.1000186246539627</v>
      </c>
      <c r="F322" s="8">
        <v>31.185000000000006</v>
      </c>
      <c r="G322" s="8">
        <f>IF(H322 = "NULL", "NULL", H322/28.34952)</f>
        <v>2.2000372493079254</v>
      </c>
      <c r="H322" s="8">
        <v>62.370000000000012</v>
      </c>
      <c r="I322" s="8">
        <f>IF(G322 = "NULL", "NULL", G322*1.25)</f>
        <v>2.7500465616349068</v>
      </c>
      <c r="J322" s="8">
        <f>IF(G322 = "NULL", "NULL", I322*28.35)</f>
        <v>77.963820022349609</v>
      </c>
      <c r="K322" s="8">
        <f>IF(G322 = "NULL", "NULL", G322*2)</f>
        <v>4.4000744986158509</v>
      </c>
      <c r="L322" s="8">
        <f>IF(G322 = "NULL", "NULL", K322*28.35)</f>
        <v>124.74211203575938</v>
      </c>
      <c r="M322" s="11" t="s">
        <v>2221</v>
      </c>
      <c r="N322" s="11">
        <v>10000000438</v>
      </c>
      <c r="O322" s="11">
        <v>30000000438</v>
      </c>
      <c r="P322" s="11">
        <v>50000000438</v>
      </c>
      <c r="Q322" s="11">
        <v>70000000438</v>
      </c>
      <c r="R322" s="11">
        <v>90000000438</v>
      </c>
      <c r="S322" s="11">
        <v>11000000293</v>
      </c>
      <c r="T322" s="11">
        <v>13000000296</v>
      </c>
      <c r="U322" s="11"/>
      <c r="V322" s="11"/>
      <c r="W322" s="8">
        <f>IF(G322 = "NULL", "NULL", G322/4)</f>
        <v>0.55000931232698136</v>
      </c>
      <c r="X322" s="8">
        <f>IF(W322 = "NULL", "NULL", W322*28.35)</f>
        <v>15.592764004469922</v>
      </c>
      <c r="Y322" s="8">
        <f>IF(G322 = "NULL", "NULL", G322*4)</f>
        <v>8.8001489972317017</v>
      </c>
      <c r="Z322" s="8">
        <f>IF(G322 = "NULL", "NULL", H322*4)</f>
        <v>249.48000000000005</v>
      </c>
      <c r="AA322" s="11">
        <v>15000000396</v>
      </c>
      <c r="AB322" s="8">
        <f>IF(OR(E322 = "NULL", G322 = "NULL"), "NULL", (E322+G322)/2)</f>
        <v>1.6500279369809441</v>
      </c>
      <c r="AC322" s="8">
        <f>IF(OR(F322 = "NULL", H322 = "NULL"), "NULL", (F322+H322)/2)</f>
        <v>46.777500000000011</v>
      </c>
      <c r="AD322" s="13" t="s">
        <v>1058</v>
      </c>
    </row>
    <row r="323" spans="1:30" ht="75.599999999999994" customHeight="1" x14ac:dyDescent="0.3">
      <c r="A323" s="14" t="s">
        <v>1059</v>
      </c>
      <c r="B323" s="10" t="s">
        <v>1060</v>
      </c>
      <c r="C323" s="10" t="s">
        <v>1060</v>
      </c>
      <c r="D323" s="11" t="s">
        <v>2252</v>
      </c>
      <c r="E323" s="8">
        <f>IF(F323 = "NULL", "NULL", F323/28.34952)</f>
        <v>1.1000186246539627</v>
      </c>
      <c r="F323" s="8">
        <v>31.185000000000006</v>
      </c>
      <c r="G323" s="8">
        <f>IF(H323 = "NULL", "NULL", H323/28.34952)</f>
        <v>2.2000372493079254</v>
      </c>
      <c r="H323" s="8">
        <v>62.370000000000012</v>
      </c>
      <c r="I323" s="8">
        <f>IF(G323 = "NULL", "NULL", G323*1.25)</f>
        <v>2.7500465616349068</v>
      </c>
      <c r="J323" s="8">
        <f>IF(G323 = "NULL", "NULL", I323*28.35)</f>
        <v>77.963820022349609</v>
      </c>
      <c r="K323" s="8">
        <f>IF(G323 = "NULL", "NULL", G323*2)</f>
        <v>4.4000744986158509</v>
      </c>
      <c r="L323" s="8">
        <f>IF(G323 = "NULL", "NULL", K323*28.35)</f>
        <v>124.74211203575938</v>
      </c>
      <c r="M323" s="11" t="s">
        <v>2253</v>
      </c>
      <c r="N323" s="11">
        <v>10000000488</v>
      </c>
      <c r="O323" s="11">
        <v>30000000488</v>
      </c>
      <c r="P323" s="11">
        <v>50000000488</v>
      </c>
      <c r="Q323" s="11">
        <v>70000000488</v>
      </c>
      <c r="R323" s="11">
        <v>90000000488</v>
      </c>
      <c r="S323" s="11">
        <v>11000000294</v>
      </c>
      <c r="T323" s="11">
        <v>13000000297</v>
      </c>
      <c r="U323" s="11" t="s">
        <v>39</v>
      </c>
      <c r="V323" s="11"/>
      <c r="W323" s="8">
        <f>IF(G323 = "NULL", "NULL", G323/4)</f>
        <v>0.55000931232698136</v>
      </c>
      <c r="X323" s="8">
        <f>IF(W323 = "NULL", "NULL", W323*28.35)</f>
        <v>15.592764004469922</v>
      </c>
      <c r="Y323" s="8">
        <f>IF(G323 = "NULL", "NULL", G323*4)</f>
        <v>8.8001489972317017</v>
      </c>
      <c r="Z323" s="8">
        <f>IF(G323 = "NULL", "NULL", H323*4)</f>
        <v>249.48000000000005</v>
      </c>
      <c r="AA323" s="11">
        <v>15000000444</v>
      </c>
      <c r="AB323" s="8">
        <f>IF(OR(E323 = "NULL", G323 = "NULL"), "NULL", (E323+G323)/2)</f>
        <v>1.6500279369809441</v>
      </c>
      <c r="AC323" s="8">
        <f>IF(OR(F323 = "NULL", H323 = "NULL"), "NULL", (F323+H323)/2)</f>
        <v>46.777500000000011</v>
      </c>
      <c r="AD323" s="13" t="s">
        <v>1061</v>
      </c>
    </row>
    <row r="324" spans="1:30" ht="75.599999999999994" customHeight="1" x14ac:dyDescent="0.3">
      <c r="A324" s="9" t="s">
        <v>1062</v>
      </c>
      <c r="B324" s="10" t="s">
        <v>1063</v>
      </c>
      <c r="C324" s="10" t="s">
        <v>1064</v>
      </c>
      <c r="D324" s="11" t="s">
        <v>1708</v>
      </c>
      <c r="E324" s="8">
        <f>IF(F324 = "NULL", "NULL", F324/28.34952)</f>
        <v>1.1000186246539627</v>
      </c>
      <c r="F324" s="8">
        <v>31.185000000000006</v>
      </c>
      <c r="G324" s="8">
        <f>IF(H324 = "NULL", "NULL", H324/28.34952)</f>
        <v>2.2000372493079254</v>
      </c>
      <c r="H324" s="8">
        <v>62.370000000000012</v>
      </c>
      <c r="I324" s="8">
        <f>IF(G324 = "NULL", "NULL", G324*1.25)</f>
        <v>2.7500465616349068</v>
      </c>
      <c r="J324" s="8">
        <f>IF(G324 = "NULL", "NULL", I324*28.35)</f>
        <v>77.963820022349609</v>
      </c>
      <c r="K324" s="8">
        <f>IF(G324 = "NULL", "NULL", G324*2)</f>
        <v>4.4000744986158509</v>
      </c>
      <c r="L324" s="8">
        <f>IF(G324 = "NULL", "NULL", K324*28.35)</f>
        <v>124.74211203575938</v>
      </c>
      <c r="M324" s="11" t="str">
        <f>CONCATENATE(D324, CHAR(10), " - NET WT. ", E324, " oz (", F324, " grams)")</f>
        <v>Parmesan Cheese Powder Ingredients:
dehydrated parmesan cheese (part-skim milk, cheese culture, salt, enzymes), whey, buttermilk solids, sodium phosphate, and salt
• ALLERGY ALERT: contains milk •
• Packaged in a facility that also handles wheat, milk, soy, egg, sesame, peanuts, and tree nuts •
 - NET WT. 1.10001862465396 oz (31.185 grams)</v>
      </c>
      <c r="N324" s="12">
        <v>10000000255</v>
      </c>
      <c r="O324" s="12">
        <v>30000000255</v>
      </c>
      <c r="P324" s="12">
        <v>50000000255</v>
      </c>
      <c r="Q324" s="12">
        <v>70000000255</v>
      </c>
      <c r="R324" s="12">
        <v>90000000255</v>
      </c>
      <c r="S324" s="12">
        <v>11000000295</v>
      </c>
      <c r="T324" s="12">
        <v>13000000298</v>
      </c>
      <c r="U324" s="10" t="s">
        <v>39</v>
      </c>
      <c r="V324" s="11" t="s">
        <v>1669</v>
      </c>
      <c r="W324" s="8">
        <f>IF(G324 = "NULL", "NULL", G324/4)</f>
        <v>0.55000931232698136</v>
      </c>
      <c r="X324" s="8">
        <f>IF(W324 = "NULL", "NULL", W324*28.35)</f>
        <v>15.592764004469922</v>
      </c>
      <c r="Y324" s="8">
        <f>IF(G324 = "NULL", "NULL", G324*4)</f>
        <v>8.8001489972317017</v>
      </c>
      <c r="Z324" s="8">
        <f>IF(G324 = "NULL", "NULL", H324*4)</f>
        <v>249.48000000000005</v>
      </c>
      <c r="AA324" s="16">
        <v>15000000238</v>
      </c>
      <c r="AB324" s="8">
        <f>IF(OR(E324 = "NULL", G324 = "NULL"), "NULL", (E324+G324)/2)</f>
        <v>1.6500279369809441</v>
      </c>
      <c r="AC324" s="8">
        <f>IF(OR(F324 = "NULL", H324 = "NULL"), "NULL", (F324+H324)/2)</f>
        <v>46.777500000000011</v>
      </c>
      <c r="AD324" s="13"/>
    </row>
    <row r="325" spans="1:30" ht="75.599999999999994" customHeight="1" x14ac:dyDescent="0.3">
      <c r="A325" s="14" t="s">
        <v>2357</v>
      </c>
      <c r="B325" s="10" t="s">
        <v>2316</v>
      </c>
      <c r="C325" s="10" t="s">
        <v>2316</v>
      </c>
      <c r="D325" s="11" t="s">
        <v>2343</v>
      </c>
      <c r="E325" s="8">
        <f>IF(F325 = "NULL", "NULL", F325/28.34952)</f>
        <v>1.0582189751360871</v>
      </c>
      <c r="F325" s="8">
        <v>30</v>
      </c>
      <c r="G325" s="8">
        <f>IF(H325 = "NULL", "NULL", H325/28.34952)</f>
        <v>2.2928077794615218</v>
      </c>
      <c r="H325" s="8">
        <v>65</v>
      </c>
      <c r="I325" s="8">
        <f>IF(G325 = "NULL", "NULL", G325*1.25)</f>
        <v>2.8660097243269025</v>
      </c>
      <c r="J325" s="8">
        <f>IF(G325 = "NULL", "NULL", I325*28.35)</f>
        <v>81.251375684667693</v>
      </c>
      <c r="K325" s="8">
        <f>IF(G325 = "NULL", "NULL", G325*2)</f>
        <v>4.5856155589230436</v>
      </c>
      <c r="L325" s="8">
        <f>IF(G325 = "NULL", "NULL", K325*28.35)</f>
        <v>130.00220109546828</v>
      </c>
      <c r="M325" s="8" t="str">
        <f>CONCATENATE(D325, CHAR(10), " - NET WT. ", E325, " oz (", F325, " grams)")</f>
        <v>Parmesan Garlic Ingredients: 
parmesan cheese ([part-skim milk, cheese culture, salt enzymes], whey, buttermilk solids, sodium phosphate, salt), milk powder, salt, garlic and onion
• ALLERGY ALERT: contains milk •
 - NET WT. 1.05821897513609 oz (30 grams)</v>
      </c>
      <c r="N325" s="11">
        <v>10000000558</v>
      </c>
      <c r="O325" s="11">
        <v>30000000558</v>
      </c>
      <c r="P325" s="11">
        <v>50000000558</v>
      </c>
      <c r="Q325" s="11">
        <v>70000000558</v>
      </c>
      <c r="R325" s="11">
        <v>90000000558</v>
      </c>
      <c r="S325" s="11">
        <v>11000000514</v>
      </c>
      <c r="T325" s="11">
        <v>13000000513</v>
      </c>
      <c r="U325" s="27"/>
      <c r="W325" s="8">
        <f>IF(G325 = "NULL", "NULL", G325/4)</f>
        <v>0.57320194486538045</v>
      </c>
      <c r="X325" s="8">
        <f>IF(W325 = "NULL", "NULL", W325*28.35)</f>
        <v>16.250275136933535</v>
      </c>
      <c r="Y325" s="8">
        <f>IF(G325 = "NULL", "NULL", G325*4)</f>
        <v>9.1712311178460872</v>
      </c>
      <c r="Z325" s="8">
        <f>IF(G325 = "NULL", "NULL", H325*4)</f>
        <v>260</v>
      </c>
      <c r="AA325" s="11">
        <v>15000000035</v>
      </c>
      <c r="AB325" s="8">
        <f>IF(OR(E325 = "NULL", G325 = "NULL"), "NULL", (E325+G325)/2)</f>
        <v>1.6755133772988045</v>
      </c>
      <c r="AC325" s="8">
        <f>IF(OR(F325 = "NULL", H325 = "NULL"), "NULL", (F325+H325)/2)</f>
        <v>47.5</v>
      </c>
      <c r="AD325" s="13" t="s">
        <v>2344</v>
      </c>
    </row>
    <row r="326" spans="1:30" ht="75.599999999999994" customHeight="1" x14ac:dyDescent="0.3">
      <c r="A326" s="25" t="s">
        <v>1065</v>
      </c>
      <c r="B326" s="10" t="s">
        <v>1066</v>
      </c>
      <c r="C326" s="10" t="s">
        <v>1067</v>
      </c>
      <c r="D326" s="11" t="s">
        <v>1068</v>
      </c>
      <c r="E326" s="8">
        <f>IF(F326 = "NULL", "NULL", F326/28.34952)</f>
        <v>1.0582189751360871</v>
      </c>
      <c r="F326" s="8">
        <v>30</v>
      </c>
      <c r="G326" s="8">
        <f>IF(H326 = "NULL", "NULL", H326/28.34952)</f>
        <v>2.2928077794615218</v>
      </c>
      <c r="H326" s="8">
        <v>65</v>
      </c>
      <c r="I326" s="8">
        <f>IF(G326 = "NULL", "NULL", G326*1.25)</f>
        <v>2.8660097243269025</v>
      </c>
      <c r="J326" s="8">
        <f>IF(G326 = "NULL", "NULL", I326*28.35)</f>
        <v>81.251375684667693</v>
      </c>
      <c r="K326" s="8">
        <f>IF(G326 = "NULL", "NULL", G326*2)</f>
        <v>4.5856155589230436</v>
      </c>
      <c r="L326" s="8">
        <f>IF(G326 = "NULL", "NULL", K326*28.35)</f>
        <v>130.00220109546828</v>
      </c>
      <c r="M326" s="11" t="str">
        <f>CONCATENATE(D326, CHAR(10), " - NET WT. ", E326, " oz (", F326, " grams)")</f>
        <v>Parmesan Garlic Popcorn Seasoning Ingredients: 
parmesan cheese ([part-skim milk, cheese culture, salt enzymes], whey, buttermilk solids, sodium phosphate, salt), milk powder, salt, garlic and onion
• ALLERGY ALERT: contains milk •
 - NET WT. 1.05821897513609 oz (30 grams)</v>
      </c>
      <c r="N326" s="12">
        <v>10000000254</v>
      </c>
      <c r="O326" s="12">
        <v>30000000254</v>
      </c>
      <c r="P326" s="12">
        <v>50000000254</v>
      </c>
      <c r="Q326" s="12">
        <v>70000000254</v>
      </c>
      <c r="R326" s="12">
        <v>90000000254</v>
      </c>
      <c r="S326" s="12">
        <v>11000000296</v>
      </c>
      <c r="T326" s="12">
        <v>13000000299</v>
      </c>
      <c r="U326" s="10" t="s">
        <v>39</v>
      </c>
      <c r="V326" s="11" t="s">
        <v>1069</v>
      </c>
      <c r="W326" s="8">
        <f>IF(G326 = "NULL", "NULL", G326/4)</f>
        <v>0.57320194486538045</v>
      </c>
      <c r="X326" s="8">
        <f>IF(W326 = "NULL", "NULL", W326*28.35)</f>
        <v>16.250275136933535</v>
      </c>
      <c r="Y326" s="8">
        <f>IF(G326 = "NULL", "NULL", G326*4)</f>
        <v>9.1712311178460872</v>
      </c>
      <c r="Z326" s="8">
        <f>IF(G326 = "NULL", "NULL", H326*4)</f>
        <v>260</v>
      </c>
      <c r="AA326" s="16">
        <v>15000000237</v>
      </c>
      <c r="AB326" s="8">
        <f>IF(OR(E326 = "NULL", G326 = "NULL"), "NULL", (E326+G326)/2)</f>
        <v>1.6755133772988045</v>
      </c>
      <c r="AC326" s="8">
        <f>IF(OR(F326 = "NULL", H326 = "NULL"), "NULL", (F326+H326)/2)</f>
        <v>47.5</v>
      </c>
      <c r="AD326" s="13"/>
    </row>
    <row r="327" spans="1:30" ht="75.599999999999994" customHeight="1" x14ac:dyDescent="0.3">
      <c r="A327" s="9" t="s">
        <v>1070</v>
      </c>
      <c r="B327" s="10" t="s">
        <v>1071</v>
      </c>
      <c r="C327" s="10" t="s">
        <v>1071</v>
      </c>
      <c r="D327" s="11" t="s">
        <v>1072</v>
      </c>
      <c r="E327" s="8">
        <f>IF(F327 = "NULL", "NULL", F327/28.34952)</f>
        <v>0.25000423287590057</v>
      </c>
      <c r="F327" s="8">
        <v>7.0875000000000004</v>
      </c>
      <c r="G327" s="8">
        <f>IF(H327 = "NULL", "NULL", H327/28.34952)</f>
        <v>0.50000846575180113</v>
      </c>
      <c r="H327" s="8">
        <v>14.175000000000001</v>
      </c>
      <c r="I327" s="8">
        <f>IF(G327 = "NULL", "NULL", G327*1.25)</f>
        <v>0.62501058218975136</v>
      </c>
      <c r="J327" s="8">
        <f>IF(G327 = "NULL", "NULL", I327*28.35)</f>
        <v>17.719050005079453</v>
      </c>
      <c r="K327" s="8">
        <f>IF(G327 = "NULL", "NULL", G327*2)</f>
        <v>1.0000169315036023</v>
      </c>
      <c r="L327" s="8">
        <f>IF(G327 = "NULL", "NULL", K327*28.35)</f>
        <v>28.350480008127125</v>
      </c>
      <c r="M327" s="11" t="str">
        <f>CONCATENATE(D327, CHAR(10), " - NET WT. ", E327, " oz (", F327, " grams)")</f>
        <v>Parsley Ingredients:
parsley
 - NET WT. 0.250004232875901 oz (7.0875 grams)</v>
      </c>
      <c r="N327" s="12">
        <v>10000000521</v>
      </c>
      <c r="O327" s="12">
        <v>30000000521</v>
      </c>
      <c r="P327" s="12">
        <v>50000000521</v>
      </c>
      <c r="Q327" s="12">
        <v>70000000521</v>
      </c>
      <c r="R327" s="12">
        <v>90000000521</v>
      </c>
      <c r="S327" s="12">
        <v>11000000477</v>
      </c>
      <c r="T327" s="12">
        <v>13000000476</v>
      </c>
      <c r="U327" s="10"/>
      <c r="V327" s="11"/>
      <c r="W327" s="8">
        <f>IF(G327 = "NULL", "NULL", G327/4)</f>
        <v>0.12500211643795028</v>
      </c>
      <c r="X327" s="8">
        <f>IF(W327 = "NULL", "NULL", W327*28.35)</f>
        <v>3.5438100010158906</v>
      </c>
      <c r="Y327" s="8">
        <f>IF(G327 = "NULL", "NULL", G327*4)</f>
        <v>2.0000338630072045</v>
      </c>
      <c r="Z327" s="8">
        <f>IF(G327 = "NULL", "NULL", H327*4)</f>
        <v>56.7</v>
      </c>
      <c r="AA327" s="16">
        <v>15000000476</v>
      </c>
      <c r="AB327" s="8">
        <f>IF(OR(E327 = "NULL", G327 = "NULL"), "NULL", (E327+G327)/2)</f>
        <v>0.37500634931385085</v>
      </c>
      <c r="AC327" s="8">
        <f>IF(OR(F327 = "NULL", H327 = "NULL"), "NULL", (F327+H327)/2)</f>
        <v>10.631250000000001</v>
      </c>
      <c r="AD327" s="13"/>
    </row>
    <row r="328" spans="1:30" ht="75.599999999999994" customHeight="1" x14ac:dyDescent="0.3">
      <c r="A328" s="9" t="s">
        <v>2052</v>
      </c>
      <c r="B328" s="10" t="s">
        <v>1073</v>
      </c>
      <c r="C328" s="10" t="s">
        <v>1073</v>
      </c>
      <c r="D328" s="11" t="s">
        <v>1074</v>
      </c>
      <c r="E328" s="8">
        <f>IF(F328 = "NULL", "NULL", F328/28.34952)</f>
        <v>0.80001354520288193</v>
      </c>
      <c r="F328" s="8">
        <v>22.680000000000003</v>
      </c>
      <c r="G328" s="8">
        <f>IF(H328 = "NULL", "NULL", H328/28.34952)</f>
        <v>1.6000270904057639</v>
      </c>
      <c r="H328" s="8">
        <v>45.360000000000007</v>
      </c>
      <c r="I328" s="8">
        <f>IF(G328 = "NULL", "NULL", G328*1.25)</f>
        <v>2.000033863007205</v>
      </c>
      <c r="J328" s="8">
        <f>IF(G328 = "NULL", "NULL", I328*28.35)</f>
        <v>56.700960016254264</v>
      </c>
      <c r="K328" s="8">
        <f>IF(G328 = "NULL", "NULL", G328*2)</f>
        <v>3.2000541808115277</v>
      </c>
      <c r="L328" s="8">
        <f>IF(G328 = "NULL", "NULL", K328*28.35)</f>
        <v>90.721536026006817</v>
      </c>
      <c r="M328" s="11" t="str">
        <f>CONCATENATE(D328, CHAR(10), " - NET WT. ", E328, " oz (", F328, " grams)")</f>
        <v>Peach Passion Tea Ingredients:
black tea, orange blossom, safflower, elderberry, flower pollen, artificial flavoring
 - NET WT. 0.800013545202882 oz (22.68 grams)</v>
      </c>
      <c r="N328" s="12">
        <v>10000000257</v>
      </c>
      <c r="O328" s="12">
        <v>30000000257</v>
      </c>
      <c r="P328" s="12">
        <v>50000000257</v>
      </c>
      <c r="Q328" s="12">
        <v>70000000257</v>
      </c>
      <c r="R328" s="12">
        <v>90000000257</v>
      </c>
      <c r="S328" s="12">
        <v>11000000297</v>
      </c>
      <c r="T328" s="12">
        <v>13000000300</v>
      </c>
      <c r="U328" s="10" t="s">
        <v>39</v>
      </c>
      <c r="V328" s="11" t="s">
        <v>1676</v>
      </c>
      <c r="W328" s="8">
        <f>IF(G328 = "NULL", "NULL", G328/4)</f>
        <v>0.40000677260144096</v>
      </c>
      <c r="X328" s="8">
        <f>IF(W328 = "NULL", "NULL", W328*28.35)</f>
        <v>11.340192003250852</v>
      </c>
      <c r="Y328" s="8">
        <f>IF(G328 = "NULL", "NULL", G328*4)</f>
        <v>6.4001083616230554</v>
      </c>
      <c r="Z328" s="8">
        <f>IF(G328 = "NULL", "NULL", H328*4)</f>
        <v>181.44000000000003</v>
      </c>
      <c r="AA328" s="16">
        <v>15000000239</v>
      </c>
      <c r="AB328" s="8">
        <f>IF(OR(E328 = "NULL", G328 = "NULL"), "NULL", (E328+G328)/2)</f>
        <v>1.2000203178043229</v>
      </c>
      <c r="AC328" s="8">
        <f>IF(OR(F328 = "NULL", H328 = "NULL"), "NULL", (F328+H328)/2)</f>
        <v>34.020000000000003</v>
      </c>
      <c r="AD328" s="13"/>
    </row>
    <row r="329" spans="1:30" ht="75.599999999999994" customHeight="1" x14ac:dyDescent="0.3">
      <c r="A329" s="9" t="s">
        <v>1075</v>
      </c>
      <c r="B329" s="10" t="s">
        <v>1076</v>
      </c>
      <c r="C329" s="10" t="s">
        <v>1077</v>
      </c>
      <c r="D329" s="11" t="s">
        <v>1076</v>
      </c>
      <c r="E329" s="8">
        <f>IF(F329 = "NULL", "NULL", F329/28.34952)</f>
        <v>2.9000491013604468</v>
      </c>
      <c r="F329" s="8">
        <v>82.215000000000003</v>
      </c>
      <c r="G329" s="8">
        <f>IF(H329 = "NULL", "NULL", H329/28.34952)</f>
        <v>5.8000982027208936</v>
      </c>
      <c r="H329" s="8">
        <v>164.43</v>
      </c>
      <c r="I329" s="8">
        <f>IF(G329 = "NULL", "NULL", G329*1.25)</f>
        <v>7.2501227534011168</v>
      </c>
      <c r="J329" s="8">
        <f>IF(G329 = "NULL", "NULL", I329*28.35)</f>
        <v>205.54098005892166</v>
      </c>
      <c r="K329" s="8">
        <f>IF(G329 = "NULL", "NULL", G329*2)</f>
        <v>11.600196405441787</v>
      </c>
      <c r="L329" s="8">
        <f>IF(G329 = "NULL", "NULL", K329*28.35)</f>
        <v>328.86556809427469</v>
      </c>
      <c r="M329" s="11" t="str">
        <f>CONCATENATE(D329, CHAR(10), " - NET WT. ", E329, " oz (", F329, " grams)")</f>
        <v>Pecan Wood Smoked Sea Salt
 - NET WT. 2.90004910136045 oz (82.215 grams)</v>
      </c>
      <c r="N329" s="12">
        <v>10000000258</v>
      </c>
      <c r="O329" s="12">
        <v>30000000258</v>
      </c>
      <c r="P329" s="12">
        <v>50000000258</v>
      </c>
      <c r="Q329" s="12">
        <v>70000000258</v>
      </c>
      <c r="R329" s="12">
        <v>90000000258</v>
      </c>
      <c r="S329" s="12">
        <v>11000000298</v>
      </c>
      <c r="T329" s="12">
        <v>13000000301</v>
      </c>
      <c r="U329" s="10"/>
      <c r="V329" s="11"/>
      <c r="W329" s="8">
        <f>IF(G329 = "NULL", "NULL", G329/4)</f>
        <v>1.4500245506802234</v>
      </c>
      <c r="X329" s="8">
        <f>IF(W329 = "NULL", "NULL", W329*28.35)</f>
        <v>41.108196011784337</v>
      </c>
      <c r="Y329" s="8">
        <f>IF(G329 = "NULL", "NULL", G329*4)</f>
        <v>23.200392810883574</v>
      </c>
      <c r="Z329" s="8">
        <f>IF(G329 = "NULL", "NULL", H329*4)</f>
        <v>657.72</v>
      </c>
      <c r="AA329" s="16">
        <v>15000000240</v>
      </c>
      <c r="AB329" s="8">
        <f>IF(OR(E329 = "NULL", G329 = "NULL"), "NULL", (E329+G329)/2)</f>
        <v>4.3500736520406704</v>
      </c>
      <c r="AC329" s="8">
        <f>IF(OR(F329 = "NULL", H329 = "NULL"), "NULL", (F329+H329)/2)</f>
        <v>123.32250000000001</v>
      </c>
      <c r="AD329" s="13"/>
    </row>
    <row r="330" spans="1:30" ht="75.599999999999994" customHeight="1" x14ac:dyDescent="0.3">
      <c r="A330" s="9" t="s">
        <v>1552</v>
      </c>
      <c r="B330" s="10" t="s">
        <v>1734</v>
      </c>
      <c r="C330" s="10" t="s">
        <v>1734</v>
      </c>
      <c r="D330" s="11" t="s">
        <v>2100</v>
      </c>
      <c r="E330" s="8">
        <f>IF(F330 = "NULL", "NULL", F330/28.34952)</f>
        <v>0.8113012142710001</v>
      </c>
      <c r="F330" s="8">
        <v>23</v>
      </c>
      <c r="G330" s="8">
        <f>IF(H330 = "NULL", "NULL", H330/28.34952)</f>
        <v>2.1164379502721742</v>
      </c>
      <c r="H330" s="8">
        <v>60</v>
      </c>
      <c r="I330" s="8">
        <f>IF(G330 = "NULL", "NULL", G330*1.25)</f>
        <v>2.645547437840218</v>
      </c>
      <c r="J330" s="8">
        <f>IF(G330 = "NULL", "NULL", I330*28.35)</f>
        <v>75.001269862770187</v>
      </c>
      <c r="K330" s="8">
        <f>IF(G330 = "NULL", "NULL", G330*2)</f>
        <v>4.2328759005443484</v>
      </c>
      <c r="L330" s="8">
        <f>IF(G330 = "NULL", "NULL", K330*28.35)</f>
        <v>120.00203178043228</v>
      </c>
      <c r="M330" s="11" t="str">
        <f>CONCATENATE(D330, CHAR(10), " - NET WT. ", E330, " oz (", F330, " grams)")</f>
        <v>Pennsylvania Pork Rub Ingredients:
chili powder, dehydrated garlic, spices, sea salt
 - NET WT. 0.811301214271 oz (23 grams)</v>
      </c>
      <c r="N330" s="12">
        <v>10000000457</v>
      </c>
      <c r="O330" s="12">
        <v>30000000457</v>
      </c>
      <c r="P330" s="12">
        <v>50000000457</v>
      </c>
      <c r="Q330" s="12">
        <v>70000000457</v>
      </c>
      <c r="R330" s="12">
        <v>90000000457</v>
      </c>
      <c r="S330" s="12">
        <v>11000000442</v>
      </c>
      <c r="T330" s="12">
        <v>13000000451</v>
      </c>
      <c r="U330" s="10" t="s">
        <v>39</v>
      </c>
      <c r="V330" s="11"/>
      <c r="W330" s="8">
        <f>IF(G330 = "NULL", "NULL", G330/4)</f>
        <v>0.52910948756804355</v>
      </c>
      <c r="X330" s="8">
        <f>IF(W330 = "NULL", "NULL", W330*28.35)</f>
        <v>15.000253972554034</v>
      </c>
      <c r="Y330" s="8">
        <f>IF(G330 = "NULL", "NULL", G330*4)</f>
        <v>8.4657518010886967</v>
      </c>
      <c r="Z330" s="8">
        <f>IF(G330 = "NULL", "NULL", H330*4)</f>
        <v>240</v>
      </c>
      <c r="AA330" s="16">
        <v>15000000414</v>
      </c>
      <c r="AB330" s="8">
        <f>IF(OR(E330 = "NULL", G330 = "NULL"), "NULL", (E330+G330)/2)</f>
        <v>1.4638695822715873</v>
      </c>
      <c r="AC330" s="8">
        <f>IF(OR(F330 = "NULL", H330 = "NULL"), "NULL", (F330+H330)/2)</f>
        <v>41.5</v>
      </c>
      <c r="AD330" s="13" t="s">
        <v>2038</v>
      </c>
    </row>
    <row r="331" spans="1:30" ht="75.599999999999994" customHeight="1" x14ac:dyDescent="0.3">
      <c r="A331" s="9" t="s">
        <v>1761</v>
      </c>
      <c r="B331" s="10" t="s">
        <v>1781</v>
      </c>
      <c r="C331" s="10" t="s">
        <v>1781</v>
      </c>
      <c r="D331" s="11" t="s">
        <v>2136</v>
      </c>
      <c r="E331" s="8">
        <f>IF(F331 = "NULL", "NULL", F331/28.34952)</f>
        <v>1.1287669068118262</v>
      </c>
      <c r="F331" s="8">
        <v>32</v>
      </c>
      <c r="G331" s="8">
        <f>IF(H331 = "NULL", "NULL", H331/28.34952)</f>
        <v>2.3986296769751307</v>
      </c>
      <c r="H331" s="8">
        <v>68</v>
      </c>
      <c r="I331" s="8">
        <f>IF(G331 = "NULL", "NULL", G331*1.25)</f>
        <v>2.9982870962189132</v>
      </c>
      <c r="J331" s="8">
        <f>IF(G331 = "NULL", "NULL", I331*28.35)</f>
        <v>85.001439177806191</v>
      </c>
      <c r="K331" s="8">
        <f>IF(G331 = "NULL", "NULL", G331*2)</f>
        <v>4.7972593539502615</v>
      </c>
      <c r="L331" s="8">
        <f>IF(G331 = "NULL", "NULL", K331*28.35)</f>
        <v>136.00230268448993</v>
      </c>
      <c r="M331" s="11" t="str">
        <f>CONCATENATE(D331, CHAR(10), " - NET WT. ", E331, " oz (", F331, " grams)")</f>
        <v>Pepper Sensation Ingredients:
dehydrated garlic, dehydrated red and green bell peppers, salt, black pepper, dehydrated onion, spices, hickory oil
 - NET WT. 1.12876690681183 oz (32 grams)</v>
      </c>
      <c r="N331" s="12">
        <v>10000000544</v>
      </c>
      <c r="O331" s="12">
        <v>30000000544</v>
      </c>
      <c r="P331" s="12">
        <v>50000000544</v>
      </c>
      <c r="Q331" s="12">
        <v>70000000544</v>
      </c>
      <c r="R331" s="12">
        <v>90000000544</v>
      </c>
      <c r="S331" s="12">
        <v>11000000500</v>
      </c>
      <c r="T331" s="12">
        <v>13000000499</v>
      </c>
      <c r="U331" s="10" t="s">
        <v>39</v>
      </c>
      <c r="V331" s="11" t="s">
        <v>1677</v>
      </c>
      <c r="W331" s="8">
        <f>IF(G331 = "NULL", "NULL", G331/4)</f>
        <v>0.59965741924378269</v>
      </c>
      <c r="X331" s="8">
        <f>IF(W331 = "NULL", "NULL", W331*28.35)</f>
        <v>17.000287835561242</v>
      </c>
      <c r="Y331" s="8">
        <f>IF(G331 = "NULL", "NULL", G331*4)</f>
        <v>9.594518707900523</v>
      </c>
      <c r="Z331" s="8">
        <f>IF(G331 = "NULL", "NULL", H331*4)</f>
        <v>272</v>
      </c>
      <c r="AA331" s="16">
        <v>15000000021</v>
      </c>
      <c r="AB331" s="8">
        <f>IF(OR(E331 = "NULL", G331 = "NULL"), "NULL", (E331+G331)/2)</f>
        <v>1.7636982918934785</v>
      </c>
      <c r="AC331" s="8">
        <f>IF(OR(F331 = "NULL", H331 = "NULL"), "NULL", (F331+H331)/2)</f>
        <v>50</v>
      </c>
      <c r="AD331" s="13"/>
    </row>
    <row r="332" spans="1:30" ht="75.599999999999994" customHeight="1" x14ac:dyDescent="0.3">
      <c r="A332" s="9" t="s">
        <v>36</v>
      </c>
      <c r="B332" s="10" t="s">
        <v>1780</v>
      </c>
      <c r="C332" s="10" t="s">
        <v>1780</v>
      </c>
      <c r="D332" s="11" t="s">
        <v>2134</v>
      </c>
      <c r="E332" s="8">
        <f>IF(F332 = "NULL", "NULL", F332/28.34952)</f>
        <v>1.1640408726496958</v>
      </c>
      <c r="F332" s="8">
        <v>33</v>
      </c>
      <c r="G332" s="8">
        <f>IF(H332 = "NULL", "NULL", H332/28.34952)</f>
        <v>2.363355711137261</v>
      </c>
      <c r="H332" s="8">
        <v>67</v>
      </c>
      <c r="I332" s="8">
        <f>IF(G332 = "NULL", "NULL", G332*1.25)</f>
        <v>2.9541946389215763</v>
      </c>
      <c r="J332" s="8">
        <f>IF(G332 = "NULL", "NULL", I332*28.35)</f>
        <v>83.751418013426687</v>
      </c>
      <c r="K332" s="8">
        <f>IF(G332 = "NULL", "NULL", G332*2)</f>
        <v>4.7267114222745219</v>
      </c>
      <c r="L332" s="8">
        <f>IF(G332 = "NULL", "NULL", K332*28.35)</f>
        <v>134.00226882148272</v>
      </c>
      <c r="M332" s="11" t="str">
        <f>CONCATENATE(D332, CHAR(10), " - NET WT. ", E332, " oz (", F332, " grams)")</f>
        <v>Peppercorn Medley Ingredients:
black, white, green, pink, Jamaican allspice peppercorns
 - NET WT. 1.1640408726497 oz (33 grams)</v>
      </c>
      <c r="N332" s="12">
        <v>10000000003</v>
      </c>
      <c r="O332" s="12">
        <v>30000000003</v>
      </c>
      <c r="P332" s="12">
        <v>50000000003</v>
      </c>
      <c r="Q332" s="12">
        <v>70000000003</v>
      </c>
      <c r="R332" s="12">
        <v>90000000003</v>
      </c>
      <c r="S332" s="12">
        <v>11000000003</v>
      </c>
      <c r="T332" s="12">
        <v>13000000003</v>
      </c>
      <c r="U332" s="10" t="s">
        <v>39</v>
      </c>
      <c r="V332" s="11" t="s">
        <v>1677</v>
      </c>
      <c r="W332" s="8">
        <f>IF(G332 = "NULL", "NULL", G332/4)</f>
        <v>0.59083892778431524</v>
      </c>
      <c r="X332" s="8">
        <f>IF(W332 = "NULL", "NULL", W332*28.35)</f>
        <v>16.750283602685339</v>
      </c>
      <c r="Y332" s="8">
        <f>IF(G332 = "NULL", "NULL", G332*4)</f>
        <v>9.4534228445490438</v>
      </c>
      <c r="Z332" s="8">
        <f>IF(G332 = "NULL", "NULL", H332*4)</f>
        <v>268</v>
      </c>
      <c r="AA332" s="16">
        <v>15000000003</v>
      </c>
      <c r="AB332" s="8">
        <f>IF(OR(E332 = "NULL", G332 = "NULL"), "NULL", (E332+G332)/2)</f>
        <v>1.7636982918934785</v>
      </c>
      <c r="AC332" s="8">
        <f>IF(OR(F332 = "NULL", H332 = "NULL"), "NULL", (F332+H332)/2)</f>
        <v>50</v>
      </c>
      <c r="AD332" s="13"/>
    </row>
    <row r="333" spans="1:30" ht="75.599999999999994" customHeight="1" x14ac:dyDescent="0.3">
      <c r="A333" s="9" t="s">
        <v>1079</v>
      </c>
      <c r="B333" s="10" t="s">
        <v>1080</v>
      </c>
      <c r="C333" s="10" t="s">
        <v>1080</v>
      </c>
      <c r="D333" s="11" t="s">
        <v>1081</v>
      </c>
      <c r="E333" s="8">
        <f>IF(F333 = "NULL", "NULL", F333/28.34952)</f>
        <v>0.80001354520288193</v>
      </c>
      <c r="F333" s="8">
        <v>22.680000000000003</v>
      </c>
      <c r="G333" s="8">
        <f>IF(H333 = "NULL", "NULL", H333/28.34952)</f>
        <v>1.6000270904057639</v>
      </c>
      <c r="H333" s="8">
        <v>45.360000000000007</v>
      </c>
      <c r="I333" s="8">
        <f>IF(G333 = "NULL", "NULL", G333*1.25)</f>
        <v>2.000033863007205</v>
      </c>
      <c r="J333" s="8">
        <f>IF(G333 = "NULL", "NULL", I333*28.35)</f>
        <v>56.700960016254264</v>
      </c>
      <c r="K333" s="8">
        <f>IF(G333 = "NULL", "NULL", G333*2)</f>
        <v>3.2000541808115277</v>
      </c>
      <c r="L333" s="8">
        <f>IF(G333 = "NULL", "NULL", K333*28.35)</f>
        <v>90.721536026006817</v>
      </c>
      <c r="M333" s="11" t="str">
        <f>CONCATENATE(D333, CHAR(10), " - NET WT. ", E333, " oz (", F333, " grams)")</f>
        <v>Peppermint Tea Ingredients:
peppermint leaves
 - NET WT. 0.800013545202882 oz (22.68 grams)</v>
      </c>
      <c r="N333" s="12">
        <v>10000000404</v>
      </c>
      <c r="O333" s="12">
        <v>30000000404</v>
      </c>
      <c r="P333" s="12">
        <v>50000000404</v>
      </c>
      <c r="Q333" s="12">
        <v>70000000404</v>
      </c>
      <c r="R333" s="12">
        <v>90000000404</v>
      </c>
      <c r="S333" s="12">
        <v>11000000300</v>
      </c>
      <c r="T333" s="12">
        <v>13000000303</v>
      </c>
      <c r="U333" s="10"/>
      <c r="V333" s="11"/>
      <c r="W333" s="8">
        <f>IF(G333 = "NULL", "NULL", G333/4)</f>
        <v>0.40000677260144096</v>
      </c>
      <c r="X333" s="8">
        <f>IF(W333 = "NULL", "NULL", W333*28.35)</f>
        <v>11.340192003250852</v>
      </c>
      <c r="Y333" s="8">
        <f>IF(G333 = "NULL", "NULL", G333*4)</f>
        <v>6.4001083616230554</v>
      </c>
      <c r="Z333" s="8">
        <f>IF(G333 = "NULL", "NULL", H333*4)</f>
        <v>181.44000000000003</v>
      </c>
      <c r="AA333" s="16">
        <v>15000000369</v>
      </c>
      <c r="AB333" s="8">
        <f>IF(OR(E333 = "NULL", G333 = "NULL"), "NULL", (E333+G333)/2)</f>
        <v>1.2000203178043229</v>
      </c>
      <c r="AC333" s="8">
        <f>IF(OR(F333 = "NULL", H333 = "NULL"), "NULL", (F333+H333)/2)</f>
        <v>34.020000000000003</v>
      </c>
      <c r="AD333" s="13"/>
    </row>
    <row r="334" spans="1:30" ht="75.599999999999994" customHeight="1" x14ac:dyDescent="0.3">
      <c r="A334" s="25" t="s">
        <v>1750</v>
      </c>
      <c r="B334" s="10" t="s">
        <v>1082</v>
      </c>
      <c r="C334" s="10" t="s">
        <v>1083</v>
      </c>
      <c r="D334" s="11" t="s">
        <v>2099</v>
      </c>
      <c r="E334" s="8">
        <f>IF(F334 = "NULL", "NULL", F334/28.34952)</f>
        <v>1.0934929409739567</v>
      </c>
      <c r="F334" s="8">
        <v>31</v>
      </c>
      <c r="G334" s="8">
        <f>IF(H334 = "NULL", "NULL", H334/28.34952)</f>
        <v>2.1869858819479133</v>
      </c>
      <c r="H334" s="8">
        <v>62</v>
      </c>
      <c r="I334" s="8">
        <f>IF(G334 = "NULL", "NULL", G334*1.25)</f>
        <v>2.7337323524348918</v>
      </c>
      <c r="J334" s="8">
        <f>IF(G334 = "NULL", "NULL", I334*28.35)</f>
        <v>77.50131219152918</v>
      </c>
      <c r="K334" s="8">
        <f>IF(G334 = "NULL", "NULL", G334*2)</f>
        <v>4.3739717638958266</v>
      </c>
      <c r="L334" s="8">
        <f>IF(G334 = "NULL", "NULL", K334*28.35)</f>
        <v>124.0020995064467</v>
      </c>
      <c r="M334" s="11" t="str">
        <f>CONCATENATE(D334, CHAR(10), " - NET WT. ", E334, " oz (", F334, " grams)")</f>
        <v>Pepperoni Kick Pizza Seasoning Ingredients:
paprika, garlic, onion, spices, &lt;1% calcium stearate (anti caking)
 - NET WT. 1.09349294097396 oz (31 grams)</v>
      </c>
      <c r="N334" s="12">
        <v>10000000459</v>
      </c>
      <c r="O334" s="12">
        <v>30000000459</v>
      </c>
      <c r="P334" s="12">
        <v>50000000459</v>
      </c>
      <c r="Q334" s="12">
        <v>70000000459</v>
      </c>
      <c r="R334" s="12">
        <v>90000000459</v>
      </c>
      <c r="S334" s="12">
        <v>11000000301</v>
      </c>
      <c r="T334" s="12">
        <v>13000000304</v>
      </c>
      <c r="U334" s="10" t="s">
        <v>39</v>
      </c>
      <c r="V334" s="11" t="s">
        <v>1677</v>
      </c>
      <c r="W334" s="8">
        <f>IF(G334 = "NULL", "NULL", G334/4)</f>
        <v>0.54674647048697833</v>
      </c>
      <c r="X334" s="8">
        <f>IF(W334 = "NULL", "NULL", W334*28.35)</f>
        <v>15.500262438305837</v>
      </c>
      <c r="Y334" s="8">
        <f>IF(G334 = "NULL", "NULL", G334*4)</f>
        <v>8.7479435277916533</v>
      </c>
      <c r="Z334" s="8">
        <f>IF(G334 = "NULL", "NULL", H334*4)</f>
        <v>248</v>
      </c>
      <c r="AA334" s="16">
        <v>15000000416</v>
      </c>
      <c r="AB334" s="8">
        <f>IF(OR(E334 = "NULL", G334 = "NULL"), "NULL", (E334+G334)/2)</f>
        <v>1.6402394114609349</v>
      </c>
      <c r="AC334" s="8">
        <f>IF(OR(F334 = "NULL", H334 = "NULL"), "NULL", (F334+H334)/2)</f>
        <v>46.5</v>
      </c>
      <c r="AD334" s="13" t="s">
        <v>2023</v>
      </c>
    </row>
    <row r="335" spans="1:30" ht="75.599999999999994" customHeight="1" x14ac:dyDescent="0.3">
      <c r="A335" s="9" t="s">
        <v>1084</v>
      </c>
      <c r="B335" s="10" t="s">
        <v>1085</v>
      </c>
      <c r="C335" s="10" t="s">
        <v>1086</v>
      </c>
      <c r="D335" s="11" t="s">
        <v>1087</v>
      </c>
      <c r="E335" s="8">
        <f>IF(F335 = "NULL", "NULL", F335/28.34952)</f>
        <v>0.50000846575180113</v>
      </c>
      <c r="F335" s="8">
        <v>14.175000000000001</v>
      </c>
      <c r="G335" s="8">
        <f>IF(H335 = "NULL", "NULL", H335/28.34952)</f>
        <v>1.0000169315036023</v>
      </c>
      <c r="H335" s="8">
        <v>28.35</v>
      </c>
      <c r="I335" s="8">
        <f>IF(G335 = "NULL", "NULL", G335*1.25)</f>
        <v>1.2500211643795027</v>
      </c>
      <c r="J335" s="8">
        <f>IF(G335 = "NULL", "NULL", I335*28.35)</f>
        <v>35.438100010158905</v>
      </c>
      <c r="K335" s="8">
        <f>IF(G335 = "NULL", "NULL", G335*2)</f>
        <v>2.0000338630072045</v>
      </c>
      <c r="L335" s="8">
        <f>IF(G335 = "NULL", "NULL", K335*28.35)</f>
        <v>56.70096001625425</v>
      </c>
      <c r="M335" s="11" t="str">
        <f>CONCATENATE(D335, CHAR(10), " - NET WT. ", E335, " oz (", F335, " grams)")</f>
        <v>Perfect Blend Italian Bread Dip Ingredients:
oregano, marjoram, thyme, basil, rosemary, red peppers, sage
 - NET WT. 0.500008465751801 oz (14.175 grams)</v>
      </c>
      <c r="N335" s="12">
        <v>10000000259</v>
      </c>
      <c r="O335" s="12">
        <v>30000000259</v>
      </c>
      <c r="P335" s="12">
        <v>50000000259</v>
      </c>
      <c r="Q335" s="12">
        <v>70000000259</v>
      </c>
      <c r="R335" s="12">
        <v>90000000259</v>
      </c>
      <c r="S335" s="12">
        <v>11000000302</v>
      </c>
      <c r="T335" s="12">
        <v>13000000305</v>
      </c>
      <c r="U335" s="10"/>
      <c r="V335" s="11"/>
      <c r="W335" s="8">
        <f>IF(G335 = "NULL", "NULL", G335/4)</f>
        <v>0.25000423287590057</v>
      </c>
      <c r="X335" s="8">
        <f>IF(W335 = "NULL", "NULL", W335*28.35)</f>
        <v>7.0876200020317812</v>
      </c>
      <c r="Y335" s="8">
        <f>IF(G335 = "NULL", "NULL", G335*4)</f>
        <v>4.0000677260144091</v>
      </c>
      <c r="Z335" s="8">
        <f>IF(G335 = "NULL", "NULL", H335*4)</f>
        <v>113.4</v>
      </c>
      <c r="AA335" s="16">
        <v>15000000241</v>
      </c>
      <c r="AB335" s="8">
        <f>IF(OR(E335 = "NULL", G335 = "NULL"), "NULL", (E335+G335)/2)</f>
        <v>0.7500126986277017</v>
      </c>
      <c r="AC335" s="8">
        <f>IF(OR(F335 = "NULL", H335 = "NULL"), "NULL", (F335+H335)/2)</f>
        <v>21.262500000000003</v>
      </c>
      <c r="AD335" s="13"/>
    </row>
    <row r="336" spans="1:30" ht="75.599999999999994" customHeight="1" x14ac:dyDescent="0.3">
      <c r="A336" s="9" t="s">
        <v>1754</v>
      </c>
      <c r="B336" s="10" t="s">
        <v>1762</v>
      </c>
      <c r="C336" s="10" t="s">
        <v>1762</v>
      </c>
      <c r="D336" s="11" t="s">
        <v>2106</v>
      </c>
      <c r="E336" s="8">
        <f>IF(F336 = "NULL", "NULL", F336/28.34952)</f>
        <v>1.1287669068118262</v>
      </c>
      <c r="F336" s="8">
        <v>32</v>
      </c>
      <c r="G336" s="8">
        <f>IF(H336 = "NULL", "NULL", H336/28.34952)</f>
        <v>2.539725540326609</v>
      </c>
      <c r="H336" s="8">
        <v>72</v>
      </c>
      <c r="I336" s="8">
        <f>IF(G336 = "NULL", "NULL", G336*1.25)</f>
        <v>3.1746569254082613</v>
      </c>
      <c r="J336" s="8">
        <f>IF(G336 = "NULL", "NULL", I336*28.35)</f>
        <v>90.001523835324207</v>
      </c>
      <c r="K336" s="8">
        <f>IF(G336 = "NULL", "NULL", G336*2)</f>
        <v>5.079451080653218</v>
      </c>
      <c r="L336" s="8">
        <f>IF(G336 = "NULL", "NULL", K336*28.35)</f>
        <v>144.00243813651875</v>
      </c>
      <c r="M336" s="11" t="str">
        <f>CONCATENATE(D336, CHAR(10), " - NET WT. ", E336, " oz (", F336, " grams)")</f>
        <v>Perfect Prime Rib Seasoning Ingredients:
black pepper, spices, dehydrated onion, dehydrated garlic, salt
 - NET WT. 1.12876690681183 oz (32 grams)</v>
      </c>
      <c r="N336" s="12">
        <v>10000000541</v>
      </c>
      <c r="O336" s="12">
        <v>30000000541</v>
      </c>
      <c r="P336" s="12">
        <v>50000000541</v>
      </c>
      <c r="Q336" s="12">
        <v>70000000541</v>
      </c>
      <c r="R336" s="12">
        <v>90000000541</v>
      </c>
      <c r="S336" s="12">
        <v>11000000497</v>
      </c>
      <c r="T336" s="12">
        <v>13000000496</v>
      </c>
      <c r="U336" s="10" t="s">
        <v>39</v>
      </c>
      <c r="V336" s="11" t="s">
        <v>1677</v>
      </c>
      <c r="W336" s="8">
        <f>IF(G336 = "NULL", "NULL", G336/4)</f>
        <v>0.63493138508165226</v>
      </c>
      <c r="X336" s="8">
        <f>IF(W336 = "NULL", "NULL", W336*28.35)</f>
        <v>18.000304767064844</v>
      </c>
      <c r="Y336" s="8">
        <f>IF(G336 = "NULL", "NULL", G336*4)</f>
        <v>10.158902161306436</v>
      </c>
      <c r="Z336" s="8">
        <f>IF(G336 = "NULL", "NULL", H336*4)</f>
        <v>288</v>
      </c>
      <c r="AA336" s="16">
        <v>15000000018</v>
      </c>
      <c r="AB336" s="8">
        <f>IF(OR(E336 = "NULL", G336 = "NULL"), "NULL", (E336+G336)/2)</f>
        <v>1.8342462235692176</v>
      </c>
      <c r="AC336" s="8">
        <f>IF(OR(F336 = "NULL", H336 = "NULL"), "NULL", (F336+H336)/2)</f>
        <v>52</v>
      </c>
      <c r="AD336" s="13" t="s">
        <v>2014</v>
      </c>
    </row>
    <row r="337" spans="1:30" ht="75.599999999999994" customHeight="1" x14ac:dyDescent="0.3">
      <c r="A337" s="9" t="s">
        <v>1088</v>
      </c>
      <c r="B337" s="10" t="s">
        <v>1089</v>
      </c>
      <c r="C337" s="10" t="s">
        <v>1090</v>
      </c>
      <c r="D337" s="11" t="s">
        <v>1089</v>
      </c>
      <c r="E337" s="8">
        <f>IF(F337 = "NULL", "NULL", F337/28.34952)</f>
        <v>2.9000491013604468</v>
      </c>
      <c r="F337" s="8">
        <v>82.215000000000003</v>
      </c>
      <c r="G337" s="8">
        <f>IF(H337 = "NULL", "NULL", H337/28.34952)</f>
        <v>5.8000982027208936</v>
      </c>
      <c r="H337" s="8">
        <v>164.43</v>
      </c>
      <c r="I337" s="8">
        <f>IF(G337 = "NULL", "NULL", G337*1.25)</f>
        <v>7.2501227534011168</v>
      </c>
      <c r="J337" s="8">
        <f>IF(G337 = "NULL", "NULL", I337*28.35)</f>
        <v>205.54098005892166</v>
      </c>
      <c r="K337" s="8">
        <f>IF(G337 = "NULL", "NULL", G337*2)</f>
        <v>11.600196405441787</v>
      </c>
      <c r="L337" s="8">
        <f>IF(G337 = "NULL", "NULL", K337*28.35)</f>
        <v>328.86556809427469</v>
      </c>
      <c r="M337" s="11" t="str">
        <f>CONCATENATE(D337, CHAR(10), " - NET WT. ", E337, " oz (", F337, " grams)")</f>
        <v>Peruvian Chili Citrus Sea Salt
 - NET WT. 2.90004910136045 oz (82.215 grams)</v>
      </c>
      <c r="N337" s="12">
        <v>10000000260</v>
      </c>
      <c r="O337" s="12">
        <v>30000000260</v>
      </c>
      <c r="P337" s="12">
        <v>50000000260</v>
      </c>
      <c r="Q337" s="12">
        <v>70000000260</v>
      </c>
      <c r="R337" s="12">
        <v>90000000260</v>
      </c>
      <c r="S337" s="12">
        <v>11000000303</v>
      </c>
      <c r="T337" s="12">
        <v>13000000306</v>
      </c>
      <c r="U337" s="10"/>
      <c r="V337" s="11"/>
      <c r="W337" s="8">
        <f>IF(G337 = "NULL", "NULL", G337/4)</f>
        <v>1.4500245506802234</v>
      </c>
      <c r="X337" s="8">
        <f>IF(W337 = "NULL", "NULL", W337*28.35)</f>
        <v>41.108196011784337</v>
      </c>
      <c r="Y337" s="8">
        <f>IF(G337 = "NULL", "NULL", G337*4)</f>
        <v>23.200392810883574</v>
      </c>
      <c r="Z337" s="8">
        <f>IF(G337 = "NULL", "NULL", H337*4)</f>
        <v>657.72</v>
      </c>
      <c r="AA337" s="16">
        <v>15000000242</v>
      </c>
      <c r="AB337" s="8">
        <f>IF(OR(E337 = "NULL", G337 = "NULL"), "NULL", (E337+G337)/2)</f>
        <v>4.3500736520406704</v>
      </c>
      <c r="AC337" s="8">
        <f>IF(OR(F337 = "NULL", H337 = "NULL"), "NULL", (F337+H337)/2)</f>
        <v>123.32250000000001</v>
      </c>
      <c r="AD337" s="13"/>
    </row>
    <row r="338" spans="1:30" ht="75.599999999999994" customHeight="1" x14ac:dyDescent="0.3">
      <c r="A338" s="25" t="s">
        <v>1091</v>
      </c>
      <c r="B338" s="10" t="s">
        <v>1092</v>
      </c>
      <c r="C338" s="10" t="s">
        <v>1093</v>
      </c>
      <c r="D338" s="11" t="s">
        <v>1094</v>
      </c>
      <c r="E338" s="8">
        <f>IF(F338 = "NULL", "NULL", F338/28.34952)</f>
        <v>0.74075328259526096</v>
      </c>
      <c r="F338" s="8">
        <v>21</v>
      </c>
      <c r="G338" s="8">
        <f>IF(H338 = "NULL", "NULL", H338/28.34952)</f>
        <v>1.5873284627041306</v>
      </c>
      <c r="H338" s="8">
        <v>45</v>
      </c>
      <c r="I338" s="8">
        <f>IF(G338 = "NULL", "NULL", G338*1.25)</f>
        <v>1.9841605783801632</v>
      </c>
      <c r="J338" s="8">
        <f>IF(G338 = "NULL", "NULL", I338*28.35)</f>
        <v>56.250952397077633</v>
      </c>
      <c r="K338" s="8">
        <f>IF(G338 = "NULL", "NULL", G338*2)</f>
        <v>3.1746569254082613</v>
      </c>
      <c r="L338" s="8">
        <f>IF(G338 = "NULL", "NULL", K338*28.35)</f>
        <v>90.001523835324207</v>
      </c>
      <c r="M338" s="11" t="str">
        <f>CONCATENATE(D338, CHAR(10), " - NET WT. ", E338, " oz (", F338,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0.740753282595261 oz (21 grams)</v>
      </c>
      <c r="N338" s="12">
        <v>10000000261</v>
      </c>
      <c r="O338" s="12">
        <v>30000000261</v>
      </c>
      <c r="P338" s="12">
        <v>50000000261</v>
      </c>
      <c r="Q338" s="12">
        <v>70000000261</v>
      </c>
      <c r="R338" s="12">
        <v>90000000261</v>
      </c>
      <c r="S338" s="12">
        <v>11000000304</v>
      </c>
      <c r="T338" s="12">
        <v>13000000307</v>
      </c>
      <c r="U338" s="10" t="s">
        <v>39</v>
      </c>
      <c r="V338" s="11" t="s">
        <v>591</v>
      </c>
      <c r="W338" s="8">
        <f>IF(G338 = "NULL", "NULL", G338/4)</f>
        <v>0.39683211567603266</v>
      </c>
      <c r="X338" s="8">
        <f>IF(W338 = "NULL", "NULL", W338*28.35)</f>
        <v>11.250190479415526</v>
      </c>
      <c r="Y338" s="8">
        <f>IF(G338 = "NULL", "NULL", G338*4)</f>
        <v>6.3493138508165226</v>
      </c>
      <c r="Z338" s="8">
        <f>IF(G338 = "NULL", "NULL", H338*4)</f>
        <v>180</v>
      </c>
      <c r="AA338" s="16">
        <v>15000000243</v>
      </c>
      <c r="AB338" s="8">
        <f>IF(OR(E338 = "NULL", G338 = "NULL"), "NULL", (E338+G338)/2)</f>
        <v>1.1640408726496958</v>
      </c>
      <c r="AC338" s="8">
        <f>IF(OR(F338 = "NULL", H338 = "NULL"), "NULL", (F338+H338)/2)</f>
        <v>33</v>
      </c>
      <c r="AD338" s="13" t="s">
        <v>1985</v>
      </c>
    </row>
    <row r="339" spans="1:30" ht="75.599999999999994" customHeight="1" x14ac:dyDescent="0.3">
      <c r="A339" s="14" t="s">
        <v>1095</v>
      </c>
      <c r="B339" s="10" t="s">
        <v>1096</v>
      </c>
      <c r="C339" s="10" t="s">
        <v>1096</v>
      </c>
      <c r="D339" s="11" t="s">
        <v>2254</v>
      </c>
      <c r="E339" s="8">
        <f>IF(F339 = "NULL", "NULL", F339/28.34952)</f>
        <v>0.74075328259526096</v>
      </c>
      <c r="F339" s="8">
        <v>21</v>
      </c>
      <c r="G339" s="8">
        <f>IF(H339 = "NULL", "NULL", H339/28.34952)</f>
        <v>1.5873284627041306</v>
      </c>
      <c r="H339" s="8">
        <v>45</v>
      </c>
      <c r="I339" s="8">
        <f>IF(G339 = "NULL", "NULL", G339*1.25)</f>
        <v>1.9841605783801632</v>
      </c>
      <c r="J339" s="8">
        <f>IF(G339 = "NULL", "NULL", I339*28.35)</f>
        <v>56.250952397077633</v>
      </c>
      <c r="K339" s="8">
        <f>IF(G339 = "NULL", "NULL", G339*2)</f>
        <v>3.1746569254082613</v>
      </c>
      <c r="L339" s="8">
        <f>IF(G339 = "NULL", "NULL", K339*28.35)</f>
        <v>90.001523835324207</v>
      </c>
      <c r="M339" s="11" t="s">
        <v>2255</v>
      </c>
      <c r="N339" s="11">
        <v>10000000489</v>
      </c>
      <c r="O339" s="11">
        <v>30000000489</v>
      </c>
      <c r="P339" s="11">
        <v>50000000489</v>
      </c>
      <c r="Q339" s="11">
        <v>70000000489</v>
      </c>
      <c r="R339" s="11">
        <v>90000000489</v>
      </c>
      <c r="S339" s="11">
        <v>11000000305</v>
      </c>
      <c r="T339" s="11">
        <v>13000000308</v>
      </c>
      <c r="U339" s="11" t="s">
        <v>39</v>
      </c>
      <c r="V339" s="11" t="s">
        <v>591</v>
      </c>
      <c r="W339" s="8">
        <f>IF(G339 = "NULL", "NULL", G339/4)</f>
        <v>0.39683211567603266</v>
      </c>
      <c r="X339" s="8">
        <f>IF(W339 = "NULL", "NULL", W339*28.35)</f>
        <v>11.250190479415526</v>
      </c>
      <c r="Y339" s="8">
        <f>IF(G339 = "NULL", "NULL", G339*4)</f>
        <v>6.3493138508165226</v>
      </c>
      <c r="Z339" s="8">
        <f>IF(G339 = "NULL", "NULL", H339*4)</f>
        <v>180</v>
      </c>
      <c r="AA339" s="11">
        <v>15000000445</v>
      </c>
      <c r="AB339" s="8">
        <f>IF(OR(E339 = "NULL", G339 = "NULL"), "NULL", (E339+G339)/2)</f>
        <v>1.1640408726496958</v>
      </c>
      <c r="AC339" s="8">
        <f>IF(OR(F339 = "NULL", H339 = "NULL"), "NULL", (F339+H339)/2)</f>
        <v>33</v>
      </c>
      <c r="AD339" s="13" t="s">
        <v>1097</v>
      </c>
    </row>
    <row r="340" spans="1:30" ht="75.599999999999994" customHeight="1" x14ac:dyDescent="0.3">
      <c r="A340" s="9" t="s">
        <v>2078</v>
      </c>
      <c r="B340" s="10" t="s">
        <v>1098</v>
      </c>
      <c r="C340" s="10" t="s">
        <v>1099</v>
      </c>
      <c r="D340" s="11" t="s">
        <v>1100</v>
      </c>
      <c r="E340" s="8">
        <f>IF(F340 = "NULL", "NULL", F340/28.34952)</f>
        <v>1.1000186246539627</v>
      </c>
      <c r="F340" s="8">
        <v>31.185000000000006</v>
      </c>
      <c r="G340" s="8">
        <f>IF(H340 = "NULL", "NULL", H340/28.34952)</f>
        <v>2.2000372493079254</v>
      </c>
      <c r="H340" s="8">
        <v>62.370000000000012</v>
      </c>
      <c r="I340" s="8">
        <f>IF(G340 = "NULL", "NULL", G340*1.25)</f>
        <v>2.7500465616349068</v>
      </c>
      <c r="J340" s="8">
        <f>IF(G340 = "NULL", "NULL", I340*28.35)</f>
        <v>77.963820022349609</v>
      </c>
      <c r="K340" s="8">
        <f>IF(G340 = "NULL", "NULL", G340*2)</f>
        <v>4.4000744986158509</v>
      </c>
      <c r="L340" s="8">
        <f>IF(G340 = "NULL", "NULL", K340*28.35)</f>
        <v>124.74211203575938</v>
      </c>
      <c r="M340" s="11" t="str">
        <f>CONCATENATE(D340, CHAR(10), " - NET WT. ", E340, " oz (", F340, " grams)")</f>
        <v>Philly Favorite Pizza Seasoning Ingredients:
onion, marjoram, red &amp; green bell pepper, oregano, thyme, parsley, fennel, garlic, celery &amp; chives
 - NET WT. 1.10001862465396 oz (31.185 grams)</v>
      </c>
      <c r="N340" s="12">
        <v>10000000262</v>
      </c>
      <c r="O340" s="12">
        <v>30000000262</v>
      </c>
      <c r="P340" s="12">
        <v>50000000262</v>
      </c>
      <c r="Q340" s="12">
        <v>70000000262</v>
      </c>
      <c r="R340" s="12">
        <v>90000000262</v>
      </c>
      <c r="S340" s="12">
        <v>11000000306</v>
      </c>
      <c r="T340" s="12">
        <v>13000000309</v>
      </c>
      <c r="U340" s="10" t="s">
        <v>39</v>
      </c>
      <c r="V340" s="11" t="s">
        <v>1101</v>
      </c>
      <c r="W340" s="8">
        <f>IF(G340 = "NULL", "NULL", G340/4)</f>
        <v>0.55000931232698136</v>
      </c>
      <c r="X340" s="8">
        <f>IF(W340 = "NULL", "NULL", W340*28.35)</f>
        <v>15.592764004469922</v>
      </c>
      <c r="Y340" s="8">
        <f>IF(G340 = "NULL", "NULL", G340*4)</f>
        <v>8.8001489972317017</v>
      </c>
      <c r="Z340" s="8">
        <f>IF(G340 = "NULL", "NULL", H340*4)</f>
        <v>249.48000000000005</v>
      </c>
      <c r="AA340" s="16">
        <v>15000000244</v>
      </c>
      <c r="AB340" s="8">
        <f>IF(OR(E340 = "NULL", G340 = "NULL"), "NULL", (E340+G340)/2)</f>
        <v>1.6500279369809441</v>
      </c>
      <c r="AC340" s="8">
        <f>IF(OR(F340 = "NULL", H340 = "NULL"), "NULL", (F340+H340)/2)</f>
        <v>46.777500000000011</v>
      </c>
      <c r="AD340" s="13"/>
    </row>
    <row r="341" spans="1:30" ht="75.599999999999994" customHeight="1" x14ac:dyDescent="0.3">
      <c r="A341" s="9" t="s">
        <v>1102</v>
      </c>
      <c r="B341" s="10" t="s">
        <v>1103</v>
      </c>
      <c r="C341" s="10" t="s">
        <v>1104</v>
      </c>
      <c r="D341" s="11" t="s">
        <v>1105</v>
      </c>
      <c r="E341" s="8">
        <f>IF(F341 = "NULL", "NULL", F341/28.34952)</f>
        <v>1.687528571912329</v>
      </c>
      <c r="F341" s="8">
        <v>47.840625000000003</v>
      </c>
      <c r="G341" s="8">
        <f>IF(H341 = "NULL", "NULL", H341/28.34952)</f>
        <v>3.3750571438246579</v>
      </c>
      <c r="H341" s="8">
        <v>95.681250000000006</v>
      </c>
      <c r="I341" s="8">
        <f>IF(G341 = "NULL", "NULL", G341*1.25)</f>
        <v>4.2188214297808226</v>
      </c>
      <c r="J341" s="8">
        <f>IF(G341 = "NULL", "NULL", I341*28.35)</f>
        <v>119.60358753428633</v>
      </c>
      <c r="K341" s="8">
        <f>IF(G341 = "NULL", "NULL", G341*2)</f>
        <v>6.7501142876493159</v>
      </c>
      <c r="L341" s="8">
        <f>IF(G341 = "NULL", "NULL", K341*28.35)</f>
        <v>191.36574005485812</v>
      </c>
      <c r="M341" s="11" t="str">
        <f>CONCATENATE(D341, CHAR(10), " - NET WT. ", E341, " oz (", F341, " grams)")</f>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341" s="12">
        <v>10000000264</v>
      </c>
      <c r="O341" s="12">
        <v>30000000264</v>
      </c>
      <c r="P341" s="12">
        <v>50000000264</v>
      </c>
      <c r="Q341" s="12">
        <v>70000000264</v>
      </c>
      <c r="R341" s="12">
        <v>90000000264</v>
      </c>
      <c r="S341" s="12">
        <v>11000000307</v>
      </c>
      <c r="T341" s="12">
        <v>13000000310</v>
      </c>
      <c r="U341" s="10"/>
      <c r="V341" s="11"/>
      <c r="W341" s="8">
        <f>IF(G341 = "NULL", "NULL", G341/4)</f>
        <v>0.84376428595616448</v>
      </c>
      <c r="X341" s="8">
        <f>IF(W341 = "NULL", "NULL", W341*28.35)</f>
        <v>23.920717506857265</v>
      </c>
      <c r="Y341" s="8">
        <f>IF(G341 = "NULL", "NULL", G341*4)</f>
        <v>13.500228575298632</v>
      </c>
      <c r="Z341" s="8">
        <f>IF(G341 = "NULL", "NULL", H341*4)</f>
        <v>382.72500000000002</v>
      </c>
      <c r="AA341" s="16">
        <v>15000000245</v>
      </c>
      <c r="AB341" s="8">
        <f>IF(OR(E341 = "NULL", G341 = "NULL"), "NULL", (E341+G341)/2)</f>
        <v>2.5312928578684932</v>
      </c>
      <c r="AC341" s="8">
        <f>IF(OR(F341 = "NULL", H341 = "NULL"), "NULL", (F341+H341)/2)</f>
        <v>71.760937500000011</v>
      </c>
      <c r="AD341" s="13"/>
    </row>
    <row r="342" spans="1:30" ht="75.599999999999994" customHeight="1" x14ac:dyDescent="0.3">
      <c r="A342" s="9" t="s">
        <v>1106</v>
      </c>
      <c r="B342" s="10" t="s">
        <v>1107</v>
      </c>
      <c r="C342" s="10" t="s">
        <v>1108</v>
      </c>
      <c r="D342" s="11" t="s">
        <v>1109</v>
      </c>
      <c r="E342" s="8">
        <f>IF(F342 = "NULL", "NULL", F342/28.34952)</f>
        <v>1.687528571912329</v>
      </c>
      <c r="F342" s="8">
        <v>47.840625000000003</v>
      </c>
      <c r="G342" s="8">
        <f>IF(H342 = "NULL", "NULL", H342/28.34952)</f>
        <v>3.3750571438246579</v>
      </c>
      <c r="H342" s="8">
        <v>95.681250000000006</v>
      </c>
      <c r="I342" s="8">
        <f>IF(G342 = "NULL", "NULL", G342*1.25)</f>
        <v>4.2188214297808226</v>
      </c>
      <c r="J342" s="8">
        <f>IF(G342 = "NULL", "NULL", I342*28.35)</f>
        <v>119.60358753428633</v>
      </c>
      <c r="K342" s="8">
        <f>IF(G342 = "NULL", "NULL", G342*2)</f>
        <v>6.7501142876493159</v>
      </c>
      <c r="L342" s="8">
        <f>IF(G342 = "NULL", "NULL", K342*28.35)</f>
        <v>191.36574005485812</v>
      </c>
      <c r="M342" s="11" t="str">
        <f>CONCATENATE(D342, CHAR(10), " - NET WT. ", E342, " oz (", F342,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342" s="12">
        <v>10000000265</v>
      </c>
      <c r="O342" s="12">
        <v>30000000265</v>
      </c>
      <c r="P342" s="12">
        <v>50000000265</v>
      </c>
      <c r="Q342" s="12">
        <v>70000000265</v>
      </c>
      <c r="R342" s="12">
        <v>90000000265</v>
      </c>
      <c r="S342" s="12">
        <v>11000000308</v>
      </c>
      <c r="T342" s="12">
        <v>13000000311</v>
      </c>
      <c r="U342" s="10"/>
      <c r="V342" s="11"/>
      <c r="W342" s="8">
        <f>IF(G342 = "NULL", "NULL", G342/4)</f>
        <v>0.84376428595616448</v>
      </c>
      <c r="X342" s="8">
        <f>IF(W342 = "NULL", "NULL", W342*28.35)</f>
        <v>23.920717506857265</v>
      </c>
      <c r="Y342" s="8">
        <f>IF(G342 = "NULL", "NULL", G342*4)</f>
        <v>13.500228575298632</v>
      </c>
      <c r="Z342" s="8">
        <f>IF(G342 = "NULL", "NULL", H342*4)</f>
        <v>382.72500000000002</v>
      </c>
      <c r="AA342" s="16">
        <v>15000000246</v>
      </c>
      <c r="AB342" s="8">
        <f>IF(OR(E342 = "NULL", G342 = "NULL"), "NULL", (E342+G342)/2)</f>
        <v>2.5312928578684932</v>
      </c>
      <c r="AC342" s="8">
        <f>IF(OR(F342 = "NULL", H342 = "NULL"), "NULL", (F342+H342)/2)</f>
        <v>71.760937500000011</v>
      </c>
      <c r="AD342" s="13"/>
    </row>
    <row r="343" spans="1:30" ht="75.599999999999994" customHeight="1" x14ac:dyDescent="0.3">
      <c r="A343" s="25" t="s">
        <v>1110</v>
      </c>
      <c r="B343" s="10" t="s">
        <v>1111</v>
      </c>
      <c r="C343" s="10" t="s">
        <v>1112</v>
      </c>
      <c r="D343" s="11" t="s">
        <v>2132</v>
      </c>
      <c r="E343" s="8">
        <f>IF(F343 = "NULL", "NULL", F343/28.34952)</f>
        <v>2.1869858819479133</v>
      </c>
      <c r="F343" s="8">
        <v>62</v>
      </c>
      <c r="G343" s="8">
        <f>IF(H343 = "NULL", "NULL", H343/28.34952)</f>
        <v>4.5150676272473049</v>
      </c>
      <c r="H343" s="8">
        <v>128</v>
      </c>
      <c r="I343" s="8">
        <f>IF(G343 = "NULL", "NULL", G343*1.25)</f>
        <v>5.6438345340591312</v>
      </c>
      <c r="J343" s="8">
        <f>IF(G343 = "NULL", "NULL", I343*28.35)</f>
        <v>160.00270904057638</v>
      </c>
      <c r="K343" s="8">
        <f>IF(G343 = "NULL", "NULL", G343*2)</f>
        <v>9.0301352544946099</v>
      </c>
      <c r="L343" s="8">
        <f>IF(G343 = "NULL", "NULL", K343*28.35)</f>
        <v>256.00433446492218</v>
      </c>
      <c r="M343" s="11" t="str">
        <f>CONCATENATE(D343, CHAR(10), " - NET WT. ", E343, " oz (", F343, " grams)")</f>
        <v>Pink Himalayan &amp; Ghost Chili Sea Salt (Coarse) Ingredients:
coarse pink Himalayan sea salt, ghost chili peppers
 - NET WT. 2.18698588194791 oz (62 grams)</v>
      </c>
      <c r="N343" s="12">
        <v>10000000174</v>
      </c>
      <c r="O343" s="12">
        <v>30000000174</v>
      </c>
      <c r="P343" s="12">
        <v>50000000174</v>
      </c>
      <c r="Q343" s="12">
        <v>70000000174</v>
      </c>
      <c r="R343" s="12">
        <v>90000000174</v>
      </c>
      <c r="S343" s="12">
        <v>11000000309</v>
      </c>
      <c r="T343" s="12">
        <v>13000000312</v>
      </c>
      <c r="U343" s="10" t="s">
        <v>39</v>
      </c>
      <c r="V343" s="11" t="s">
        <v>591</v>
      </c>
      <c r="W343" s="8">
        <f>IF(G343 = "NULL", "NULL", G343/4)</f>
        <v>1.1287669068118262</v>
      </c>
      <c r="X343" s="8">
        <f>IF(W343 = "NULL", "NULL", W343*28.35)</f>
        <v>32.000541808115273</v>
      </c>
      <c r="Y343" s="8">
        <f>IF(G343 = "NULL", "NULL", G343*4)</f>
        <v>18.06027050898922</v>
      </c>
      <c r="Z343" s="8">
        <f>IF(G343 = "NULL", "NULL", H343*4)</f>
        <v>512</v>
      </c>
      <c r="AA343" s="16">
        <v>15000000160</v>
      </c>
      <c r="AB343" s="8">
        <f>IF(OR(E343 = "NULL", G343 = "NULL"), "NULL", (E343+G343)/2)</f>
        <v>3.3510267545976093</v>
      </c>
      <c r="AC343" s="8">
        <f>IF(OR(F343 = "NULL", H343 = "NULL"), "NULL", (F343+H343)/2)</f>
        <v>95</v>
      </c>
      <c r="AD343" s="13"/>
    </row>
    <row r="344" spans="1:30" ht="75.599999999999994" customHeight="1" x14ac:dyDescent="0.3">
      <c r="A344" s="9" t="s">
        <v>1113</v>
      </c>
      <c r="B344" s="10" t="s">
        <v>1114</v>
      </c>
      <c r="C344" s="10" t="s">
        <v>1115</v>
      </c>
      <c r="D344" s="11" t="s">
        <v>1116</v>
      </c>
      <c r="E344" s="8">
        <f>IF(F344 = "NULL", "NULL", F344/28.34952)</f>
        <v>2.1869858819479133</v>
      </c>
      <c r="F344" s="8">
        <v>62</v>
      </c>
      <c r="G344" s="8">
        <f>IF(H344 = "NULL", "NULL", H344/28.34952)</f>
        <v>4.5150676272473049</v>
      </c>
      <c r="H344" s="8">
        <v>128</v>
      </c>
      <c r="I344" s="8">
        <f>IF(G344 = "NULL", "NULL", G344*1.25)</f>
        <v>5.6438345340591312</v>
      </c>
      <c r="J344" s="8">
        <f>IF(G344 = "NULL", "NULL", I344*28.35)</f>
        <v>160.00270904057638</v>
      </c>
      <c r="K344" s="8">
        <f>IF(G344 = "NULL", "NULL", G344*2)</f>
        <v>9.0301352544946099</v>
      </c>
      <c r="L344" s="8">
        <f>IF(G344 = "NULL", "NULL", K344*28.35)</f>
        <v>256.00433446492218</v>
      </c>
      <c r="M344" s="11" t="str">
        <f>CONCATENATE(D344, CHAR(10), " - NET WT. ", E344, " oz (", F344, " grams)")</f>
        <v>Pink Himalayan &amp; Ghost Chili Sea Salt (Fine) Ingredients:
pink himalayan salt w/ smoked ghost chili peppers
 - NET WT. 2.18698588194791 oz (62 grams)</v>
      </c>
      <c r="N344" s="12">
        <v>10000000461</v>
      </c>
      <c r="O344" s="12">
        <v>30000000461</v>
      </c>
      <c r="P344" s="12">
        <v>50000000461</v>
      </c>
      <c r="Q344" s="12">
        <v>70000000461</v>
      </c>
      <c r="R344" s="12">
        <v>90000000461</v>
      </c>
      <c r="S344" s="12">
        <v>11000000310</v>
      </c>
      <c r="T344" s="12">
        <v>13000000313</v>
      </c>
      <c r="U344" s="10" t="s">
        <v>39</v>
      </c>
      <c r="V344" s="11"/>
      <c r="W344" s="8">
        <f>IF(G344 = "NULL", "NULL", G344/4)</f>
        <v>1.1287669068118262</v>
      </c>
      <c r="X344" s="8">
        <f>IF(W344 = "NULL", "NULL", W344*28.35)</f>
        <v>32.000541808115273</v>
      </c>
      <c r="Y344" s="8">
        <f>IF(G344 = "NULL", "NULL", G344*4)</f>
        <v>18.06027050898922</v>
      </c>
      <c r="Z344" s="8">
        <f>IF(G344 = "NULL", "NULL", H344*4)</f>
        <v>512</v>
      </c>
      <c r="AA344" s="16">
        <v>15000000418</v>
      </c>
      <c r="AB344" s="8">
        <f>IF(OR(E344 = "NULL", G344 = "NULL"), "NULL", (E344+G344)/2)</f>
        <v>3.3510267545976093</v>
      </c>
      <c r="AC344" s="8">
        <f>IF(OR(F344 = "NULL", H344 = "NULL"), "NULL", (F344+H344)/2)</f>
        <v>95</v>
      </c>
      <c r="AD344" s="13"/>
    </row>
    <row r="345" spans="1:30" ht="75.599999999999994" customHeight="1" x14ac:dyDescent="0.3">
      <c r="A345" s="9" t="s">
        <v>1117</v>
      </c>
      <c r="B345" s="10" t="s">
        <v>1118</v>
      </c>
      <c r="C345" s="10" t="s">
        <v>1119</v>
      </c>
      <c r="D345" s="11" t="s">
        <v>1120</v>
      </c>
      <c r="E345" s="8">
        <f>IF(F345 = "NULL", "NULL", F345/28.34952)</f>
        <v>3.2000541808115277</v>
      </c>
      <c r="F345" s="8">
        <v>90.720000000000013</v>
      </c>
      <c r="G345" s="8">
        <f>IF(H345 = "NULL", "NULL", H345/28.34952)</f>
        <v>6.4001083616230554</v>
      </c>
      <c r="H345" s="8">
        <v>181.44000000000003</v>
      </c>
      <c r="I345" s="8">
        <f>IF(G345 = "NULL", "NULL", G345*1.25)</f>
        <v>8.0001354520288199</v>
      </c>
      <c r="J345" s="8">
        <f>IF(G345 = "NULL", "NULL", I345*28.35)</f>
        <v>226.80384006501706</v>
      </c>
      <c r="K345" s="8">
        <f>IF(G345 = "NULL", "NULL", G345*2)</f>
        <v>12.800216723246111</v>
      </c>
      <c r="L345" s="8">
        <f>IF(G345 = "NULL", "NULL", K345*28.35)</f>
        <v>362.88614410402727</v>
      </c>
      <c r="M345" s="11" t="str">
        <f>CONCATENATE(D345, CHAR(10), " - NET WT. ", E345, " oz (", F345, " grams)")</f>
        <v>Pink Himalayan Coarse Sea Salt Ingredients:
coarse pink himalayan sea salt 
 - NET WT. 3.20005418081153 oz (90.72 grams)</v>
      </c>
      <c r="N345" s="12">
        <v>10000000172</v>
      </c>
      <c r="O345" s="12">
        <v>30000000172</v>
      </c>
      <c r="P345" s="12">
        <v>50000000172</v>
      </c>
      <c r="Q345" s="12">
        <v>70000000172</v>
      </c>
      <c r="R345" s="12">
        <v>90000000172</v>
      </c>
      <c r="S345" s="12">
        <v>11000000311</v>
      </c>
      <c r="T345" s="12">
        <v>13000000314</v>
      </c>
      <c r="U345" s="10"/>
      <c r="V345" s="11"/>
      <c r="W345" s="8">
        <f>IF(G345 = "NULL", "NULL", G345/4)</f>
        <v>1.6000270904057639</v>
      </c>
      <c r="X345" s="8">
        <f>IF(W345 = "NULL", "NULL", W345*28.35)</f>
        <v>45.360768013003408</v>
      </c>
      <c r="Y345" s="8">
        <f>IF(G345 = "NULL", "NULL", G345*4)</f>
        <v>25.600433446492222</v>
      </c>
      <c r="Z345" s="8">
        <f>IF(G345 = "NULL", "NULL", H345*4)</f>
        <v>725.7600000000001</v>
      </c>
      <c r="AA345" s="16">
        <v>15000000158</v>
      </c>
      <c r="AB345" s="8">
        <f>IF(OR(E345 = "NULL", G345 = "NULL"), "NULL", (E345+G345)/2)</f>
        <v>4.8000812712172918</v>
      </c>
      <c r="AC345" s="8">
        <f>IF(OR(F345 = "NULL", H345 = "NULL"), "NULL", (F345+H345)/2)</f>
        <v>136.08000000000001</v>
      </c>
      <c r="AD345" s="13"/>
    </row>
    <row r="346" spans="1:30" ht="75.599999999999994" customHeight="1" x14ac:dyDescent="0.3">
      <c r="A346" s="9" t="s">
        <v>1121</v>
      </c>
      <c r="B346" s="10" t="s">
        <v>1122</v>
      </c>
      <c r="C346" s="10" t="s">
        <v>1123</v>
      </c>
      <c r="D346" s="11" t="s">
        <v>1124</v>
      </c>
      <c r="E346" s="8">
        <f>IF(F346 = "NULL", "NULL", F346/28.34952)</f>
        <v>1.9000321698568443</v>
      </c>
      <c r="F346" s="8">
        <v>53.865000000000002</v>
      </c>
      <c r="G346" s="8">
        <f>IF(H346 = "NULL", "NULL", H346/28.34952)</f>
        <v>3.8000643397136886</v>
      </c>
      <c r="H346" s="8">
        <v>107.73</v>
      </c>
      <c r="I346" s="8">
        <f>IF(G346 = "NULL", "NULL", G346*1.25)</f>
        <v>4.7500804246421104</v>
      </c>
      <c r="J346" s="8">
        <f>IF(G346 = "NULL", "NULL", I346*28.35)</f>
        <v>134.66478003860385</v>
      </c>
      <c r="K346" s="8">
        <f>IF(G346 = "NULL", "NULL", G346*2)</f>
        <v>7.6001286794273772</v>
      </c>
      <c r="L346" s="8">
        <f>IF(G346 = "NULL", "NULL", K346*28.35)</f>
        <v>215.46364806176615</v>
      </c>
      <c r="M346" s="11" t="str">
        <f>CONCATENATE(D346, CHAR(10), " - NET WT. ", E346, " oz (", F346, " grams)")</f>
        <v>Pink Himalayan Fine Sea Salt Ingredients:
pink himalayan salt
 - NET WT. 1.90003216985684 oz (53.865 grams)</v>
      </c>
      <c r="N346" s="12">
        <v>10000000173</v>
      </c>
      <c r="O346" s="12">
        <v>30000000173</v>
      </c>
      <c r="P346" s="12">
        <v>50000000173</v>
      </c>
      <c r="Q346" s="12">
        <v>70000000173</v>
      </c>
      <c r="R346" s="12">
        <v>90000000173</v>
      </c>
      <c r="S346" s="12">
        <v>11000000312</v>
      </c>
      <c r="T346" s="12">
        <v>13000000315</v>
      </c>
      <c r="U346" s="10" t="s">
        <v>39</v>
      </c>
      <c r="V346" s="11"/>
      <c r="W346" s="8">
        <f>IF(G346 = "NULL", "NULL", G346/4)</f>
        <v>0.95001608492842216</v>
      </c>
      <c r="X346" s="8">
        <f>IF(W346 = "NULL", "NULL", W346*28.35)</f>
        <v>26.932956007720769</v>
      </c>
      <c r="Y346" s="8">
        <f>IF(G346 = "NULL", "NULL", G346*4)</f>
        <v>15.200257358854754</v>
      </c>
      <c r="Z346" s="8">
        <f>IF(G346 = "NULL", "NULL", H346*4)</f>
        <v>430.92</v>
      </c>
      <c r="AA346" s="16">
        <v>15000000159</v>
      </c>
      <c r="AB346" s="8">
        <f>IF(OR(E346 = "NULL", G346 = "NULL"), "NULL", (E346+G346)/2)</f>
        <v>2.8500482547852664</v>
      </c>
      <c r="AC346" s="8">
        <f>IF(OR(F346 = "NULL", H346 = "NULL"), "NULL", (F346+H346)/2)</f>
        <v>80.797499999999999</v>
      </c>
      <c r="AD346" s="13"/>
    </row>
    <row r="347" spans="1:30" ht="75.599999999999994" customHeight="1" x14ac:dyDescent="0.3">
      <c r="A347" s="9" t="s">
        <v>1125</v>
      </c>
      <c r="B347" s="10" t="s">
        <v>1126</v>
      </c>
      <c r="C347" s="10" t="s">
        <v>1126</v>
      </c>
      <c r="D347" s="11" t="s">
        <v>1127</v>
      </c>
      <c r="E347" s="8">
        <f>IF(F347 = "NULL", "NULL", F347/28.34952)</f>
        <v>0.60001015890216136</v>
      </c>
      <c r="F347" s="8">
        <v>17.010000000000002</v>
      </c>
      <c r="G347" s="8">
        <f>IF(H347 = "NULL", "NULL", H347/28.34952)</f>
        <v>1.2000203178043227</v>
      </c>
      <c r="H347" s="8">
        <v>34.020000000000003</v>
      </c>
      <c r="I347" s="8">
        <f>IF(G347 = "NULL", "NULL", G347*1.25)</f>
        <v>1.5000253972554034</v>
      </c>
      <c r="J347" s="8">
        <f>IF(G347 = "NULL", "NULL", I347*28.35)</f>
        <v>42.525720012190689</v>
      </c>
      <c r="K347" s="8">
        <f>IF(G347 = "NULL", "NULL", G347*2)</f>
        <v>2.4000406356086454</v>
      </c>
      <c r="L347" s="8">
        <f>IF(G347 = "NULL", "NULL", K347*28.35)</f>
        <v>68.041152019505105</v>
      </c>
      <c r="M347" s="11" t="str">
        <f>CONCATENATE(D347, CHAR(10), " - NET WT. ", E347, " oz (", F347, " grams)")</f>
        <v>Pink Peppercorn Ingredients:
pink peppercorns that have a sweet and spicy flavor with hints of citrus 
 - NET WT. 0.600010158902161 oz (17.01 grams)</v>
      </c>
      <c r="N347" s="12">
        <v>10000000266</v>
      </c>
      <c r="O347" s="12">
        <v>30000000266</v>
      </c>
      <c r="P347" s="12">
        <v>50000000266</v>
      </c>
      <c r="Q347" s="12">
        <v>70000000266</v>
      </c>
      <c r="R347" s="12">
        <v>90000000266</v>
      </c>
      <c r="S347" s="12">
        <v>11000000313</v>
      </c>
      <c r="T347" s="12">
        <v>13000000316</v>
      </c>
      <c r="U347" s="10"/>
      <c r="V347" s="11" t="s">
        <v>1676</v>
      </c>
      <c r="W347" s="8">
        <f>IF(G347 = "NULL", "NULL", G347/4)</f>
        <v>0.30000507945108068</v>
      </c>
      <c r="X347" s="8">
        <f>IF(W347 = "NULL", "NULL", W347*28.35)</f>
        <v>8.5051440024381382</v>
      </c>
      <c r="Y347" s="8">
        <f>IF(G347 = "NULL", "NULL", G347*4)</f>
        <v>4.8000812712172909</v>
      </c>
      <c r="Z347" s="8">
        <f>IF(G347 = "NULL", "NULL", H347*4)</f>
        <v>136.08000000000001</v>
      </c>
      <c r="AA347" s="16">
        <v>15000000247</v>
      </c>
      <c r="AB347" s="8">
        <f>IF(OR(E347 = "NULL", G347 = "NULL"), "NULL", (E347+G347)/2)</f>
        <v>0.90001523835324204</v>
      </c>
      <c r="AC347" s="8">
        <f>IF(OR(F347 = "NULL", H347 = "NULL"), "NULL", (F347+H347)/2)</f>
        <v>25.515000000000001</v>
      </c>
      <c r="AD347" s="13"/>
    </row>
    <row r="348" spans="1:30" ht="75.599999999999994" customHeight="1" x14ac:dyDescent="0.3">
      <c r="A348" s="9" t="s">
        <v>1128</v>
      </c>
      <c r="B348" s="10" t="s">
        <v>1129</v>
      </c>
      <c r="C348" s="10" t="s">
        <v>1130</v>
      </c>
      <c r="D348" s="11" t="s">
        <v>1131</v>
      </c>
      <c r="E348" s="8">
        <f>IF(F348 = "NULL", "NULL", F348/28.34952)</f>
        <v>1.9000321698568443</v>
      </c>
      <c r="F348" s="8">
        <v>53.865000000000002</v>
      </c>
      <c r="G348" s="8">
        <f>IF(H348 = "NULL", "NULL", H348/28.34952)</f>
        <v>3.8000643397136886</v>
      </c>
      <c r="H348" s="8">
        <v>107.73</v>
      </c>
      <c r="I348" s="8">
        <f>IF(G348 = "NULL", "NULL", G348*1.25)</f>
        <v>4.7500804246421104</v>
      </c>
      <c r="J348" s="8">
        <f>IF(G348 = "NULL", "NULL", I348*28.35)</f>
        <v>134.66478003860385</v>
      </c>
      <c r="K348" s="8">
        <f>IF(G348 = "NULL", "NULL", G348*2)</f>
        <v>7.6001286794273772</v>
      </c>
      <c r="L348" s="8">
        <f>IF(G348 = "NULL", "NULL", K348*28.35)</f>
        <v>215.46364806176615</v>
      </c>
      <c r="M348" s="11" t="str">
        <f>CONCATENATE(D348, CHAR(10), " - NET WT. ", E348, " oz (", F348,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1.90003216985684 oz (53.865 grams)</v>
      </c>
      <c r="N348" s="12">
        <v>10000000267</v>
      </c>
      <c r="O348" s="12">
        <v>30000000267</v>
      </c>
      <c r="P348" s="12">
        <v>50000000267</v>
      </c>
      <c r="Q348" s="12">
        <v>70000000267</v>
      </c>
      <c r="R348" s="12">
        <v>90000000267</v>
      </c>
      <c r="S348" s="12">
        <v>11000000314</v>
      </c>
      <c r="T348" s="12">
        <v>13000000317</v>
      </c>
      <c r="U348" s="10" t="s">
        <v>39</v>
      </c>
      <c r="V348" s="11" t="s">
        <v>98</v>
      </c>
      <c r="W348" s="8">
        <f>IF(G348 = "NULL", "NULL", G348/4)</f>
        <v>0.95001608492842216</v>
      </c>
      <c r="X348" s="8">
        <f>IF(W348 = "NULL", "NULL", W348*28.35)</f>
        <v>26.932956007720769</v>
      </c>
      <c r="Y348" s="8">
        <f>IF(G348 = "NULL", "NULL", G348*4)</f>
        <v>15.200257358854754</v>
      </c>
      <c r="Z348" s="8">
        <f>IF(G348 = "NULL", "NULL", H348*4)</f>
        <v>430.92</v>
      </c>
      <c r="AA348" s="16">
        <v>15000000248</v>
      </c>
      <c r="AB348" s="8">
        <f>IF(OR(E348 = "NULL", G348 = "NULL"), "NULL", (E348+G348)/2)</f>
        <v>2.8500482547852664</v>
      </c>
      <c r="AC348" s="8">
        <f>IF(OR(F348 = "NULL", H348 = "NULL"), "NULL", (F348+H348)/2)</f>
        <v>80.797499999999999</v>
      </c>
      <c r="AD348" s="13"/>
    </row>
    <row r="349" spans="1:30" ht="75.599999999999994" customHeight="1" x14ac:dyDescent="0.3">
      <c r="A349" s="9" t="s">
        <v>1132</v>
      </c>
      <c r="B349" s="10" t="s">
        <v>1133</v>
      </c>
      <c r="C349" s="10" t="s">
        <v>1134</v>
      </c>
      <c r="D349" s="11" t="s">
        <v>1135</v>
      </c>
      <c r="E349" s="8">
        <f>IF(F349 = "NULL", "NULL", F349/28.34952)</f>
        <v>1.7500296301313041</v>
      </c>
      <c r="F349" s="8">
        <v>49.612500000000004</v>
      </c>
      <c r="G349" s="8">
        <f>IF(H349 = "NULL", "NULL", H349/28.34952)</f>
        <v>3.5000592602626082</v>
      </c>
      <c r="H349" s="8">
        <v>99.225000000000009</v>
      </c>
      <c r="I349" s="8">
        <f>IF(G349 = "NULL", "NULL", G349*1.25)</f>
        <v>4.3750740753282606</v>
      </c>
      <c r="J349" s="8">
        <f>IF(G349 = "NULL", "NULL", I349*28.35)</f>
        <v>124.0333500355562</v>
      </c>
      <c r="K349" s="8">
        <f>IF(G349 = "NULL", "NULL", G349*2)</f>
        <v>7.0001185205252163</v>
      </c>
      <c r="L349" s="8">
        <f>IF(G349 = "NULL", "NULL", K349*28.35)</f>
        <v>198.45336005688989</v>
      </c>
      <c r="M349" s="11" t="str">
        <f>CONCATENATE(D349, CHAR(10), " - NET WT. ", E349, " oz (", F349, " grams)")</f>
        <v>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1.7500296301313 oz (49.6125 grams)</v>
      </c>
      <c r="N349" s="12">
        <v>10000000268</v>
      </c>
      <c r="O349" s="12">
        <v>30000000268</v>
      </c>
      <c r="P349" s="12">
        <v>50000000268</v>
      </c>
      <c r="Q349" s="12">
        <v>70000000268</v>
      </c>
      <c r="R349" s="12">
        <v>90000000268</v>
      </c>
      <c r="S349" s="12">
        <v>11000000315</v>
      </c>
      <c r="T349" s="12">
        <v>13000000318</v>
      </c>
      <c r="U349" s="10" t="s">
        <v>39</v>
      </c>
      <c r="V349" s="11" t="s">
        <v>182</v>
      </c>
      <c r="W349" s="8">
        <f>IF(G349 = "NULL", "NULL", G349/4)</f>
        <v>0.87501481506565204</v>
      </c>
      <c r="X349" s="8">
        <f>IF(W349 = "NULL", "NULL", W349*28.35)</f>
        <v>24.806670007111236</v>
      </c>
      <c r="Y349" s="8">
        <f>IF(G349 = "NULL", "NULL", G349*4)</f>
        <v>14.000237041050433</v>
      </c>
      <c r="Z349" s="8">
        <f>IF(G349 = "NULL", "NULL", H349*4)</f>
        <v>396.90000000000003</v>
      </c>
      <c r="AA349" s="16">
        <v>15000000249</v>
      </c>
      <c r="AB349" s="8">
        <f>IF(OR(E349 = "NULL", G349 = "NULL"), "NULL", (E349+G349)/2)</f>
        <v>2.6250444451969561</v>
      </c>
      <c r="AC349" s="8">
        <f>IF(OR(F349 = "NULL", H349 = "NULL"), "NULL", (F349+H349)/2)</f>
        <v>74.418750000000003</v>
      </c>
      <c r="AD349" s="13"/>
    </row>
    <row r="350" spans="1:30" ht="75.599999999999994" customHeight="1" x14ac:dyDescent="0.3">
      <c r="A350" s="14" t="s">
        <v>1717</v>
      </c>
      <c r="B350" s="10" t="s">
        <v>1712</v>
      </c>
      <c r="C350" s="10" t="s">
        <v>1712</v>
      </c>
      <c r="D350" s="11" t="s">
        <v>2290</v>
      </c>
      <c r="E350" s="8">
        <f>IF(F350 = "NULL", "NULL", F350/28.34952)</f>
        <v>1.8500313232816643</v>
      </c>
      <c r="F350" s="8">
        <v>52.447500000000005</v>
      </c>
      <c r="G350" s="8">
        <f>IF(H350 = "NULL", "NULL", H350/28.34952)</f>
        <v>3.7000626465633286</v>
      </c>
      <c r="H350" s="8">
        <v>104.89500000000001</v>
      </c>
      <c r="I350" s="8">
        <f>IF(G350 = "NULL", "NULL", G350*1.25)</f>
        <v>4.6250783082041611</v>
      </c>
      <c r="J350" s="8">
        <f>IF(G350 = "NULL", "NULL", I350*28.35)</f>
        <v>131.12097003758797</v>
      </c>
      <c r="K350" s="8">
        <f>IF(G350 = "NULL", "NULL", G350*2)</f>
        <v>7.4001252931266572</v>
      </c>
      <c r="L350" s="8">
        <f>IF(G350 = "NULL", "NULL", K350*28.35)</f>
        <v>209.79355206014074</v>
      </c>
      <c r="M350" s="11" t="s">
        <v>2291</v>
      </c>
      <c r="N350" s="11">
        <v>10000000533</v>
      </c>
      <c r="O350" s="11">
        <v>30000000533</v>
      </c>
      <c r="P350" s="11">
        <v>50000000533</v>
      </c>
      <c r="Q350" s="11">
        <v>70000000533</v>
      </c>
      <c r="R350" s="11">
        <v>90000000533</v>
      </c>
      <c r="S350" s="11">
        <v>11000000489</v>
      </c>
      <c r="T350" s="11">
        <v>13000000488</v>
      </c>
      <c r="U350" s="11"/>
      <c r="V350" s="11"/>
      <c r="W350" s="8">
        <f>IF(G350 = "NULL", "NULL", G350/4)</f>
        <v>0.92501566164083215</v>
      </c>
      <c r="X350" s="8">
        <f>IF(W350 = "NULL", "NULL", W350*28.35)</f>
        <v>26.224194007517593</v>
      </c>
      <c r="Y350" s="8">
        <f>IF(G350 = "NULL", "NULL", G350*4)</f>
        <v>14.800250586253314</v>
      </c>
      <c r="Z350" s="8">
        <f>IF(G350 = "NULL", "NULL", H350*4)</f>
        <v>419.58000000000004</v>
      </c>
      <c r="AA350" s="11">
        <v>15000000488</v>
      </c>
      <c r="AB350" s="8">
        <f>IF(OR(E350 = "NULL", G350 = "NULL"), "NULL", (E350+G350)/2)</f>
        <v>2.7750469849224966</v>
      </c>
      <c r="AC350" s="8">
        <f>IF(OR(F350 = "NULL", H350 = "NULL"), "NULL", (F350+H350)/2)</f>
        <v>78.671250000000015</v>
      </c>
      <c r="AD350" s="13" t="s">
        <v>1713</v>
      </c>
    </row>
    <row r="351" spans="1:30" ht="75.599999999999994" customHeight="1" x14ac:dyDescent="0.3">
      <c r="A351" s="9" t="s">
        <v>2062</v>
      </c>
      <c r="B351" s="10" t="s">
        <v>1136</v>
      </c>
      <c r="C351" s="10" t="s">
        <v>1136</v>
      </c>
      <c r="D351" s="11" t="s">
        <v>1137</v>
      </c>
      <c r="E351" s="8">
        <f>IF(F351 = "NULL", "NULL", F351/28.34952)</f>
        <v>0.80001354520288193</v>
      </c>
      <c r="F351" s="8">
        <v>22.680000000000003</v>
      </c>
      <c r="G351" s="8">
        <f>IF(H351 = "NULL", "NULL", H351/28.34952)</f>
        <v>1.6000270904057639</v>
      </c>
      <c r="H351" s="8">
        <v>45.360000000000007</v>
      </c>
      <c r="I351" s="8">
        <f>IF(G351 = "NULL", "NULL", G351*1.25)</f>
        <v>2.000033863007205</v>
      </c>
      <c r="J351" s="8">
        <f>IF(G351 = "NULL", "NULL", I351*28.35)</f>
        <v>56.700960016254264</v>
      </c>
      <c r="K351" s="8">
        <f>IF(G351 = "NULL", "NULL", G351*2)</f>
        <v>3.2000541808115277</v>
      </c>
      <c r="L351" s="8">
        <f>IF(G351 = "NULL", "NULL", K351*28.35)</f>
        <v>90.721536026006817</v>
      </c>
      <c r="M351" s="11" t="str">
        <f>CONCATENATE(D351, CHAR(10), " - NET WT. ", E351, " oz (", F351, " grams)")</f>
        <v>Pomegranate Tea Ingredients:
sencha green tea, pink rose petals, artificial pomegranate flavor
 - NET WT. 0.800013545202882 oz (22.68 grams)</v>
      </c>
      <c r="N351" s="12">
        <v>10000000269</v>
      </c>
      <c r="O351" s="12">
        <v>30000000269</v>
      </c>
      <c r="P351" s="12">
        <v>50000000269</v>
      </c>
      <c r="Q351" s="12">
        <v>70000000269</v>
      </c>
      <c r="R351" s="12">
        <v>90000000269</v>
      </c>
      <c r="S351" s="12">
        <v>11000000316</v>
      </c>
      <c r="T351" s="12">
        <v>13000000319</v>
      </c>
      <c r="U351" s="10" t="s">
        <v>39</v>
      </c>
      <c r="V351" s="11" t="s">
        <v>1676</v>
      </c>
      <c r="W351" s="8">
        <f>IF(G351 = "NULL", "NULL", G351/4)</f>
        <v>0.40000677260144096</v>
      </c>
      <c r="X351" s="8">
        <f>IF(W351 = "NULL", "NULL", W351*28.35)</f>
        <v>11.340192003250852</v>
      </c>
      <c r="Y351" s="8">
        <f>IF(G351 = "NULL", "NULL", G351*4)</f>
        <v>6.4001083616230554</v>
      </c>
      <c r="Z351" s="8">
        <f>IF(G351 = "NULL", "NULL", H351*4)</f>
        <v>181.44000000000003</v>
      </c>
      <c r="AA351" s="16">
        <v>15000000250</v>
      </c>
      <c r="AB351" s="8">
        <f>IF(OR(E351 = "NULL", G351 = "NULL"), "NULL", (E351+G351)/2)</f>
        <v>1.2000203178043229</v>
      </c>
      <c r="AC351" s="8">
        <f>IF(OR(F351 = "NULL", H351 = "NULL"), "NULL", (F351+H351)/2)</f>
        <v>34.020000000000003</v>
      </c>
      <c r="AD351" s="13"/>
    </row>
    <row r="352" spans="1:30" ht="75.599999999999994" customHeight="1" x14ac:dyDescent="0.3">
      <c r="A352" s="9" t="s">
        <v>1138</v>
      </c>
      <c r="B352" s="10" t="s">
        <v>1139</v>
      </c>
      <c r="C352" s="10" t="s">
        <v>1140</v>
      </c>
      <c r="D352" s="11" t="s">
        <v>1141</v>
      </c>
      <c r="E352" s="8">
        <f>IF(F352 = "NULL", "NULL", F352/28.34952)</f>
        <v>1.687528571912329</v>
      </c>
      <c r="F352" s="8">
        <v>47.840625000000003</v>
      </c>
      <c r="G352" s="8">
        <f>IF(H352 = "NULL", "NULL", H352/28.34952)</f>
        <v>3.3750571438246579</v>
      </c>
      <c r="H352" s="8">
        <v>95.681250000000006</v>
      </c>
      <c r="I352" s="8">
        <f>IF(G352 = "NULL", "NULL", G352*1.25)</f>
        <v>4.2188214297808226</v>
      </c>
      <c r="J352" s="8">
        <f>IF(G352 = "NULL", "NULL", I352*28.35)</f>
        <v>119.60358753428633</v>
      </c>
      <c r="K352" s="8">
        <f>IF(G352 = "NULL", "NULL", G352*2)</f>
        <v>6.7501142876493159</v>
      </c>
      <c r="L352" s="8">
        <f>IF(G352 = "NULL", "NULL", K352*28.35)</f>
        <v>191.36574005485812</v>
      </c>
      <c r="M352" s="11" t="str">
        <f>CONCATENATE(D352, CHAR(10), " - NET WT. ", E352, " oz (", F352,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352" s="12">
        <v>10000000270</v>
      </c>
      <c r="O352" s="12">
        <v>30000000270</v>
      </c>
      <c r="P352" s="12">
        <v>50000000270</v>
      </c>
      <c r="Q352" s="12">
        <v>70000000270</v>
      </c>
      <c r="R352" s="12">
        <v>90000000270</v>
      </c>
      <c r="S352" s="12">
        <v>11000000317</v>
      </c>
      <c r="T352" s="12">
        <v>13000000320</v>
      </c>
      <c r="U352" s="10"/>
      <c r="V352" s="11"/>
      <c r="W352" s="8">
        <f>IF(G352 = "NULL", "NULL", G352/4)</f>
        <v>0.84376428595616448</v>
      </c>
      <c r="X352" s="8">
        <f>IF(W352 = "NULL", "NULL", W352*28.35)</f>
        <v>23.920717506857265</v>
      </c>
      <c r="Y352" s="8">
        <f>IF(G352 = "NULL", "NULL", G352*4)</f>
        <v>13.500228575298632</v>
      </c>
      <c r="Z352" s="8">
        <f>IF(G352 = "NULL", "NULL", H352*4)</f>
        <v>382.72500000000002</v>
      </c>
      <c r="AA352" s="16">
        <v>15000000251</v>
      </c>
      <c r="AB352" s="8">
        <f>IF(OR(E352 = "NULL", G352 = "NULL"), "NULL", (E352+G352)/2)</f>
        <v>2.5312928578684932</v>
      </c>
      <c r="AC352" s="8">
        <f>IF(OR(F352 = "NULL", H352 = "NULL"), "NULL", (F352+H352)/2)</f>
        <v>71.760937500000011</v>
      </c>
      <c r="AD352" s="13"/>
    </row>
    <row r="353" spans="1:30" ht="75.599999999999994" customHeight="1" x14ac:dyDescent="0.3">
      <c r="A353" s="9" t="s">
        <v>1142</v>
      </c>
      <c r="B353" s="10" t="s">
        <v>1143</v>
      </c>
      <c r="C353" s="10" t="s">
        <v>1143</v>
      </c>
      <c r="D353" s="11" t="s">
        <v>1143</v>
      </c>
      <c r="E353" s="8">
        <f>IF(F353 = "NULL", "NULL", F353/28.34952)</f>
        <v>2.0500347095823845</v>
      </c>
      <c r="F353" s="8">
        <v>58.1175</v>
      </c>
      <c r="G353" s="8">
        <f>IF(H353 = "NULL", "NULL", H353/28.34952)</f>
        <v>4.1000694191647691</v>
      </c>
      <c r="H353" s="8">
        <v>116.235</v>
      </c>
      <c r="I353" s="8">
        <f>IF(G353 = "NULL", "NULL", G353*1.25)</f>
        <v>5.1250867739559611</v>
      </c>
      <c r="J353" s="8">
        <f>IF(G353 = "NULL", "NULL", I353*28.35)</f>
        <v>145.29621004165151</v>
      </c>
      <c r="K353" s="8">
        <f>IF(G353 = "NULL", "NULL", G353*2)</f>
        <v>8.2001388383295382</v>
      </c>
      <c r="L353" s="8">
        <f>IF(G353 = "NULL", "NULL", K353*28.35)</f>
        <v>232.47393606664241</v>
      </c>
      <c r="M353" s="11" t="str">
        <f>CONCATENATE(D353, CHAR(10), " - NET WT. ", E353, " oz (", F353, " grams)")</f>
        <v>Poppin’ Pepper
 - NET WT. 2.05003470958238 oz (58.1175 grams)</v>
      </c>
      <c r="N353" s="12">
        <v>10000000271</v>
      </c>
      <c r="O353" s="12">
        <v>30000000271</v>
      </c>
      <c r="P353" s="12">
        <v>50000000271</v>
      </c>
      <c r="Q353" s="12">
        <v>70000000271</v>
      </c>
      <c r="R353" s="12">
        <v>90000000271</v>
      </c>
      <c r="S353" s="12">
        <v>11000000318</v>
      </c>
      <c r="T353" s="12">
        <v>13000000321</v>
      </c>
      <c r="U353" s="10"/>
      <c r="V353" s="11"/>
      <c r="W353" s="8">
        <f>IF(G353 = "NULL", "NULL", G353/4)</f>
        <v>1.0250173547911923</v>
      </c>
      <c r="X353" s="8">
        <f>IF(W353 = "NULL", "NULL", W353*28.35)</f>
        <v>29.059242008330301</v>
      </c>
      <c r="Y353" s="8">
        <f>IF(G353 = "NULL", "NULL", G353*4)</f>
        <v>16.400277676659076</v>
      </c>
      <c r="Z353" s="8">
        <f>IF(G353 = "NULL", "NULL", H353*4)</f>
        <v>464.94</v>
      </c>
      <c r="AA353" s="16">
        <v>15000000252</v>
      </c>
      <c r="AB353" s="8">
        <f>IF(OR(E353 = "NULL", G353 = "NULL"), "NULL", (E353+G353)/2)</f>
        <v>3.075052064373577</v>
      </c>
      <c r="AC353" s="8">
        <f>IF(OR(F353 = "NULL", H353 = "NULL"), "NULL", (F353+H353)/2)</f>
        <v>87.176249999999996</v>
      </c>
      <c r="AD353" s="13"/>
    </row>
    <row r="354" spans="1:30" ht="75.599999999999994" customHeight="1" x14ac:dyDescent="0.3">
      <c r="A354" s="9" t="s">
        <v>1144</v>
      </c>
      <c r="B354" s="10" t="s">
        <v>1145</v>
      </c>
      <c r="C354" s="10" t="s">
        <v>1145</v>
      </c>
      <c r="D354" s="11" t="s">
        <v>1146</v>
      </c>
      <c r="E354" s="8">
        <f>IF(F354 = "NULL", "NULL", F354/28.34952)</f>
        <v>1.3500228575298634</v>
      </c>
      <c r="F354" s="8">
        <v>38.272500000000008</v>
      </c>
      <c r="G354" s="8">
        <f>IF(H354 = "NULL", "NULL", H354/28.34952)</f>
        <v>2.7000457150597268</v>
      </c>
      <c r="H354" s="8">
        <v>76.545000000000016</v>
      </c>
      <c r="I354" s="8">
        <f>IF(G354 = "NULL", "NULL", G354*1.25)</f>
        <v>3.3750571438246584</v>
      </c>
      <c r="J354" s="8">
        <f>IF(G354 = "NULL", "NULL", I354*28.35)</f>
        <v>95.682870027429075</v>
      </c>
      <c r="K354" s="8">
        <f>IF(G354 = "NULL", "NULL", G354*2)</f>
        <v>5.4000914301194536</v>
      </c>
      <c r="L354" s="8">
        <f>IF(G354 = "NULL", "NULL", K354*28.35)</f>
        <v>153.09259204388653</v>
      </c>
      <c r="M354" s="11" t="str">
        <f>CONCATENATE(D354, CHAR(10), " - NET WT. ", E354, " oz (", F354,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
 - NET WT. 1.35002285752986 oz (38.2725 grams)</v>
      </c>
      <c r="N354" s="12">
        <v>10000000503</v>
      </c>
      <c r="O354" s="12">
        <v>30000000503</v>
      </c>
      <c r="P354" s="12">
        <v>50000000503</v>
      </c>
      <c r="Q354" s="12">
        <v>70000000503</v>
      </c>
      <c r="R354" s="12">
        <v>90000000503</v>
      </c>
      <c r="S354" s="12">
        <v>11000000319</v>
      </c>
      <c r="T354" s="12">
        <v>13000000322</v>
      </c>
      <c r="U354" s="10" t="s">
        <v>39</v>
      </c>
      <c r="V354" s="11"/>
      <c r="W354" s="8">
        <f>IF(G354 = "NULL", "NULL", G354/4)</f>
        <v>0.6750114287649317</v>
      </c>
      <c r="X354" s="8">
        <f>IF(W354 = "NULL", "NULL", W354*28.35)</f>
        <v>19.136574005485816</v>
      </c>
      <c r="Y354" s="8">
        <f>IF(G354 = "NULL", "NULL", G354*4)</f>
        <v>10.800182860238907</v>
      </c>
      <c r="Z354" s="8">
        <f>IF(G354 = "NULL", "NULL", H354*4)</f>
        <v>306.18000000000006</v>
      </c>
      <c r="AA354" s="16">
        <v>15000000459</v>
      </c>
      <c r="AB354" s="8">
        <f>IF(OR(E354 = "NULL", G354 = "NULL"), "NULL", (E354+G354)/2)</f>
        <v>2.0250342862947952</v>
      </c>
      <c r="AC354" s="8">
        <f>IF(OR(F354 = "NULL", H354 = "NULL"), "NULL", (F354+H354)/2)</f>
        <v>57.408750000000012</v>
      </c>
      <c r="AD354" s="13"/>
    </row>
    <row r="355" spans="1:30" ht="75.599999999999994" customHeight="1" x14ac:dyDescent="0.3">
      <c r="A355" s="9" t="s">
        <v>1147</v>
      </c>
      <c r="B355" s="10" t="s">
        <v>1148</v>
      </c>
      <c r="C355" s="10" t="s">
        <v>1149</v>
      </c>
      <c r="D355" s="11" t="s">
        <v>2133</v>
      </c>
      <c r="E355" s="8">
        <f>IF(F355 = "NULL", "NULL", F355/28.34952)</f>
        <v>1.3404107018390437</v>
      </c>
      <c r="F355" s="8">
        <v>38</v>
      </c>
      <c r="G355" s="8">
        <f>IF(H355 = "NULL", "NULL", H355/28.34952)</f>
        <v>2.7513693353538264</v>
      </c>
      <c r="H355" s="8">
        <v>78</v>
      </c>
      <c r="I355" s="8">
        <f>IF(G355 = "NULL", "NULL", G355*1.25)</f>
        <v>3.4392116691922832</v>
      </c>
      <c r="J355" s="8">
        <f>IF(G355 = "NULL", "NULL", I355*28.35)</f>
        <v>97.501650821601231</v>
      </c>
      <c r="K355" s="8">
        <f>IF(G355 = "NULL", "NULL", G355*2)</f>
        <v>5.5027386707076529</v>
      </c>
      <c r="L355" s="8">
        <f>IF(G355 = "NULL", "NULL", K355*28.35)</f>
        <v>156.00264131456197</v>
      </c>
      <c r="M355" s="11" t="str">
        <f>CONCATENATE(D355, CHAR(10), " - NET WT. ", E355, " oz (", F355, " grams)")</f>
        <v>Porcini Champignon Sea Salt Ingredients:
salt, mushroom powder, natural flavor, onion, garlic, porcini mushrooms, bolete mushrooms
 - NET WT. 1.34041070183904 oz (38 grams)</v>
      </c>
      <c r="N355" s="12">
        <v>10000000272</v>
      </c>
      <c r="O355" s="12">
        <v>30000000272</v>
      </c>
      <c r="P355" s="12">
        <v>50000000272</v>
      </c>
      <c r="Q355" s="12">
        <v>70000000272</v>
      </c>
      <c r="R355" s="12">
        <v>90000000272</v>
      </c>
      <c r="S355" s="12">
        <v>11000000320</v>
      </c>
      <c r="T355" s="12">
        <v>13000000323</v>
      </c>
      <c r="U355" s="10" t="s">
        <v>39</v>
      </c>
      <c r="V355" s="11" t="s">
        <v>1150</v>
      </c>
      <c r="W355" s="8">
        <f>IF(G355 = "NULL", "NULL", G355/4)</f>
        <v>0.68784233383845661</v>
      </c>
      <c r="X355" s="8">
        <f>IF(W355 = "NULL", "NULL", W355*28.35)</f>
        <v>19.500330164320246</v>
      </c>
      <c r="Y355" s="8">
        <f>IF(G355 = "NULL", "NULL", G355*4)</f>
        <v>11.005477341415306</v>
      </c>
      <c r="Z355" s="8">
        <f>IF(G355 = "NULL", "NULL", H355*4)</f>
        <v>312</v>
      </c>
      <c r="AA355" s="16">
        <v>15000000253</v>
      </c>
      <c r="AB355" s="8">
        <f>IF(OR(E355 = "NULL", G355 = "NULL"), "NULL", (E355+G355)/2)</f>
        <v>2.045890018596435</v>
      </c>
      <c r="AC355" s="8">
        <f>IF(OR(F355 = "NULL", H355 = "NULL"), "NULL", (F355+H355)/2)</f>
        <v>58</v>
      </c>
      <c r="AD355" s="13"/>
    </row>
    <row r="356" spans="1:30" ht="75.599999999999994" customHeight="1" x14ac:dyDescent="0.3">
      <c r="A356" s="9" t="s">
        <v>1753</v>
      </c>
      <c r="B356" s="10" t="s">
        <v>1763</v>
      </c>
      <c r="C356" s="10" t="s">
        <v>1763</v>
      </c>
      <c r="D356" s="11" t="s">
        <v>2105</v>
      </c>
      <c r="E356" s="8">
        <f>IF(F356 = "NULL", "NULL", F356/28.34952)</f>
        <v>1.1993148384875654</v>
      </c>
      <c r="F356" s="8">
        <v>34</v>
      </c>
      <c r="G356" s="8">
        <f>IF(H356 = "NULL", "NULL", H356/28.34952)</f>
        <v>2.6102734720023482</v>
      </c>
      <c r="H356" s="8">
        <v>74</v>
      </c>
      <c r="I356" s="8">
        <f>IF(G356 = "NULL", "NULL", G356*1.25)</f>
        <v>3.2628418400029351</v>
      </c>
      <c r="J356" s="8">
        <f>IF(G356 = "NULL", "NULL", I356*28.35)</f>
        <v>92.501566164083215</v>
      </c>
      <c r="K356" s="8">
        <f>IF(G356 = "NULL", "NULL", G356*2)</f>
        <v>5.2205469440046963</v>
      </c>
      <c r="L356" s="8">
        <f>IF(G356 = "NULL", "NULL", K356*28.35)</f>
        <v>148.00250586253316</v>
      </c>
      <c r="M356" s="11" t="str">
        <f>CONCATENATE(D356, CHAR(10), " - NET WT. ", E356, " oz (", F356, " grams)")</f>
        <v>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
 - NET WT. 1.19931483848757 oz (34 grams)</v>
      </c>
      <c r="N356" s="12">
        <v>10000000548</v>
      </c>
      <c r="O356" s="12">
        <v>30000000548</v>
      </c>
      <c r="P356" s="12">
        <v>50000000548</v>
      </c>
      <c r="Q356" s="12">
        <v>70000000548</v>
      </c>
      <c r="R356" s="12">
        <v>90000000548</v>
      </c>
      <c r="S356" s="12">
        <v>11000000504</v>
      </c>
      <c r="T356" s="12">
        <v>13000000503</v>
      </c>
      <c r="U356" s="10" t="s">
        <v>39</v>
      </c>
      <c r="V356" s="11" t="s">
        <v>1677</v>
      </c>
      <c r="W356" s="8">
        <f>IF(G356 = "NULL", "NULL", G356/4)</f>
        <v>0.65256836800058704</v>
      </c>
      <c r="X356" s="8">
        <f>IF(W356 = "NULL", "NULL", W356*28.35)</f>
        <v>18.500313232816644</v>
      </c>
      <c r="Y356" s="8">
        <f>IF(G356 = "NULL", "NULL", G356*4)</f>
        <v>10.441093888009393</v>
      </c>
      <c r="Z356" s="8">
        <f>IF(G356 = "NULL", "NULL", H356*4)</f>
        <v>296</v>
      </c>
      <c r="AA356" s="16">
        <v>15000000025</v>
      </c>
      <c r="AB356" s="8">
        <f>IF(OR(E356 = "NULL", G356 = "NULL"), "NULL", (E356+G356)/2)</f>
        <v>1.9047941552449568</v>
      </c>
      <c r="AC356" s="8">
        <f>IF(OR(F356 = "NULL", H356 = "NULL"), "NULL", (F356+H356)/2)</f>
        <v>54</v>
      </c>
      <c r="AD356" s="13" t="s">
        <v>2035</v>
      </c>
    </row>
    <row r="357" spans="1:30" ht="75.599999999999994" customHeight="1" x14ac:dyDescent="0.3">
      <c r="A357" s="9" t="s">
        <v>1151</v>
      </c>
      <c r="B357" s="10" t="s">
        <v>1152</v>
      </c>
      <c r="C357" s="10" t="s">
        <v>1152</v>
      </c>
      <c r="D357" s="11" t="s">
        <v>1153</v>
      </c>
      <c r="E357" s="8">
        <f>IF(F357 = "NULL", "NULL", F357/28.34952)</f>
        <v>2.6000440219093659</v>
      </c>
      <c r="F357" s="8">
        <v>73.710000000000008</v>
      </c>
      <c r="G357" s="8">
        <f>IF(H357 = "NULL", "NULL", H357/28.34952)</f>
        <v>5.2000880438187318</v>
      </c>
      <c r="H357" s="8">
        <v>147.42000000000002</v>
      </c>
      <c r="I357" s="8">
        <f>IF(G357 = "NULL", "NULL", G357*1.25)</f>
        <v>6.5001100547734145</v>
      </c>
      <c r="J357" s="8">
        <f>IF(G357 = "NULL", "NULL", I357*28.35)</f>
        <v>184.27812005282632</v>
      </c>
      <c r="K357" s="8">
        <f>IF(G357 = "NULL", "NULL", G357*2)</f>
        <v>10.400176087637464</v>
      </c>
      <c r="L357" s="8">
        <f>IF(G357 = "NULL", "NULL", K357*28.35)</f>
        <v>294.84499208452212</v>
      </c>
      <c r="M357" s="11" t="str">
        <f>CONCATENATE(D357, CHAR(10), " - NET WT. ", E357, " oz (", F357, " grams)")</f>
        <v>Pretzel Salt Ingredients:
pure white uniodized pretzel salt kosher certified
 - NET WT. 2.60004402190937 oz (73.71 grams)</v>
      </c>
      <c r="N357" s="12">
        <v>10000000273</v>
      </c>
      <c r="O357" s="12">
        <v>30000000273</v>
      </c>
      <c r="P357" s="12">
        <v>50000000273</v>
      </c>
      <c r="Q357" s="12">
        <v>70000000273</v>
      </c>
      <c r="R357" s="12">
        <v>90000000273</v>
      </c>
      <c r="S357" s="12">
        <v>11000000321</v>
      </c>
      <c r="T357" s="12">
        <v>13000000324</v>
      </c>
      <c r="U357" s="10"/>
      <c r="V357" s="11"/>
      <c r="W357" s="8">
        <f>IF(G357 = "NULL", "NULL", G357/4)</f>
        <v>1.3000220109546829</v>
      </c>
      <c r="X357" s="8">
        <f>IF(W357 = "NULL", "NULL", W357*28.35)</f>
        <v>36.855624010565265</v>
      </c>
      <c r="Y357" s="8">
        <f>IF(G357 = "NULL", "NULL", G357*4)</f>
        <v>20.800352175274927</v>
      </c>
      <c r="Z357" s="8">
        <f>IF(G357 = "NULL", "NULL", H357*4)</f>
        <v>589.68000000000006</v>
      </c>
      <c r="AA357" s="16">
        <v>15000000254</v>
      </c>
      <c r="AB357" s="8">
        <f>IF(OR(E357 = "NULL", G357 = "NULL"), "NULL", (E357+G357)/2)</f>
        <v>3.9000660328640491</v>
      </c>
      <c r="AC357" s="8">
        <f>IF(OR(F357 = "NULL", H357 = "NULL"), "NULL", (F357+H357)/2)</f>
        <v>110.56500000000001</v>
      </c>
      <c r="AD357" s="13"/>
    </row>
    <row r="358" spans="1:30" ht="75.599999999999994" customHeight="1" x14ac:dyDescent="0.3">
      <c r="A358" s="9" t="s">
        <v>1154</v>
      </c>
      <c r="B358" s="10" t="s">
        <v>1155</v>
      </c>
      <c r="C358" s="10" t="s">
        <v>1156</v>
      </c>
      <c r="D358" s="11" t="s">
        <v>1155</v>
      </c>
      <c r="E358" s="8">
        <f>IF(F358 = "NULL", "NULL", F358/28.34952)</f>
        <v>2.9000491013604468</v>
      </c>
      <c r="F358" s="8">
        <v>82.215000000000003</v>
      </c>
      <c r="G358" s="8">
        <f>IF(H358 = "NULL", "NULL", H358/28.34952)</f>
        <v>5.8000982027208936</v>
      </c>
      <c r="H358" s="8">
        <v>164.43</v>
      </c>
      <c r="I358" s="8">
        <f>IF(G358 = "NULL", "NULL", G358*1.25)</f>
        <v>7.2501227534011168</v>
      </c>
      <c r="J358" s="8">
        <f>IF(G358 = "NULL", "NULL", I358*28.35)</f>
        <v>205.54098005892166</v>
      </c>
      <c r="K358" s="8">
        <f>IF(G358 = "NULL", "NULL", G358*2)</f>
        <v>11.600196405441787</v>
      </c>
      <c r="L358" s="8">
        <f>IF(G358 = "NULL", "NULL", K358*28.35)</f>
        <v>328.86556809427469</v>
      </c>
      <c r="M358" s="11" t="str">
        <f>CONCATENATE(D358, CHAR(10), " - NET WT. ", E358, " oz (", F358, " grams)")</f>
        <v>Provencal Sea Salt
 - NET WT. 2.90004910136045 oz (82.215 grams)</v>
      </c>
      <c r="N358" s="12">
        <v>10000000274</v>
      </c>
      <c r="O358" s="12">
        <v>30000000274</v>
      </c>
      <c r="P358" s="12">
        <v>50000000274</v>
      </c>
      <c r="Q358" s="12">
        <v>70000000274</v>
      </c>
      <c r="R358" s="12">
        <v>90000000274</v>
      </c>
      <c r="S358" s="12">
        <v>11000000322</v>
      </c>
      <c r="T358" s="12">
        <v>13000000325</v>
      </c>
      <c r="U358" s="10"/>
      <c r="V358" s="11"/>
      <c r="W358" s="8">
        <f>IF(G358 = "NULL", "NULL", G358/4)</f>
        <v>1.4500245506802234</v>
      </c>
      <c r="X358" s="8">
        <f>IF(W358 = "NULL", "NULL", W358*28.35)</f>
        <v>41.108196011784337</v>
      </c>
      <c r="Y358" s="8">
        <f>IF(G358 = "NULL", "NULL", G358*4)</f>
        <v>23.200392810883574</v>
      </c>
      <c r="Z358" s="8">
        <f>IF(G358 = "NULL", "NULL", H358*4)</f>
        <v>657.72</v>
      </c>
      <c r="AA358" s="16">
        <v>15000000255</v>
      </c>
      <c r="AB358" s="8">
        <f>IF(OR(E358 = "NULL", G358 = "NULL"), "NULL", (E358+G358)/2)</f>
        <v>4.3500736520406704</v>
      </c>
      <c r="AC358" s="8">
        <f>IF(OR(F358 = "NULL", H358 = "NULL"), "NULL", (F358+H358)/2)</f>
        <v>123.32250000000001</v>
      </c>
      <c r="AD358" s="13"/>
    </row>
    <row r="359" spans="1:30" ht="75.599999999999994" customHeight="1" x14ac:dyDescent="0.3">
      <c r="A359" s="9" t="s">
        <v>1157</v>
      </c>
      <c r="B359" s="10" t="s">
        <v>1158</v>
      </c>
      <c r="C359" s="10" t="s">
        <v>1159</v>
      </c>
      <c r="D359" s="11" t="s">
        <v>1158</v>
      </c>
      <c r="E359" s="8">
        <f>IF(F359 = "NULL", "NULL", F359/28.34952)</f>
        <v>0.80001354520288193</v>
      </c>
      <c r="F359" s="8">
        <v>22.680000000000003</v>
      </c>
      <c r="G359" s="8">
        <f>IF(H359 = "NULL", "NULL", H359/28.34952)</f>
        <v>1.6000270904057639</v>
      </c>
      <c r="H359" s="8">
        <v>45.360000000000007</v>
      </c>
      <c r="I359" s="8">
        <f>IF(G359 = "NULL", "NULL", G359*1.25)</f>
        <v>2.000033863007205</v>
      </c>
      <c r="J359" s="8">
        <f>IF(G359 = "NULL", "NULL", I359*28.35)</f>
        <v>56.700960016254264</v>
      </c>
      <c r="K359" s="8">
        <f>IF(G359 = "NULL", "NULL", G359*2)</f>
        <v>3.2000541808115277</v>
      </c>
      <c r="L359" s="8">
        <f>IF(G359 = "NULL", "NULL", K359*28.35)</f>
        <v>90.721536026006817</v>
      </c>
      <c r="M359" s="11" t="str">
        <f>CONCATENATE(D359, CHAR(10), " - NET WT. ", E359, " oz (", F359, " grams)")</f>
        <v>Pu-Erh Xiao Yeh Tea
 - NET WT. 0.800013545202882 oz (22.68 grams)</v>
      </c>
      <c r="N359" s="12">
        <v>10000000275</v>
      </c>
      <c r="O359" s="12">
        <v>30000000275</v>
      </c>
      <c r="P359" s="12">
        <v>50000000275</v>
      </c>
      <c r="Q359" s="12">
        <v>70000000275</v>
      </c>
      <c r="R359" s="12">
        <v>90000000275</v>
      </c>
      <c r="S359" s="12">
        <v>11000000323</v>
      </c>
      <c r="T359" s="12">
        <v>13000000326</v>
      </c>
      <c r="U359" s="10"/>
      <c r="V359" s="11"/>
      <c r="W359" s="8">
        <f>IF(G359 = "NULL", "NULL", G359/4)</f>
        <v>0.40000677260144096</v>
      </c>
      <c r="X359" s="8">
        <f>IF(W359 = "NULL", "NULL", W359*28.35)</f>
        <v>11.340192003250852</v>
      </c>
      <c r="Y359" s="8">
        <f>IF(G359 = "NULL", "NULL", G359*4)</f>
        <v>6.4001083616230554</v>
      </c>
      <c r="Z359" s="8">
        <f>IF(G359 = "NULL", "NULL", H359*4)</f>
        <v>181.44000000000003</v>
      </c>
      <c r="AA359" s="16">
        <v>15000000256</v>
      </c>
      <c r="AB359" s="8">
        <f>IF(OR(E359 = "NULL", G359 = "NULL"), "NULL", (E359+G359)/2)</f>
        <v>1.2000203178043229</v>
      </c>
      <c r="AC359" s="8">
        <f>IF(OR(F359 = "NULL", H359 = "NULL"), "NULL", (F359+H359)/2)</f>
        <v>34.020000000000003</v>
      </c>
      <c r="AD359" s="13"/>
    </row>
    <row r="360" spans="1:30" ht="75.599999999999994" customHeight="1" x14ac:dyDescent="0.3">
      <c r="A360" s="9" t="s">
        <v>1160</v>
      </c>
      <c r="B360" s="10" t="s">
        <v>1161</v>
      </c>
      <c r="C360" s="10" t="s">
        <v>1162</v>
      </c>
      <c r="D360" s="11" t="s">
        <v>1163</v>
      </c>
      <c r="E360" s="8">
        <f>IF(F360 = "NULL", "NULL", F360/28.34952)</f>
        <v>1.9500330164320243</v>
      </c>
      <c r="F360" s="8">
        <v>55.282499999999999</v>
      </c>
      <c r="G360" s="8">
        <f>IF(H360 = "NULL", "NULL", H360/28.34952)</f>
        <v>3.9000660328640486</v>
      </c>
      <c r="H360" s="8">
        <v>110.565</v>
      </c>
      <c r="I360" s="8">
        <f>IF(G360 = "NULL", "NULL", G360*1.25)</f>
        <v>4.8750825410800607</v>
      </c>
      <c r="J360" s="8">
        <f>IF(G360 = "NULL", "NULL", I360*28.35)</f>
        <v>138.20859003961974</v>
      </c>
      <c r="K360" s="8">
        <f>IF(G360 = "NULL", "NULL", G360*2)</f>
        <v>7.8001320657280973</v>
      </c>
      <c r="L360" s="8">
        <f>IF(G360 = "NULL", "NULL", K360*28.35)</f>
        <v>221.13374406339156</v>
      </c>
      <c r="M360" s="11" t="str">
        <f>CONCATENATE(D360, CHAR(10), " - NET WT. ", E360, " oz (", F360,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1.95003301643202 oz (55.2825 grams)</v>
      </c>
      <c r="N360" s="12">
        <v>10000000276</v>
      </c>
      <c r="O360" s="12">
        <v>30000000276</v>
      </c>
      <c r="P360" s="12">
        <v>50000000276</v>
      </c>
      <c r="Q360" s="12">
        <v>70000000276</v>
      </c>
      <c r="R360" s="12">
        <v>90000000276</v>
      </c>
      <c r="S360" s="12">
        <v>11000000324</v>
      </c>
      <c r="T360" s="12">
        <v>13000000327</v>
      </c>
      <c r="U360" s="10"/>
      <c r="V360" s="11"/>
      <c r="W360" s="8">
        <f>IF(G360 = "NULL", "NULL", G360/4)</f>
        <v>0.97501650821601216</v>
      </c>
      <c r="X360" s="8">
        <f>IF(W360 = "NULL", "NULL", W360*28.35)</f>
        <v>27.641718007923945</v>
      </c>
      <c r="Y360" s="8">
        <f>IF(G360 = "NULL", "NULL", G360*4)</f>
        <v>15.600264131456195</v>
      </c>
      <c r="Z360" s="8">
        <f>IF(G360 = "NULL", "NULL", H360*4)</f>
        <v>442.26</v>
      </c>
      <c r="AA360" s="16">
        <v>15000000257</v>
      </c>
      <c r="AB360" s="8">
        <f>IF(OR(E360 = "NULL", G360 = "NULL"), "NULL", (E360+G360)/2)</f>
        <v>2.9250495246480366</v>
      </c>
      <c r="AC360" s="8">
        <f>IF(OR(F360 = "NULL", H360 = "NULL"), "NULL", (F360+H360)/2)</f>
        <v>82.923749999999998</v>
      </c>
      <c r="AD360" s="13"/>
    </row>
    <row r="361" spans="1:30" ht="75.599999999999994" customHeight="1" x14ac:dyDescent="0.3">
      <c r="A361" s="9" t="s">
        <v>1164</v>
      </c>
      <c r="B361" s="10" t="s">
        <v>1165</v>
      </c>
      <c r="C361" s="10" t="s">
        <v>1166</v>
      </c>
      <c r="D361" s="11" t="s">
        <v>1167</v>
      </c>
      <c r="E361" s="8">
        <f>IF(F361 = "NULL", "NULL", F361/28.34952)</f>
        <v>1.0000169315036023</v>
      </c>
      <c r="F361" s="8">
        <v>28.35</v>
      </c>
      <c r="G361" s="8">
        <f>IF(H361 = "NULL", "NULL", H361/28.34952)</f>
        <v>2.0000338630072045</v>
      </c>
      <c r="H361" s="8">
        <v>56.7</v>
      </c>
      <c r="I361" s="8">
        <f>IF(G361 = "NULL", "NULL", G361*1.25)</f>
        <v>2.5000423287590054</v>
      </c>
      <c r="J361" s="8">
        <f>IF(G361 = "NULL", "NULL", I361*28.35)</f>
        <v>70.87620002031781</v>
      </c>
      <c r="K361" s="8">
        <f>IF(G361 = "NULL", "NULL", G361*2)</f>
        <v>4.0000677260144091</v>
      </c>
      <c r="L361" s="8">
        <f>IF(G361 = "NULL", "NULL", K361*28.35)</f>
        <v>113.4019200325085</v>
      </c>
      <c r="M361" s="11" t="str">
        <f>CONCATENATE(D361, CHAR(10), " - NET WT. ", E361, " oz (", F361, " grams)")</f>
        <v>Pumpkin Pie Spice Ingredients:
natural spices
 - NET WT. 1.0000169315036 oz (28.35 grams)</v>
      </c>
      <c r="N361" s="12">
        <v>10000000277</v>
      </c>
      <c r="O361" s="12">
        <v>30000000277</v>
      </c>
      <c r="P361" s="12">
        <v>50000000277</v>
      </c>
      <c r="Q361" s="12">
        <v>70000000277</v>
      </c>
      <c r="R361" s="12">
        <v>90000000277</v>
      </c>
      <c r="S361" s="12">
        <v>11000000325</v>
      </c>
      <c r="T361" s="12">
        <v>13000000328</v>
      </c>
      <c r="U361" s="10" t="s">
        <v>39</v>
      </c>
      <c r="V361" s="11"/>
      <c r="W361" s="8">
        <f>IF(G361 = "NULL", "NULL", G361/4)</f>
        <v>0.50000846575180113</v>
      </c>
      <c r="X361" s="8">
        <f>IF(W361 = "NULL", "NULL", W361*28.35)</f>
        <v>14.175240004063562</v>
      </c>
      <c r="Y361" s="8">
        <f>IF(G361 = "NULL", "NULL", G361*4)</f>
        <v>8.0001354520288182</v>
      </c>
      <c r="Z361" s="8">
        <f>IF(G361 = "NULL", "NULL", H361*4)</f>
        <v>226.8</v>
      </c>
      <c r="AA361" s="16">
        <v>15000000258</v>
      </c>
      <c r="AB361" s="8">
        <f>IF(OR(E361 = "NULL", G361 = "NULL"), "NULL", (E361+G361)/2)</f>
        <v>1.5000253972554034</v>
      </c>
      <c r="AC361" s="8">
        <f>IF(OR(F361 = "NULL", H361 = "NULL"), "NULL", (F361+H361)/2)</f>
        <v>42.525000000000006</v>
      </c>
      <c r="AD361" s="13"/>
    </row>
    <row r="362" spans="1:30" ht="75.599999999999994" customHeight="1" x14ac:dyDescent="0.3">
      <c r="A362" s="9" t="s">
        <v>1168</v>
      </c>
      <c r="B362" s="10" t="s">
        <v>1169</v>
      </c>
      <c r="C362" s="10" t="s">
        <v>1170</v>
      </c>
      <c r="D362" s="11" t="s">
        <v>1171</v>
      </c>
      <c r="E362" s="8">
        <f>IF(F362 = "NULL", "NULL", F362/28.34952)</f>
        <v>1.8500313232816643</v>
      </c>
      <c r="F362" s="8">
        <v>52.447500000000005</v>
      </c>
      <c r="G362" s="8">
        <f>IF(H362 = "NULL", "NULL", H362/28.34952)</f>
        <v>3.7000626465633286</v>
      </c>
      <c r="H362" s="8">
        <v>104.89500000000001</v>
      </c>
      <c r="I362" s="8">
        <f>IF(G362 = "NULL", "NULL", G362*1.25)</f>
        <v>4.6250783082041611</v>
      </c>
      <c r="J362" s="8">
        <f>IF(G362 = "NULL", "NULL", I362*28.35)</f>
        <v>131.12097003758797</v>
      </c>
      <c r="K362" s="8">
        <f>IF(G362 = "NULL", "NULL", G362*2)</f>
        <v>7.4001252931266572</v>
      </c>
      <c r="L362" s="8">
        <f>IF(G362 = "NULL", "NULL", K362*28.35)</f>
        <v>209.79355206014074</v>
      </c>
      <c r="M362" s="11" t="str">
        <f>CONCATENATE(D362, CHAR(10), " - NET WT. ", E362, " oz (", F362, " grams)")</f>
        <v>Pumpkin Spice Popcorn Seasoning Ingredients:
sugar, cinnamon, salt, spices
 - NET WT. 1.85003132328166 oz (52.4475 grams)</v>
      </c>
      <c r="N362" s="12">
        <v>10000000278</v>
      </c>
      <c r="O362" s="12">
        <v>30000000278</v>
      </c>
      <c r="P362" s="12">
        <v>50000000278</v>
      </c>
      <c r="Q362" s="12">
        <v>70000000278</v>
      </c>
      <c r="R362" s="12">
        <v>90000000278</v>
      </c>
      <c r="S362" s="12">
        <v>11000000326</v>
      </c>
      <c r="T362" s="12">
        <v>13000000329</v>
      </c>
      <c r="U362" s="10" t="s">
        <v>39</v>
      </c>
      <c r="V362" s="11"/>
      <c r="W362" s="8">
        <f>IF(G362 = "NULL", "NULL", G362/4)</f>
        <v>0.92501566164083215</v>
      </c>
      <c r="X362" s="8">
        <f>IF(W362 = "NULL", "NULL", W362*28.35)</f>
        <v>26.224194007517593</v>
      </c>
      <c r="Y362" s="8">
        <f>IF(G362 = "NULL", "NULL", G362*4)</f>
        <v>14.800250586253314</v>
      </c>
      <c r="Z362" s="8">
        <f>IF(G362 = "NULL", "NULL", H362*4)</f>
        <v>419.58000000000004</v>
      </c>
      <c r="AA362" s="16">
        <v>15000000259</v>
      </c>
      <c r="AB362" s="8">
        <f>IF(OR(E362 = "NULL", G362 = "NULL"), "NULL", (E362+G362)/2)</f>
        <v>2.7750469849224966</v>
      </c>
      <c r="AC362" s="8">
        <f>IF(OR(F362 = "NULL", H362 = "NULL"), "NULL", (F362+H362)/2)</f>
        <v>78.671250000000015</v>
      </c>
      <c r="AD362" s="13"/>
    </row>
    <row r="363" spans="1:30" ht="75.599999999999994" customHeight="1" x14ac:dyDescent="0.3">
      <c r="A363" s="14" t="s">
        <v>1172</v>
      </c>
      <c r="B363" s="10" t="s">
        <v>1173</v>
      </c>
      <c r="C363" s="10" t="s">
        <v>1173</v>
      </c>
      <c r="D363" s="11" t="s">
        <v>2280</v>
      </c>
      <c r="E363" s="8">
        <f>IF(F363 = "NULL", "NULL", F363/28.34952)</f>
        <v>1.9000321698568443</v>
      </c>
      <c r="F363" s="8">
        <v>53.865000000000002</v>
      </c>
      <c r="G363" s="8">
        <f>IF(H363 = "NULL", "NULL", H363/28.34952)</f>
        <v>3.8000643397136886</v>
      </c>
      <c r="H363" s="8">
        <v>107.73</v>
      </c>
      <c r="I363" s="8">
        <f>IF(G363 = "NULL", "NULL", G363*1.25)</f>
        <v>4.7500804246421104</v>
      </c>
      <c r="J363" s="8">
        <f>IF(G363 = "NULL", "NULL", I363*28.35)</f>
        <v>134.66478003860385</v>
      </c>
      <c r="K363" s="8">
        <f>IF(G363 = "NULL", "NULL", G363*2)</f>
        <v>7.6001286794273772</v>
      </c>
      <c r="L363" s="8">
        <f>IF(G363 = "NULL", "NULL", K363*28.35)</f>
        <v>215.46364806176615</v>
      </c>
      <c r="M363" s="11" t="s">
        <v>2281</v>
      </c>
      <c r="N363" s="11">
        <v>10000000509</v>
      </c>
      <c r="O363" s="11">
        <v>30000000509</v>
      </c>
      <c r="P363" s="11">
        <v>50000000509</v>
      </c>
      <c r="Q363" s="11">
        <v>70000000509</v>
      </c>
      <c r="R363" s="11">
        <v>90000000509</v>
      </c>
      <c r="S363" s="11">
        <v>11000000327</v>
      </c>
      <c r="T363" s="11">
        <v>13000000330</v>
      </c>
      <c r="U363" s="11"/>
      <c r="V363" s="11"/>
      <c r="W363" s="8">
        <f>IF(G363 = "NULL", "NULL", G363/4)</f>
        <v>0.95001608492842216</v>
      </c>
      <c r="X363" s="8">
        <f>IF(W363 = "NULL", "NULL", W363*28.35)</f>
        <v>26.932956007720769</v>
      </c>
      <c r="Y363" s="8">
        <f>IF(G363 = "NULL", "NULL", G363*4)</f>
        <v>15.200257358854754</v>
      </c>
      <c r="Z363" s="8">
        <f>IF(G363 = "NULL", "NULL", H363*4)</f>
        <v>430.92</v>
      </c>
      <c r="AA363" s="11">
        <v>15000000464</v>
      </c>
      <c r="AB363" s="8">
        <f>IF(OR(E363 = "NULL", G363 = "NULL"), "NULL", (E363+G363)/2)</f>
        <v>2.8500482547852664</v>
      </c>
      <c r="AC363" s="8">
        <f>IF(OR(F363 = "NULL", H363 = "NULL"), "NULL", (F363+H363)/2)</f>
        <v>80.797499999999999</v>
      </c>
      <c r="AD363" s="13" t="s">
        <v>1174</v>
      </c>
    </row>
    <row r="364" spans="1:30" ht="75.599999999999994" customHeight="1" x14ac:dyDescent="0.3">
      <c r="A364" s="9" t="s">
        <v>1175</v>
      </c>
      <c r="B364" s="10" t="s">
        <v>1176</v>
      </c>
      <c r="C364" s="10" t="s">
        <v>1176</v>
      </c>
      <c r="D364" s="11" t="s">
        <v>1177</v>
      </c>
      <c r="E364" s="8">
        <f>IF(F364 = "NULL", "NULL", F364/28.34952)</f>
        <v>7.0001185205252163</v>
      </c>
      <c r="F364" s="8">
        <v>198.45000000000002</v>
      </c>
      <c r="G364" s="8">
        <f>IF(H364 = "NULL", "NULL", H364/28.34952)</f>
        <v>14.000237041050433</v>
      </c>
      <c r="H364" s="8">
        <v>396.90000000000003</v>
      </c>
      <c r="I364" s="8">
        <f>IF(G364 = "NULL", "NULL", G364*1.25)</f>
        <v>17.500296301313043</v>
      </c>
      <c r="J364" s="8">
        <f>IF(G364 = "NULL", "NULL", I364*28.35)</f>
        <v>496.13340014222479</v>
      </c>
      <c r="K364" s="8">
        <f>IF(G364 = "NULL", "NULL", G364*2)</f>
        <v>28.000474082100865</v>
      </c>
      <c r="L364" s="8">
        <f>IF(G364 = "NULL", "NULL", K364*28.35)</f>
        <v>793.81344022755957</v>
      </c>
      <c r="M364" s="11" t="str">
        <f>CONCATENATE(D364, CHAR(10), " - NET WT. ", E364, " oz (", F364, " grams)")</f>
        <v>Rainbow Mix Popcorn Ingredients:
red, white, &amp; blue rainbow butterfly popcorn kernels 
 - NET WT. 7.00011852052522 oz (198.45 grams)</v>
      </c>
      <c r="N364" s="12">
        <v>10000000280</v>
      </c>
      <c r="O364" s="12">
        <v>30000000280</v>
      </c>
      <c r="P364" s="12">
        <v>50000000280</v>
      </c>
      <c r="Q364" s="12">
        <v>70000000280</v>
      </c>
      <c r="R364" s="12">
        <v>90000000280</v>
      </c>
      <c r="S364" s="12">
        <v>11000000328</v>
      </c>
      <c r="T364" s="12">
        <v>13000000331</v>
      </c>
      <c r="U364" s="10"/>
      <c r="V364" s="11"/>
      <c r="W364" s="8">
        <f>IF(G364 = "NULL", "NULL", G364/4)</f>
        <v>3.5000592602626082</v>
      </c>
      <c r="X364" s="8">
        <f>IF(W364 = "NULL", "NULL", W364*28.35)</f>
        <v>99.226680028444946</v>
      </c>
      <c r="Y364" s="8">
        <f>IF(G364 = "NULL", "NULL", G364*4)</f>
        <v>56.000948164201731</v>
      </c>
      <c r="Z364" s="8">
        <f>IF(G364 = "NULL", "NULL", H364*4)</f>
        <v>1587.6000000000001</v>
      </c>
      <c r="AA364" s="16">
        <v>15000000260</v>
      </c>
      <c r="AB364" s="8">
        <f>IF(OR(E364 = "NULL", G364 = "NULL"), "NULL", (E364+G364)/2)</f>
        <v>10.500177780787824</v>
      </c>
      <c r="AC364" s="8">
        <f>IF(OR(F364 = "NULL", H364 = "NULL"), "NULL", (F364+H364)/2)</f>
        <v>297.67500000000001</v>
      </c>
      <c r="AD364" s="13"/>
    </row>
    <row r="365" spans="1:30" ht="75.599999999999994" customHeight="1" x14ac:dyDescent="0.3">
      <c r="A365" s="9" t="s">
        <v>1178</v>
      </c>
      <c r="B365" s="10" t="s">
        <v>1179</v>
      </c>
      <c r="C365" s="10" t="s">
        <v>1179</v>
      </c>
      <c r="D365" s="11" t="s">
        <v>1180</v>
      </c>
      <c r="E365" s="8">
        <f>IF(F365 = "NULL", "NULL", F365/28.34952)</f>
        <v>1.9500330164320243</v>
      </c>
      <c r="F365" s="8">
        <v>55.282499999999999</v>
      </c>
      <c r="G365" s="8">
        <f>IF(H365 = "NULL", "NULL", H365/28.34952)</f>
        <v>3.9000660328640486</v>
      </c>
      <c r="H365" s="8">
        <v>110.565</v>
      </c>
      <c r="I365" s="8">
        <f>IF(G365 = "NULL", "NULL", G365*1.25)</f>
        <v>4.8750825410800607</v>
      </c>
      <c r="J365" s="8">
        <f>IF(G365 = "NULL", "NULL", I365*28.35)</f>
        <v>138.20859003961974</v>
      </c>
      <c r="K365" s="8">
        <f>IF(G365 = "NULL", "NULL", G365*2)</f>
        <v>7.8001320657280973</v>
      </c>
      <c r="L365" s="8">
        <f>IF(G365 = "NULL", "NULL", K365*28.35)</f>
        <v>221.13374406339156</v>
      </c>
      <c r="M365" s="11" t="str">
        <f>CONCATENATE(D365, CHAR(10), " - NET WT. ", E365, " oz (", F365,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1.95003301643202 oz (55.2825 grams)</v>
      </c>
      <c r="N365" s="12">
        <v>10000000281</v>
      </c>
      <c r="O365" s="12">
        <v>30000000281</v>
      </c>
      <c r="P365" s="12">
        <v>50000000281</v>
      </c>
      <c r="Q365" s="12">
        <v>70000000281</v>
      </c>
      <c r="R365" s="12">
        <v>90000000281</v>
      </c>
      <c r="S365" s="12">
        <v>11000000329</v>
      </c>
      <c r="T365" s="12">
        <v>13000000332</v>
      </c>
      <c r="U365" s="10"/>
      <c r="V365" s="11"/>
      <c r="W365" s="8">
        <f>IF(G365 = "NULL", "NULL", G365/4)</f>
        <v>0.97501650821601216</v>
      </c>
      <c r="X365" s="8">
        <f>IF(W365 = "NULL", "NULL", W365*28.35)</f>
        <v>27.641718007923945</v>
      </c>
      <c r="Y365" s="8">
        <f>IF(G365 = "NULL", "NULL", G365*4)</f>
        <v>15.600264131456195</v>
      </c>
      <c r="Z365" s="8">
        <f>IF(G365 = "NULL", "NULL", H365*4)</f>
        <v>442.26</v>
      </c>
      <c r="AA365" s="16">
        <v>15000000261</v>
      </c>
      <c r="AB365" s="8">
        <f>IF(OR(E365 = "NULL", G365 = "NULL"), "NULL", (E365+G365)/2)</f>
        <v>2.9250495246480366</v>
      </c>
      <c r="AC365" s="8">
        <f>IF(OR(F365 = "NULL", H365 = "NULL"), "NULL", (F365+H365)/2)</f>
        <v>82.923749999999998</v>
      </c>
      <c r="AD365" s="13"/>
    </row>
    <row r="366" spans="1:30" ht="75.599999999999994" customHeight="1" x14ac:dyDescent="0.3">
      <c r="A366" s="25" t="s">
        <v>1181</v>
      </c>
      <c r="B366" s="10" t="s">
        <v>1182</v>
      </c>
      <c r="C366" s="10" t="s">
        <v>1183</v>
      </c>
      <c r="D366" s="11" t="s">
        <v>1184</v>
      </c>
      <c r="E366" s="8" t="str">
        <f>IF(F366 = "NULL", "NULL", F366/28.34952)</f>
        <v>NULL</v>
      </c>
      <c r="F366" s="8" t="s">
        <v>32</v>
      </c>
      <c r="G366" s="8" t="str">
        <f>IF(H366 = "NULL", "NULL", H366/28.34952)</f>
        <v>NULL</v>
      </c>
      <c r="H366" s="8" t="s">
        <v>32</v>
      </c>
      <c r="I366" s="8" t="str">
        <f>IF(G366 = "NULL", "NULL", G366*1.25)</f>
        <v>NULL</v>
      </c>
      <c r="J366" s="8" t="str">
        <f>IF(G366 = "NULL", "NULL", I366*28.35)</f>
        <v>NULL</v>
      </c>
      <c r="K366" s="8" t="str">
        <f>IF(G366 = "NULL", "NULL", G366*2)</f>
        <v>NULL</v>
      </c>
      <c r="L366" s="8" t="str">
        <f>IF(G366 = "NULL", "NULL", K366*28.35)</f>
        <v>NULL</v>
      </c>
      <c r="M366" s="11" t="str">
        <f>CONCATENATE(D366, CHAR(10), " - NET WT. ", E366, " oz (", F366,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NULL oz (NULL grams)</v>
      </c>
      <c r="N366" s="12">
        <v>10000000282</v>
      </c>
      <c r="O366" s="12">
        <v>30000000282</v>
      </c>
      <c r="P366" s="12">
        <v>50000000282</v>
      </c>
      <c r="Q366" s="12">
        <v>70000000282</v>
      </c>
      <c r="R366" s="12">
        <v>90000000282</v>
      </c>
      <c r="S366" s="12">
        <v>11000000330</v>
      </c>
      <c r="T366" s="12">
        <v>13000000333</v>
      </c>
      <c r="U366" s="10" t="s">
        <v>39</v>
      </c>
      <c r="V366" s="11" t="s">
        <v>2021</v>
      </c>
      <c r="W366" s="8" t="str">
        <f>IF(G366 = "NULL", "NULL", G366/4)</f>
        <v>NULL</v>
      </c>
      <c r="X366" s="8" t="str">
        <f>IF(W366 = "NULL", "NULL", W366*28.35)</f>
        <v>NULL</v>
      </c>
      <c r="Y366" s="8" t="str">
        <f>IF(G366 = "NULL", "NULL", G366*4)</f>
        <v>NULL</v>
      </c>
      <c r="Z366" s="8" t="str">
        <f>IF(G366 = "NULL", "NULL", H366*4)</f>
        <v>NULL</v>
      </c>
      <c r="AA366" s="16">
        <v>15000000262</v>
      </c>
      <c r="AB366" s="8" t="str">
        <f>IF(OR(E366 = "NULL", G366 = "NULL"), "NULL", (E366+G366)/2)</f>
        <v>NULL</v>
      </c>
      <c r="AC366" s="8" t="str">
        <f>IF(OR(F366 = "NULL", H366 = "NULL"), "NULL", (F366+H366)/2)</f>
        <v>NULL</v>
      </c>
      <c r="AD366" s="13"/>
    </row>
    <row r="367" spans="1:30" ht="75.599999999999994" customHeight="1" x14ac:dyDescent="0.3">
      <c r="A367" s="14" t="s">
        <v>2353</v>
      </c>
      <c r="B367" s="10" t="s">
        <v>2317</v>
      </c>
      <c r="C367" s="10" t="s">
        <v>2317</v>
      </c>
      <c r="D367" s="11" t="s">
        <v>2345</v>
      </c>
      <c r="E367" s="8" t="str">
        <f>IF(F367 = "NULL", "NULL", F367/28.34952)</f>
        <v>NULL</v>
      </c>
      <c r="F367" s="8" t="s">
        <v>32</v>
      </c>
      <c r="G367" s="8" t="str">
        <f>IF(H367 = "NULL", "NULL", H367/28.34952)</f>
        <v>NULL</v>
      </c>
      <c r="H367" s="8" t="s">
        <v>32</v>
      </c>
      <c r="I367" s="8" t="str">
        <f>IF(G367 = "NULL", "NULL", G367*1.25)</f>
        <v>NULL</v>
      </c>
      <c r="J367" s="8" t="str">
        <f>IF(G367 = "NULL", "NULL", I367*28.35)</f>
        <v>NULL</v>
      </c>
      <c r="K367" s="8" t="str">
        <f>IF(G367 = "NULL", "NULL", G367*2)</f>
        <v>NULL</v>
      </c>
      <c r="L367" s="8" t="str">
        <f>IF(G367 = "NULL", "NULL", K367*28.35)</f>
        <v>NULL</v>
      </c>
      <c r="M367" s="8" t="str">
        <f>CONCATENATE(D367, CHAR(10), " - NET WT. ", E367, " oz (", F367, " grams)")</f>
        <v>Ranch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NULL oz (NULL grams)</v>
      </c>
      <c r="N367" s="11">
        <v>10000000559</v>
      </c>
      <c r="O367" s="11">
        <v>30000000559</v>
      </c>
      <c r="P367" s="11">
        <v>50000000559</v>
      </c>
      <c r="Q367" s="11">
        <v>70000000559</v>
      </c>
      <c r="R367" s="11">
        <v>90000000559</v>
      </c>
      <c r="S367" s="11">
        <v>11000000515</v>
      </c>
      <c r="T367" s="11">
        <v>13000000514</v>
      </c>
      <c r="U367" s="27"/>
      <c r="W367" s="8" t="str">
        <f>IF(G367 = "NULL", "NULL", G367/4)</f>
        <v>NULL</v>
      </c>
      <c r="X367" s="8" t="str">
        <f>IF(W367 = "NULL", "NULL", W367*28.35)</f>
        <v>NULL</v>
      </c>
      <c r="Y367" s="8" t="str">
        <f>IF(G367 = "NULL", "NULL", G367*4)</f>
        <v>NULL</v>
      </c>
      <c r="Z367" s="8" t="str">
        <f>IF(G367 = "NULL", "NULL", H367*4)</f>
        <v>NULL</v>
      </c>
      <c r="AA367" s="11">
        <v>15000000036</v>
      </c>
      <c r="AB367" s="8" t="str">
        <f>IF(OR(E367 = "NULL", G367 = "NULL"), "NULL", (E367+G367)/2)</f>
        <v>NULL</v>
      </c>
      <c r="AC367" s="8" t="str">
        <f>IF(OR(F367 = "NULL", H367 = "NULL"), "NULL", (F367+H367)/2)</f>
        <v>NULL</v>
      </c>
      <c r="AD367" s="13" t="s">
        <v>2346</v>
      </c>
    </row>
    <row r="368" spans="1:30" ht="75.599999999999994" customHeight="1" x14ac:dyDescent="0.3">
      <c r="A368" s="9" t="s">
        <v>1185</v>
      </c>
      <c r="B368" s="10" t="s">
        <v>1186</v>
      </c>
      <c r="C368" s="10" t="s">
        <v>1186</v>
      </c>
      <c r="D368" s="11" t="s">
        <v>1187</v>
      </c>
      <c r="E368" s="8">
        <f>IF(F368 = "NULL", "NULL", F368/28.34952)</f>
        <v>1.3000220109546829</v>
      </c>
      <c r="F368" s="8">
        <v>36.855000000000004</v>
      </c>
      <c r="G368" s="8">
        <f>IF(H368 = "NULL", "NULL", H368/28.34952)</f>
        <v>2.6000440219093659</v>
      </c>
      <c r="H368" s="8">
        <v>73.710000000000008</v>
      </c>
      <c r="I368" s="8">
        <f>IF(G368 = "NULL", "NULL", G368*1.25)</f>
        <v>3.2500550273867073</v>
      </c>
      <c r="J368" s="8">
        <f>IF(G368 = "NULL", "NULL", I368*28.35)</f>
        <v>92.139060026413162</v>
      </c>
      <c r="K368" s="8">
        <f>IF(G368 = "NULL", "NULL", G368*2)</f>
        <v>5.2000880438187318</v>
      </c>
      <c r="L368" s="8">
        <f>IF(G368 = "NULL", "NULL", K368*28.35)</f>
        <v>147.42249604226106</v>
      </c>
      <c r="M368" s="11" t="str">
        <f>CONCATENATE(D368, CHAR(10), " - NET WT. ", E368, " oz (", F368, " grams)")</f>
        <v>Ras El Hanout Ingredients:
coriander, cumin, nutmeg, ginger, paprika, turmeric, black pepper, cardamom, red pepper, allspice, cloves
 - NET WT. 1.30002201095468 oz (36.855 grams)</v>
      </c>
      <c r="N368" s="12">
        <v>10000000283</v>
      </c>
      <c r="O368" s="12">
        <v>30000000283</v>
      </c>
      <c r="P368" s="12">
        <v>50000000283</v>
      </c>
      <c r="Q368" s="12">
        <v>70000000283</v>
      </c>
      <c r="R368" s="12">
        <v>90000000283</v>
      </c>
      <c r="S368" s="12">
        <v>11000000331</v>
      </c>
      <c r="T368" s="12">
        <v>13000000334</v>
      </c>
      <c r="U368" s="10"/>
      <c r="V368" s="11"/>
      <c r="W368" s="8">
        <f>IF(G368 = "NULL", "NULL", G368/4)</f>
        <v>0.65001100547734147</v>
      </c>
      <c r="X368" s="8">
        <f>IF(W368 = "NULL", "NULL", W368*28.35)</f>
        <v>18.427812005282632</v>
      </c>
      <c r="Y368" s="8">
        <f>IF(G368 = "NULL", "NULL", G368*4)</f>
        <v>10.400176087637464</v>
      </c>
      <c r="Z368" s="8">
        <f>IF(G368 = "NULL", "NULL", H368*4)</f>
        <v>294.84000000000003</v>
      </c>
      <c r="AA368" s="16">
        <v>15000000263</v>
      </c>
      <c r="AB368" s="8">
        <f>IF(OR(E368 = "NULL", G368 = "NULL"), "NULL", (E368+G368)/2)</f>
        <v>1.9500330164320245</v>
      </c>
      <c r="AC368" s="8">
        <f>IF(OR(F368 = "NULL", H368 = "NULL"), "NULL", (F368+H368)/2)</f>
        <v>55.282500000000006</v>
      </c>
      <c r="AD368" s="13"/>
    </row>
    <row r="369" spans="1:30" ht="75.599999999999994" customHeight="1" x14ac:dyDescent="0.3">
      <c r="A369" s="9" t="s">
        <v>2056</v>
      </c>
      <c r="B369" s="10" t="s">
        <v>1188</v>
      </c>
      <c r="C369" s="10" t="s">
        <v>1188</v>
      </c>
      <c r="D369" s="11" t="s">
        <v>1189</v>
      </c>
      <c r="E369" s="8">
        <f>IF(F369 = "NULL", "NULL", F369/28.34952)</f>
        <v>0.80001354520288193</v>
      </c>
      <c r="F369" s="8">
        <v>22.680000000000003</v>
      </c>
      <c r="G369" s="8">
        <f>IF(H369 = "NULL", "NULL", H369/28.34952)</f>
        <v>1.6000270904057639</v>
      </c>
      <c r="H369" s="8">
        <v>45.360000000000007</v>
      </c>
      <c r="I369" s="8">
        <f>IF(G369 = "NULL", "NULL", G369*1.25)</f>
        <v>2.000033863007205</v>
      </c>
      <c r="J369" s="8">
        <f>IF(G369 = "NULL", "NULL", I369*28.35)</f>
        <v>56.700960016254264</v>
      </c>
      <c r="K369" s="8">
        <f>IF(G369 = "NULL", "NULL", G369*2)</f>
        <v>3.2000541808115277</v>
      </c>
      <c r="L369" s="8">
        <f>IF(G369 = "NULL", "NULL", K369*28.35)</f>
        <v>90.721536026006817</v>
      </c>
      <c r="M369" s="11" t="str">
        <f>CONCATENATE(D369, CHAR(10), " - NET WT. ", E369, " oz (", F369, " grams)")</f>
        <v>Raspberry Tea Ingredients:
black tea, blackberry leaf, artificial flavor
 - NET WT. 0.800013545202882 oz (22.68 grams)</v>
      </c>
      <c r="N369" s="12">
        <v>10000000285</v>
      </c>
      <c r="O369" s="12">
        <v>30000000285</v>
      </c>
      <c r="P369" s="12">
        <v>50000000285</v>
      </c>
      <c r="Q369" s="12">
        <v>70000000285</v>
      </c>
      <c r="R369" s="12">
        <v>90000000285</v>
      </c>
      <c r="S369" s="12">
        <v>11000000332</v>
      </c>
      <c r="T369" s="12">
        <v>13000000335</v>
      </c>
      <c r="U369" s="10" t="s">
        <v>39</v>
      </c>
      <c r="V369" s="11" t="s">
        <v>1676</v>
      </c>
      <c r="W369" s="8">
        <f>IF(G369 = "NULL", "NULL", G369/4)</f>
        <v>0.40000677260144096</v>
      </c>
      <c r="X369" s="8">
        <f>IF(W369 = "NULL", "NULL", W369*28.35)</f>
        <v>11.340192003250852</v>
      </c>
      <c r="Y369" s="8">
        <f>IF(G369 = "NULL", "NULL", G369*4)</f>
        <v>6.4001083616230554</v>
      </c>
      <c r="Z369" s="8">
        <f>IF(G369 = "NULL", "NULL", H369*4)</f>
        <v>181.44000000000003</v>
      </c>
      <c r="AA369" s="16">
        <v>15000000264</v>
      </c>
      <c r="AB369" s="8">
        <f>IF(OR(E369 = "NULL", G369 = "NULL"), "NULL", (E369+G369)/2)</f>
        <v>1.2000203178043229</v>
      </c>
      <c r="AC369" s="8">
        <f>IF(OR(F369 = "NULL", H369 = "NULL"), "NULL", (F369+H369)/2)</f>
        <v>34.020000000000003</v>
      </c>
      <c r="AD369" s="13"/>
    </row>
    <row r="370" spans="1:30" ht="75.599999999999994" customHeight="1" x14ac:dyDescent="0.3">
      <c r="A370" s="9" t="s">
        <v>1190</v>
      </c>
      <c r="B370" s="10" t="s">
        <v>1191</v>
      </c>
      <c r="C370" s="10" t="s">
        <v>1191</v>
      </c>
      <c r="D370" s="11" t="s">
        <v>1192</v>
      </c>
      <c r="E370" s="8">
        <f>IF(F370 = "NULL", "NULL", F370/28.34952)</f>
        <v>1.7500296301313041</v>
      </c>
      <c r="F370" s="8">
        <v>49.612500000000004</v>
      </c>
      <c r="G370" s="8">
        <f>IF(H370 = "NULL", "NULL", H370/28.34952)</f>
        <v>3.5000592602626082</v>
      </c>
      <c r="H370" s="8">
        <v>99.225000000000009</v>
      </c>
      <c r="I370" s="8">
        <f>IF(G370 = "NULL", "NULL", G370*1.25)</f>
        <v>4.3750740753282606</v>
      </c>
      <c r="J370" s="8">
        <f>IF(G370 = "NULL", "NULL", I370*28.35)</f>
        <v>124.0333500355562</v>
      </c>
      <c r="K370" s="8">
        <f>IF(G370 = "NULL", "NULL", G370*2)</f>
        <v>7.0001185205252163</v>
      </c>
      <c r="L370" s="8">
        <f>IF(G370 = "NULL", "NULL", K370*28.35)</f>
        <v>198.45336005688989</v>
      </c>
      <c r="M370" s="11" t="str">
        <f>CONCATENATE(D370, CHAR(10), " - NET WT. ", E370, " oz (", F370, " grams)")</f>
        <v>Red Butterfly Popcorn Ingredients:
red butterfly non GMO popcorn kernels
 - NET WT. 1.7500296301313 oz (49.6125 grams)</v>
      </c>
      <c r="N370" s="12">
        <v>10000000286</v>
      </c>
      <c r="O370" s="12">
        <v>30000000286</v>
      </c>
      <c r="P370" s="12">
        <v>50000000286</v>
      </c>
      <c r="Q370" s="12">
        <v>70000000286</v>
      </c>
      <c r="R370" s="12">
        <v>90000000286</v>
      </c>
      <c r="S370" s="12">
        <v>11000000333</v>
      </c>
      <c r="T370" s="12">
        <v>13000000336</v>
      </c>
      <c r="U370" s="10"/>
      <c r="V370" s="11"/>
      <c r="W370" s="8">
        <f>IF(G370 = "NULL", "NULL", G370/4)</f>
        <v>0.87501481506565204</v>
      </c>
      <c r="X370" s="8">
        <f>IF(W370 = "NULL", "NULL", W370*28.35)</f>
        <v>24.806670007111236</v>
      </c>
      <c r="Y370" s="8">
        <f>IF(G370 = "NULL", "NULL", G370*4)</f>
        <v>14.000237041050433</v>
      </c>
      <c r="Z370" s="8">
        <f>IF(G370 = "NULL", "NULL", H370*4)</f>
        <v>396.90000000000003</v>
      </c>
      <c r="AA370" s="16">
        <v>15000000265</v>
      </c>
      <c r="AB370" s="8">
        <f>IF(OR(E370 = "NULL", G370 = "NULL"), "NULL", (E370+G370)/2)</f>
        <v>2.6250444451969561</v>
      </c>
      <c r="AC370" s="8">
        <f>IF(OR(F370 = "NULL", H370 = "NULL"), "NULL", (F370+H370)/2)</f>
        <v>74.418750000000003</v>
      </c>
      <c r="AD370" s="13"/>
    </row>
    <row r="371" spans="1:30" ht="75.599999999999994" customHeight="1" x14ac:dyDescent="0.3">
      <c r="A371" s="9" t="s">
        <v>1193</v>
      </c>
      <c r="B371" s="10" t="s">
        <v>1194</v>
      </c>
      <c r="C371" s="10" t="s">
        <v>1195</v>
      </c>
      <c r="D371" s="11" t="s">
        <v>1196</v>
      </c>
      <c r="E371" s="8">
        <f>IF(F371 = "NULL", "NULL", F371/28.34952)</f>
        <v>0.80001354520288193</v>
      </c>
      <c r="F371" s="8">
        <v>22.680000000000003</v>
      </c>
      <c r="G371" s="8">
        <f>IF(H371 = "NULL", "NULL", H371/28.34952)</f>
        <v>1.6000270904057639</v>
      </c>
      <c r="H371" s="8">
        <v>45.360000000000007</v>
      </c>
      <c r="I371" s="8">
        <f>IF(G371 = "NULL", "NULL", G371*1.25)</f>
        <v>2.000033863007205</v>
      </c>
      <c r="J371" s="8">
        <f>IF(G371 = "NULL", "NULL", I371*28.35)</f>
        <v>56.700960016254264</v>
      </c>
      <c r="K371" s="8">
        <f>IF(G371 = "NULL", "NULL", G371*2)</f>
        <v>3.2000541808115277</v>
      </c>
      <c r="L371" s="8">
        <f>IF(G371 = "NULL", "NULL", K371*28.35)</f>
        <v>90.721536026006817</v>
      </c>
      <c r="M371" s="11" t="str">
        <f>CONCATENATE(D371, CHAR(10), " - NET WT. ", E371, " oz (", F371, " grams)")</f>
        <v>Red Fruit Cocktail Tea Ingredients:
hibiscus petals, elderberries, black currants, currants, flavoring
 - NET WT. 0.800013545202882 oz (22.68 grams)</v>
      </c>
      <c r="N371" s="12">
        <v>10000000287</v>
      </c>
      <c r="O371" s="12">
        <v>30000000287</v>
      </c>
      <c r="P371" s="12">
        <v>50000000287</v>
      </c>
      <c r="Q371" s="12">
        <v>70000000287</v>
      </c>
      <c r="R371" s="12">
        <v>90000000287</v>
      </c>
      <c r="S371" s="12">
        <v>11000000334</v>
      </c>
      <c r="T371" s="12">
        <v>13000000337</v>
      </c>
      <c r="U371" s="10"/>
      <c r="V371" s="11"/>
      <c r="W371" s="8">
        <f>IF(G371 = "NULL", "NULL", G371/4)</f>
        <v>0.40000677260144096</v>
      </c>
      <c r="X371" s="8">
        <f>IF(W371 = "NULL", "NULL", W371*28.35)</f>
        <v>11.340192003250852</v>
      </c>
      <c r="Y371" s="8">
        <f>IF(G371 = "NULL", "NULL", G371*4)</f>
        <v>6.4001083616230554</v>
      </c>
      <c r="Z371" s="8">
        <f>IF(G371 = "NULL", "NULL", H371*4)</f>
        <v>181.44000000000003</v>
      </c>
      <c r="AA371" s="16">
        <v>15000000266</v>
      </c>
      <c r="AB371" s="8">
        <f>IF(OR(E371 = "NULL", G371 = "NULL"), "NULL", (E371+G371)/2)</f>
        <v>1.2000203178043229</v>
      </c>
      <c r="AC371" s="8">
        <f>IF(OR(F371 = "NULL", H371 = "NULL"), "NULL", (F371+H371)/2)</f>
        <v>34.020000000000003</v>
      </c>
      <c r="AD371" s="13"/>
    </row>
    <row r="372" spans="1:30" ht="75.599999999999994" customHeight="1" x14ac:dyDescent="0.3">
      <c r="A372" s="9" t="s">
        <v>2039</v>
      </c>
      <c r="B372" s="10" t="s">
        <v>1736</v>
      </c>
      <c r="C372" s="10" t="s">
        <v>1736</v>
      </c>
      <c r="D372" s="11" t="s">
        <v>2110</v>
      </c>
      <c r="E372" s="8">
        <f>IF(F372 = "NULL", "NULL", F372/28.34952)</f>
        <v>0.70547931675739139</v>
      </c>
      <c r="F372" s="8">
        <v>20</v>
      </c>
      <c r="G372" s="8" t="str">
        <f>IF(H372 = "NULL", "NULL", H372/28.34952)</f>
        <v>NULL</v>
      </c>
      <c r="H372" s="8" t="s">
        <v>32</v>
      </c>
      <c r="I372" s="8" t="str">
        <f>IF(G372 = "NULL", "NULL", G372*1.25)</f>
        <v>NULL</v>
      </c>
      <c r="J372" s="8" t="str">
        <f>IF(G372 = "NULL", "NULL", I372*28.35)</f>
        <v>NULL</v>
      </c>
      <c r="K372" s="8" t="str">
        <f>IF(G372 = "NULL", "NULL", G372*2)</f>
        <v>NULL</v>
      </c>
      <c r="L372" s="8" t="str">
        <f>IF(G372 = "NULL", "NULL", K372*28.35)</f>
        <v>NULL</v>
      </c>
      <c r="M372" s="11" t="str">
        <f>CONCATENATE(D372, CHAR(10), " - NET WT. ", E372, " oz (", F372, " grams)")</f>
        <v>Red Hot Pepper Flakes Ingredients:
dehydrated crushed red pepper skin and seeds (pepper plant is in the cayenne pepper family)
 - NET WT. 0.705479316757391 oz (20 grams)</v>
      </c>
      <c r="N372" s="12">
        <v>10000000546</v>
      </c>
      <c r="O372" s="12">
        <v>30000000546</v>
      </c>
      <c r="P372" s="12">
        <v>50000000546</v>
      </c>
      <c r="Q372" s="12">
        <v>70000000546</v>
      </c>
      <c r="R372" s="12">
        <v>90000000546</v>
      </c>
      <c r="S372" s="12">
        <v>11000000502</v>
      </c>
      <c r="T372" s="12">
        <v>13000000501</v>
      </c>
      <c r="U372" s="10" t="s">
        <v>39</v>
      </c>
      <c r="V372" s="11" t="s">
        <v>245</v>
      </c>
      <c r="W372" s="8" t="str">
        <f>IF(G372 = "NULL", "NULL", G372/4)</f>
        <v>NULL</v>
      </c>
      <c r="X372" s="8" t="str">
        <f>IF(W372 = "NULL", "NULL", W372*28.35)</f>
        <v>NULL</v>
      </c>
      <c r="Y372" s="8" t="str">
        <f>IF(G372 = "NULL", "NULL", G372*4)</f>
        <v>NULL</v>
      </c>
      <c r="Z372" s="8" t="str">
        <f>IF(G372 = "NULL", "NULL", H372*4)</f>
        <v>NULL</v>
      </c>
      <c r="AA372" s="16">
        <v>15000000023</v>
      </c>
      <c r="AB372" s="8" t="str">
        <f>IF(OR(E372 = "NULL", G372 = "NULL"), "NULL", (E372+G372)/2)</f>
        <v>NULL</v>
      </c>
      <c r="AC372" s="8" t="str">
        <f>IF(OR(F372 = "NULL", H372 = "NULL"), "NULL", (F372+H372)/2)</f>
        <v>NULL</v>
      </c>
      <c r="AD372" s="13" t="s">
        <v>2020</v>
      </c>
    </row>
    <row r="373" spans="1:30" ht="75.599999999999994" customHeight="1" x14ac:dyDescent="0.3">
      <c r="A373" s="9" t="s">
        <v>1197</v>
      </c>
      <c r="B373" s="10" t="s">
        <v>1198</v>
      </c>
      <c r="C373" s="10" t="s">
        <v>1199</v>
      </c>
      <c r="D373" s="11" t="s">
        <v>1200</v>
      </c>
      <c r="E373" s="8">
        <f>IF(F373 = "NULL", "NULL", F373/28.34952)</f>
        <v>2.0000338630072045</v>
      </c>
      <c r="F373" s="8">
        <v>56.7</v>
      </c>
      <c r="G373" s="8">
        <f>IF(H373 = "NULL", "NULL", H373/28.34952)</f>
        <v>4.0000677260144091</v>
      </c>
      <c r="H373" s="8">
        <v>113.4</v>
      </c>
      <c r="I373" s="8">
        <f>IF(G373 = "NULL", "NULL", G373*1.25)</f>
        <v>5.0000846575180109</v>
      </c>
      <c r="J373" s="8">
        <f>IF(G373 = "NULL", "NULL", I373*28.35)</f>
        <v>141.75240004063562</v>
      </c>
      <c r="K373" s="8">
        <f>IF(G373 = "NULL", "NULL", G373*2)</f>
        <v>8.0001354520288182</v>
      </c>
      <c r="L373" s="8">
        <f>IF(G373 = "NULL", "NULL", K373*28.35)</f>
        <v>226.803840065017</v>
      </c>
      <c r="M373" s="11" t="str">
        <f>CONCATENATE(D373, CHAR(10), " - NET WT. ", E373, " oz (", F373, " grams)")</f>
        <v>Relax Mode Mojito Infusion Ingredients:
cane sugar, cranberries, sunflower oil, lemon peel, orange peel, hop flowers
DIRECTIONS: In 16oz jar, combine ingredients and one pint (2 cups) rum. Steep for 2 – 4 days (swirl daily).
 - NET WT. 2.0000338630072 oz (56.7 grams)</v>
      </c>
      <c r="N373" s="12">
        <v>10000000288</v>
      </c>
      <c r="O373" s="12">
        <v>30000000288</v>
      </c>
      <c r="P373" s="12">
        <v>50000000288</v>
      </c>
      <c r="Q373" s="12">
        <v>70000000288</v>
      </c>
      <c r="R373" s="12">
        <v>90000000288</v>
      </c>
      <c r="S373" s="12">
        <v>11000000335</v>
      </c>
      <c r="T373" s="12">
        <v>13000000338</v>
      </c>
      <c r="U373" s="10"/>
      <c r="V373" s="11"/>
      <c r="W373" s="8">
        <f>IF(G373 = "NULL", "NULL", G373/4)</f>
        <v>1.0000169315036023</v>
      </c>
      <c r="X373" s="8">
        <f>IF(W373 = "NULL", "NULL", W373*28.35)</f>
        <v>28.350480008127125</v>
      </c>
      <c r="Y373" s="8">
        <f>IF(G373 = "NULL", "NULL", G373*4)</f>
        <v>16.000270904057636</v>
      </c>
      <c r="Z373" s="8">
        <f>IF(G373 = "NULL", "NULL", H373*4)</f>
        <v>453.6</v>
      </c>
      <c r="AA373" s="16">
        <v>15000000267</v>
      </c>
      <c r="AB373" s="8">
        <f>IF(OR(E373 = "NULL", G373 = "NULL"), "NULL", (E373+G373)/2)</f>
        <v>3.0000507945108068</v>
      </c>
      <c r="AC373" s="8">
        <f>IF(OR(F373 = "NULL", H373 = "NULL"), "NULL", (F373+H373)/2)</f>
        <v>85.050000000000011</v>
      </c>
      <c r="AD373" s="13"/>
    </row>
    <row r="374" spans="1:30" ht="75.599999999999994" customHeight="1" x14ac:dyDescent="0.3">
      <c r="A374" s="9" t="s">
        <v>1201</v>
      </c>
      <c r="B374" s="10" t="s">
        <v>1202</v>
      </c>
      <c r="C374" s="10" t="s">
        <v>1202</v>
      </c>
      <c r="D374" s="11" t="s">
        <v>1203</v>
      </c>
      <c r="E374" s="8">
        <f>IF(F374 = "NULL", "NULL", F374/28.34952)</f>
        <v>1.6000270904057639</v>
      </c>
      <c r="F374" s="8">
        <v>45.360000000000007</v>
      </c>
      <c r="G374" s="8">
        <f>IF(H374 = "NULL", "NULL", H374/28.34952)</f>
        <v>3.2000541808115277</v>
      </c>
      <c r="H374" s="8">
        <v>90.720000000000013</v>
      </c>
      <c r="I374" s="8">
        <f>IF(G374 = "NULL", "NULL", G374*1.25)</f>
        <v>4.00006772601441</v>
      </c>
      <c r="J374" s="8">
        <f>IF(G374 = "NULL", "NULL", I374*28.35)</f>
        <v>113.40192003250853</v>
      </c>
      <c r="K374" s="8">
        <f>IF(G374 = "NULL", "NULL", G374*2)</f>
        <v>6.4001083616230554</v>
      </c>
      <c r="L374" s="8">
        <f>IF(G374 = "NULL", "NULL", K374*28.35)</f>
        <v>181.44307205201363</v>
      </c>
      <c r="M374" s="11" t="str">
        <f>CONCATENATE(D374, CHAR(10), " - NET WT. ", E374, " oz (", F374, " grams)")</f>
        <v>River City Blend Ingredients:
onion powder, garlic powder, coriander, black pepper, crushed chili flakes, minced onion, minced garlic, cut &amp; sifted rosemary, crushed red pepper, parsley
 - NET WT. 1.60002709040576 oz (45.36 grams)</v>
      </c>
      <c r="N374" s="12">
        <v>10000000500</v>
      </c>
      <c r="O374" s="12">
        <v>30000000500</v>
      </c>
      <c r="P374" s="12">
        <v>50000000500</v>
      </c>
      <c r="Q374" s="12">
        <v>70000000500</v>
      </c>
      <c r="R374" s="12">
        <v>90000000500</v>
      </c>
      <c r="S374" s="12">
        <v>11000000336</v>
      </c>
      <c r="T374" s="12">
        <v>13000000339</v>
      </c>
      <c r="U374" s="10"/>
      <c r="V374" s="11"/>
      <c r="W374" s="8">
        <f>IF(G374 = "NULL", "NULL", G374/4)</f>
        <v>0.80001354520288193</v>
      </c>
      <c r="X374" s="8">
        <f>IF(W374 = "NULL", "NULL", W374*28.35)</f>
        <v>22.680384006501704</v>
      </c>
      <c r="Y374" s="8">
        <f>IF(G374 = "NULL", "NULL", G374*4)</f>
        <v>12.800216723246111</v>
      </c>
      <c r="Z374" s="8">
        <f>IF(G374 = "NULL", "NULL", H374*4)</f>
        <v>362.88000000000005</v>
      </c>
      <c r="AA374" s="16">
        <v>15000000456</v>
      </c>
      <c r="AB374" s="8">
        <f>IF(OR(E374 = "NULL", G374 = "NULL"), "NULL", (E374+G374)/2)</f>
        <v>2.4000406356086459</v>
      </c>
      <c r="AC374" s="8">
        <f>IF(OR(F374 = "NULL", H374 = "NULL"), "NULL", (F374+H374)/2)</f>
        <v>68.040000000000006</v>
      </c>
      <c r="AD374" s="13" t="s">
        <v>1204</v>
      </c>
    </row>
    <row r="375" spans="1:30" ht="75.599999999999994" customHeight="1" x14ac:dyDescent="0.3">
      <c r="A375" s="9" t="s">
        <v>1205</v>
      </c>
      <c r="B375" s="10" t="s">
        <v>1206</v>
      </c>
      <c r="C375" s="10" t="s">
        <v>1206</v>
      </c>
      <c r="D375" s="11" t="s">
        <v>1207</v>
      </c>
      <c r="E375" s="8">
        <f>IF(F375 = "NULL", "NULL", F375/28.34952)</f>
        <v>2.0500347095823845</v>
      </c>
      <c r="F375" s="8">
        <v>58.1175</v>
      </c>
      <c r="G375" s="8">
        <f>IF(H375 = "NULL", "NULL", H375/28.34952)</f>
        <v>4.1000694191647691</v>
      </c>
      <c r="H375" s="8">
        <v>116.235</v>
      </c>
      <c r="I375" s="8">
        <f>IF(G375 = "NULL", "NULL", G375*1.25)</f>
        <v>5.1250867739559611</v>
      </c>
      <c r="J375" s="8">
        <f>IF(G375 = "NULL", "NULL", I375*28.35)</f>
        <v>145.29621004165151</v>
      </c>
      <c r="K375" s="8">
        <f>IF(G375 = "NULL", "NULL", G375*2)</f>
        <v>8.2001388383295382</v>
      </c>
      <c r="L375" s="8">
        <f>IF(G375 = "NULL", "NULL", K375*28.35)</f>
        <v>232.47393606664241</v>
      </c>
      <c r="M375" s="11" t="str">
        <f>CONCATENATE(D375, CHAR(10), " - NET WT. ", E375, " oz (", F375, " grams)")</f>
        <v>Roast Beef Seasoning Ingredients:
onion, garlic, salt, black pepper
 - NET WT. 2.05003470958238 oz (58.1175 grams)</v>
      </c>
      <c r="N375" s="12">
        <v>10000000289</v>
      </c>
      <c r="O375" s="12">
        <v>30000000289</v>
      </c>
      <c r="P375" s="12">
        <v>50000000289</v>
      </c>
      <c r="Q375" s="12">
        <v>70000000289</v>
      </c>
      <c r="R375" s="12">
        <v>90000000289</v>
      </c>
      <c r="S375" s="12">
        <v>11000000337</v>
      </c>
      <c r="T375" s="12">
        <v>13000000340</v>
      </c>
      <c r="U375" s="10"/>
      <c r="V375" s="11"/>
      <c r="W375" s="8">
        <f>IF(G375 = "NULL", "NULL", G375/4)</f>
        <v>1.0250173547911923</v>
      </c>
      <c r="X375" s="8">
        <f>IF(W375 = "NULL", "NULL", W375*28.35)</f>
        <v>29.059242008330301</v>
      </c>
      <c r="Y375" s="8">
        <f>IF(G375 = "NULL", "NULL", G375*4)</f>
        <v>16.400277676659076</v>
      </c>
      <c r="Z375" s="8">
        <f>IF(G375 = "NULL", "NULL", H375*4)</f>
        <v>464.94</v>
      </c>
      <c r="AA375" s="16">
        <v>15000000268</v>
      </c>
      <c r="AB375" s="8">
        <f>IF(OR(E375 = "NULL", G375 = "NULL"), "NULL", (E375+G375)/2)</f>
        <v>3.075052064373577</v>
      </c>
      <c r="AC375" s="8">
        <f>IF(OR(F375 = "NULL", H375 = "NULL"), "NULL", (F375+H375)/2)</f>
        <v>87.176249999999996</v>
      </c>
      <c r="AD375" s="13"/>
    </row>
    <row r="376" spans="1:30" ht="75.599999999999994" customHeight="1" x14ac:dyDescent="0.3">
      <c r="A376" s="9" t="s">
        <v>1208</v>
      </c>
      <c r="B376" s="10" t="s">
        <v>1209</v>
      </c>
      <c r="C376" s="10" t="s">
        <v>1210</v>
      </c>
      <c r="D376" s="11" t="s">
        <v>1697</v>
      </c>
      <c r="E376" s="8">
        <f>IF(F376 = "NULL", "NULL", F376/28.34952)</f>
        <v>1.7000287835561239</v>
      </c>
      <c r="F376" s="8">
        <v>48.195</v>
      </c>
      <c r="G376" s="8">
        <f>IF(H376 = "NULL", "NULL", H376/28.34952)</f>
        <v>3.4000575671122477</v>
      </c>
      <c r="H376" s="8">
        <v>96.39</v>
      </c>
      <c r="I376" s="8">
        <f>IF(G376 = "NULL", "NULL", G376*1.25)</f>
        <v>4.2500719588903095</v>
      </c>
      <c r="J376" s="8">
        <f>IF(G376 = "NULL", "NULL", I376*28.35)</f>
        <v>120.48954003454028</v>
      </c>
      <c r="K376" s="8">
        <f>IF(G376 = "NULL", "NULL", G376*2)</f>
        <v>6.8001151342244954</v>
      </c>
      <c r="L376" s="8">
        <f>IF(G376 = "NULL", "NULL", K376*28.35)</f>
        <v>192.78326405526445</v>
      </c>
      <c r="M376" s="11" t="str">
        <f>CONCATENATE(D376, CHAR(10), " - NET WT. ", E376, " oz (", F376, " grams)")</f>
        <v>Roasted Chicken Dinner Seasoning Ingredients:
garlic, basil, oregano, pepper, salt, coriander, ginger, paprika, thyme, citric acid, soybean oil, &lt;2% calcium stearate as anti caking agent, spices 
 - NET WT. 1.70002878355612 oz (48.195 grams)</v>
      </c>
      <c r="N376" s="12">
        <v>10000000290</v>
      </c>
      <c r="O376" s="12">
        <v>30000000290</v>
      </c>
      <c r="P376" s="12">
        <v>50000000290</v>
      </c>
      <c r="Q376" s="12">
        <v>70000000290</v>
      </c>
      <c r="R376" s="12">
        <v>90000000290</v>
      </c>
      <c r="S376" s="12">
        <v>11000000338</v>
      </c>
      <c r="T376" s="12">
        <v>13000000341</v>
      </c>
      <c r="U376" s="10"/>
      <c r="V376" s="11"/>
      <c r="W376" s="8">
        <f>IF(G376 = "NULL", "NULL", G376/4)</f>
        <v>0.85001439177806193</v>
      </c>
      <c r="X376" s="8">
        <f>IF(W376 = "NULL", "NULL", W376*28.35)</f>
        <v>24.097908006908057</v>
      </c>
      <c r="Y376" s="8">
        <f>IF(G376 = "NULL", "NULL", G376*4)</f>
        <v>13.600230268448991</v>
      </c>
      <c r="Z376" s="8">
        <f>IF(G376 = "NULL", "NULL", H376*4)</f>
        <v>385.56</v>
      </c>
      <c r="AA376" s="16">
        <v>15000000269</v>
      </c>
      <c r="AB376" s="8">
        <f>IF(OR(E376 = "NULL", G376 = "NULL"), "NULL", (E376+G376)/2)</f>
        <v>2.5500431753341859</v>
      </c>
      <c r="AC376" s="8">
        <f>IF(OR(F376 = "NULL", H376 = "NULL"), "NULL", (F376+H376)/2)</f>
        <v>72.292500000000004</v>
      </c>
      <c r="AD376" s="13"/>
    </row>
    <row r="377" spans="1:30" ht="75.599999999999994" customHeight="1" x14ac:dyDescent="0.3">
      <c r="A377" s="9" t="s">
        <v>1211</v>
      </c>
      <c r="B377" s="10" t="s">
        <v>1212</v>
      </c>
      <c r="C377" s="10" t="s">
        <v>1213</v>
      </c>
      <c r="D377" s="11" t="s">
        <v>1709</v>
      </c>
      <c r="E377" s="8">
        <f>IF(F377 = "NULL", "NULL", F377/28.34952)</f>
        <v>1.3000220109546829</v>
      </c>
      <c r="F377" s="8">
        <v>36.855000000000004</v>
      </c>
      <c r="G377" s="8">
        <f>IF(H377 = "NULL", "NULL", H377/28.34952)</f>
        <v>2.6000440219093659</v>
      </c>
      <c r="H377" s="8">
        <v>73.710000000000008</v>
      </c>
      <c r="I377" s="8">
        <f>IF(G377 = "NULL", "NULL", G377*1.25)</f>
        <v>3.2500550273867073</v>
      </c>
      <c r="J377" s="8">
        <f>IF(G377 = "NULL", "NULL", I377*28.35)</f>
        <v>92.139060026413162</v>
      </c>
      <c r="K377" s="8">
        <f>IF(G377 = "NULL", "NULL", G377*2)</f>
        <v>5.2000880438187318</v>
      </c>
      <c r="L377" s="8">
        <f>IF(G377 = "NULL", "NULL", K377*28.35)</f>
        <v>147.42249604226106</v>
      </c>
      <c r="M377" s="11" t="str">
        <f>CONCATENATE(D377, CHAR(10), " - NET WT. ", E377, " oz (", F377, " grams)")</f>
        <v>Roasted Garlic Pepper Ingredients:
black pepper, garlic, onion, and white pepper
 - NET WT. 1.30002201095468 oz (36.855 grams)</v>
      </c>
      <c r="N377" s="12">
        <v>10000000292</v>
      </c>
      <c r="O377" s="12">
        <v>30000000292</v>
      </c>
      <c r="P377" s="12">
        <v>50000000292</v>
      </c>
      <c r="Q377" s="12">
        <v>70000000292</v>
      </c>
      <c r="R377" s="12">
        <v>90000000292</v>
      </c>
      <c r="S377" s="12">
        <v>11000000339</v>
      </c>
      <c r="T377" s="12">
        <v>13000000342</v>
      </c>
      <c r="U377" s="10" t="s">
        <v>39</v>
      </c>
      <c r="V377" s="11" t="s">
        <v>173</v>
      </c>
      <c r="W377" s="8">
        <f>IF(G377 = "NULL", "NULL", G377/4)</f>
        <v>0.65001100547734147</v>
      </c>
      <c r="X377" s="8">
        <f>IF(W377 = "NULL", "NULL", W377*28.35)</f>
        <v>18.427812005282632</v>
      </c>
      <c r="Y377" s="8">
        <f>IF(G377 = "NULL", "NULL", G377*4)</f>
        <v>10.400176087637464</v>
      </c>
      <c r="Z377" s="8">
        <f>IF(G377 = "NULL", "NULL", H377*4)</f>
        <v>294.84000000000003</v>
      </c>
      <c r="AA377" s="16">
        <v>15000000271</v>
      </c>
      <c r="AB377" s="8">
        <f>IF(OR(E377 = "NULL", G377 = "NULL"), "NULL", (E377+G377)/2)</f>
        <v>1.9500330164320245</v>
      </c>
      <c r="AC377" s="8">
        <f>IF(OR(F377 = "NULL", H377 = "NULL"), "NULL", (F377+H377)/2)</f>
        <v>55.282500000000006</v>
      </c>
      <c r="AD377" s="13"/>
    </row>
    <row r="378" spans="1:30" ht="75.599999999999994" customHeight="1" x14ac:dyDescent="0.3">
      <c r="A378" s="9" t="s">
        <v>2080</v>
      </c>
      <c r="B378" s="10" t="s">
        <v>1214</v>
      </c>
      <c r="C378" s="10" t="s">
        <v>1215</v>
      </c>
      <c r="D378" s="11" t="s">
        <v>1666</v>
      </c>
      <c r="E378" s="8">
        <f>IF(F378 = "NULL", "NULL", F378/28.34952)</f>
        <v>1.8000304767064841</v>
      </c>
      <c r="F378" s="8">
        <v>51.03</v>
      </c>
      <c r="G378" s="8">
        <f>IF(H378 = "NULL", "NULL", H378/28.34952)</f>
        <v>3.6000609534129682</v>
      </c>
      <c r="H378" s="8">
        <v>102.06</v>
      </c>
      <c r="I378" s="8">
        <f>IF(G378 = "NULL", "NULL", G378*1.25)</f>
        <v>4.50007619176621</v>
      </c>
      <c r="J378" s="8">
        <f>IF(G378 = "NULL", "NULL", I378*28.35)</f>
        <v>127.57716003657205</v>
      </c>
      <c r="K378" s="8">
        <f>IF(G378 = "NULL", "NULL", G378*2)</f>
        <v>7.2001219068259363</v>
      </c>
      <c r="L378" s="8">
        <f>IF(G378 = "NULL", "NULL", K378*28.35)</f>
        <v>204.1234560585153</v>
      </c>
      <c r="M378" s="11" t="str">
        <f>CONCATENATE(D378, CHAR(10), " - NET WT. ", E378, " oz (", F378, " grams)")</f>
        <v>Roasted Garlic Pepper Pizza Seasoning Ingredients:
dehydrated garlic, spices, dehydrated red and green bell peppers, salt, dehydrated onion, brown sugar and natural flavor
 - NET WT. 1.80003047670648 oz (51.03 grams)</v>
      </c>
      <c r="N378" s="12">
        <v>10000000460</v>
      </c>
      <c r="O378" s="12">
        <v>30000000460</v>
      </c>
      <c r="P378" s="12">
        <v>50000000460</v>
      </c>
      <c r="Q378" s="12">
        <v>70000000460</v>
      </c>
      <c r="R378" s="12">
        <v>90000000460</v>
      </c>
      <c r="S378" s="12">
        <v>11000000340</v>
      </c>
      <c r="T378" s="12">
        <v>13000000343</v>
      </c>
      <c r="U378" s="10" t="s">
        <v>39</v>
      </c>
      <c r="V378" s="11" t="s">
        <v>1677</v>
      </c>
      <c r="W378" s="8">
        <f>IF(G378 = "NULL", "NULL", G378/4)</f>
        <v>0.90001523835324204</v>
      </c>
      <c r="X378" s="8">
        <f>IF(W378 = "NULL", "NULL", W378*28.35)</f>
        <v>25.515432007314413</v>
      </c>
      <c r="Y378" s="8">
        <f>IF(G378 = "NULL", "NULL", G378*4)</f>
        <v>14.400243813651873</v>
      </c>
      <c r="Z378" s="8">
        <f>IF(G378 = "NULL", "NULL", H378*4)</f>
        <v>408.24</v>
      </c>
      <c r="AA378" s="16">
        <v>15000000417</v>
      </c>
      <c r="AB378" s="8">
        <f>IF(OR(E378 = "NULL", G378 = "NULL"), "NULL", (E378+G378)/2)</f>
        <v>2.7000457150597263</v>
      </c>
      <c r="AC378" s="8">
        <f>IF(OR(F378 = "NULL", H378 = "NULL"), "NULL", (F378+H378)/2)</f>
        <v>76.545000000000002</v>
      </c>
      <c r="AD378" s="13"/>
    </row>
    <row r="379" spans="1:30" ht="75.599999999999994" customHeight="1" x14ac:dyDescent="0.3">
      <c r="A379" s="9" t="s">
        <v>1216</v>
      </c>
      <c r="B379" s="10" t="s">
        <v>1217</v>
      </c>
      <c r="C379" s="10" t="s">
        <v>1218</v>
      </c>
      <c r="D379" s="11" t="s">
        <v>1219</v>
      </c>
      <c r="E379" s="8">
        <f>IF(F379 = "NULL", "NULL", F379/28.34952)</f>
        <v>0.80001354520288193</v>
      </c>
      <c r="F379" s="8">
        <v>22.680000000000003</v>
      </c>
      <c r="G379" s="8">
        <f>IF(H379 = "NULL", "NULL", H379/28.34952)</f>
        <v>1.6000270904057639</v>
      </c>
      <c r="H379" s="8">
        <v>45.360000000000007</v>
      </c>
      <c r="I379" s="8">
        <f>IF(G379 = "NULL", "NULL", G379*1.25)</f>
        <v>2.000033863007205</v>
      </c>
      <c r="J379" s="8">
        <f>IF(G379 = "NULL", "NULL", I379*28.35)</f>
        <v>56.700960016254264</v>
      </c>
      <c r="K379" s="8">
        <f>IF(G379 = "NULL", "NULL", G379*2)</f>
        <v>3.2000541808115277</v>
      </c>
      <c r="L379" s="8">
        <f>IF(G379 = "NULL", "NULL", K379*28.35)</f>
        <v>90.721536026006817</v>
      </c>
      <c r="M379" s="11" t="str">
        <f>CONCATENATE(D379, CHAR(10), " - NET WT. ", E379, " oz (", F379, " grams)")</f>
        <v>Roasted Garlic Sea Salt Ingredients:
natural sea salt, roasted garlic powder
 - NET WT. 0.800013545202882 oz (22.68 grams)</v>
      </c>
      <c r="N379" s="12">
        <v>10000000291</v>
      </c>
      <c r="O379" s="12">
        <v>30000000291</v>
      </c>
      <c r="P379" s="12">
        <v>50000000291</v>
      </c>
      <c r="Q379" s="12">
        <v>70000000291</v>
      </c>
      <c r="R379" s="12">
        <v>90000000291</v>
      </c>
      <c r="S379" s="12">
        <v>11000000341</v>
      </c>
      <c r="T379" s="12">
        <v>13000000344</v>
      </c>
      <c r="U379" s="10"/>
      <c r="V379" s="11"/>
      <c r="W379" s="8">
        <f>IF(G379 = "NULL", "NULL", G379/4)</f>
        <v>0.40000677260144096</v>
      </c>
      <c r="X379" s="8">
        <f>IF(W379 = "NULL", "NULL", W379*28.35)</f>
        <v>11.340192003250852</v>
      </c>
      <c r="Y379" s="8">
        <f>IF(G379 = "NULL", "NULL", G379*4)</f>
        <v>6.4001083616230554</v>
      </c>
      <c r="Z379" s="8">
        <f>IF(G379 = "NULL", "NULL", H379*4)</f>
        <v>181.44000000000003</v>
      </c>
      <c r="AA379" s="16">
        <v>15000000270</v>
      </c>
      <c r="AB379" s="8">
        <f>IF(OR(E379 = "NULL", G379 = "NULL"), "NULL", (E379+G379)/2)</f>
        <v>1.2000203178043229</v>
      </c>
      <c r="AC379" s="8">
        <f>IF(OR(F379 = "NULL", H379 = "NULL"), "NULL", (F379+H379)/2)</f>
        <v>34.020000000000003</v>
      </c>
      <c r="AD379" s="13"/>
    </row>
    <row r="380" spans="1:30" ht="75.599999999999994" customHeight="1" x14ac:dyDescent="0.3">
      <c r="A380" s="9" t="s">
        <v>2077</v>
      </c>
      <c r="B380" s="10" t="s">
        <v>1221</v>
      </c>
      <c r="C380" s="10" t="s">
        <v>1222</v>
      </c>
      <c r="D380" s="11" t="s">
        <v>1664</v>
      </c>
      <c r="E380" s="8">
        <f>IF(F380 = "NULL", "NULL", F380/28.34952)</f>
        <v>1.7000287835561239</v>
      </c>
      <c r="F380" s="8">
        <v>48.195</v>
      </c>
      <c r="G380" s="8">
        <f>IF(H380 = "NULL", "NULL", H380/28.34952)</f>
        <v>3.4000575671122477</v>
      </c>
      <c r="H380" s="8">
        <v>96.39</v>
      </c>
      <c r="I380" s="8">
        <f>IF(G380 = "NULL", "NULL", G380*1.25)</f>
        <v>4.2500719588903095</v>
      </c>
      <c r="J380" s="8">
        <f>IF(G380 = "NULL", "NULL", I380*28.35)</f>
        <v>120.48954003454028</v>
      </c>
      <c r="K380" s="8">
        <f>IF(G380 = "NULL", "NULL", G380*2)</f>
        <v>6.8001151342244954</v>
      </c>
      <c r="L380" s="8">
        <f>IF(G380 = "NULL", "NULL", K380*28.35)</f>
        <v>192.78326405526445</v>
      </c>
      <c r="M380" s="11" t="str">
        <f>CONCATENATE(D380, CHAR(10), " - NET WT. ", E380, " oz (", F380, " grams)")</f>
        <v>Roma Romano Pizza Seasoning Ingredients:
garlic pepper seasoning, tomato powder, Romano cheese powder, herbs, &lt; 1% silicon dioxide
• ALLERGY ALERT: contains milk •
• Packaged in a facility that handles wheat, and milk, soy, egg, peanuts, and tree nuts •
 - NET WT. 1.70002878355612 oz (48.195 grams)</v>
      </c>
      <c r="N380" s="12">
        <v>10000000294</v>
      </c>
      <c r="O380" s="12">
        <v>30000000294</v>
      </c>
      <c r="P380" s="12">
        <v>50000000294</v>
      </c>
      <c r="Q380" s="12">
        <v>70000000294</v>
      </c>
      <c r="R380" s="12">
        <v>90000000294</v>
      </c>
      <c r="S380" s="12">
        <v>11000000343</v>
      </c>
      <c r="T380" s="12">
        <v>13000000346</v>
      </c>
      <c r="U380" s="10" t="s">
        <v>39</v>
      </c>
      <c r="V380" s="11" t="s">
        <v>326</v>
      </c>
      <c r="W380" s="8">
        <f>IF(G380 = "NULL", "NULL", G380/4)</f>
        <v>0.85001439177806193</v>
      </c>
      <c r="X380" s="8">
        <f>IF(W380 = "NULL", "NULL", W380*28.35)</f>
        <v>24.097908006908057</v>
      </c>
      <c r="Y380" s="8">
        <f>IF(G380 = "NULL", "NULL", G380*4)</f>
        <v>13.600230268448991</v>
      </c>
      <c r="Z380" s="8">
        <f>IF(G380 = "NULL", "NULL", H380*4)</f>
        <v>385.56</v>
      </c>
      <c r="AA380" s="16">
        <v>15000000272</v>
      </c>
      <c r="AB380" s="8">
        <f>IF(OR(E380 = "NULL", G380 = "NULL"), "NULL", (E380+G380)/2)</f>
        <v>2.5500431753341859</v>
      </c>
      <c r="AC380" s="8">
        <f>IF(OR(F380 = "NULL", H380 = "NULL"), "NULL", (F380+H380)/2)</f>
        <v>72.292500000000004</v>
      </c>
      <c r="AD380" s="13"/>
    </row>
    <row r="381" spans="1:30" ht="75.599999999999994" customHeight="1" x14ac:dyDescent="0.3">
      <c r="A381" s="9" t="s">
        <v>1223</v>
      </c>
      <c r="B381" s="10" t="s">
        <v>1224</v>
      </c>
      <c r="C381" s="10" t="s">
        <v>1225</v>
      </c>
      <c r="D381" s="11" t="s">
        <v>1226</v>
      </c>
      <c r="E381" s="8">
        <f>IF(F381 = "NULL", "NULL", F381/28.34952)</f>
        <v>1.1000186246539627</v>
      </c>
      <c r="F381" s="8">
        <v>31.185000000000006</v>
      </c>
      <c r="G381" s="8">
        <f>IF(H381 = "NULL", "NULL", H381/28.34952)</f>
        <v>2.2000372493079254</v>
      </c>
      <c r="H381" s="8">
        <v>62.370000000000012</v>
      </c>
      <c r="I381" s="8">
        <f>IF(G381 = "NULL", "NULL", G381*1.25)</f>
        <v>2.7500465616349068</v>
      </c>
      <c r="J381" s="8">
        <f>IF(G381 = "NULL", "NULL", I381*28.35)</f>
        <v>77.963820022349609</v>
      </c>
      <c r="K381" s="8">
        <f>IF(G381 = "NULL", "NULL", G381*2)</f>
        <v>4.4000744986158509</v>
      </c>
      <c r="L381" s="8">
        <f>IF(G381 = "NULL", "NULL", K381*28.35)</f>
        <v>124.74211203575938</v>
      </c>
      <c r="M381" s="11" t="str">
        <f>CONCATENATE(D381, CHAR(10), " - NET WT. ", E381, " oz (", F381, " grams)")</f>
        <v>Romano Cheese Powder Ingredients:
dehydrated blend of Romano cheese (part skim cow milk, cheese culture, salt, enzymes) sodium phosphate
• ALLERGY ALERT: contains dairy •
• No artificial flavors or colors •
 - NET WT. 1.10001862465396 oz (31.185 grams)</v>
      </c>
      <c r="N381" s="12">
        <v>10000000295</v>
      </c>
      <c r="O381" s="12">
        <v>30000000295</v>
      </c>
      <c r="P381" s="12">
        <v>50000000295</v>
      </c>
      <c r="Q381" s="12">
        <v>70000000295</v>
      </c>
      <c r="R381" s="12">
        <v>90000000295</v>
      </c>
      <c r="S381" s="12">
        <v>11000000344</v>
      </c>
      <c r="T381" s="12">
        <v>13000000347</v>
      </c>
      <c r="U381" s="10"/>
      <c r="V381" s="11"/>
      <c r="W381" s="8">
        <f>IF(G381 = "NULL", "NULL", G381/4)</f>
        <v>0.55000931232698136</v>
      </c>
      <c r="X381" s="8">
        <f>IF(W381 = "NULL", "NULL", W381*28.35)</f>
        <v>15.592764004469922</v>
      </c>
      <c r="Y381" s="8">
        <f>IF(G381 = "NULL", "NULL", G381*4)</f>
        <v>8.8001489972317017</v>
      </c>
      <c r="Z381" s="8">
        <f>IF(G381 = "NULL", "NULL", H381*4)</f>
        <v>249.48000000000005</v>
      </c>
      <c r="AA381" s="16">
        <v>15000000273</v>
      </c>
      <c r="AB381" s="8">
        <f>IF(OR(E381 = "NULL", G381 = "NULL"), "NULL", (E381+G381)/2)</f>
        <v>1.6500279369809441</v>
      </c>
      <c r="AC381" s="8">
        <f>IF(OR(F381 = "NULL", H381 = "NULL"), "NULL", (F381+H381)/2)</f>
        <v>46.777500000000011</v>
      </c>
      <c r="AD381" s="13"/>
    </row>
    <row r="382" spans="1:30" ht="75.599999999999994" customHeight="1" x14ac:dyDescent="0.3">
      <c r="A382" s="25" t="s">
        <v>1227</v>
      </c>
      <c r="B382" s="10" t="s">
        <v>1228</v>
      </c>
      <c r="C382" s="10" t="s">
        <v>1228</v>
      </c>
      <c r="D382" s="11" t="s">
        <v>1229</v>
      </c>
      <c r="E382" s="8">
        <f>IF(F382 = "NULL", "NULL", F382/28.34952)</f>
        <v>0.80001354520288193</v>
      </c>
      <c r="F382" s="8">
        <v>22.680000000000003</v>
      </c>
      <c r="G382" s="8">
        <f>IF(H382 = "NULL", "NULL", H382/28.34952)</f>
        <v>1.6000270904057639</v>
      </c>
      <c r="H382" s="8">
        <v>45.360000000000007</v>
      </c>
      <c r="I382" s="8">
        <f>IF(G382 = "NULL", "NULL", G382*1.25)</f>
        <v>2.000033863007205</v>
      </c>
      <c r="J382" s="8">
        <f>IF(G382 = "NULL", "NULL", I382*28.35)</f>
        <v>56.700960016254264</v>
      </c>
      <c r="K382" s="8">
        <f>IF(G382 = "NULL", "NULL", G382*2)</f>
        <v>3.2000541808115277</v>
      </c>
      <c r="L382" s="8">
        <f>IF(G382 = "NULL", "NULL", K382*28.35)</f>
        <v>90.721536026006817</v>
      </c>
      <c r="M382" s="11" t="str">
        <f>CONCATENATE(D382, CHAR(10), " - NET WT. ", E382, " oz (", F382, " grams)")</f>
        <v>Rooibos Tea Ingredients:
rooibos
 - NET WT. 0.800013545202882 oz (22.68 grams)</v>
      </c>
      <c r="N382" s="12">
        <v>10000000296</v>
      </c>
      <c r="O382" s="12">
        <v>30000000296</v>
      </c>
      <c r="P382" s="12">
        <v>50000000296</v>
      </c>
      <c r="Q382" s="12">
        <v>70000000296</v>
      </c>
      <c r="R382" s="12">
        <v>90000000296</v>
      </c>
      <c r="S382" s="12">
        <v>11000000345</v>
      </c>
      <c r="T382" s="12">
        <v>13000000348</v>
      </c>
      <c r="U382" s="10"/>
      <c r="V382" s="11"/>
      <c r="W382" s="8">
        <f>IF(G382 = "NULL", "NULL", G382/4)</f>
        <v>0.40000677260144096</v>
      </c>
      <c r="X382" s="8">
        <f>IF(W382 = "NULL", "NULL", W382*28.35)</f>
        <v>11.340192003250852</v>
      </c>
      <c r="Y382" s="8">
        <f>IF(G382 = "NULL", "NULL", G382*4)</f>
        <v>6.4001083616230554</v>
      </c>
      <c r="Z382" s="8">
        <f>IF(G382 = "NULL", "NULL", H382*4)</f>
        <v>181.44000000000003</v>
      </c>
      <c r="AA382" s="16">
        <v>15000000274</v>
      </c>
      <c r="AB382" s="8">
        <f>IF(OR(E382 = "NULL", G382 = "NULL"), "NULL", (E382+G382)/2)</f>
        <v>1.2000203178043229</v>
      </c>
      <c r="AC382" s="8">
        <f>IF(OR(F382 = "NULL", H382 = "NULL"), "NULL", (F382+H382)/2)</f>
        <v>34.020000000000003</v>
      </c>
      <c r="AD382" s="13"/>
    </row>
    <row r="383" spans="1:30" ht="75.599999999999994" customHeight="1" x14ac:dyDescent="0.3">
      <c r="A383" s="26" t="s">
        <v>1230</v>
      </c>
      <c r="B383" s="28" t="s">
        <v>1231</v>
      </c>
      <c r="C383" s="28" t="s">
        <v>1232</v>
      </c>
      <c r="D383" s="29" t="s">
        <v>1233</v>
      </c>
      <c r="E383" s="30">
        <f>IF(F383 = "NULL", "NULL", F383/28.34952)</f>
        <v>0.95001608492842216</v>
      </c>
      <c r="F383" s="30">
        <v>26.932500000000001</v>
      </c>
      <c r="G383" s="30">
        <f>IF(H383 = "NULL", "NULL", H383/28.34952)</f>
        <v>1.9000321698568443</v>
      </c>
      <c r="H383" s="30">
        <v>53.865000000000002</v>
      </c>
      <c r="I383" s="30">
        <f>IF(G383 = "NULL", "NULL", G383*1.25)</f>
        <v>2.3750402123210552</v>
      </c>
      <c r="J383" s="30">
        <f>IF(G383 = "NULL", "NULL", I383*28.35)</f>
        <v>67.332390019301926</v>
      </c>
      <c r="K383" s="30">
        <f>IF(G383 = "NULL", "NULL", G383*2)</f>
        <v>3.8000643397136886</v>
      </c>
      <c r="L383" s="30">
        <f>IF(G383 = "NULL", "NULL", K383*28.35)</f>
        <v>107.73182403088308</v>
      </c>
      <c r="M383" s="29" t="str">
        <f>CONCATENATE(D383, CHAR(10), " - NET WT. ", E383, " oz (", F383, " grams)")</f>
        <v>Rosemary &amp; Garlic Bread Dip Ingredients:
dehydrated garlic, rosemary, salt, spices
 - NET WT. 0.950016084928422 oz (26.9325 grams)</v>
      </c>
      <c r="N383" s="31">
        <v>10000000405</v>
      </c>
      <c r="O383" s="31">
        <v>30000000405</v>
      </c>
      <c r="P383" s="31">
        <v>50000000405</v>
      </c>
      <c r="Q383" s="31">
        <v>70000000405</v>
      </c>
      <c r="R383" s="31">
        <v>90000000405</v>
      </c>
      <c r="S383" s="31">
        <v>11000000346</v>
      </c>
      <c r="T383" s="31">
        <v>13000000349</v>
      </c>
      <c r="U383" s="28"/>
      <c r="V383" s="29"/>
      <c r="W383" s="8">
        <f>IF(G383 = "NULL", "NULL", G383/4)</f>
        <v>0.47500804246421108</v>
      </c>
      <c r="X383" s="8">
        <f>IF(W383 = "NULL", "NULL", W383*28.35)</f>
        <v>13.466478003860384</v>
      </c>
      <c r="Y383" s="30">
        <f>IF(G383 = "NULL", "NULL", G383*4)</f>
        <v>7.6001286794273772</v>
      </c>
      <c r="Z383" s="30">
        <f>IF(G383 = "NULL", "NULL", H383*4)</f>
        <v>215.46</v>
      </c>
      <c r="AA383" s="32">
        <v>15000000370</v>
      </c>
      <c r="AB383" s="30">
        <f>IF(OR(E383 = "NULL", G383 = "NULL"), "NULL", (E383+G383)/2)</f>
        <v>1.4250241273926332</v>
      </c>
      <c r="AC383" s="30">
        <f>IF(OR(F383 = "NULL", H383 = "NULL"), "NULL", (F383+H383)/2)</f>
        <v>40.39875</v>
      </c>
      <c r="AD383" s="33"/>
    </row>
    <row r="384" spans="1:30" ht="75.599999999999994" customHeight="1" x14ac:dyDescent="0.3">
      <c r="A384" s="14" t="s">
        <v>1234</v>
      </c>
      <c r="B384" s="10" t="s">
        <v>1235</v>
      </c>
      <c r="C384" s="10" t="s">
        <v>1235</v>
      </c>
      <c r="D384" s="11" t="s">
        <v>2210</v>
      </c>
      <c r="E384" s="8">
        <f>IF(F384 = "NULL", "NULL", F384/28.34952)</f>
        <v>0.95001608492842216</v>
      </c>
      <c r="F384" s="8">
        <v>26.932500000000001</v>
      </c>
      <c r="G384" s="8">
        <f>IF(H384 = "NULL", "NULL", H384/28.34952)</f>
        <v>1.9000321698568443</v>
      </c>
      <c r="H384" s="8">
        <v>53.865000000000002</v>
      </c>
      <c r="I384" s="8">
        <f>IF(G384 = "NULL", "NULL", G384*1.25)</f>
        <v>2.3750402123210552</v>
      </c>
      <c r="J384" s="8">
        <f>IF(G384 = "NULL", "NULL", I384*28.35)</f>
        <v>67.332390019301926</v>
      </c>
      <c r="K384" s="8">
        <f>IF(G384 = "NULL", "NULL", G384*2)</f>
        <v>3.8000643397136886</v>
      </c>
      <c r="L384" s="8">
        <f>IF(G384 = "NULL", "NULL", K384*28.35)</f>
        <v>107.73182403088308</v>
      </c>
      <c r="M384" s="11" t="s">
        <v>2211</v>
      </c>
      <c r="N384" s="11">
        <v>10000000298</v>
      </c>
      <c r="O384" s="11">
        <v>30000000298</v>
      </c>
      <c r="P384" s="11">
        <v>50000000298</v>
      </c>
      <c r="Q384" s="11">
        <v>70000000298</v>
      </c>
      <c r="R384" s="11">
        <v>90000000298</v>
      </c>
      <c r="S384" s="11">
        <v>11000000347</v>
      </c>
      <c r="T384" s="11">
        <v>13000000350</v>
      </c>
      <c r="U384" s="11"/>
      <c r="V384" s="11"/>
      <c r="W384" s="8">
        <f>IF(G384 = "NULL", "NULL", G384/4)</f>
        <v>0.47500804246421108</v>
      </c>
      <c r="X384" s="8">
        <f>IF(W384 = "NULL", "NULL", W384*28.35)</f>
        <v>13.466478003860384</v>
      </c>
      <c r="Y384" s="8">
        <f>IF(G384 = "NULL", "NULL", G384*4)</f>
        <v>7.6001286794273772</v>
      </c>
      <c r="Z384" s="8">
        <f>IF(G384 = "NULL", "NULL", H384*4)</f>
        <v>215.46</v>
      </c>
      <c r="AA384" s="11">
        <v>15000000275</v>
      </c>
      <c r="AB384" s="8">
        <f>IF(OR(E384 = "NULL", G384 = "NULL"), "NULL", (E384+G384)/2)</f>
        <v>1.4250241273926332</v>
      </c>
      <c r="AC384" s="8">
        <f>IF(OR(F384 = "NULL", H384 = "NULL"), "NULL", (F384+H384)/2)</f>
        <v>40.39875</v>
      </c>
      <c r="AD384" s="13" t="s">
        <v>1236</v>
      </c>
    </row>
    <row r="385" spans="1:30" ht="75.599999999999994" customHeight="1" x14ac:dyDescent="0.3">
      <c r="A385" s="14" t="s">
        <v>1237</v>
      </c>
      <c r="B385" s="10" t="s">
        <v>1238</v>
      </c>
      <c r="C385" s="10" t="s">
        <v>1238</v>
      </c>
      <c r="D385" s="11" t="s">
        <v>2256</v>
      </c>
      <c r="E385" s="8">
        <f>IF(F385 = "NULL", "NULL", F385/28.34952)</f>
        <v>0.95001608492842216</v>
      </c>
      <c r="F385" s="8">
        <v>26.932500000000001</v>
      </c>
      <c r="G385" s="8">
        <f>IF(H385 = "NULL", "NULL", H385/28.34952)</f>
        <v>1.9000321698568443</v>
      </c>
      <c r="H385" s="8">
        <v>53.865000000000002</v>
      </c>
      <c r="I385" s="8">
        <f>IF(G385 = "NULL", "NULL", G385*1.25)</f>
        <v>2.3750402123210552</v>
      </c>
      <c r="J385" s="8">
        <f>IF(G385 = "NULL", "NULL", I385*28.35)</f>
        <v>67.332390019301926</v>
      </c>
      <c r="K385" s="8">
        <f>IF(G385 = "NULL", "NULL", G385*2)</f>
        <v>3.8000643397136886</v>
      </c>
      <c r="L385" s="8">
        <f>IF(G385 = "NULL", "NULL", K385*28.35)</f>
        <v>107.73182403088308</v>
      </c>
      <c r="M385" s="11" t="s">
        <v>2257</v>
      </c>
      <c r="N385" s="11">
        <v>10000000490</v>
      </c>
      <c r="O385" s="11">
        <v>30000000490</v>
      </c>
      <c r="P385" s="11">
        <v>50000000490</v>
      </c>
      <c r="Q385" s="11">
        <v>70000000490</v>
      </c>
      <c r="R385" s="11">
        <v>90000000490</v>
      </c>
      <c r="S385" s="11">
        <v>11000000348</v>
      </c>
      <c r="T385" s="11">
        <v>13000000351</v>
      </c>
      <c r="U385" s="11"/>
      <c r="V385" s="11"/>
      <c r="W385" s="8">
        <f>IF(G385 = "NULL", "NULL", G385/4)</f>
        <v>0.47500804246421108</v>
      </c>
      <c r="X385" s="8">
        <f>IF(W385 = "NULL", "NULL", W385*28.35)</f>
        <v>13.466478003860384</v>
      </c>
      <c r="Y385" s="8">
        <f>IF(G385 = "NULL", "NULL", G385*4)</f>
        <v>7.6001286794273772</v>
      </c>
      <c r="Z385" s="8">
        <f>IF(G385 = "NULL", "NULL", H385*4)</f>
        <v>215.46</v>
      </c>
      <c r="AA385" s="11">
        <v>15000000446</v>
      </c>
      <c r="AB385" s="8">
        <f>IF(OR(E385 = "NULL", G385 = "NULL"), "NULL", (E385+G385)/2)</f>
        <v>1.4250241273926332</v>
      </c>
      <c r="AC385" s="8">
        <f>IF(OR(F385 = "NULL", H385 = "NULL"), "NULL", (F385+H385)/2)</f>
        <v>40.39875</v>
      </c>
      <c r="AD385" s="13" t="s">
        <v>1239</v>
      </c>
    </row>
    <row r="386" spans="1:30" ht="75.599999999999994" customHeight="1" x14ac:dyDescent="0.3">
      <c r="A386" s="25" t="s">
        <v>1240</v>
      </c>
      <c r="B386" s="10" t="s">
        <v>1241</v>
      </c>
      <c r="C386" s="10" t="s">
        <v>1242</v>
      </c>
      <c r="D386" s="11" t="s">
        <v>1243</v>
      </c>
      <c r="E386" s="8">
        <f>IF(F386 = "NULL", "NULL", F386/28.34952)</f>
        <v>0.84657518010886967</v>
      </c>
      <c r="F386" s="8">
        <v>24</v>
      </c>
      <c r="G386" s="8">
        <f>IF(H386 = "NULL", "NULL", H386/28.34952)</f>
        <v>1.7284243260556089</v>
      </c>
      <c r="H386" s="8">
        <v>49</v>
      </c>
      <c r="I386" s="8">
        <f>IF(G386 = "NULL", "NULL", G386*1.25)</f>
        <v>2.1605304075695111</v>
      </c>
      <c r="J386" s="8">
        <f>IF(G386 = "NULL", "NULL", I386*28.35)</f>
        <v>61.251037054595642</v>
      </c>
      <c r="K386" s="8">
        <f>IF(G386 = "NULL", "NULL", G386*2)</f>
        <v>3.4568486521112178</v>
      </c>
      <c r="L386" s="8">
        <f>IF(G386 = "NULL", "NULL", K386*28.35)</f>
        <v>98.001659287353036</v>
      </c>
      <c r="M386" s="11" t="str">
        <f>CONCATENATE(D386, CHAR(10), " - NET WT. ", E386, " oz (", F386, " grams)")</f>
        <v>Rustic Herb Bread Dip Ingredients:
salt, red pepper, black pepper, oregano, rosemary, parsley, garlic, basil
 - NET WT. 0.84657518010887 oz (24 grams)</v>
      </c>
      <c r="N386" s="12">
        <v>10000000299</v>
      </c>
      <c r="O386" s="12">
        <v>30000000299</v>
      </c>
      <c r="P386" s="12">
        <v>50000000299</v>
      </c>
      <c r="Q386" s="12">
        <v>70000000299</v>
      </c>
      <c r="R386" s="12">
        <v>90000000299</v>
      </c>
      <c r="S386" s="12">
        <v>11000000349</v>
      </c>
      <c r="T386" s="12">
        <v>13000000352</v>
      </c>
      <c r="U386" s="10" t="s">
        <v>39</v>
      </c>
      <c r="V386" s="11" t="s">
        <v>1069</v>
      </c>
      <c r="W386" s="8">
        <f>IF(G386 = "NULL", "NULL", G386/4)</f>
        <v>0.43210608151390223</v>
      </c>
      <c r="X386" s="8">
        <f>IF(W386 = "NULL", "NULL", W386*28.35)</f>
        <v>12.250207410919129</v>
      </c>
      <c r="Y386" s="8">
        <f>IF(G386 = "NULL", "NULL", G386*4)</f>
        <v>6.9136973042224357</v>
      </c>
      <c r="Z386" s="8">
        <f>IF(G386 = "NULL", "NULL", H386*4)</f>
        <v>196</v>
      </c>
      <c r="AA386" s="16">
        <v>15000000276</v>
      </c>
      <c r="AB386" s="8">
        <f>IF(OR(E386 = "NULL", G386 = "NULL"), "NULL", (E386+G386)/2)</f>
        <v>1.2874997530822392</v>
      </c>
      <c r="AC386" s="8">
        <f>IF(OR(F386 = "NULL", H386 = "NULL"), "NULL", (F386+H386)/2)</f>
        <v>36.5</v>
      </c>
      <c r="AD386" s="13" t="s">
        <v>1987</v>
      </c>
    </row>
    <row r="387" spans="1:30" ht="75.599999999999994" customHeight="1" x14ac:dyDescent="0.3">
      <c r="A387" s="14" t="s">
        <v>1244</v>
      </c>
      <c r="B387" s="10" t="s">
        <v>1245</v>
      </c>
      <c r="C387" s="10" t="s">
        <v>1246</v>
      </c>
      <c r="D387" s="11" t="s">
        <v>2258</v>
      </c>
      <c r="E387" s="8">
        <f>IF(F387 = "NULL", "NULL", F387/28.34952)</f>
        <v>0.84657518010886967</v>
      </c>
      <c r="F387" s="8">
        <v>24</v>
      </c>
      <c r="G387" s="8">
        <f>IF(H387 = "NULL", "NULL", H387/28.34952)</f>
        <v>1.7284243260556089</v>
      </c>
      <c r="H387" s="8">
        <v>49</v>
      </c>
      <c r="I387" s="8">
        <f>IF(G387 = "NULL", "NULL", G387*1.25)</f>
        <v>2.1605304075695111</v>
      </c>
      <c r="J387" s="8">
        <f>IF(G387 = "NULL", "NULL", I387*28.35)</f>
        <v>61.251037054595642</v>
      </c>
      <c r="K387" s="8">
        <f>IF(G387 = "NULL", "NULL", G387*2)</f>
        <v>3.4568486521112178</v>
      </c>
      <c r="L387" s="8">
        <f>IF(G387 = "NULL", "NULL", K387*28.35)</f>
        <v>98.001659287353036</v>
      </c>
      <c r="M387" s="11" t="s">
        <v>2259</v>
      </c>
      <c r="N387" s="11">
        <v>10000000491</v>
      </c>
      <c r="O387" s="11">
        <v>30000000491</v>
      </c>
      <c r="P387" s="11">
        <v>50000000491</v>
      </c>
      <c r="Q387" s="11">
        <v>70000000491</v>
      </c>
      <c r="R387" s="11">
        <v>90000000491</v>
      </c>
      <c r="S387" s="11">
        <v>11000000350</v>
      </c>
      <c r="T387" s="11">
        <v>13000000353</v>
      </c>
      <c r="U387" s="11" t="s">
        <v>39</v>
      </c>
      <c r="V387" s="11"/>
      <c r="W387" s="8">
        <f>IF(G387 = "NULL", "NULL", G387/4)</f>
        <v>0.43210608151390223</v>
      </c>
      <c r="X387" s="8">
        <f>IF(W387 = "NULL", "NULL", W387*28.35)</f>
        <v>12.250207410919129</v>
      </c>
      <c r="Y387" s="8">
        <f>IF(G387 = "NULL", "NULL", G387*4)</f>
        <v>6.9136973042224357</v>
      </c>
      <c r="Z387" s="8">
        <f>IF(G387 = "NULL", "NULL", H387*4)</f>
        <v>196</v>
      </c>
      <c r="AA387" s="11">
        <v>15000000447</v>
      </c>
      <c r="AB387" s="8">
        <f>IF(OR(E387 = "NULL", G387 = "NULL"), "NULL", (E387+G387)/2)</f>
        <v>1.2874997530822392</v>
      </c>
      <c r="AC387" s="8">
        <f>IF(OR(F387 = "NULL", H387 = "NULL"), "NULL", (F387+H387)/2)</f>
        <v>36.5</v>
      </c>
      <c r="AD387" s="13" t="s">
        <v>1247</v>
      </c>
    </row>
    <row r="388" spans="1:30" ht="75.599999999999994" customHeight="1" x14ac:dyDescent="0.3">
      <c r="A388" s="25" t="s">
        <v>1248</v>
      </c>
      <c r="B388" s="10" t="s">
        <v>1249</v>
      </c>
      <c r="C388" s="10" t="s">
        <v>1249</v>
      </c>
      <c r="D388" s="11" t="s">
        <v>1250</v>
      </c>
      <c r="E388" s="8">
        <f>IF(F388 = "NULL", "NULL", F388/28.34952)</f>
        <v>1.9000321698568443</v>
      </c>
      <c r="F388" s="8">
        <v>53.865000000000002</v>
      </c>
      <c r="G388" s="8">
        <f>IF(H388 = "NULL", "NULL", H388/28.34952)</f>
        <v>3.8000643397136886</v>
      </c>
      <c r="H388" s="8">
        <v>107.73</v>
      </c>
      <c r="I388" s="8">
        <f>IF(G388 = "NULL", "NULL", G388*1.25)</f>
        <v>4.7500804246421104</v>
      </c>
      <c r="J388" s="8">
        <f>IF(G388 = "NULL", "NULL", I388*28.35)</f>
        <v>134.66478003860385</v>
      </c>
      <c r="K388" s="8">
        <f>IF(G388 = "NULL", "NULL", G388*2)</f>
        <v>7.6001286794273772</v>
      </c>
      <c r="L388" s="8">
        <f>IF(G388 = "NULL", "NULL", K388*28.35)</f>
        <v>215.46364806176615</v>
      </c>
      <c r="M388" s="11" t="str">
        <f>CONCATENATE(D388, CHAR(10), " - NET WT. ", E388, " oz (", F388, " grams)")</f>
        <v>Saffron Ingredients:
saffron
 - NET WT. 1.90003216985684 oz (53.865 grams)</v>
      </c>
      <c r="N388" s="12">
        <v>10000000406</v>
      </c>
      <c r="O388" s="12">
        <v>30000000406</v>
      </c>
      <c r="P388" s="12">
        <v>50000000406</v>
      </c>
      <c r="Q388" s="12">
        <v>70000000406</v>
      </c>
      <c r="R388" s="12">
        <v>90000000406</v>
      </c>
      <c r="S388" s="12">
        <v>11000000351</v>
      </c>
      <c r="T388" s="12">
        <v>13000000354</v>
      </c>
      <c r="U388" s="10"/>
      <c r="V388" s="11"/>
      <c r="W388" s="8">
        <f>IF(G388 = "NULL", "NULL", G388/4)</f>
        <v>0.95001608492842216</v>
      </c>
      <c r="X388" s="8">
        <f>IF(W388 = "NULL", "NULL", W388*28.35)</f>
        <v>26.932956007720769</v>
      </c>
      <c r="Y388" s="8">
        <f>IF(G388 = "NULL", "NULL", G388*4)</f>
        <v>15.200257358854754</v>
      </c>
      <c r="Z388" s="8">
        <f>IF(G388 = "NULL", "NULL", H388*4)</f>
        <v>430.92</v>
      </c>
      <c r="AA388" s="16">
        <v>15000000371</v>
      </c>
      <c r="AB388" s="8">
        <f>IF(OR(E388 = "NULL", G388 = "NULL"), "NULL", (E388+G388)/2)</f>
        <v>2.8500482547852664</v>
      </c>
      <c r="AC388" s="8">
        <f>IF(OR(F388 = "NULL", H388 = "NULL"), "NULL", (F388+H388)/2)</f>
        <v>80.797499999999999</v>
      </c>
      <c r="AD388" s="13"/>
    </row>
    <row r="389" spans="1:30" ht="75.599999999999994" customHeight="1" x14ac:dyDescent="0.3">
      <c r="A389" s="9" t="s">
        <v>1251</v>
      </c>
      <c r="B389" s="10" t="s">
        <v>1252</v>
      </c>
      <c r="C389" s="10" t="s">
        <v>1253</v>
      </c>
      <c r="D389" s="11" t="s">
        <v>1254</v>
      </c>
      <c r="E389" s="8">
        <f>IF(F389 = "NULL", "NULL", F389/28.34952)</f>
        <v>1.9000321698568443</v>
      </c>
      <c r="F389" s="8">
        <v>53.865000000000002</v>
      </c>
      <c r="G389" s="8">
        <f>IF(H389 = "NULL", "NULL", H389/28.34952)</f>
        <v>3.8000643397136886</v>
      </c>
      <c r="H389" s="8">
        <v>107.73</v>
      </c>
      <c r="I389" s="8">
        <f>IF(G389 = "NULL", "NULL", G389*1.25)</f>
        <v>4.7500804246421104</v>
      </c>
      <c r="J389" s="8">
        <f>IF(G389 = "NULL", "NULL", I389*28.35)</f>
        <v>134.66478003860385</v>
      </c>
      <c r="K389" s="8">
        <f>IF(G389 = "NULL", "NULL", G389*2)</f>
        <v>7.6001286794273772</v>
      </c>
      <c r="L389" s="8">
        <f>IF(G389 = "NULL", "NULL", K389*28.35)</f>
        <v>215.46364806176615</v>
      </c>
      <c r="M389" s="11" t="str">
        <f>CONCATENATE(D389, CHAR(10), " - NET WT. ", E389, " oz (", F389, " grams)")</f>
        <v>Saffron Pink Peppercorn Sea Salt Ingredients:
salt, pink peppercorns, turmeric, saffron powder
 - NET WT. 1.90003216985684 oz (53.865 grams)</v>
      </c>
      <c r="N389" s="12">
        <v>10000000300</v>
      </c>
      <c r="O389" s="12">
        <v>30000000300</v>
      </c>
      <c r="P389" s="12">
        <v>50000000300</v>
      </c>
      <c r="Q389" s="12">
        <v>70000000300</v>
      </c>
      <c r="R389" s="12">
        <v>90000000300</v>
      </c>
      <c r="S389" s="12">
        <v>11000000352</v>
      </c>
      <c r="T389" s="12">
        <v>13000000355</v>
      </c>
      <c r="U389" s="10"/>
      <c r="V389" s="11"/>
      <c r="W389" s="8">
        <f>IF(G389 = "NULL", "NULL", G389/4)</f>
        <v>0.95001608492842216</v>
      </c>
      <c r="X389" s="8">
        <f>IF(W389 = "NULL", "NULL", W389*28.35)</f>
        <v>26.932956007720769</v>
      </c>
      <c r="Y389" s="8">
        <f>IF(G389 = "NULL", "NULL", G389*4)</f>
        <v>15.200257358854754</v>
      </c>
      <c r="Z389" s="8">
        <f>IF(G389 = "NULL", "NULL", H389*4)</f>
        <v>430.92</v>
      </c>
      <c r="AA389" s="16">
        <v>15000000277</v>
      </c>
      <c r="AB389" s="8">
        <f>IF(OR(E389 = "NULL", G389 = "NULL"), "NULL", (E389+G389)/2)</f>
        <v>2.8500482547852664</v>
      </c>
      <c r="AC389" s="8">
        <f>IF(OR(F389 = "NULL", H389 = "NULL"), "NULL", (F389+H389)/2)</f>
        <v>80.797499999999999</v>
      </c>
      <c r="AD389" s="13"/>
    </row>
    <row r="390" spans="1:30" ht="75.599999999999994" customHeight="1" x14ac:dyDescent="0.3">
      <c r="A390" s="9" t="s">
        <v>1255</v>
      </c>
      <c r="B390" s="10" t="s">
        <v>1658</v>
      </c>
      <c r="C390" s="10" t="s">
        <v>1659</v>
      </c>
      <c r="D390" s="11" t="s">
        <v>1660</v>
      </c>
      <c r="E390" s="8">
        <f>IF(F390 = "NULL", "NULL", F390/28.34952)</f>
        <v>2.9000491013604468</v>
      </c>
      <c r="F390" s="8">
        <v>82.215000000000003</v>
      </c>
      <c r="G390" s="8">
        <f>IF(H390 = "NULL", "NULL", H390/28.34952)</f>
        <v>5.8000982027208936</v>
      </c>
      <c r="H390" s="8">
        <v>164.43</v>
      </c>
      <c r="I390" s="8">
        <f>IF(G390 = "NULL", "NULL", G390*1.25)</f>
        <v>7.2501227534011168</v>
      </c>
      <c r="J390" s="8">
        <f>IF(G390 = "NULL", "NULL", I390*28.35)</f>
        <v>205.54098005892166</v>
      </c>
      <c r="K390" s="8">
        <f>IF(G390 = "NULL", "NULL", G390*2)</f>
        <v>11.600196405441787</v>
      </c>
      <c r="L390" s="8">
        <f>IF(G390 = "NULL", "NULL", K390*28.35)</f>
        <v>328.86556809427469</v>
      </c>
      <c r="M390" s="11" t="str">
        <f>CONCATENATE(D390, CHAR(10), " - NET WT. ", E390, " oz (", F390, " grams)")</f>
        <v>Sal de Vino Wine Salt Ingredients:
sea salt, red  wine
 - NET WT. 2.90004910136045 oz (82.215 grams)</v>
      </c>
      <c r="N390" s="12">
        <v>10000000301</v>
      </c>
      <c r="O390" s="12">
        <v>30000000301</v>
      </c>
      <c r="P390" s="12">
        <v>50000000301</v>
      </c>
      <c r="Q390" s="12">
        <v>70000000301</v>
      </c>
      <c r="R390" s="12">
        <v>90000000301</v>
      </c>
      <c r="S390" s="12">
        <v>11000000353</v>
      </c>
      <c r="T390" s="12">
        <v>13000000356</v>
      </c>
      <c r="U390" s="10" t="s">
        <v>39</v>
      </c>
      <c r="V390" s="11"/>
      <c r="W390" s="8">
        <f>IF(G390 = "NULL", "NULL", G390/4)</f>
        <v>1.4500245506802234</v>
      </c>
      <c r="X390" s="8">
        <f>IF(W390 = "NULL", "NULL", W390*28.35)</f>
        <v>41.108196011784337</v>
      </c>
      <c r="Y390" s="8">
        <f>IF(G390 = "NULL", "NULL", G390*4)</f>
        <v>23.200392810883574</v>
      </c>
      <c r="Z390" s="8">
        <f>IF(G390 = "NULL", "NULL", H390*4)</f>
        <v>657.72</v>
      </c>
      <c r="AA390" s="16">
        <v>15000000278</v>
      </c>
      <c r="AB390" s="8">
        <f>IF(OR(E390 = "NULL", G390 = "NULL"), "NULL", (E390+G390)/2)</f>
        <v>4.3500736520406704</v>
      </c>
      <c r="AC390" s="8">
        <f>IF(OR(F390 = "NULL", H390 = "NULL"), "NULL", (F390+H390)/2)</f>
        <v>123.32250000000001</v>
      </c>
      <c r="AD390" s="13"/>
    </row>
    <row r="391" spans="1:30" ht="75.599999999999994" customHeight="1" x14ac:dyDescent="0.3">
      <c r="A391" s="9" t="s">
        <v>1256</v>
      </c>
      <c r="B391" s="10" t="s">
        <v>2303</v>
      </c>
      <c r="C391" s="10" t="s">
        <v>2305</v>
      </c>
      <c r="D391" s="11" t="s">
        <v>2306</v>
      </c>
      <c r="E391" s="8">
        <f>IF(F391 = "NULL", "NULL", F391/28.34952)</f>
        <v>0.3527396583786957</v>
      </c>
      <c r="F391" s="8">
        <v>10</v>
      </c>
      <c r="G391" s="8" t="str">
        <f>IF(H391 = "NULL", "NULL", H391/28.34952)</f>
        <v>NULL</v>
      </c>
      <c r="H391" s="8" t="s">
        <v>32</v>
      </c>
      <c r="I391" s="8" t="str">
        <f>IF(G391 = "NULL", "NULL", G391*1.25)</f>
        <v>NULL</v>
      </c>
      <c r="J391" s="8" t="str">
        <f>IF(G391 = "NULL", "NULL", I391*28.35)</f>
        <v>NULL</v>
      </c>
      <c r="K391" s="8" t="str">
        <f>IF(G391 = "NULL", "NULL", G391*2)</f>
        <v>NULL</v>
      </c>
      <c r="L391" s="8" t="str">
        <f>IF(G391 = "NULL", "NULL", K391*28.35)</f>
        <v>NULL</v>
      </c>
      <c r="M391" s="11" t="str">
        <f>CONCATENATE(D391, CHAR(10), " - NET WT. ", E391, " oz (", F391, " grams)")</f>
        <v>Salt Free European Bread Dip Ingredients:
garlic, basil, oregano, parsley, thyme, spices
 - NET WT. 0.352739658378696 oz (10 grams)</v>
      </c>
      <c r="N391" s="12">
        <v>10000000514</v>
      </c>
      <c r="O391" s="12">
        <v>30000000514</v>
      </c>
      <c r="P391" s="12">
        <v>50000000514</v>
      </c>
      <c r="Q391" s="12">
        <v>70000000514</v>
      </c>
      <c r="R391" s="12">
        <v>90000000514</v>
      </c>
      <c r="S391" s="12">
        <v>11000000470</v>
      </c>
      <c r="T391" s="12">
        <v>13000000357</v>
      </c>
      <c r="U391" s="10" t="s">
        <v>39</v>
      </c>
      <c r="V391" s="11" t="s">
        <v>245</v>
      </c>
      <c r="W391" s="8" t="str">
        <f>IF(G391 = "NULL", "NULL", G391/4)</f>
        <v>NULL</v>
      </c>
      <c r="X391" s="8" t="str">
        <f>IF(W391 = "NULL", "NULL", W391*28.35)</f>
        <v>NULL</v>
      </c>
      <c r="Y391" s="8" t="str">
        <f>IF(G391 = "NULL", "NULL", G391*4)</f>
        <v>NULL</v>
      </c>
      <c r="Z391" s="8" t="str">
        <f>IF(G391 = "NULL", "NULL", H391*4)</f>
        <v>NULL</v>
      </c>
      <c r="AA391" s="16">
        <v>15000000469</v>
      </c>
      <c r="AB391" s="8" t="str">
        <f>IF(OR(E391 = "NULL", G391 = "NULL"), "NULL", (E391+G391)/2)</f>
        <v>NULL</v>
      </c>
      <c r="AC391" s="8" t="str">
        <f>IF(OR(F391 = "NULL", H391 = "NULL"), "NULL", (F391+H391)/2)</f>
        <v>NULL</v>
      </c>
      <c r="AD391" s="13" t="s">
        <v>1990</v>
      </c>
    </row>
    <row r="392" spans="1:30" ht="75.599999999999994" customHeight="1" x14ac:dyDescent="0.3">
      <c r="A392" s="14" t="s">
        <v>1284</v>
      </c>
      <c r="B392" s="10" t="s">
        <v>2309</v>
      </c>
      <c r="C392" s="10" t="s">
        <v>2310</v>
      </c>
      <c r="D392" s="11" t="s">
        <v>2311</v>
      </c>
      <c r="E392" s="8">
        <f>IF(F392 = "NULL", "NULL", F392/28.34952)</f>
        <v>0.98767104346034784</v>
      </c>
      <c r="F392" s="8">
        <v>28</v>
      </c>
      <c r="G392" s="8" t="str">
        <f>IF(H392 = "NULL", "NULL", H392/28.34952)</f>
        <v>NULL</v>
      </c>
      <c r="H392" s="8" t="s">
        <v>32</v>
      </c>
      <c r="I392" s="8" t="str">
        <f>IF(G392 = "NULL", "NULL", G392*1.25)</f>
        <v>NULL</v>
      </c>
      <c r="J392" s="8" t="str">
        <f>IF(G392 = "NULL", "NULL", I392*28.35)</f>
        <v>NULL</v>
      </c>
      <c r="K392" s="8" t="str">
        <f>IF(G392 = "NULL", "NULL", G392*2)</f>
        <v>NULL</v>
      </c>
      <c r="L392" s="8" t="str">
        <f>IF(G392 = "NULL", "NULL", K392*28.35)</f>
        <v>NULL</v>
      </c>
      <c r="M392" s="11" t="s">
        <v>2260</v>
      </c>
      <c r="N392" s="11">
        <v>10000000492</v>
      </c>
      <c r="O392" s="11">
        <v>30000000492</v>
      </c>
      <c r="P392" s="11">
        <v>50000000492</v>
      </c>
      <c r="Q392" s="11">
        <v>70000000492</v>
      </c>
      <c r="R392" s="11">
        <v>90000000492</v>
      </c>
      <c r="S392" s="11">
        <v>11000000361</v>
      </c>
      <c r="T392" s="11">
        <v>13000000367</v>
      </c>
      <c r="U392" s="11" t="s">
        <v>39</v>
      </c>
      <c r="V392" s="11" t="s">
        <v>463</v>
      </c>
      <c r="W392" s="8" t="str">
        <f>IF(G392 = "NULL", "NULL", G392/4)</f>
        <v>NULL</v>
      </c>
      <c r="X392" s="8" t="str">
        <f>IF(W392 = "NULL", "NULL", W392*28.35)</f>
        <v>NULL</v>
      </c>
      <c r="Y392" s="8" t="str">
        <f>IF(G392 = "NULL", "NULL", G392*4)</f>
        <v>NULL</v>
      </c>
      <c r="Z392" s="8" t="str">
        <f>IF(G392 = "NULL", "NULL", H392*4)</f>
        <v>NULL</v>
      </c>
      <c r="AA392" s="11">
        <v>15000000448</v>
      </c>
      <c r="AB392" s="8" t="str">
        <f>IF(OR(E392 = "NULL", G392 = "NULL"), "NULL", (E392+G392)/2)</f>
        <v>NULL</v>
      </c>
      <c r="AC392" s="8" t="str">
        <f>IF(OR(F392 = "NULL", H392 = "NULL"), "NULL", (F392+H392)/2)</f>
        <v>NULL</v>
      </c>
      <c r="AD392" s="13" t="s">
        <v>1285</v>
      </c>
    </row>
    <row r="393" spans="1:30" ht="75.599999999999994" customHeight="1" x14ac:dyDescent="0.3">
      <c r="A393" s="9" t="s">
        <v>1767</v>
      </c>
      <c r="B393" s="10" t="s">
        <v>2304</v>
      </c>
      <c r="C393" s="10" t="s">
        <v>2307</v>
      </c>
      <c r="D393" s="11" t="s">
        <v>2308</v>
      </c>
      <c r="E393" s="8">
        <f>IF(F393 = "NULL", "NULL", F393/28.34952)</f>
        <v>0.84657518010886967</v>
      </c>
      <c r="F393" s="8">
        <v>24</v>
      </c>
      <c r="G393" s="8" t="str">
        <f>IF(H393 = "NULL", "NULL", H393/28.34952)</f>
        <v>NULL</v>
      </c>
      <c r="H393" s="8" t="s">
        <v>32</v>
      </c>
      <c r="I393" s="8" t="str">
        <f>IF(G393 = "NULL", "NULL", G393*1.25)</f>
        <v>NULL</v>
      </c>
      <c r="J393" s="8" t="str">
        <f>IF(G393 = "NULL", "NULL", I393*28.35)</f>
        <v>NULL</v>
      </c>
      <c r="K393" s="8" t="str">
        <f>IF(G393 = "NULL", "NULL", G393*2)</f>
        <v>NULL</v>
      </c>
      <c r="L393" s="8" t="str">
        <f>IF(G393 = "NULL", "NULL", K393*28.35)</f>
        <v>NULL</v>
      </c>
      <c r="M393" s="11" t="str">
        <f>CONCATENATE(D393, CHAR(10), " - NET WT. ", E393, " oz (", F393, " grams)")</f>
        <v>Salt Free Taco Seasoning Ingredients:
paprika, garlic, onion, cumin, oregano, spices
 - NET WT. 0.84657518010887 oz (24 grams)</v>
      </c>
      <c r="N393" s="12">
        <v>10000000526</v>
      </c>
      <c r="O393" s="12">
        <v>30000000526</v>
      </c>
      <c r="P393" s="12">
        <v>50000000526</v>
      </c>
      <c r="Q393" s="12">
        <v>70000000526</v>
      </c>
      <c r="R393" s="12">
        <v>90000000526</v>
      </c>
      <c r="S393" s="12">
        <v>11000000482</v>
      </c>
      <c r="T393" s="12">
        <v>13000000481</v>
      </c>
      <c r="U393" s="10" t="s">
        <v>39</v>
      </c>
      <c r="V393" s="11" t="s">
        <v>245</v>
      </c>
      <c r="W393" s="8" t="str">
        <f>IF(G393 = "NULL", "NULL", G393/4)</f>
        <v>NULL</v>
      </c>
      <c r="X393" s="8" t="str">
        <f>IF(W393 = "NULL", "NULL", W393*28.35)</f>
        <v>NULL</v>
      </c>
      <c r="Y393" s="8" t="str">
        <f>IF(G393 = "NULL", "NULL", G393*4)</f>
        <v>NULL</v>
      </c>
      <c r="Z393" s="8" t="str">
        <f>IF(G393 = "NULL", "NULL", H393*4)</f>
        <v>NULL</v>
      </c>
      <c r="AA393" s="16">
        <v>15000000481</v>
      </c>
      <c r="AB393" s="8" t="str">
        <f>IF(OR(E393 = "NULL", G393 = "NULL"), "NULL", (E393+G393)/2)</f>
        <v>NULL</v>
      </c>
      <c r="AC393" s="8" t="str">
        <f>IF(OR(F393 = "NULL", H393 = "NULL"), "NULL", (F393+H393)/2)</f>
        <v>NULL</v>
      </c>
      <c r="AD393" s="13"/>
    </row>
    <row r="394" spans="1:30" ht="75.599999999999994" customHeight="1" x14ac:dyDescent="0.3">
      <c r="A394" s="9" t="s">
        <v>1257</v>
      </c>
      <c r="B394" s="10" t="s">
        <v>1258</v>
      </c>
      <c r="C394" s="10" t="s">
        <v>1259</v>
      </c>
      <c r="D394" s="11" t="s">
        <v>1260</v>
      </c>
      <c r="E394" s="8">
        <f>IF(F394 = "NULL", "NULL", F394/28.34952)</f>
        <v>2.0000338630072045</v>
      </c>
      <c r="F394" s="8">
        <v>56.7</v>
      </c>
      <c r="G394" s="8">
        <f>IF(H394 = "NULL", "NULL", H394/28.34952)</f>
        <v>4.0000677260144091</v>
      </c>
      <c r="H394" s="8">
        <v>113.4</v>
      </c>
      <c r="I394" s="8">
        <f>IF(G394 = "NULL", "NULL", G394*1.25)</f>
        <v>5.0000846575180109</v>
      </c>
      <c r="J394" s="8">
        <f>IF(G394 = "NULL", "NULL", I394*28.35)</f>
        <v>141.75240004063562</v>
      </c>
      <c r="K394" s="8">
        <f>IF(G394 = "NULL", "NULL", G394*2)</f>
        <v>8.0001354520288182</v>
      </c>
      <c r="L394" s="8">
        <f>IF(G394 = "NULL", "NULL", K394*28.35)</f>
        <v>226.803840065017</v>
      </c>
      <c r="M394" s="11" t="str">
        <f>CONCATENATE(D394, CHAR(10), " - NET WT. ", E394, " oz (", F394, " grams)")</f>
        <v>Salted Caramel Popcorn Seasoning Ingredients:
sugar, brown sugar, molasses, artificial flavors, soy lecithin, salt, fd&amp;c yellow #5, fd&amp;c red #40, fd&amp;c blue #1, salt
• ALLERGY ALERT: contains soy •
 - NET WT. 2.0000338630072 oz (56.7 grams)</v>
      </c>
      <c r="N394" s="12">
        <v>10000000463</v>
      </c>
      <c r="O394" s="12">
        <v>30000000463</v>
      </c>
      <c r="P394" s="12">
        <v>50000000463</v>
      </c>
      <c r="Q394" s="12">
        <v>70000000463</v>
      </c>
      <c r="R394" s="12">
        <v>90000000463</v>
      </c>
      <c r="S394" s="12">
        <v>11000000354</v>
      </c>
      <c r="T394" s="12">
        <v>13000000358</v>
      </c>
      <c r="U394" s="10" t="s">
        <v>39</v>
      </c>
      <c r="V394" s="11"/>
      <c r="W394" s="8">
        <f>IF(G394 = "NULL", "NULL", G394/4)</f>
        <v>1.0000169315036023</v>
      </c>
      <c r="X394" s="8">
        <f>IF(W394 = "NULL", "NULL", W394*28.35)</f>
        <v>28.350480008127125</v>
      </c>
      <c r="Y394" s="8">
        <f>IF(G394 = "NULL", "NULL", G394*4)</f>
        <v>16.000270904057636</v>
      </c>
      <c r="Z394" s="8">
        <f>IF(G394 = "NULL", "NULL", H394*4)</f>
        <v>453.6</v>
      </c>
      <c r="AA394" s="16">
        <v>15000000420</v>
      </c>
      <c r="AB394" s="8">
        <f>IF(OR(E394 = "NULL", G394 = "NULL"), "NULL", (E394+G394)/2)</f>
        <v>3.0000507945108068</v>
      </c>
      <c r="AC394" s="8">
        <f>IF(OR(F394 = "NULL", H394 = "NULL"), "NULL", (F394+H394)/2)</f>
        <v>85.050000000000011</v>
      </c>
      <c r="AD394" s="13"/>
    </row>
    <row r="395" spans="1:30" ht="75.599999999999994" customHeight="1" x14ac:dyDescent="0.3">
      <c r="A395" s="9" t="s">
        <v>1261</v>
      </c>
      <c r="B395" s="10" t="s">
        <v>1262</v>
      </c>
      <c r="C395" s="10" t="s">
        <v>1262</v>
      </c>
      <c r="D395" s="11" t="s">
        <v>2126</v>
      </c>
      <c r="E395" s="8">
        <f>IF(F395 = "NULL", "NULL", F395/28.34952)</f>
        <v>1.5520544968662611</v>
      </c>
      <c r="F395" s="8">
        <v>44</v>
      </c>
      <c r="G395" s="8">
        <f>IF(H395 = "NULL", "NULL", H395/28.34952)</f>
        <v>3.3157527887597396</v>
      </c>
      <c r="H395" s="8">
        <v>94</v>
      </c>
      <c r="I395" s="8">
        <f>IF(G395 = "NULL", "NULL", G395*1.25)</f>
        <v>4.1446909859496746</v>
      </c>
      <c r="J395" s="8">
        <f>IF(G395 = "NULL", "NULL", I395*28.35)</f>
        <v>117.50198945167328</v>
      </c>
      <c r="K395" s="8">
        <f>IF(G395 = "NULL", "NULL", G395*2)</f>
        <v>6.6315055775194791</v>
      </c>
      <c r="L395" s="8">
        <f>IF(G395 = "NULL", "NULL", K395*28.35)</f>
        <v>188.00318312267723</v>
      </c>
      <c r="M395" s="11" t="str">
        <f>CONCATENATE(D395, CHAR(10), " - NET WT. ", E395, " oz (", F395, " grams)")</f>
        <v>Salted Caramel Sugar Ingredients:
cane sugar, caramel flavor, salt
 - NET WT. 1.55205449686626 oz (44 grams)</v>
      </c>
      <c r="N395" s="12">
        <v>10000000511</v>
      </c>
      <c r="O395" s="12">
        <v>30000000511</v>
      </c>
      <c r="P395" s="12">
        <v>50000000511</v>
      </c>
      <c r="Q395" s="12">
        <v>70000000511</v>
      </c>
      <c r="R395" s="12">
        <v>90000000511</v>
      </c>
      <c r="S395" s="12">
        <v>11000000467</v>
      </c>
      <c r="T395" s="12">
        <v>13000000359</v>
      </c>
      <c r="U395" s="10" t="s">
        <v>39</v>
      </c>
      <c r="V395" s="11" t="s">
        <v>1687</v>
      </c>
      <c r="W395" s="8">
        <f>IF(G395 = "NULL", "NULL", G395/4)</f>
        <v>0.82893819718993489</v>
      </c>
      <c r="X395" s="8">
        <f>IF(W395 = "NULL", "NULL", W395*28.35)</f>
        <v>23.500397890334654</v>
      </c>
      <c r="Y395" s="8">
        <f>IF(G395 = "NULL", "NULL", G395*4)</f>
        <v>13.263011155038958</v>
      </c>
      <c r="Z395" s="8">
        <f>IF(G395 = "NULL", "NULL", H395*4)</f>
        <v>376</v>
      </c>
      <c r="AA395" s="16">
        <v>15000000466</v>
      </c>
      <c r="AB395" s="8">
        <f>IF(OR(E395 = "NULL", G395 = "NULL"), "NULL", (E395+G395)/2)</f>
        <v>2.4339036428130001</v>
      </c>
      <c r="AC395" s="8">
        <f>IF(OR(F395 = "NULL", H395 = "NULL"), "NULL", (F395+H395)/2)</f>
        <v>69</v>
      </c>
      <c r="AD395" s="13"/>
    </row>
    <row r="396" spans="1:30" ht="75.599999999999994" customHeight="1" x14ac:dyDescent="0.3">
      <c r="A396" s="25" t="s">
        <v>677</v>
      </c>
      <c r="B396" s="10" t="s">
        <v>2043</v>
      </c>
      <c r="C396" s="10" t="s">
        <v>2043</v>
      </c>
      <c r="D396" s="11" t="s">
        <v>2098</v>
      </c>
      <c r="E396" s="8">
        <f>IF(F396 = "NULL", "NULL", F396/28.34952)</f>
        <v>1.1993148384875654</v>
      </c>
      <c r="F396" s="8">
        <v>34</v>
      </c>
      <c r="G396" s="8">
        <f>IF(H396 = "NULL", "NULL", H396/28.34952)</f>
        <v>2.4691776086508699</v>
      </c>
      <c r="H396" s="8">
        <v>70</v>
      </c>
      <c r="I396" s="8">
        <f>IF(G396 = "NULL", "NULL", G396*1.25)</f>
        <v>3.0864720108135875</v>
      </c>
      <c r="J396" s="8">
        <f>IF(G396 = "NULL", "NULL", I396*28.35)</f>
        <v>87.501481506565213</v>
      </c>
      <c r="K396" s="8">
        <f>IF(G396 = "NULL", "NULL", G396*2)</f>
        <v>4.9383552173017398</v>
      </c>
      <c r="L396" s="8">
        <f>IF(G396 = "NULL", "NULL", K396*28.35)</f>
        <v>140.00237041050434</v>
      </c>
      <c r="M396" s="11" t="str">
        <f>CONCATENATE(D396, CHAR(10), " - NET WT. ", E396, " oz (", F396, " grams)")</f>
        <v>Sassy Salmon Seasoning Ingredients:
brown sugar, orange zest, black pepper, sea salt, coriander, anise, cumin, fennel
 - NET WT. 1.19931483848757 oz (34 grams)</v>
      </c>
      <c r="N396" s="12">
        <v>10000000303</v>
      </c>
      <c r="O396" s="12">
        <v>30000000303</v>
      </c>
      <c r="P396" s="12">
        <v>50000000303</v>
      </c>
      <c r="Q396" s="12">
        <v>70000000303</v>
      </c>
      <c r="R396" s="12">
        <v>90000000303</v>
      </c>
      <c r="S396" s="12">
        <v>11000000355</v>
      </c>
      <c r="T396" s="12">
        <v>13000000360</v>
      </c>
      <c r="U396" s="10" t="s">
        <v>39</v>
      </c>
      <c r="V396" s="11"/>
      <c r="W396" s="8">
        <f>IF(G396 = "NULL", "NULL", G396/4)</f>
        <v>0.61729440216271747</v>
      </c>
      <c r="X396" s="8">
        <f>IF(W396 = "NULL", "NULL", W396*28.35)</f>
        <v>17.500296301313043</v>
      </c>
      <c r="Y396" s="8">
        <f>IF(G396 = "NULL", "NULL", G396*4)</f>
        <v>9.8767104346034795</v>
      </c>
      <c r="Z396" s="8">
        <f>IF(G396 = "NULL", "NULL", H396*4)</f>
        <v>280</v>
      </c>
      <c r="AA396" s="16">
        <v>15000000279</v>
      </c>
      <c r="AB396" s="8">
        <f>IF(OR(E396 = "NULL", G396 = "NULL"), "NULL", (E396+G396)/2)</f>
        <v>1.8342462235692176</v>
      </c>
      <c r="AC396" s="8">
        <f>IF(OR(F396 = "NULL", H396 = "NULL"), "NULL", (F396+H396)/2)</f>
        <v>52</v>
      </c>
      <c r="AD396" s="13"/>
    </row>
    <row r="397" spans="1:30" ht="75.599999999999994" customHeight="1" x14ac:dyDescent="0.3">
      <c r="A397" s="14" t="s">
        <v>1264</v>
      </c>
      <c r="B397" s="10" t="s">
        <v>1265</v>
      </c>
      <c r="C397" s="10" t="s">
        <v>1265</v>
      </c>
      <c r="D397" s="11" t="s">
        <v>2276</v>
      </c>
      <c r="E397" s="8">
        <f>IF(F397 = "NULL", "NULL", F397/28.34952)</f>
        <v>1.1993148384875654</v>
      </c>
      <c r="F397" s="8">
        <v>34</v>
      </c>
      <c r="G397" s="8">
        <f>IF(H397 = "NULL", "NULL", H397/28.34952)</f>
        <v>2.4691776086508699</v>
      </c>
      <c r="H397" s="8">
        <v>70</v>
      </c>
      <c r="I397" s="8">
        <f>IF(G397 = "NULL", "NULL", G397*1.25)</f>
        <v>3.0864720108135875</v>
      </c>
      <c r="J397" s="8">
        <f>IF(G397 = "NULL", "NULL", I397*28.35)</f>
        <v>87.501481506565213</v>
      </c>
      <c r="K397" s="8">
        <f>IF(G397 = "NULL", "NULL", G397*2)</f>
        <v>4.9383552173017398</v>
      </c>
      <c r="L397" s="8">
        <f>IF(G397 = "NULL", "NULL", K397*28.35)</f>
        <v>140.00237041050434</v>
      </c>
      <c r="M397" s="11" t="s">
        <v>2277</v>
      </c>
      <c r="N397" s="11">
        <v>10000000505</v>
      </c>
      <c r="O397" s="11">
        <v>30000000505</v>
      </c>
      <c r="P397" s="11">
        <v>50000000505</v>
      </c>
      <c r="Q397" s="11">
        <v>70000000505</v>
      </c>
      <c r="R397" s="11">
        <v>90000000505</v>
      </c>
      <c r="S397" s="11">
        <v>11000000356</v>
      </c>
      <c r="T397" s="11">
        <v>13000000361</v>
      </c>
      <c r="U397" s="11" t="s">
        <v>39</v>
      </c>
      <c r="V397" s="11"/>
      <c r="W397" s="8">
        <f>IF(G397 = "NULL", "NULL", G397/4)</f>
        <v>0.61729440216271747</v>
      </c>
      <c r="X397" s="8">
        <f>IF(W397 = "NULL", "NULL", W397*28.35)</f>
        <v>17.500296301313043</v>
      </c>
      <c r="Y397" s="8">
        <f>IF(G397 = "NULL", "NULL", G397*4)</f>
        <v>9.8767104346034795</v>
      </c>
      <c r="Z397" s="8">
        <f>IF(G397 = "NULL", "NULL", H397*4)</f>
        <v>280</v>
      </c>
      <c r="AA397" s="11">
        <v>15000000461</v>
      </c>
      <c r="AB397" s="8">
        <f>IF(OR(E397 = "NULL", G397 = "NULL"), "NULL", (E397+G397)/2)</f>
        <v>1.8342462235692176</v>
      </c>
      <c r="AC397" s="8">
        <f>IF(OR(F397 = "NULL", H397 = "NULL"), "NULL", (F397+H397)/2)</f>
        <v>52</v>
      </c>
      <c r="AD397" s="13" t="s">
        <v>2147</v>
      </c>
    </row>
    <row r="398" spans="1:30" ht="75.599999999999994" customHeight="1" x14ac:dyDescent="0.3">
      <c r="A398" s="25" t="s">
        <v>1266</v>
      </c>
      <c r="B398" s="10" t="s">
        <v>1267</v>
      </c>
      <c r="C398" s="10" t="s">
        <v>1268</v>
      </c>
      <c r="D398" s="11" t="s">
        <v>2086</v>
      </c>
      <c r="E398" s="8">
        <f>IF(F398 = "NULL", "NULL", F398/28.34952)</f>
        <v>0.84657518010886967</v>
      </c>
      <c r="F398" s="8">
        <v>24</v>
      </c>
      <c r="G398" s="8">
        <f>IF(H398 = "NULL", "NULL", H398/28.34952)</f>
        <v>1.9047941552449565</v>
      </c>
      <c r="H398" s="8">
        <v>54</v>
      </c>
      <c r="I398" s="8">
        <f>IF(G398 = "NULL", "NULL", G398*1.25)</f>
        <v>2.3809926940561956</v>
      </c>
      <c r="J398" s="8">
        <f>IF(G398 = "NULL", "NULL", I398*28.35)</f>
        <v>67.501142876493148</v>
      </c>
      <c r="K398" s="8">
        <f>IF(G398 = "NULL", "NULL", G398*2)</f>
        <v>3.8095883104899131</v>
      </c>
      <c r="L398" s="8">
        <f>IF(G398 = "NULL", "NULL", K398*28.35)</f>
        <v>108.00182860238904</v>
      </c>
      <c r="M398" s="11" t="str">
        <f>CONCATENATE(D398, CHAR(10), " - NET WT. ", E398, " oz (", F398, " grams)")</f>
        <v>Savory Garlic &amp; Herb Bread Dip Ingredients:
garlic, onion, pepper, spices
 - NET WT. 0.84657518010887 oz (24 grams)</v>
      </c>
      <c r="N398" s="12">
        <v>10000000304</v>
      </c>
      <c r="O398" s="12">
        <v>30000000304</v>
      </c>
      <c r="P398" s="12">
        <v>50000000304</v>
      </c>
      <c r="Q398" s="12">
        <v>70000000304</v>
      </c>
      <c r="R398" s="12">
        <v>90000000304</v>
      </c>
      <c r="S398" s="12">
        <v>11000000357</v>
      </c>
      <c r="T398" s="12">
        <v>13000000362</v>
      </c>
      <c r="U398" s="10"/>
      <c r="V398" s="11" t="s">
        <v>245</v>
      </c>
      <c r="W398" s="8">
        <f>IF(G398 = "NULL", "NULL", G398/4)</f>
        <v>0.47619853881123914</v>
      </c>
      <c r="X398" s="8">
        <f>IF(W398 = "NULL", "NULL", W398*28.35)</f>
        <v>13.50022857529863</v>
      </c>
      <c r="Y398" s="8">
        <f>IF(G398 = "NULL", "NULL", G398*4)</f>
        <v>7.6191766209798262</v>
      </c>
      <c r="Z398" s="8">
        <f>IF(G398 = "NULL", "NULL", H398*4)</f>
        <v>216</v>
      </c>
      <c r="AA398" s="16">
        <v>15000000280</v>
      </c>
      <c r="AB398" s="8">
        <f>IF(OR(E398 = "NULL", G398 = "NULL"), "NULL", (E398+G398)/2)</f>
        <v>1.375684667676913</v>
      </c>
      <c r="AC398" s="8">
        <f>IF(OR(F398 = "NULL", H398 = "NULL"), "NULL", (F398+H398)/2)</f>
        <v>39</v>
      </c>
      <c r="AD398" s="13" t="s">
        <v>1986</v>
      </c>
    </row>
    <row r="399" spans="1:30" ht="75.599999999999994" customHeight="1" x14ac:dyDescent="0.3">
      <c r="A399" s="14" t="s">
        <v>1269</v>
      </c>
      <c r="B399" s="10" t="s">
        <v>1270</v>
      </c>
      <c r="C399" s="10" t="s">
        <v>1271</v>
      </c>
      <c r="D399" s="11" t="s">
        <v>2268</v>
      </c>
      <c r="E399" s="8">
        <f>IF(F399 = "NULL", "NULL", F399/28.34952)</f>
        <v>0.84657518010886967</v>
      </c>
      <c r="F399" s="8">
        <v>24</v>
      </c>
      <c r="G399" s="8">
        <f>IF(H399 = "NULL", "NULL", H399/28.34952)</f>
        <v>1.9047941552449565</v>
      </c>
      <c r="H399" s="8">
        <v>54</v>
      </c>
      <c r="I399" s="8">
        <f>IF(G399 = "NULL", "NULL", G399*1.25)</f>
        <v>2.3809926940561956</v>
      </c>
      <c r="J399" s="8">
        <f>IF(G399 = "NULL", "NULL", I399*28.35)</f>
        <v>67.501142876493148</v>
      </c>
      <c r="K399" s="8">
        <f>IF(G399 = "NULL", "NULL", G399*2)</f>
        <v>3.8095883104899131</v>
      </c>
      <c r="L399" s="8">
        <f>IF(G399 = "NULL", "NULL", K399*28.35)</f>
        <v>108.00182860238904</v>
      </c>
      <c r="M399" s="11" t="s">
        <v>2269</v>
      </c>
      <c r="N399" s="11">
        <v>10000000497</v>
      </c>
      <c r="O399" s="11">
        <v>30000000497</v>
      </c>
      <c r="P399" s="11">
        <v>50000000497</v>
      </c>
      <c r="Q399" s="11">
        <v>70000000497</v>
      </c>
      <c r="R399" s="11">
        <v>90000000497</v>
      </c>
      <c r="S399" s="11">
        <v>11000000358</v>
      </c>
      <c r="T399" s="11">
        <v>13000000363</v>
      </c>
      <c r="U399" s="11"/>
      <c r="V399" s="11" t="s">
        <v>245</v>
      </c>
      <c r="W399" s="8">
        <f>IF(G399 = "NULL", "NULL", G399/4)</f>
        <v>0.47619853881123914</v>
      </c>
      <c r="X399" s="8">
        <f>IF(W399 = "NULL", "NULL", W399*28.35)</f>
        <v>13.50022857529863</v>
      </c>
      <c r="Y399" s="8">
        <f>IF(G399 = "NULL", "NULL", G399*4)</f>
        <v>7.6191766209798262</v>
      </c>
      <c r="Z399" s="8">
        <f>IF(G399 = "NULL", "NULL", H399*4)</f>
        <v>216</v>
      </c>
      <c r="AA399" s="11">
        <v>15000000453</v>
      </c>
      <c r="AB399" s="8">
        <f>IF(OR(E399 = "NULL", G399 = "NULL"), "NULL", (E399+G399)/2)</f>
        <v>1.375684667676913</v>
      </c>
      <c r="AC399" s="8">
        <f>IF(OR(F399 = "NULL", H399 = "NULL"), "NULL", (F399+H399)/2)</f>
        <v>39</v>
      </c>
      <c r="AD399" s="13" t="s">
        <v>1272</v>
      </c>
    </row>
    <row r="400" spans="1:30" ht="75.599999999999994" customHeight="1" x14ac:dyDescent="0.3">
      <c r="A400" s="14" t="s">
        <v>1273</v>
      </c>
      <c r="B400" s="10" t="s">
        <v>1274</v>
      </c>
      <c r="C400" s="10" t="s">
        <v>1274</v>
      </c>
      <c r="D400" s="11" t="s">
        <v>2284</v>
      </c>
      <c r="E400" s="8">
        <f>IF(F400 = "NULL", "NULL", F400/28.34952)</f>
        <v>1.4109586335147828</v>
      </c>
      <c r="F400" s="8">
        <v>40</v>
      </c>
      <c r="G400" s="8">
        <f>IF(H400 = "NULL", "NULL", H400/28.34952)</f>
        <v>2.8219172670295656</v>
      </c>
      <c r="H400" s="8">
        <v>80</v>
      </c>
      <c r="I400" s="8">
        <f>IF(G400 = "NULL", "NULL", G400*1.25)</f>
        <v>3.527396583786957</v>
      </c>
      <c r="J400" s="8">
        <f>IF(G400 = "NULL", "NULL", I400*28.35)</f>
        <v>100.00169315036024</v>
      </c>
      <c r="K400" s="8">
        <f>IF(G400 = "NULL", "NULL", G400*2)</f>
        <v>5.6438345340591312</v>
      </c>
      <c r="L400" s="8">
        <f>IF(G400 = "NULL", "NULL", K400*28.35)</f>
        <v>160.00270904057638</v>
      </c>
      <c r="M400" s="11" t="s">
        <v>2285</v>
      </c>
      <c r="N400" s="11">
        <v>10000000518</v>
      </c>
      <c r="O400" s="11">
        <v>30000000518</v>
      </c>
      <c r="P400" s="11">
        <v>50000000518</v>
      </c>
      <c r="Q400" s="11">
        <v>70000000518</v>
      </c>
      <c r="R400" s="11">
        <v>90000000518</v>
      </c>
      <c r="S400" s="11">
        <v>11000000474</v>
      </c>
      <c r="T400" s="11">
        <v>13000000364</v>
      </c>
      <c r="U400" s="11"/>
      <c r="V400" s="11"/>
      <c r="W400" s="8">
        <f>IF(G400 = "NULL", "NULL", G400/4)</f>
        <v>0.70547931675739139</v>
      </c>
      <c r="X400" s="8">
        <f>IF(W400 = "NULL", "NULL", W400*28.35)</f>
        <v>20.000338630072047</v>
      </c>
      <c r="Y400" s="8">
        <f>IF(G400 = "NULL", "NULL", G400*4)</f>
        <v>11.287669068118262</v>
      </c>
      <c r="Z400" s="8">
        <f>IF(G400 = "NULL", "NULL", H400*4)</f>
        <v>320</v>
      </c>
      <c r="AA400" s="11">
        <v>15000000473</v>
      </c>
      <c r="AB400" s="8">
        <f>IF(OR(E400 = "NULL", G400 = "NULL"), "NULL", (E400+G400)/2)</f>
        <v>2.1164379502721742</v>
      </c>
      <c r="AC400" s="8">
        <f>IF(OR(F400 = "NULL", H400 = "NULL"), "NULL", (F400+H400)/2)</f>
        <v>60</v>
      </c>
      <c r="AD400" s="13" t="s">
        <v>1275</v>
      </c>
    </row>
    <row r="401" spans="1:30" ht="75.599999999999994" customHeight="1" x14ac:dyDescent="0.3">
      <c r="A401" s="9" t="s">
        <v>1276</v>
      </c>
      <c r="B401" s="10" t="s">
        <v>1277</v>
      </c>
      <c r="C401" s="10" t="s">
        <v>1278</v>
      </c>
      <c r="D401" s="11" t="s">
        <v>1279</v>
      </c>
      <c r="E401" s="8">
        <f>IF(F401 = "NULL", "NULL", F401/28.34952)</f>
        <v>2.300038942458285</v>
      </c>
      <c r="F401" s="8">
        <v>65.204999999999998</v>
      </c>
      <c r="G401" s="8">
        <f>IF(H401 = "NULL", "NULL", H401/28.34952)</f>
        <v>4.60007788491657</v>
      </c>
      <c r="H401" s="8">
        <v>130.41</v>
      </c>
      <c r="I401" s="8">
        <f>IF(G401 = "NULL", "NULL", G401*1.25)</f>
        <v>5.7500973561457123</v>
      </c>
      <c r="J401" s="8">
        <f>IF(G401 = "NULL", "NULL", I401*28.35)</f>
        <v>163.01526004673096</v>
      </c>
      <c r="K401" s="8">
        <f>IF(G401 = "NULL", "NULL", G401*2)</f>
        <v>9.20015576983314</v>
      </c>
      <c r="L401" s="8">
        <f>IF(G401 = "NULL", "NULL", K401*28.35)</f>
        <v>260.82441607476954</v>
      </c>
      <c r="M401" s="11" t="str">
        <f>CONCATENATE(D401, CHAR(10), " - NET WT. ", E401, " oz (", F401, " grams)")</f>
        <v>Sea Salt (Plain/Coarse) Ingredients:
pure &amp; natural sea salt 
 - NET WT. 2.30003894245828 oz (65.205 grams)</v>
      </c>
      <c r="N401" s="12">
        <v>10000000305</v>
      </c>
      <c r="O401" s="12">
        <v>30000000305</v>
      </c>
      <c r="P401" s="12">
        <v>50000000305</v>
      </c>
      <c r="Q401" s="12">
        <v>70000000305</v>
      </c>
      <c r="R401" s="12">
        <v>90000000305</v>
      </c>
      <c r="S401" s="12">
        <v>11000000359</v>
      </c>
      <c r="T401" s="12">
        <v>13000000365</v>
      </c>
      <c r="U401" s="10"/>
      <c r="V401" s="11"/>
      <c r="W401" s="8">
        <f>IF(G401 = "NULL", "NULL", G401/4)</f>
        <v>1.1500194712291425</v>
      </c>
      <c r="X401" s="8">
        <f>IF(W401 = "NULL", "NULL", W401*28.35)</f>
        <v>32.603052009346193</v>
      </c>
      <c r="Y401" s="8">
        <f>IF(G401 = "NULL", "NULL", G401*4)</f>
        <v>18.40031153966628</v>
      </c>
      <c r="Z401" s="8">
        <f>IF(G401 = "NULL", "NULL", H401*4)</f>
        <v>521.64</v>
      </c>
      <c r="AA401" s="16">
        <v>15000000281</v>
      </c>
      <c r="AB401" s="8">
        <f>IF(OR(E401 = "NULL", G401 = "NULL"), "NULL", (E401+G401)/2)</f>
        <v>3.4500584136874277</v>
      </c>
      <c r="AC401" s="8">
        <f>IF(OR(F401 = "NULL", H401 = "NULL"), "NULL", (F401+H401)/2)</f>
        <v>97.807500000000005</v>
      </c>
      <c r="AD401" s="13"/>
    </row>
    <row r="402" spans="1:30" ht="75.599999999999994" customHeight="1" x14ac:dyDescent="0.3">
      <c r="A402" s="9" t="s">
        <v>1280</v>
      </c>
      <c r="B402" s="10" t="s">
        <v>1281</v>
      </c>
      <c r="C402" s="10" t="s">
        <v>1282</v>
      </c>
      <c r="D402" s="11" t="s">
        <v>1283</v>
      </c>
      <c r="E402" s="8">
        <f>IF(F402 = "NULL", "NULL", F402/28.34952)</f>
        <v>2.300038942458285</v>
      </c>
      <c r="F402" s="8">
        <v>65.204999999999998</v>
      </c>
      <c r="G402" s="8">
        <f>IF(H402 = "NULL", "NULL", H402/28.34952)</f>
        <v>4.60007788491657</v>
      </c>
      <c r="H402" s="8">
        <v>130.41</v>
      </c>
      <c r="I402" s="8">
        <f>IF(G402 = "NULL", "NULL", G402*1.25)</f>
        <v>5.7500973561457123</v>
      </c>
      <c r="J402" s="8">
        <f>IF(G402 = "NULL", "NULL", I402*28.35)</f>
        <v>163.01526004673096</v>
      </c>
      <c r="K402" s="8">
        <f>IF(G402 = "NULL", "NULL", G402*2)</f>
        <v>9.20015576983314</v>
      </c>
      <c r="L402" s="8">
        <f>IF(G402 = "NULL", "NULL", K402*28.35)</f>
        <v>260.82441607476954</v>
      </c>
      <c r="M402" s="11" t="str">
        <f>CONCATENATE(D402, CHAR(10), " - NET WT. ", E402, " oz (", F402, " grams)")</f>
        <v>Sea Salt (Plain/Fine) Ingredients:
pure &amp; natural sea salt 
 - NET WT. 2.30003894245828 oz (65.205 grams)</v>
      </c>
      <c r="N402" s="12">
        <v>10000000306</v>
      </c>
      <c r="O402" s="12">
        <v>30000000306</v>
      </c>
      <c r="P402" s="12">
        <v>50000000306</v>
      </c>
      <c r="Q402" s="12">
        <v>70000000306</v>
      </c>
      <c r="R402" s="12">
        <v>90000000306</v>
      </c>
      <c r="S402" s="12">
        <v>11000000360</v>
      </c>
      <c r="T402" s="12">
        <v>13000000366</v>
      </c>
      <c r="U402" s="10"/>
      <c r="V402" s="11"/>
      <c r="W402" s="8">
        <f>IF(G402 = "NULL", "NULL", G402/4)</f>
        <v>1.1500194712291425</v>
      </c>
      <c r="X402" s="8">
        <f>IF(W402 = "NULL", "NULL", W402*28.35)</f>
        <v>32.603052009346193</v>
      </c>
      <c r="Y402" s="8">
        <f>IF(G402 = "NULL", "NULL", G402*4)</f>
        <v>18.40031153966628</v>
      </c>
      <c r="Z402" s="8">
        <f>IF(G402 = "NULL", "NULL", H402*4)</f>
        <v>521.64</v>
      </c>
      <c r="AA402" s="16">
        <v>15000000282</v>
      </c>
      <c r="AB402" s="8">
        <f>IF(OR(E402 = "NULL", G402 = "NULL"), "NULL", (E402+G402)/2)</f>
        <v>3.4500584136874277</v>
      </c>
      <c r="AC402" s="8">
        <f>IF(OR(F402 = "NULL", H402 = "NULL"), "NULL", (F402+H402)/2)</f>
        <v>97.807500000000005</v>
      </c>
      <c r="AD402" s="13"/>
    </row>
    <row r="403" spans="1:30" ht="75.599999999999994" customHeight="1" x14ac:dyDescent="0.3">
      <c r="A403" s="25" t="s">
        <v>1286</v>
      </c>
      <c r="B403" s="10" t="s">
        <v>1287</v>
      </c>
      <c r="C403" s="10" t="s">
        <v>1288</v>
      </c>
      <c r="D403" s="11" t="s">
        <v>1289</v>
      </c>
      <c r="E403" s="8">
        <f>IF(F403 = "NULL", "NULL", F403/28.34952)</f>
        <v>0.98767104346034784</v>
      </c>
      <c r="F403" s="8">
        <v>28</v>
      </c>
      <c r="G403" s="8" t="str">
        <f>IF(H403 = "NULL", "NULL", H403/28.34952)</f>
        <v>NULL</v>
      </c>
      <c r="H403" s="8" t="s">
        <v>32</v>
      </c>
      <c r="I403" s="8" t="str">
        <f>IF(G403 = "NULL", "NULL", G403*1.25)</f>
        <v>NULL</v>
      </c>
      <c r="J403" s="8" t="str">
        <f>IF(G403 = "NULL", "NULL", I403*28.35)</f>
        <v>NULL</v>
      </c>
      <c r="K403" s="8" t="str">
        <f>IF(G403 = "NULL", "NULL", G403*2)</f>
        <v>NULL</v>
      </c>
      <c r="L403" s="8" t="str">
        <f>IF(G403 = "NULL", "NULL", K403*28.35)</f>
        <v>NULL</v>
      </c>
      <c r="M403" s="11" t="str">
        <f>CONCATENATE(D403, CHAR(10), " - NET WT. ", E403, " oz (", F403, " grams)")</f>
        <v>Sea Side Seafood Seasoning Ingredients:
garlic, onion, paprika, pepper, oregano, parsley
 - NET WT. 0.987671043460348 oz (28 grams)</v>
      </c>
      <c r="N403" s="12">
        <v>10000000429</v>
      </c>
      <c r="O403" s="12">
        <v>30000000429</v>
      </c>
      <c r="P403" s="12">
        <v>50000000429</v>
      </c>
      <c r="Q403" s="12">
        <v>70000000429</v>
      </c>
      <c r="R403" s="12">
        <v>90000000429</v>
      </c>
      <c r="S403" s="12">
        <v>11000000362</v>
      </c>
      <c r="T403" s="12">
        <v>13000000368</v>
      </c>
      <c r="U403" s="10" t="s">
        <v>39</v>
      </c>
      <c r="V403" s="11" t="s">
        <v>463</v>
      </c>
      <c r="W403" s="8" t="str">
        <f>IF(G403 = "NULL", "NULL", G403/4)</f>
        <v>NULL</v>
      </c>
      <c r="X403" s="8" t="str">
        <f>IF(W403 = "NULL", "NULL", W403*28.35)</f>
        <v>NULL</v>
      </c>
      <c r="Y403" s="8" t="str">
        <f>IF(G403 = "NULL", "NULL", G403*4)</f>
        <v>NULL</v>
      </c>
      <c r="Z403" s="8" t="str">
        <f>IF(G403 = "NULL", "NULL", H403*4)</f>
        <v>NULL</v>
      </c>
      <c r="AA403" s="16">
        <v>15000000388</v>
      </c>
      <c r="AB403" s="8" t="str">
        <f>IF(OR(E403 = "NULL", G403 = "NULL"), "NULL", (E403+G403)/2)</f>
        <v>NULL</v>
      </c>
      <c r="AC403" s="8" t="str">
        <f>IF(OR(F403 = "NULL", H403 = "NULL"), "NULL", (F403+H403)/2)</f>
        <v>NULL</v>
      </c>
      <c r="AD403" s="13" t="s">
        <v>2026</v>
      </c>
    </row>
    <row r="404" spans="1:30" ht="75.599999999999994" customHeight="1" x14ac:dyDescent="0.3">
      <c r="A404" s="9" t="s">
        <v>1290</v>
      </c>
      <c r="B404" s="10" t="s">
        <v>1291</v>
      </c>
      <c r="C404" s="10" t="s">
        <v>1291</v>
      </c>
      <c r="D404" s="11" t="s">
        <v>1292</v>
      </c>
      <c r="E404" s="8">
        <f>IF(F404 = "NULL", "NULL", F404/28.34952)</f>
        <v>2.2000372493079254</v>
      </c>
      <c r="F404" s="8">
        <v>62.370000000000012</v>
      </c>
      <c r="G404" s="8">
        <f>IF(H404 = "NULL", "NULL", H404/28.34952)</f>
        <v>4.4000744986158509</v>
      </c>
      <c r="H404" s="8">
        <v>124.74000000000002</v>
      </c>
      <c r="I404" s="8">
        <f>IF(G404 = "NULL", "NULL", G404*1.25)</f>
        <v>5.5000931232698136</v>
      </c>
      <c r="J404" s="8">
        <f>IF(G404 = "NULL", "NULL", I404*28.35)</f>
        <v>155.92764004469922</v>
      </c>
      <c r="K404" s="8">
        <f>IF(G404 = "NULL", "NULL", G404*2)</f>
        <v>8.8001489972317017</v>
      </c>
      <c r="L404" s="8">
        <f>IF(G404 = "NULL", "NULL", K404*28.35)</f>
        <v>249.48422407151875</v>
      </c>
      <c r="M404" s="11" t="str">
        <f>CONCATENATE(D404, CHAR(10), " - NET WT. ", E404, " oz (", F404, " grams)")</f>
        <v>Seasoning Salt Ingredients:
salt, sugar, spices, onion, paprika, corn starch 
 - NET WT. 2.20003724930793 oz (62.37 grams)</v>
      </c>
      <c r="N404" s="12">
        <v>10000000307</v>
      </c>
      <c r="O404" s="12">
        <v>30000000307</v>
      </c>
      <c r="P404" s="12">
        <v>50000000307</v>
      </c>
      <c r="Q404" s="12">
        <v>70000000307</v>
      </c>
      <c r="R404" s="12">
        <v>90000000307</v>
      </c>
      <c r="S404" s="12">
        <v>11000000363</v>
      </c>
      <c r="T404" s="12">
        <v>13000000369</v>
      </c>
      <c r="U404" s="10"/>
      <c r="V404" s="11"/>
      <c r="W404" s="8">
        <f>IF(G404 = "NULL", "NULL", G404/4)</f>
        <v>1.1000186246539627</v>
      </c>
      <c r="X404" s="8">
        <f>IF(W404 = "NULL", "NULL", W404*28.35)</f>
        <v>31.185528008939844</v>
      </c>
      <c r="Y404" s="8">
        <f>IF(G404 = "NULL", "NULL", G404*4)</f>
        <v>17.600297994463403</v>
      </c>
      <c r="Z404" s="8">
        <f>IF(G404 = "NULL", "NULL", H404*4)</f>
        <v>498.96000000000009</v>
      </c>
      <c r="AA404" s="16">
        <v>15000000283</v>
      </c>
      <c r="AB404" s="8">
        <f>IF(OR(E404 = "NULL", G404 = "NULL"), "NULL", (E404+G404)/2)</f>
        <v>3.3000558739618882</v>
      </c>
      <c r="AC404" s="8">
        <f>IF(OR(F404 = "NULL", H404 = "NULL"), "NULL", (F404+H404)/2)</f>
        <v>93.555000000000021</v>
      </c>
      <c r="AD404" s="13"/>
    </row>
    <row r="405" spans="1:30" ht="75.599999999999994" customHeight="1" x14ac:dyDescent="0.3">
      <c r="A405" s="9" t="s">
        <v>1293</v>
      </c>
      <c r="B405" s="10" t="s">
        <v>1294</v>
      </c>
      <c r="C405" s="10" t="s">
        <v>1294</v>
      </c>
      <c r="D405" s="11" t="s">
        <v>1295</v>
      </c>
      <c r="E405" s="8">
        <f>IF(F405 = "NULL", "NULL", F405/28.34952)</f>
        <v>1.3000220109546829</v>
      </c>
      <c r="F405" s="8">
        <v>36.855000000000004</v>
      </c>
      <c r="G405" s="8">
        <f>IF(H405 = "NULL", "NULL", H405/28.34952)</f>
        <v>2.6000440219093659</v>
      </c>
      <c r="H405" s="8">
        <v>73.710000000000008</v>
      </c>
      <c r="I405" s="8">
        <f>IF(G405 = "NULL", "NULL", G405*1.25)</f>
        <v>3.2500550273867073</v>
      </c>
      <c r="J405" s="8">
        <f>IF(G405 = "NULL", "NULL", I405*28.35)</f>
        <v>92.139060026413162</v>
      </c>
      <c r="K405" s="8">
        <f>IF(G405 = "NULL", "NULL", G405*2)</f>
        <v>5.2000880438187318</v>
      </c>
      <c r="L405" s="8">
        <f>IF(G405 = "NULL", "NULL", K405*28.35)</f>
        <v>147.42249604226106</v>
      </c>
      <c r="M405" s="11" t="str">
        <f>CONCATENATE(D405, CHAR(10), " - NET WT. ", E405, " oz (", F405, " grams)")</f>
        <v>Sesame Ginger Ingredients:
sesame seeds, garlic, sea salt, red pepper flakes, dehydrated carrots, oleoresin ginger
 - NET WT. 1.30002201095468 oz (36.855 grams)</v>
      </c>
      <c r="N405" s="12">
        <v>10000000468</v>
      </c>
      <c r="O405" s="12">
        <v>30000000468</v>
      </c>
      <c r="P405" s="12">
        <v>50000000468</v>
      </c>
      <c r="Q405" s="12">
        <v>70000000468</v>
      </c>
      <c r="R405" s="12">
        <v>90000000468</v>
      </c>
      <c r="S405" s="12">
        <v>11000000364</v>
      </c>
      <c r="T405" s="12">
        <v>13000000370</v>
      </c>
      <c r="U405" s="10" t="s">
        <v>39</v>
      </c>
      <c r="V405" s="11"/>
      <c r="W405" s="8">
        <f>IF(G405 = "NULL", "NULL", G405/4)</f>
        <v>0.65001100547734147</v>
      </c>
      <c r="X405" s="8">
        <f>IF(W405 = "NULL", "NULL", W405*28.35)</f>
        <v>18.427812005282632</v>
      </c>
      <c r="Y405" s="8">
        <f>IF(G405 = "NULL", "NULL", G405*4)</f>
        <v>10.400176087637464</v>
      </c>
      <c r="Z405" s="8">
        <f>IF(G405 = "NULL", "NULL", H405*4)</f>
        <v>294.84000000000003</v>
      </c>
      <c r="AA405" s="16">
        <v>15000000425</v>
      </c>
      <c r="AB405" s="8">
        <f>IF(OR(E405 = "NULL", G405 = "NULL"), "NULL", (E405+G405)/2)</f>
        <v>1.9500330164320245</v>
      </c>
      <c r="AC405" s="8">
        <f>IF(OR(F405 = "NULL", H405 = "NULL"), "NULL", (F405+H405)/2)</f>
        <v>55.282500000000006</v>
      </c>
      <c r="AD405" s="13"/>
    </row>
    <row r="406" spans="1:30" ht="75.599999999999994" customHeight="1" x14ac:dyDescent="0.3">
      <c r="A406" s="14" t="s">
        <v>1718</v>
      </c>
      <c r="B406" s="10" t="s">
        <v>1714</v>
      </c>
      <c r="C406" s="10" t="s">
        <v>1715</v>
      </c>
      <c r="D406" s="11" t="s">
        <v>2292</v>
      </c>
      <c r="E406" s="8">
        <f>IF(F406 = "NULL", "NULL", F406/28.34952)</f>
        <v>0.50000846575180113</v>
      </c>
      <c r="F406" s="8">
        <v>14.175000000000001</v>
      </c>
      <c r="G406" s="8">
        <f>IF(H406 = "NULL", "NULL", H406/28.34952)</f>
        <v>1.0000169315036023</v>
      </c>
      <c r="H406" s="8">
        <v>28.35</v>
      </c>
      <c r="I406" s="8">
        <f>IF(G406 = "NULL", "NULL", G406*1.25)</f>
        <v>1.2500211643795027</v>
      </c>
      <c r="J406" s="8">
        <f>IF(G406 = "NULL", "NULL", I406*28.35)</f>
        <v>35.438100010158905</v>
      </c>
      <c r="K406" s="8">
        <f>IF(G406 = "NULL", "NULL", G406*2)</f>
        <v>2.0000338630072045</v>
      </c>
      <c r="L406" s="8">
        <f>IF(G406 = "NULL", "NULL", K406*28.35)</f>
        <v>56.70096001625425</v>
      </c>
      <c r="M406" s="11" t="s">
        <v>2293</v>
      </c>
      <c r="N406" s="11">
        <v>10000000534</v>
      </c>
      <c r="O406" s="11">
        <v>30000000534</v>
      </c>
      <c r="P406" s="11">
        <v>50000000534</v>
      </c>
      <c r="Q406" s="11">
        <v>70000000534</v>
      </c>
      <c r="R406" s="11">
        <v>90000000534</v>
      </c>
      <c r="S406" s="11">
        <v>11000000490</v>
      </c>
      <c r="T406" s="11">
        <v>13000000489</v>
      </c>
      <c r="U406" s="11"/>
      <c r="V406" s="11"/>
      <c r="W406" s="8">
        <f>IF(G406 = "NULL", "NULL", G406/4)</f>
        <v>0.25000423287590057</v>
      </c>
      <c r="X406" s="8">
        <f>IF(W406 = "NULL", "NULL", W406*28.35)</f>
        <v>7.0876200020317812</v>
      </c>
      <c r="Y406" s="8">
        <f>IF(G406 = "NULL", "NULL", G406*4)</f>
        <v>4.0000677260144091</v>
      </c>
      <c r="Z406" s="8">
        <f>IF(G406 = "NULL", "NULL", H406*4)</f>
        <v>113.4</v>
      </c>
      <c r="AA406" s="11">
        <v>15000000489</v>
      </c>
      <c r="AB406" s="8">
        <f>IF(OR(E406 = "NULL", G406 = "NULL"), "NULL", (E406+G406)/2)</f>
        <v>0.7500126986277017</v>
      </c>
      <c r="AC406" s="8">
        <f>IF(OR(F406 = "NULL", H406 = "NULL"), "NULL", (F406+H406)/2)</f>
        <v>21.262500000000003</v>
      </c>
      <c r="AD406" s="13" t="s">
        <v>1719</v>
      </c>
    </row>
    <row r="407" spans="1:30" ht="75.599999999999994" customHeight="1" x14ac:dyDescent="0.3">
      <c r="A407" s="25" t="s">
        <v>1296</v>
      </c>
      <c r="B407" s="10" t="s">
        <v>1297</v>
      </c>
      <c r="C407" s="10" t="s">
        <v>1298</v>
      </c>
      <c r="D407" s="11" t="s">
        <v>1299</v>
      </c>
      <c r="E407" s="8">
        <f>IF(F407 = "NULL", "NULL", F407/28.34952)</f>
        <v>0.55000931232698136</v>
      </c>
      <c r="F407" s="8">
        <v>15.592500000000003</v>
      </c>
      <c r="G407" s="8">
        <f>IF(H407 = "NULL", "NULL", H407/28.34952)</f>
        <v>1.1000186246539627</v>
      </c>
      <c r="H407" s="8">
        <v>31.185000000000006</v>
      </c>
      <c r="I407" s="8">
        <f>IF(G407 = "NULL", "NULL", G407*1.25)</f>
        <v>1.3750232808174534</v>
      </c>
      <c r="J407" s="8">
        <f>IF(G407 = "NULL", "NULL", I407*28.35)</f>
        <v>38.981910011174804</v>
      </c>
      <c r="K407" s="8">
        <f>IF(G407 = "NULL", "NULL", G407*2)</f>
        <v>2.2000372493079254</v>
      </c>
      <c r="L407" s="8">
        <f>IF(G407 = "NULL", "NULL", K407*28.35)</f>
        <v>62.371056017879688</v>
      </c>
      <c r="M407" s="11" t="str">
        <f>CONCATENATE(D407, CHAR(10), " - NET WT. ", E407, " oz (", F407, " grams)")</f>
        <v>Sicilian Herb Bread Dip Ingredients:
marjoram, oregano, basil, savory, sage, and thyme
 - NET WT. 0.550009312326981 oz (15.5925 grams)</v>
      </c>
      <c r="N407" s="12">
        <v>10000000308</v>
      </c>
      <c r="O407" s="12">
        <v>30000000308</v>
      </c>
      <c r="P407" s="12">
        <v>50000000308</v>
      </c>
      <c r="Q407" s="12">
        <v>70000000308</v>
      </c>
      <c r="R407" s="12">
        <v>90000000308</v>
      </c>
      <c r="S407" s="12">
        <v>11000000365</v>
      </c>
      <c r="T407" s="12">
        <v>13000000371</v>
      </c>
      <c r="U407" s="10"/>
      <c r="V407" s="11"/>
      <c r="W407" s="8">
        <f>IF(G407 = "NULL", "NULL", G407/4)</f>
        <v>0.27500465616349068</v>
      </c>
      <c r="X407" s="8">
        <f>IF(W407 = "NULL", "NULL", W407*28.35)</f>
        <v>7.796382002234961</v>
      </c>
      <c r="Y407" s="8">
        <f>IF(G407 = "NULL", "NULL", G407*4)</f>
        <v>4.4000744986158509</v>
      </c>
      <c r="Z407" s="8">
        <f>IF(G407 = "NULL", "NULL", H407*4)</f>
        <v>124.74000000000002</v>
      </c>
      <c r="AA407" s="16">
        <v>15000000284</v>
      </c>
      <c r="AB407" s="8">
        <f>IF(OR(E407 = "NULL", G407 = "NULL"), "NULL", (E407+G407)/2)</f>
        <v>0.82501396849047204</v>
      </c>
      <c r="AC407" s="8">
        <f>IF(OR(F407 = "NULL", H407 = "NULL"), "NULL", (F407+H407)/2)</f>
        <v>23.388750000000005</v>
      </c>
      <c r="AD407" s="13"/>
    </row>
    <row r="408" spans="1:30" ht="75.599999999999994" customHeight="1" x14ac:dyDescent="0.3">
      <c r="A408" s="14" t="s">
        <v>1300</v>
      </c>
      <c r="B408" s="10" t="s">
        <v>1301</v>
      </c>
      <c r="C408" s="10" t="s">
        <v>1302</v>
      </c>
      <c r="D408" s="11" t="s">
        <v>2222</v>
      </c>
      <c r="E408" s="8">
        <f>IF(F408 = "NULL", "NULL", F408/28.34952)</f>
        <v>0.55000931232698136</v>
      </c>
      <c r="F408" s="8">
        <v>15.592500000000003</v>
      </c>
      <c r="G408" s="8">
        <f>IF(H408 = "NULL", "NULL", H408/28.34952)</f>
        <v>1.1000186246539627</v>
      </c>
      <c r="H408" s="8">
        <v>31.185000000000006</v>
      </c>
      <c r="I408" s="8">
        <f>IF(G408 = "NULL", "NULL", G408*1.25)</f>
        <v>1.3750232808174534</v>
      </c>
      <c r="J408" s="8">
        <f>IF(G408 = "NULL", "NULL", I408*28.35)</f>
        <v>38.981910011174804</v>
      </c>
      <c r="K408" s="8">
        <f>IF(G408 = "NULL", "NULL", G408*2)</f>
        <v>2.2000372493079254</v>
      </c>
      <c r="L408" s="8">
        <f>IF(G408 = "NULL", "NULL", K408*28.35)</f>
        <v>62.371056017879688</v>
      </c>
      <c r="M408" s="11" t="s">
        <v>2223</v>
      </c>
      <c r="N408" s="11">
        <v>10000000439</v>
      </c>
      <c r="O408" s="11">
        <v>30000000439</v>
      </c>
      <c r="P408" s="11">
        <v>50000000439</v>
      </c>
      <c r="Q408" s="11">
        <v>70000000439</v>
      </c>
      <c r="R408" s="11">
        <v>90000000439</v>
      </c>
      <c r="S408" s="11">
        <v>11000000366</v>
      </c>
      <c r="T408" s="11">
        <v>13000000372</v>
      </c>
      <c r="U408" s="11"/>
      <c r="V408" s="11"/>
      <c r="W408" s="8">
        <f>IF(G408 = "NULL", "NULL", G408/4)</f>
        <v>0.27500465616349068</v>
      </c>
      <c r="X408" s="8">
        <f>IF(W408 = "NULL", "NULL", W408*28.35)</f>
        <v>7.796382002234961</v>
      </c>
      <c r="Y408" s="8">
        <f>IF(G408 = "NULL", "NULL", G408*4)</f>
        <v>4.4000744986158509</v>
      </c>
      <c r="Z408" s="8">
        <f>IF(G408 = "NULL", "NULL", H408*4)</f>
        <v>124.74000000000002</v>
      </c>
      <c r="AA408" s="11">
        <v>15000000397</v>
      </c>
      <c r="AB408" s="8">
        <f>IF(OR(E408 = "NULL", G408 = "NULL"), "NULL", (E408+G408)/2)</f>
        <v>0.82501396849047204</v>
      </c>
      <c r="AC408" s="8">
        <f>IF(OR(F408 = "NULL", H408 = "NULL"), "NULL", (F408+H408)/2)</f>
        <v>23.388750000000005</v>
      </c>
      <c r="AD408" s="13" t="s">
        <v>2146</v>
      </c>
    </row>
    <row r="409" spans="1:30" ht="75.599999999999994" customHeight="1" x14ac:dyDescent="0.3">
      <c r="A409" s="9" t="s">
        <v>1303</v>
      </c>
      <c r="B409" s="10" t="s">
        <v>1304</v>
      </c>
      <c r="C409" s="10" t="s">
        <v>1304</v>
      </c>
      <c r="D409" s="11" t="s">
        <v>1305</v>
      </c>
      <c r="E409" s="8">
        <f>IF(F409 = "NULL", "NULL", F409/28.34952)</f>
        <v>1.6500279369809436</v>
      </c>
      <c r="F409" s="8">
        <v>46.777499999999996</v>
      </c>
      <c r="G409" s="8">
        <f>IF(H409 = "NULL", "NULL", H409/28.34952)</f>
        <v>3.3000558739618873</v>
      </c>
      <c r="H409" s="8">
        <v>93.554999999999993</v>
      </c>
      <c r="I409" s="8">
        <f>IF(G409 = "NULL", "NULL", G409*1.25)</f>
        <v>4.1250698424523593</v>
      </c>
      <c r="J409" s="8">
        <f>IF(G409 = "NULL", "NULL", I409*28.35)</f>
        <v>116.9457300335244</v>
      </c>
      <c r="K409" s="8">
        <f>IF(G409 = "NULL", "NULL", G409*2)</f>
        <v>6.6001117479237745</v>
      </c>
      <c r="L409" s="8">
        <f>IF(G409 = "NULL", "NULL", K409*28.35)</f>
        <v>187.11316805363901</v>
      </c>
      <c r="M409" s="11" t="str">
        <f>CONCATENATE(D409, CHAR(10), " - NET WT. ", E409, " oz (", F409, " grams)")</f>
        <v>Simply Salad Topper Ingredients:
sesame seed, salt, poppy seed, msg, dehydrated garlic, dehydrated onion, black pepper, dehydrated romano cheese, spices, oleoresin paprika, calcium stearate (anti-caking agent)
 - NET WT. 1.65002793698094 oz (46.7775 grams)</v>
      </c>
      <c r="N409" s="12">
        <v>10000000348</v>
      </c>
      <c r="O409" s="12">
        <v>30000000348</v>
      </c>
      <c r="P409" s="12">
        <v>50000000348</v>
      </c>
      <c r="Q409" s="12">
        <v>70000000348</v>
      </c>
      <c r="R409" s="12">
        <v>90000000348</v>
      </c>
      <c r="S409" s="12">
        <v>11000000367</v>
      </c>
      <c r="T409" s="12">
        <v>13000000373</v>
      </c>
      <c r="U409" s="10" t="s">
        <v>39</v>
      </c>
      <c r="V409" s="11"/>
      <c r="W409" s="8">
        <f>IF(G409 = "NULL", "NULL", G409/4)</f>
        <v>0.82501396849047182</v>
      </c>
      <c r="X409" s="8">
        <f>IF(W409 = "NULL", "NULL", W409*28.35)</f>
        <v>23.389146006704877</v>
      </c>
      <c r="Y409" s="8">
        <f>IF(G409 = "NULL", "NULL", G409*4)</f>
        <v>13.200223495847549</v>
      </c>
      <c r="Z409" s="8">
        <f>IF(G409 = "NULL", "NULL", H409*4)</f>
        <v>374.21999999999997</v>
      </c>
      <c r="AA409" s="16">
        <v>15000000321</v>
      </c>
      <c r="AB409" s="8">
        <f>IF(OR(E409 = "NULL", G409 = "NULL"), "NULL", (E409+G409)/2)</f>
        <v>2.4750419054714152</v>
      </c>
      <c r="AC409" s="8">
        <f>IF(OR(F409 = "NULL", H409 = "NULL"), "NULL", (F409+H409)/2)</f>
        <v>70.166249999999991</v>
      </c>
      <c r="AD409" s="13"/>
    </row>
    <row r="410" spans="1:30" ht="75.599999999999994" customHeight="1" x14ac:dyDescent="0.3">
      <c r="A410" s="9" t="s">
        <v>1306</v>
      </c>
      <c r="B410" s="10" t="s">
        <v>1307</v>
      </c>
      <c r="C410" s="10" t="s">
        <v>1307</v>
      </c>
      <c r="D410" s="11" t="s">
        <v>1308</v>
      </c>
      <c r="E410" s="8">
        <f>IF(F410 = "NULL", "NULL", F410/28.34952)</f>
        <v>2.0500347095823845</v>
      </c>
      <c r="F410" s="8">
        <v>58.1175</v>
      </c>
      <c r="G410" s="8">
        <f>IF(H410 = "NULL", "NULL", H410/28.34952)</f>
        <v>4.1000694191647691</v>
      </c>
      <c r="H410" s="8">
        <v>116.235</v>
      </c>
      <c r="I410" s="8">
        <f>IF(G410 = "NULL", "NULL", G410*1.25)</f>
        <v>5.1250867739559611</v>
      </c>
      <c r="J410" s="8">
        <f>IF(G410 = "NULL", "NULL", I410*28.35)</f>
        <v>145.29621004165151</v>
      </c>
      <c r="K410" s="8">
        <f>IF(G410 = "NULL", "NULL", G410*2)</f>
        <v>8.2001388383295382</v>
      </c>
      <c r="L410" s="8">
        <f>IF(G410 = "NULL", "NULL", K410*28.35)</f>
        <v>232.47393606664241</v>
      </c>
      <c r="M410" s="11" t="str">
        <f>CONCATENATE(D410, CHAR(10), " - NET WT. ", E410, " oz (", F410, " grams)")</f>
        <v>Simply Shrimp Seasoning Ingredients:
salt, spices, lemon, paprika
 - NET WT. 2.05003470958238 oz (58.1175 grams)</v>
      </c>
      <c r="N410" s="12">
        <v>10000000309</v>
      </c>
      <c r="O410" s="12">
        <v>30000000309</v>
      </c>
      <c r="P410" s="12">
        <v>50000000309</v>
      </c>
      <c r="Q410" s="12">
        <v>70000000309</v>
      </c>
      <c r="R410" s="12">
        <v>90000000309</v>
      </c>
      <c r="S410" s="12">
        <v>11000000368</v>
      </c>
      <c r="T410" s="12">
        <v>13000000374</v>
      </c>
      <c r="U410" s="10"/>
      <c r="V410" s="11"/>
      <c r="W410" s="8">
        <f>IF(G410 = "NULL", "NULL", G410/4)</f>
        <v>1.0250173547911923</v>
      </c>
      <c r="X410" s="8">
        <f>IF(W410 = "NULL", "NULL", W410*28.35)</f>
        <v>29.059242008330301</v>
      </c>
      <c r="Y410" s="8">
        <f>IF(G410 = "NULL", "NULL", G410*4)</f>
        <v>16.400277676659076</v>
      </c>
      <c r="Z410" s="8">
        <f>IF(G410 = "NULL", "NULL", H410*4)</f>
        <v>464.94</v>
      </c>
      <c r="AA410" s="16">
        <v>15000000285</v>
      </c>
      <c r="AB410" s="8">
        <f>IF(OR(E410 = "NULL", G410 = "NULL"), "NULL", (E410+G410)/2)</f>
        <v>3.075052064373577</v>
      </c>
      <c r="AC410" s="8">
        <f>IF(OR(F410 = "NULL", H410 = "NULL"), "NULL", (F410+H410)/2)</f>
        <v>87.176249999999996</v>
      </c>
      <c r="AD410" s="13"/>
    </row>
    <row r="411" spans="1:30" ht="75.599999999999994" customHeight="1" x14ac:dyDescent="0.3">
      <c r="A411" s="9" t="s">
        <v>1309</v>
      </c>
      <c r="B411" s="10" t="s">
        <v>1310</v>
      </c>
      <c r="C411" s="10" t="s">
        <v>1310</v>
      </c>
      <c r="D411" s="11" t="s">
        <v>1311</v>
      </c>
      <c r="E411" s="8">
        <f>IF(F411 = "NULL", "NULL", F411/28.34952)</f>
        <v>2.100035556157565</v>
      </c>
      <c r="F411" s="8">
        <v>59.535000000000004</v>
      </c>
      <c r="G411" s="8">
        <f>IF(H411 = "NULL", "NULL", H411/28.34952)</f>
        <v>4.20007111231513</v>
      </c>
      <c r="H411" s="8">
        <v>119.07000000000001</v>
      </c>
      <c r="I411" s="8">
        <f>IF(G411 = "NULL", "NULL", G411*1.25)</f>
        <v>5.2500888903939122</v>
      </c>
      <c r="J411" s="8">
        <f>IF(G411 = "NULL", "NULL", I411*28.35)</f>
        <v>148.84002004266742</v>
      </c>
      <c r="K411" s="8">
        <f>IF(G411 = "NULL", "NULL", G411*2)</f>
        <v>8.4001422246302599</v>
      </c>
      <c r="L411" s="8">
        <f>IF(G411 = "NULL", "NULL", K411*28.35)</f>
        <v>238.14403206826788</v>
      </c>
      <c r="M411" s="11" t="str">
        <f>CONCATENATE(D411, CHAR(10), " - NET WT. ", E411, " oz (", F411, " grams)")</f>
        <v>Sizzlin/Southwestern Blend Ingredients:
salt, garlic, oregano, turmeric, pepper
 - NET WT. 2.10003555615756 oz (59.535 grams)</v>
      </c>
      <c r="N411" s="12">
        <v>10000000310</v>
      </c>
      <c r="O411" s="12">
        <v>30000000310</v>
      </c>
      <c r="P411" s="12">
        <v>50000000310</v>
      </c>
      <c r="Q411" s="12">
        <v>70000000310</v>
      </c>
      <c r="R411" s="12">
        <v>90000000310</v>
      </c>
      <c r="S411" s="12">
        <v>11000000369</v>
      </c>
      <c r="T411" s="12">
        <v>13000000375</v>
      </c>
      <c r="U411" s="10"/>
      <c r="V411" s="11"/>
      <c r="W411" s="8">
        <f>IF(G411 = "NULL", "NULL", G411/4)</f>
        <v>1.0500177780787825</v>
      </c>
      <c r="X411" s="8">
        <f>IF(W411 = "NULL", "NULL", W411*28.35)</f>
        <v>29.768004008533484</v>
      </c>
      <c r="Y411" s="8">
        <f>IF(G411 = "NULL", "NULL", G411*4)</f>
        <v>16.80028444926052</v>
      </c>
      <c r="Z411" s="8">
        <f>IF(G411 = "NULL", "NULL", H411*4)</f>
        <v>476.28000000000003</v>
      </c>
      <c r="AA411" s="16">
        <v>15000000286</v>
      </c>
      <c r="AB411" s="8">
        <f>IF(OR(E411 = "NULL", G411 = "NULL"), "NULL", (E411+G411)/2)</f>
        <v>3.1500533342363477</v>
      </c>
      <c r="AC411" s="8">
        <f>IF(OR(F411 = "NULL", H411 = "NULL"), "NULL", (F411+H411)/2)</f>
        <v>89.302500000000009</v>
      </c>
      <c r="AD411" s="13"/>
    </row>
    <row r="412" spans="1:30" ht="75.599999999999994" customHeight="1" x14ac:dyDescent="0.3">
      <c r="A412" s="9" t="s">
        <v>1312</v>
      </c>
      <c r="B412" s="10" t="s">
        <v>1313</v>
      </c>
      <c r="C412" s="10" t="s">
        <v>1313</v>
      </c>
      <c r="D412" s="11" t="s">
        <v>1314</v>
      </c>
      <c r="E412" s="8">
        <f>IF(F412 = "NULL", "NULL", F412/28.34952)</f>
        <v>1.0000169315036023</v>
      </c>
      <c r="F412" s="8">
        <v>28.35</v>
      </c>
      <c r="G412" s="8">
        <f>IF(H412 = "NULL", "NULL", H412/28.34952)</f>
        <v>2.0000338630072045</v>
      </c>
      <c r="H412" s="8">
        <v>56.7</v>
      </c>
      <c r="I412" s="8">
        <f>IF(G412 = "NULL", "NULL", G412*1.25)</f>
        <v>2.5000423287590054</v>
      </c>
      <c r="J412" s="8">
        <f>IF(G412 = "NULL", "NULL", I412*28.35)</f>
        <v>70.87620002031781</v>
      </c>
      <c r="K412" s="8">
        <f>IF(G412 = "NULL", "NULL", G412*2)</f>
        <v>4.0000677260144091</v>
      </c>
      <c r="L412" s="8">
        <f>IF(G412 = "NULL", "NULL", K412*28.35)</f>
        <v>113.4019200325085</v>
      </c>
      <c r="M412" s="11" t="str">
        <f>CONCATENATE(D412, CHAR(10), " - NET WT. ", E412, " oz (", F412, " grams)")</f>
        <v>Sloppy Joe Seasoning Ingredients:
salt, sugar, dehydrated onion, dehydrated red &amp; green peppers, chili peppers, spices, dehydrated garlic, natural flavor
 - NET WT. 1.0000169315036 oz (28.35 grams)</v>
      </c>
      <c r="N412" s="12">
        <v>10000000311</v>
      </c>
      <c r="O412" s="12">
        <v>30000000311</v>
      </c>
      <c r="P412" s="12">
        <v>50000000311</v>
      </c>
      <c r="Q412" s="12">
        <v>70000000311</v>
      </c>
      <c r="R412" s="12">
        <v>90000000311</v>
      </c>
      <c r="S412" s="12">
        <v>11000000370</v>
      </c>
      <c r="T412" s="12">
        <v>13000000376</v>
      </c>
      <c r="U412" s="10"/>
      <c r="V412" s="11"/>
      <c r="W412" s="8">
        <f>IF(G412 = "NULL", "NULL", G412/4)</f>
        <v>0.50000846575180113</v>
      </c>
      <c r="X412" s="8">
        <f>IF(W412 = "NULL", "NULL", W412*28.35)</f>
        <v>14.175240004063562</v>
      </c>
      <c r="Y412" s="8">
        <f>IF(G412 = "NULL", "NULL", G412*4)</f>
        <v>8.0001354520288182</v>
      </c>
      <c r="Z412" s="8">
        <f>IF(G412 = "NULL", "NULL", H412*4)</f>
        <v>226.8</v>
      </c>
      <c r="AA412" s="16">
        <v>15000000287</v>
      </c>
      <c r="AB412" s="8">
        <f>IF(OR(E412 = "NULL", G412 = "NULL"), "NULL", (E412+G412)/2)</f>
        <v>1.5000253972554034</v>
      </c>
      <c r="AC412" s="8">
        <f>IF(OR(F412 = "NULL", H412 = "NULL"), "NULL", (F412+H412)/2)</f>
        <v>42.525000000000006</v>
      </c>
      <c r="AD412" s="13"/>
    </row>
    <row r="413" spans="1:30" ht="75.599999999999994" customHeight="1" x14ac:dyDescent="0.3">
      <c r="A413" s="9" t="s">
        <v>82</v>
      </c>
      <c r="B413" s="10" t="s">
        <v>1738</v>
      </c>
      <c r="C413" s="10" t="s">
        <v>2044</v>
      </c>
      <c r="D413" s="11" t="s">
        <v>2124</v>
      </c>
      <c r="E413" s="8">
        <f>IF(F413 = "NULL", "NULL", F413/28.34952)</f>
        <v>2.3986296769751307</v>
      </c>
      <c r="F413" s="8">
        <v>68</v>
      </c>
      <c r="G413" s="8">
        <f>IF(H413 = "NULL", "NULL", H413/28.34952)</f>
        <v>5.0089031489774785</v>
      </c>
      <c r="H413" s="8">
        <v>142</v>
      </c>
      <c r="I413" s="8">
        <f>IF(G413 = "NULL", "NULL", G413*1.25)</f>
        <v>6.2611289362218479</v>
      </c>
      <c r="J413" s="8">
        <f>IF(G413 = "NULL", "NULL", I413*28.35)</f>
        <v>177.50300534188941</v>
      </c>
      <c r="K413" s="8">
        <f>IF(G413 = "NULL", "NULL", G413*2)</f>
        <v>10.017806297954957</v>
      </c>
      <c r="L413" s="8">
        <f>IF(G413 = "NULL", "NULL", K413*28.35)</f>
        <v>284.00480854702306</v>
      </c>
      <c r="M413" s="11" t="str">
        <f>CONCATENATE(D413, CHAR(10), " - NET WT. ", E413, " oz (", F413, " grams)")</f>
        <v>Smoked Applewood Sea Salt Ingredients:
sea salt smoked over applewood fire
 - NET WT. 2.39862967697513 oz (68 grams)</v>
      </c>
      <c r="N413" s="12">
        <v>10000000017</v>
      </c>
      <c r="O413" s="12">
        <v>30000000017</v>
      </c>
      <c r="P413" s="12">
        <v>50000000017</v>
      </c>
      <c r="Q413" s="12">
        <v>70000000017</v>
      </c>
      <c r="R413" s="12">
        <v>90000000017</v>
      </c>
      <c r="S413" s="12">
        <v>11000000017</v>
      </c>
      <c r="T413" s="12">
        <v>13000000017</v>
      </c>
      <c r="U413" s="10" t="s">
        <v>39</v>
      </c>
      <c r="V413" s="11" t="s">
        <v>230</v>
      </c>
      <c r="W413" s="8">
        <f>IF(G413 = "NULL", "NULL", G413/4)</f>
        <v>1.2522257872443696</v>
      </c>
      <c r="X413" s="8">
        <f>IF(W413 = "NULL", "NULL", W413*28.35)</f>
        <v>35.500601068377883</v>
      </c>
      <c r="Y413" s="8">
        <f>IF(G413 = "NULL", "NULL", G413*4)</f>
        <v>20.035612595909914</v>
      </c>
      <c r="Z413" s="8">
        <f>IF(G413 = "NULL", "NULL", H413*4)</f>
        <v>568</v>
      </c>
      <c r="AA413" s="16">
        <v>15000000017</v>
      </c>
      <c r="AB413" s="8">
        <f>IF(OR(E413 = "NULL", G413 = "NULL"), "NULL", (E413+G413)/2)</f>
        <v>3.7037664129763046</v>
      </c>
      <c r="AC413" s="8">
        <f>IF(OR(F413 = "NULL", H413 = "NULL"), "NULL", (F413+H413)/2)</f>
        <v>105</v>
      </c>
      <c r="AD413" s="13"/>
    </row>
    <row r="414" spans="1:30" ht="75.599999999999994" customHeight="1" x14ac:dyDescent="0.3">
      <c r="A414" s="9" t="s">
        <v>1315</v>
      </c>
      <c r="B414" s="10" t="s">
        <v>1316</v>
      </c>
      <c r="C414" s="10" t="s">
        <v>1316</v>
      </c>
      <c r="D414" s="11" t="s">
        <v>1317</v>
      </c>
      <c r="E414" s="8">
        <f>IF(F414 = "NULL", "NULL", F414/28.34952)</f>
        <v>1.400023704105043</v>
      </c>
      <c r="F414" s="8">
        <v>39.69</v>
      </c>
      <c r="G414" s="8">
        <f>IF(H414 = "NULL", "NULL", H414/28.34952)</f>
        <v>2.8000474082100859</v>
      </c>
      <c r="H414" s="8">
        <v>79.38</v>
      </c>
      <c r="I414" s="8">
        <f>IF(G414 = "NULL", "NULL", G414*1.25)</f>
        <v>3.5000592602626073</v>
      </c>
      <c r="J414" s="8">
        <f>IF(G414 = "NULL", "NULL", I414*28.35)</f>
        <v>99.226680028444918</v>
      </c>
      <c r="K414" s="8">
        <f>IF(G414 = "NULL", "NULL", G414*2)</f>
        <v>5.6000948164201718</v>
      </c>
      <c r="L414" s="8">
        <f>IF(G414 = "NULL", "NULL", K414*28.35)</f>
        <v>158.76268804551188</v>
      </c>
      <c r="M414" s="11" t="str">
        <f>CONCATENATE(D414, CHAR(10), " - NET WT. ", E414, " oz (", F414, " grams)")</f>
        <v>Smoked Bacon Bourbon Ingredients:
brown sugar, cinnamon, caramel sugar, salt, chipotle, soy based bacon bits
• ALLERGY ALERT: contains soy •
 - NET WT. 1.40002370410504 oz (39.69 grams)</v>
      </c>
      <c r="N414" s="12">
        <v>10000000312</v>
      </c>
      <c r="O414" s="12">
        <v>30000000312</v>
      </c>
      <c r="P414" s="12">
        <v>50000000312</v>
      </c>
      <c r="Q414" s="12">
        <v>70000000312</v>
      </c>
      <c r="R414" s="12">
        <v>90000000312</v>
      </c>
      <c r="S414" s="12">
        <v>11000000371</v>
      </c>
      <c r="T414" s="12">
        <v>13000000377</v>
      </c>
      <c r="U414" s="10"/>
      <c r="V414" s="11"/>
      <c r="W414" s="8">
        <f>IF(G414 = "NULL", "NULL", G414/4)</f>
        <v>0.70001185205252148</v>
      </c>
      <c r="X414" s="8">
        <f>IF(W414 = "NULL", "NULL", W414*28.35)</f>
        <v>19.845336005688985</v>
      </c>
      <c r="Y414" s="8">
        <f>IF(G414 = "NULL", "NULL", G414*4)</f>
        <v>11.200189632840344</v>
      </c>
      <c r="Z414" s="8">
        <f>IF(G414 = "NULL", "NULL", H414*4)</f>
        <v>317.52</v>
      </c>
      <c r="AA414" s="16">
        <v>15000000288</v>
      </c>
      <c r="AB414" s="8">
        <f>IF(OR(E414 = "NULL", G414 = "NULL"), "NULL", (E414+G414)/2)</f>
        <v>2.1000355561575645</v>
      </c>
      <c r="AC414" s="8">
        <f>IF(OR(F414 = "NULL", H414 = "NULL"), "NULL", (F414+H414)/2)</f>
        <v>59.534999999999997</v>
      </c>
      <c r="AD414" s="13"/>
    </row>
    <row r="415" spans="1:30" ht="75.599999999999994" customHeight="1" x14ac:dyDescent="0.3">
      <c r="A415" s="9" t="s">
        <v>1764</v>
      </c>
      <c r="B415" s="10" t="s">
        <v>1779</v>
      </c>
      <c r="C415" s="10" t="s">
        <v>1779</v>
      </c>
      <c r="D415" s="11" t="s">
        <v>2138</v>
      </c>
      <c r="E415" s="8" t="str">
        <f>IF(F415 = "NULL", "NULL", F415/28.34952)</f>
        <v>NULL</v>
      </c>
      <c r="F415" s="8" t="s">
        <v>32</v>
      </c>
      <c r="G415" s="8" t="str">
        <f>IF(H415 = "NULL", "NULL", H415/28.34952)</f>
        <v>NULL</v>
      </c>
      <c r="H415" s="8" t="s">
        <v>32</v>
      </c>
      <c r="I415" s="8" t="str">
        <f>IF(G415 = "NULL", "NULL", G415*1.25)</f>
        <v>NULL</v>
      </c>
      <c r="J415" s="8" t="str">
        <f>IF(G415 = "NULL", "NULL", I415*28.35)</f>
        <v>NULL</v>
      </c>
      <c r="K415" s="8" t="str">
        <f>IF(G415 = "NULL", "NULL", G415*2)</f>
        <v>NULL</v>
      </c>
      <c r="L415" s="8" t="str">
        <f>IF(G415 = "NULL", "NULL", K415*28.35)</f>
        <v>NULL</v>
      </c>
      <c r="M415" s="11" t="str">
        <f>CONCATENATE(D415, CHAR(10), " - NET WT. ", E415, " oz (", F415, " grams)")</f>
        <v>Smoked Black Peppercorns Ingredients:
black peppercorns, smoke flavor
 - NET WT. NULL oz (NULL grams)</v>
      </c>
      <c r="N415" s="12">
        <v>10000000545</v>
      </c>
      <c r="O415" s="12">
        <v>30000000545</v>
      </c>
      <c r="P415" s="12">
        <v>50000000545</v>
      </c>
      <c r="Q415" s="12">
        <v>70000000545</v>
      </c>
      <c r="R415" s="12">
        <v>90000000545</v>
      </c>
      <c r="S415" s="12">
        <v>11000000501</v>
      </c>
      <c r="T415" s="12">
        <v>13000000500</v>
      </c>
      <c r="U415" s="10" t="s">
        <v>39</v>
      </c>
      <c r="V415" s="11" t="s">
        <v>1150</v>
      </c>
      <c r="W415" s="8" t="str">
        <f>IF(G415 = "NULL", "NULL", G415/4)</f>
        <v>NULL</v>
      </c>
      <c r="X415" s="8" t="str">
        <f>IF(W415 = "NULL", "NULL", W415*28.35)</f>
        <v>NULL</v>
      </c>
      <c r="Y415" s="8" t="str">
        <f>IF(G415 = "NULL", "NULL", G415*4)</f>
        <v>NULL</v>
      </c>
      <c r="Z415" s="8" t="str">
        <f>IF(G415 = "NULL", "NULL", H415*4)</f>
        <v>NULL</v>
      </c>
      <c r="AA415" s="16">
        <v>15000000022</v>
      </c>
      <c r="AB415" s="8" t="str">
        <f>IF(OR(E415 = "NULL", G415 = "NULL"), "NULL", (E415+G415)/2)</f>
        <v>NULL</v>
      </c>
      <c r="AC415" s="8" t="str">
        <f>IF(OR(F415 = "NULL", H415 = "NULL"), "NULL", (F415+H415)/2)</f>
        <v>NULL</v>
      </c>
      <c r="AD415" s="13"/>
    </row>
    <row r="416" spans="1:30" ht="75.599999999999994" customHeight="1" x14ac:dyDescent="0.3">
      <c r="A416" s="9" t="s">
        <v>1318</v>
      </c>
      <c r="B416" s="10" t="s">
        <v>1319</v>
      </c>
      <c r="C416" s="10" t="s">
        <v>1320</v>
      </c>
      <c r="D416" s="11" t="s">
        <v>1321</v>
      </c>
      <c r="E416" s="8">
        <f>IF(F416 = "NULL", "NULL", F416/28.34952)</f>
        <v>1.3000220109546829</v>
      </c>
      <c r="F416" s="8">
        <v>36.855000000000004</v>
      </c>
      <c r="G416" s="8">
        <f>IF(H416 = "NULL", "NULL", H416/28.34952)</f>
        <v>2.6000440219093659</v>
      </c>
      <c r="H416" s="8">
        <v>73.710000000000008</v>
      </c>
      <c r="I416" s="8">
        <f>IF(G416 = "NULL", "NULL", G416*1.25)</f>
        <v>3.2500550273867073</v>
      </c>
      <c r="J416" s="8">
        <f>IF(G416 = "NULL", "NULL", I416*28.35)</f>
        <v>92.139060026413162</v>
      </c>
      <c r="K416" s="8">
        <f>IF(G416 = "NULL", "NULL", G416*2)</f>
        <v>5.2000880438187318</v>
      </c>
      <c r="L416" s="8">
        <f>IF(G416 = "NULL", "NULL", K416*28.35)</f>
        <v>147.42249604226106</v>
      </c>
      <c r="M416" s="11" t="str">
        <f>CONCATENATE(D416, CHAR(10), " - NET WT. ", E416, " oz (", F416, " grams)")</f>
        <v>Smoked Griller Blend Ingredients:
smoked sea salt, minced onion, minced garlic, black pepper, chives, crushed red peppers, granulated honey (rough cut pellets of honey, sugar)
 - NET WT. 1.30002201095468 oz (36.855 grams)</v>
      </c>
      <c r="N416" s="12">
        <v>10000000412</v>
      </c>
      <c r="O416" s="12">
        <v>30000000412</v>
      </c>
      <c r="P416" s="12">
        <v>50000000412</v>
      </c>
      <c r="Q416" s="12">
        <v>70000000412</v>
      </c>
      <c r="R416" s="12">
        <v>90000000412</v>
      </c>
      <c r="S416" s="12">
        <v>11000000372</v>
      </c>
      <c r="T416" s="12">
        <v>13000000378</v>
      </c>
      <c r="U416" s="10"/>
      <c r="V416" s="11"/>
      <c r="W416" s="8">
        <f>IF(G416 = "NULL", "NULL", G416/4)</f>
        <v>0.65001100547734147</v>
      </c>
      <c r="X416" s="8">
        <f>IF(W416 = "NULL", "NULL", W416*28.35)</f>
        <v>18.427812005282632</v>
      </c>
      <c r="Y416" s="8">
        <f>IF(G416 = "NULL", "NULL", G416*4)</f>
        <v>10.400176087637464</v>
      </c>
      <c r="Z416" s="8">
        <f>IF(G416 = "NULL", "NULL", H416*4)</f>
        <v>294.84000000000003</v>
      </c>
      <c r="AA416" s="16">
        <v>15000000376</v>
      </c>
      <c r="AB416" s="8">
        <f>IF(OR(E416 = "NULL", G416 = "NULL"), "NULL", (E416+G416)/2)</f>
        <v>1.9500330164320245</v>
      </c>
      <c r="AC416" s="8">
        <f>IF(OR(F416 = "NULL", H416 = "NULL"), "NULL", (F416+H416)/2)</f>
        <v>55.282500000000006</v>
      </c>
      <c r="AD416" s="13"/>
    </row>
    <row r="417" spans="1:30" ht="75.599999999999994" customHeight="1" x14ac:dyDescent="0.3">
      <c r="A417" s="9" t="s">
        <v>1322</v>
      </c>
      <c r="B417" s="10" t="s">
        <v>1323</v>
      </c>
      <c r="C417" s="10" t="s">
        <v>1323</v>
      </c>
      <c r="D417" s="11" t="s">
        <v>1324</v>
      </c>
      <c r="E417" s="8">
        <f>IF(F417 = "NULL", "NULL", F417/28.34952)</f>
        <v>2.0000338630072045</v>
      </c>
      <c r="F417" s="8">
        <v>56.7</v>
      </c>
      <c r="G417" s="8">
        <f>IF(H417 = "NULL", "NULL", H417/28.34952)</f>
        <v>4.0000677260144091</v>
      </c>
      <c r="H417" s="8">
        <v>113.4</v>
      </c>
      <c r="I417" s="8">
        <f>IF(G417 = "NULL", "NULL", G417*1.25)</f>
        <v>5.0000846575180109</v>
      </c>
      <c r="J417" s="8">
        <f>IF(G417 = "NULL", "NULL", I417*28.35)</f>
        <v>141.75240004063562</v>
      </c>
      <c r="K417" s="8">
        <f>IF(G417 = "NULL", "NULL", G417*2)</f>
        <v>8.0001354520288182</v>
      </c>
      <c r="L417" s="8">
        <f>IF(G417 = "NULL", "NULL", K417*28.35)</f>
        <v>226.803840065017</v>
      </c>
      <c r="M417" s="11" t="str">
        <f>CONCATENATE(D417, CHAR(10), " - NET WT. ", E417, " oz (", F417, " grams)")</f>
        <v>Smoked Paprika Ingredients:
dried sweet red bell peppers that have been smoked
 - NET WT. 2.0000338630072 oz (56.7 grams)</v>
      </c>
      <c r="N417" s="12">
        <v>10000000470</v>
      </c>
      <c r="O417" s="12">
        <v>30000000470</v>
      </c>
      <c r="P417" s="12">
        <v>50000000470</v>
      </c>
      <c r="Q417" s="12">
        <v>70000000470</v>
      </c>
      <c r="R417" s="12">
        <v>90000000470</v>
      </c>
      <c r="S417" s="12">
        <v>11000000373</v>
      </c>
      <c r="T417" s="12">
        <v>13000000379</v>
      </c>
      <c r="U417" s="10"/>
      <c r="V417" s="11"/>
      <c r="W417" s="8">
        <f>IF(G417 = "NULL", "NULL", G417/4)</f>
        <v>1.0000169315036023</v>
      </c>
      <c r="X417" s="8">
        <f>IF(W417 = "NULL", "NULL", W417*28.35)</f>
        <v>28.350480008127125</v>
      </c>
      <c r="Y417" s="8">
        <f>IF(G417 = "NULL", "NULL", G417*4)</f>
        <v>16.000270904057636</v>
      </c>
      <c r="Z417" s="8">
        <f>IF(G417 = "NULL", "NULL", H417*4)</f>
        <v>453.6</v>
      </c>
      <c r="AA417" s="16">
        <v>15000000427</v>
      </c>
      <c r="AB417" s="8">
        <f>IF(OR(E417 = "NULL", G417 = "NULL"), "NULL", (E417+G417)/2)</f>
        <v>3.0000507945108068</v>
      </c>
      <c r="AC417" s="8">
        <f>IF(OR(F417 = "NULL", H417 = "NULL"), "NULL", (F417+H417)/2)</f>
        <v>85.050000000000011</v>
      </c>
      <c r="AD417" s="13"/>
    </row>
    <row r="418" spans="1:30" ht="75.599999999999994" customHeight="1" x14ac:dyDescent="0.3">
      <c r="A418" s="9" t="s">
        <v>1325</v>
      </c>
      <c r="B418" s="10" t="s">
        <v>1326</v>
      </c>
      <c r="C418" s="10" t="s">
        <v>1327</v>
      </c>
      <c r="D418" s="11" t="s">
        <v>1328</v>
      </c>
      <c r="E418" s="8">
        <f>IF(F418 = "NULL", "NULL", F418/28.34952)</f>
        <v>1.8500313232816643</v>
      </c>
      <c r="F418" s="8">
        <v>52.447500000000005</v>
      </c>
      <c r="G418" s="8">
        <f>IF(H418 = "NULL", "NULL", H418/28.34952)</f>
        <v>3.7000626465633286</v>
      </c>
      <c r="H418" s="8">
        <v>104.89500000000001</v>
      </c>
      <c r="I418" s="8">
        <f>IF(G418 = "NULL", "NULL", G418*1.25)</f>
        <v>4.6250783082041611</v>
      </c>
      <c r="J418" s="8">
        <f>IF(G418 = "NULL", "NULL", I418*28.35)</f>
        <v>131.12097003758797</v>
      </c>
      <c r="K418" s="8">
        <f>IF(G418 = "NULL", "NULL", G418*2)</f>
        <v>7.4001252931266572</v>
      </c>
      <c r="L418" s="8">
        <f>IF(G418 = "NULL", "NULL", K418*28.35)</f>
        <v>209.79355206014074</v>
      </c>
      <c r="M418" s="11" t="str">
        <f>CONCATENATE(D418, CHAR(10), " - NET WT. ", E418, " oz (", F418, " grams)")</f>
        <v>Smoked Sea Salt Ingredients:
coarse sea salt, smoke flavor
 - NET WT. 1.85003132328166 oz (52.4475 grams)</v>
      </c>
      <c r="N418" s="12">
        <v>10000000313</v>
      </c>
      <c r="O418" s="12">
        <v>30000000313</v>
      </c>
      <c r="P418" s="12">
        <v>50000000313</v>
      </c>
      <c r="Q418" s="12">
        <v>70000000313</v>
      </c>
      <c r="R418" s="12">
        <v>90000000313</v>
      </c>
      <c r="S418" s="12">
        <v>11000000374</v>
      </c>
      <c r="T418" s="12">
        <v>13000000380</v>
      </c>
      <c r="U418" s="10"/>
      <c r="V418" s="11"/>
      <c r="W418" s="8">
        <f>IF(G418 = "NULL", "NULL", G418/4)</f>
        <v>0.92501566164083215</v>
      </c>
      <c r="X418" s="8">
        <f>IF(W418 = "NULL", "NULL", W418*28.35)</f>
        <v>26.224194007517593</v>
      </c>
      <c r="Y418" s="8">
        <f>IF(G418 = "NULL", "NULL", G418*4)</f>
        <v>14.800250586253314</v>
      </c>
      <c r="Z418" s="8">
        <f>IF(G418 = "NULL", "NULL", H418*4)</f>
        <v>419.58000000000004</v>
      </c>
      <c r="AA418" s="16">
        <v>15000000289</v>
      </c>
      <c r="AB418" s="8">
        <f>IF(OR(E418 = "NULL", G418 = "NULL"), "NULL", (E418+G418)/2)</f>
        <v>2.7750469849224966</v>
      </c>
      <c r="AC418" s="8">
        <f>IF(OR(F418 = "NULL", H418 = "NULL"), "NULL", (F418+H418)/2)</f>
        <v>78.671250000000015</v>
      </c>
      <c r="AD418" s="13"/>
    </row>
    <row r="419" spans="1:30" ht="75.599999999999994" customHeight="1" x14ac:dyDescent="0.3">
      <c r="A419" s="9" t="s">
        <v>1329</v>
      </c>
      <c r="B419" s="10" t="s">
        <v>1330</v>
      </c>
      <c r="C419" s="10" t="s">
        <v>1331</v>
      </c>
      <c r="D419" s="11" t="s">
        <v>1332</v>
      </c>
      <c r="E419" s="8">
        <f>IF(F419 = "NULL", "NULL", F419/28.34952)</f>
        <v>1.8500313232816643</v>
      </c>
      <c r="F419" s="8">
        <v>52.447500000000005</v>
      </c>
      <c r="G419" s="8">
        <f>IF(H419 = "NULL", "NULL", H419/28.34952)</f>
        <v>3.7000626465633286</v>
      </c>
      <c r="H419" s="8">
        <v>104.89500000000001</v>
      </c>
      <c r="I419" s="8">
        <f>IF(G419 = "NULL", "NULL", G419*1.25)</f>
        <v>4.6250783082041611</v>
      </c>
      <c r="J419" s="8">
        <f>IF(G419 = "NULL", "NULL", I419*28.35)</f>
        <v>131.12097003758797</v>
      </c>
      <c r="K419" s="8">
        <f>IF(G419 = "NULL", "NULL", G419*2)</f>
        <v>7.4001252931266572</v>
      </c>
      <c r="L419" s="8">
        <f>IF(G419 = "NULL", "NULL", K419*28.35)</f>
        <v>209.79355206014074</v>
      </c>
      <c r="M419" s="11" t="str">
        <f>CONCATENATE(D419, CHAR(10), " - NET WT. ", E419, " oz (", F419, " grams)")</f>
        <v>Smoky Bacon Popcorn Seasoning Ingredients:
sugar, salt, onion powder, torula yeast, tomato powder, natural bacon flavor (bacon fat)spices, natural smoke flavor, garlic powder, disodium inosinate, disodium guanylate, citric acid, extractives of paprika, &lt;2% silicon dioxide
 - NET WT. 1.85003132328166 oz (52.4475 grams)</v>
      </c>
      <c r="N419" s="12">
        <v>10000000315</v>
      </c>
      <c r="O419" s="12">
        <v>30000000315</v>
      </c>
      <c r="P419" s="12">
        <v>50000000315</v>
      </c>
      <c r="Q419" s="12">
        <v>70000000315</v>
      </c>
      <c r="R419" s="12">
        <v>90000000315</v>
      </c>
      <c r="S419" s="12">
        <v>11000000375</v>
      </c>
      <c r="T419" s="12">
        <v>13000000381</v>
      </c>
      <c r="U419" s="10"/>
      <c r="V419" s="11"/>
      <c r="W419" s="8">
        <f>IF(G419 = "NULL", "NULL", G419/4)</f>
        <v>0.92501566164083215</v>
      </c>
      <c r="X419" s="8">
        <f>IF(W419 = "NULL", "NULL", W419*28.35)</f>
        <v>26.224194007517593</v>
      </c>
      <c r="Y419" s="8">
        <f>IF(G419 = "NULL", "NULL", G419*4)</f>
        <v>14.800250586253314</v>
      </c>
      <c r="Z419" s="8">
        <f>IF(G419 = "NULL", "NULL", H419*4)</f>
        <v>419.58000000000004</v>
      </c>
      <c r="AA419" s="16">
        <v>15000000290</v>
      </c>
      <c r="AB419" s="8">
        <f>IF(OR(E419 = "NULL", G419 = "NULL"), "NULL", (E419+G419)/2)</f>
        <v>2.7750469849224966</v>
      </c>
      <c r="AC419" s="8">
        <f>IF(OR(F419 = "NULL", H419 = "NULL"), "NULL", (F419+H419)/2)</f>
        <v>78.671250000000015</v>
      </c>
      <c r="AD419" s="13"/>
    </row>
    <row r="420" spans="1:30" ht="75.599999999999994" customHeight="1" x14ac:dyDescent="0.3">
      <c r="A420" s="9" t="s">
        <v>1333</v>
      </c>
      <c r="B420" s="10" t="s">
        <v>1334</v>
      </c>
      <c r="C420" s="10" t="s">
        <v>1334</v>
      </c>
      <c r="D420" s="11" t="s">
        <v>1335</v>
      </c>
      <c r="E420" s="8">
        <f>IF(F420 = "NULL", "NULL", F420/28.34952)</f>
        <v>1.1000186246539627</v>
      </c>
      <c r="F420" s="8">
        <v>31.185000000000006</v>
      </c>
      <c r="G420" s="8">
        <f>IF(H420 = "NULL", "NULL", H420/28.34952)</f>
        <v>2.2000372493079254</v>
      </c>
      <c r="H420" s="8">
        <v>62.370000000000012</v>
      </c>
      <c r="I420" s="8">
        <f>IF(G420 = "NULL", "NULL", G420*1.25)</f>
        <v>2.7500465616349068</v>
      </c>
      <c r="J420" s="8">
        <f>IF(G420 = "NULL", "NULL", I420*28.35)</f>
        <v>77.963820022349609</v>
      </c>
      <c r="K420" s="8">
        <f>IF(G420 = "NULL", "NULL", G420*2)</f>
        <v>4.4000744986158509</v>
      </c>
      <c r="L420" s="8">
        <f>IF(G420 = "NULL", "NULL", K420*28.35)</f>
        <v>124.74211203575938</v>
      </c>
      <c r="M420" s="11" t="str">
        <f>CONCATENATE(D420, CHAR(10), " - NET WT. ", E420, " oz (", F420, " grams)")</f>
        <v>Smoky BBQ Blend Ingredients:
salt, sugar, celery, msg, onion, garlic, spices, liquid extract
 - NET WT. 1.10001862465396 oz (31.185 grams)</v>
      </c>
      <c r="N420" s="12">
        <v>10000000316</v>
      </c>
      <c r="O420" s="12">
        <v>30000000316</v>
      </c>
      <c r="P420" s="12">
        <v>50000000316</v>
      </c>
      <c r="Q420" s="12">
        <v>70000000316</v>
      </c>
      <c r="R420" s="12">
        <v>90000000316</v>
      </c>
      <c r="S420" s="12">
        <v>11000000376</v>
      </c>
      <c r="T420" s="12">
        <v>13000000382</v>
      </c>
      <c r="U420" s="10"/>
      <c r="V420" s="11"/>
      <c r="W420" s="8">
        <f>IF(G420 = "NULL", "NULL", G420/4)</f>
        <v>0.55000931232698136</v>
      </c>
      <c r="X420" s="8">
        <f>IF(W420 = "NULL", "NULL", W420*28.35)</f>
        <v>15.592764004469922</v>
      </c>
      <c r="Y420" s="8">
        <f>IF(G420 = "NULL", "NULL", G420*4)</f>
        <v>8.8001489972317017</v>
      </c>
      <c r="Z420" s="8">
        <f>IF(G420 = "NULL", "NULL", H420*4)</f>
        <v>249.48000000000005</v>
      </c>
      <c r="AA420" s="16">
        <v>15000000291</v>
      </c>
      <c r="AB420" s="8">
        <f>IF(OR(E420 = "NULL", G420 = "NULL"), "NULL", (E420+G420)/2)</f>
        <v>1.6500279369809441</v>
      </c>
      <c r="AC420" s="8">
        <f>IF(OR(F420 = "NULL", H420 = "NULL"), "NULL", (F420+H420)/2)</f>
        <v>46.777500000000011</v>
      </c>
      <c r="AD420" s="13"/>
    </row>
    <row r="421" spans="1:30" ht="75.599999999999994" customHeight="1" x14ac:dyDescent="0.3">
      <c r="A421" s="9" t="s">
        <v>1748</v>
      </c>
      <c r="B421" s="10" t="s">
        <v>2042</v>
      </c>
      <c r="C421" s="10" t="s">
        <v>2042</v>
      </c>
      <c r="D421" s="11" t="s">
        <v>2085</v>
      </c>
      <c r="E421" s="8">
        <f>IF(F421 = "NULL", "NULL", F421/28.34952)</f>
        <v>1.2698627701633045</v>
      </c>
      <c r="F421" s="8">
        <v>36</v>
      </c>
      <c r="G421" s="8">
        <f>IF(H421 = "NULL", "NULL", H421/28.34952)</f>
        <v>2.9982870962189132</v>
      </c>
      <c r="H421" s="8">
        <v>85</v>
      </c>
      <c r="I421" s="8">
        <f>IF(G421 = "NULL", "NULL", G421*1.25)</f>
        <v>3.7478588702736415</v>
      </c>
      <c r="J421" s="8">
        <f>IF(G421 = "NULL", "NULL", I421*28.35)</f>
        <v>106.25179897225775</v>
      </c>
      <c r="K421" s="8">
        <f>IF(G421 = "NULL", "NULL", G421*2)</f>
        <v>5.9965741924378264</v>
      </c>
      <c r="L421" s="8">
        <f>IF(G421 = "NULL", "NULL", K421*28.35)</f>
        <v>170.00287835561238</v>
      </c>
      <c r="M421" s="11" t="str">
        <f>CONCATENATE(D421, CHAR(10), " - NET WT. ", E421, " oz (", F421, " grams)")</f>
        <v>Smoky Maple Seasoning Ingredients:
salt, sugar, paprika, garlic, onion, bell pepper and spices 
 - NET WT. 1.2698627701633 oz (36 grams)</v>
      </c>
      <c r="N421" s="12">
        <v>10000000538</v>
      </c>
      <c r="O421" s="12">
        <v>30000000538</v>
      </c>
      <c r="P421" s="12">
        <v>50000000538</v>
      </c>
      <c r="Q421" s="12">
        <v>70000000538</v>
      </c>
      <c r="R421" s="12">
        <v>90000000538</v>
      </c>
      <c r="S421" s="12">
        <v>11000000494</v>
      </c>
      <c r="T421" s="12">
        <v>13000000493</v>
      </c>
      <c r="U421" s="10" t="s">
        <v>39</v>
      </c>
      <c r="V421" s="11" t="s">
        <v>245</v>
      </c>
      <c r="W421" s="8">
        <f>IF(G421 = "NULL", "NULL", G421/4)</f>
        <v>0.7495717740547283</v>
      </c>
      <c r="X421" s="8">
        <f>IF(W421 = "NULL", "NULL", W421*28.35)</f>
        <v>21.250359794451548</v>
      </c>
      <c r="Y421" s="8">
        <f>IF(G421 = "NULL", "NULL", G421*4)</f>
        <v>11.993148384875653</v>
      </c>
      <c r="Z421" s="8">
        <f>IF(G421 = "NULL", "NULL", H421*4)</f>
        <v>340</v>
      </c>
      <c r="AA421" s="16">
        <v>15000000015</v>
      </c>
      <c r="AB421" s="8">
        <f>IF(OR(E421 = "NULL", G421 = "NULL"), "NULL", (E421+G421)/2)</f>
        <v>2.1340749331911089</v>
      </c>
      <c r="AC421" s="8">
        <f>IF(OR(F421 = "NULL", H421 = "NULL"), "NULL", (F421+H421)/2)</f>
        <v>60.5</v>
      </c>
      <c r="AD421" s="13" t="s">
        <v>2013</v>
      </c>
    </row>
    <row r="422" spans="1:30" ht="75.599999999999994" customHeight="1" x14ac:dyDescent="0.3">
      <c r="A422" s="9" t="s">
        <v>1336</v>
      </c>
      <c r="B422" s="10" t="s">
        <v>1337</v>
      </c>
      <c r="C422" s="10" t="s">
        <v>1337</v>
      </c>
      <c r="D422" s="11" t="s">
        <v>1338</v>
      </c>
      <c r="E422" s="8">
        <f>IF(F422 = "NULL", "NULL", F422/28.34952)</f>
        <v>1.8500313232816643</v>
      </c>
      <c r="F422" s="8">
        <v>52.447500000000005</v>
      </c>
      <c r="G422" s="8">
        <f>IF(H422 = "NULL", "NULL", H422/28.34952)</f>
        <v>3.7000626465633286</v>
      </c>
      <c r="H422" s="8">
        <v>104.89500000000001</v>
      </c>
      <c r="I422" s="8">
        <f>IF(G422 = "NULL", "NULL", G422*1.25)</f>
        <v>4.6250783082041611</v>
      </c>
      <c r="J422" s="8">
        <f>IF(G422 = "NULL", "NULL", I422*28.35)</f>
        <v>131.12097003758797</v>
      </c>
      <c r="K422" s="8">
        <f>IF(G422 = "NULL", "NULL", G422*2)</f>
        <v>7.4001252931266572</v>
      </c>
      <c r="L422" s="8">
        <f>IF(G422 = "NULL", "NULL", K422*28.35)</f>
        <v>209.79355206014074</v>
      </c>
      <c r="M422" s="11" t="str">
        <f>CONCATENATE(D422, CHAR(10), " - NET WT. ", E422, " oz (", F422, " grams)")</f>
        <v>Smoky Mountain BBQ Griller Ingredients:
salt, spices (black pepper, dill seed, coriander, red pepper) dehydrated garlic, soybean oil, hickory, extractives of paprika, dill, garlic, black pepper 
 - NET WT. 1.85003132328166 oz (52.4475 grams)</v>
      </c>
      <c r="N422" s="12">
        <v>10000000317</v>
      </c>
      <c r="O422" s="12">
        <v>30000000317</v>
      </c>
      <c r="P422" s="12">
        <v>50000000317</v>
      </c>
      <c r="Q422" s="12">
        <v>70000000317</v>
      </c>
      <c r="R422" s="12">
        <v>90000000317</v>
      </c>
      <c r="S422" s="12">
        <v>11000000377</v>
      </c>
      <c r="T422" s="12">
        <v>13000000383</v>
      </c>
      <c r="U422" s="10"/>
      <c r="V422" s="11"/>
      <c r="W422" s="8">
        <f>IF(G422 = "NULL", "NULL", G422/4)</f>
        <v>0.92501566164083215</v>
      </c>
      <c r="X422" s="8">
        <f>IF(W422 = "NULL", "NULL", W422*28.35)</f>
        <v>26.224194007517593</v>
      </c>
      <c r="Y422" s="8">
        <f>IF(G422 = "NULL", "NULL", G422*4)</f>
        <v>14.800250586253314</v>
      </c>
      <c r="Z422" s="8">
        <f>IF(G422 = "NULL", "NULL", H422*4)</f>
        <v>419.58000000000004</v>
      </c>
      <c r="AA422" s="16">
        <v>15000000292</v>
      </c>
      <c r="AB422" s="8">
        <f>IF(OR(E422 = "NULL", G422 = "NULL"), "NULL", (E422+G422)/2)</f>
        <v>2.7750469849224966</v>
      </c>
      <c r="AC422" s="8">
        <f>IF(OR(F422 = "NULL", H422 = "NULL"), "NULL", (F422+H422)/2)</f>
        <v>78.671250000000015</v>
      </c>
      <c r="AD422" s="13"/>
    </row>
    <row r="423" spans="1:30" ht="75.599999999999994" customHeight="1" x14ac:dyDescent="0.3">
      <c r="A423" s="9" t="s">
        <v>1339</v>
      </c>
      <c r="B423" s="10" t="s">
        <v>1340</v>
      </c>
      <c r="C423" s="10" t="s">
        <v>1341</v>
      </c>
      <c r="D423" s="11" t="s">
        <v>1342</v>
      </c>
      <c r="E423" s="8">
        <f>IF(F423 = "NULL", "NULL", F423/28.34952)</f>
        <v>1.400023704105043</v>
      </c>
      <c r="F423" s="8">
        <v>39.69</v>
      </c>
      <c r="G423" s="8">
        <f>IF(H423 = "NULL", "NULL", H423/28.34952)</f>
        <v>2.8000474082100859</v>
      </c>
      <c r="H423" s="8">
        <v>79.38</v>
      </c>
      <c r="I423" s="8">
        <f>IF(G423 = "NULL", "NULL", G423*1.25)</f>
        <v>3.5000592602626073</v>
      </c>
      <c r="J423" s="8">
        <f>IF(G423 = "NULL", "NULL", I423*28.35)</f>
        <v>99.226680028444918</v>
      </c>
      <c r="K423" s="8">
        <f>IF(G423 = "NULL", "NULL", G423*2)</f>
        <v>5.6000948164201718</v>
      </c>
      <c r="L423" s="8">
        <f>IF(G423 = "NULL", "NULL", K423*28.35)</f>
        <v>158.76268804551188</v>
      </c>
      <c r="M423" s="11" t="str">
        <f>CONCATENATE(D423, CHAR(10), " - NET WT. ", E423, " oz (", F423,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1.40002370410504 oz (39.69 grams)</v>
      </c>
      <c r="N423" s="12">
        <v>10000000476</v>
      </c>
      <c r="O423" s="12">
        <v>30000000476</v>
      </c>
      <c r="P423" s="12">
        <v>50000000476</v>
      </c>
      <c r="Q423" s="12">
        <v>70000000476</v>
      </c>
      <c r="R423" s="12">
        <v>90000000476</v>
      </c>
      <c r="S423" s="12">
        <v>11000000378</v>
      </c>
      <c r="T423" s="12">
        <v>13000000384</v>
      </c>
      <c r="U423" s="10" t="s">
        <v>39</v>
      </c>
      <c r="V423" s="11"/>
      <c r="W423" s="8">
        <f>IF(G423 = "NULL", "NULL", G423/4)</f>
        <v>0.70001185205252148</v>
      </c>
      <c r="X423" s="8">
        <f>IF(W423 = "NULL", "NULL", W423*28.35)</f>
        <v>19.845336005688985</v>
      </c>
      <c r="Y423" s="8">
        <f>IF(G423 = "NULL", "NULL", G423*4)</f>
        <v>11.200189632840344</v>
      </c>
      <c r="Z423" s="8">
        <f>IF(G423 = "NULL", "NULL", H423*4)</f>
        <v>317.52</v>
      </c>
      <c r="AA423" s="16">
        <v>15000000433</v>
      </c>
      <c r="AB423" s="8">
        <f>IF(OR(E423 = "NULL", G423 = "NULL"), "NULL", (E423+G423)/2)</f>
        <v>2.1000355561575645</v>
      </c>
      <c r="AC423" s="8">
        <f>IF(OR(F423 = "NULL", H423 = "NULL"), "NULL", (F423+H423)/2)</f>
        <v>59.534999999999997</v>
      </c>
      <c r="AD423" s="13"/>
    </row>
    <row r="424" spans="1:30" ht="75.599999999999994" customHeight="1" x14ac:dyDescent="0.3">
      <c r="A424" s="9" t="s">
        <v>1343</v>
      </c>
      <c r="B424" s="10" t="s">
        <v>1344</v>
      </c>
      <c r="C424" s="10" t="s">
        <v>1344</v>
      </c>
      <c r="D424" s="11" t="s">
        <v>1345</v>
      </c>
      <c r="E424" s="8">
        <f>IF(F424 = "NULL", "NULL", F424/28.34952)</f>
        <v>2.0000338630072045</v>
      </c>
      <c r="F424" s="8">
        <v>56.7</v>
      </c>
      <c r="G424" s="8">
        <f>IF(H424 = "NULL", "NULL", H424/28.34952)</f>
        <v>4.0000677260144091</v>
      </c>
      <c r="H424" s="8">
        <v>113.4</v>
      </c>
      <c r="I424" s="8">
        <f>IF(G424 = "NULL", "NULL", G424*1.25)</f>
        <v>5.0000846575180109</v>
      </c>
      <c r="J424" s="8">
        <f>IF(G424 = "NULL", "NULL", I424*28.35)</f>
        <v>141.75240004063562</v>
      </c>
      <c r="K424" s="8">
        <f>IF(G424 = "NULL", "NULL", G424*2)</f>
        <v>8.0001354520288182</v>
      </c>
      <c r="L424" s="8">
        <f>IF(G424 = "NULL", "NULL", K424*28.35)</f>
        <v>226.803840065017</v>
      </c>
      <c r="M424" s="11" t="str">
        <f>CONCATENATE(D424, CHAR(10), " - NET WT. ", E424, " oz (", F424, " grams)")</f>
        <v>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
 - NET WT. 2.0000338630072 oz (56.7 grams)</v>
      </c>
      <c r="N424" s="12">
        <v>10000000318</v>
      </c>
      <c r="O424" s="12">
        <v>30000000318</v>
      </c>
      <c r="P424" s="12">
        <v>50000000318</v>
      </c>
      <c r="Q424" s="12">
        <v>70000000318</v>
      </c>
      <c r="R424" s="12">
        <v>90000000318</v>
      </c>
      <c r="S424" s="12">
        <v>11000000379</v>
      </c>
      <c r="T424" s="12">
        <v>13000000385</v>
      </c>
      <c r="U424" s="10" t="s">
        <v>39</v>
      </c>
      <c r="V424" s="11" t="s">
        <v>182</v>
      </c>
      <c r="W424" s="8">
        <f>IF(G424 = "NULL", "NULL", G424/4)</f>
        <v>1.0000169315036023</v>
      </c>
      <c r="X424" s="8">
        <f>IF(W424 = "NULL", "NULL", W424*28.35)</f>
        <v>28.350480008127125</v>
      </c>
      <c r="Y424" s="8">
        <f>IF(G424 = "NULL", "NULL", G424*4)</f>
        <v>16.000270904057636</v>
      </c>
      <c r="Z424" s="8">
        <f>IF(G424 = "NULL", "NULL", H424*4)</f>
        <v>453.6</v>
      </c>
      <c r="AA424" s="16">
        <v>15000000293</v>
      </c>
      <c r="AB424" s="8">
        <f>IF(OR(E424 = "NULL", G424 = "NULL"), "NULL", (E424+G424)/2)</f>
        <v>3.0000507945108068</v>
      </c>
      <c r="AC424" s="8">
        <f>IF(OR(F424 = "NULL", H424 = "NULL"), "NULL", (F424+H424)/2)</f>
        <v>85.050000000000011</v>
      </c>
      <c r="AD424" s="13"/>
    </row>
    <row r="425" spans="1:30" ht="75.599999999999994" customHeight="1" x14ac:dyDescent="0.3">
      <c r="A425" s="25" t="s">
        <v>1346</v>
      </c>
      <c r="B425" s="10" t="s">
        <v>1347</v>
      </c>
      <c r="C425" s="10" t="s">
        <v>1348</v>
      </c>
      <c r="D425" s="11" t="s">
        <v>1349</v>
      </c>
      <c r="E425" s="8">
        <f>IF(F425 = "NULL", "NULL", F425/28.34952)</f>
        <v>1.1287669068118262</v>
      </c>
      <c r="F425" s="8">
        <v>32</v>
      </c>
      <c r="G425" s="8">
        <f>IF(H425 = "NULL", "NULL", H425/28.34952)</f>
        <v>2.4691776086508699</v>
      </c>
      <c r="H425" s="8">
        <v>70</v>
      </c>
      <c r="I425" s="8">
        <f>IF(G425 = "NULL", "NULL", G425*1.25)</f>
        <v>3.0864720108135875</v>
      </c>
      <c r="J425" s="8">
        <f>IF(G425 = "NULL", "NULL", I425*28.35)</f>
        <v>87.501481506565213</v>
      </c>
      <c r="K425" s="8">
        <f>IF(G425 = "NULL", "NULL", G425*2)</f>
        <v>4.9383552173017398</v>
      </c>
      <c r="L425" s="8">
        <f>IF(G425 = "NULL", "NULL", K425*28.35)</f>
        <v>140.00237041050434</v>
      </c>
      <c r="M425" s="11" t="str">
        <f>CONCATENATE(D425, CHAR(10), " - NET WT. ", E425, " oz (", F425, " grams)")</f>
        <v>Sour Cream and Chive Popcorn Seasoning Ingredients:
maltodextrin, salt, sour cream powder (milk), onion powder, sugar, dried cream extract (milk), silicon dioxide (flow agent), chives, lactic acid, parsley, canola oil, and natural flavor
• ALLERGY ALERT: contains milk •
 - NET WT. 1.12876690681183 oz (32 grams)</v>
      </c>
      <c r="N425" s="12">
        <v>10000000319</v>
      </c>
      <c r="O425" s="12">
        <v>30000000319</v>
      </c>
      <c r="P425" s="12">
        <v>50000000319</v>
      </c>
      <c r="Q425" s="12">
        <v>70000000319</v>
      </c>
      <c r="R425" s="12">
        <v>90000000319</v>
      </c>
      <c r="S425" s="12">
        <v>11000000380</v>
      </c>
      <c r="T425" s="12">
        <v>13000000386</v>
      </c>
      <c r="U425" s="10" t="s">
        <v>39</v>
      </c>
      <c r="V425" s="11" t="s">
        <v>2021</v>
      </c>
      <c r="W425" s="8">
        <f>IF(G425 = "NULL", "NULL", G425/4)</f>
        <v>0.61729440216271747</v>
      </c>
      <c r="X425" s="8">
        <f>IF(W425 = "NULL", "NULL", W425*28.35)</f>
        <v>17.500296301313043</v>
      </c>
      <c r="Y425" s="8">
        <f>IF(G425 = "NULL", "NULL", G425*4)</f>
        <v>9.8767104346034795</v>
      </c>
      <c r="Z425" s="8">
        <f>IF(G425 = "NULL", "NULL", H425*4)</f>
        <v>280</v>
      </c>
      <c r="AA425" s="16">
        <v>15000000294</v>
      </c>
      <c r="AB425" s="8">
        <f>IF(OR(E425 = "NULL", G425 = "NULL"), "NULL", (E425+G425)/2)</f>
        <v>1.7989722577313481</v>
      </c>
      <c r="AC425" s="8">
        <f>IF(OR(F425 = "NULL", H425 = "NULL"), "NULL", (F425+H425)/2)</f>
        <v>51</v>
      </c>
      <c r="AD425" s="13"/>
    </row>
    <row r="426" spans="1:30" ht="75.599999999999994" customHeight="1" x14ac:dyDescent="0.3">
      <c r="A426" s="14" t="s">
        <v>2356</v>
      </c>
      <c r="B426" s="10" t="s">
        <v>2318</v>
      </c>
      <c r="C426" s="10" t="s">
        <v>2347</v>
      </c>
      <c r="D426" s="11" t="s">
        <v>2348</v>
      </c>
      <c r="E426" s="8">
        <f>IF(F426 = "NULL", "NULL", F426/28.34952)</f>
        <v>1.1287669068118262</v>
      </c>
      <c r="F426" s="8">
        <v>32</v>
      </c>
      <c r="G426" s="8">
        <f>IF(H426 = "NULL", "NULL", H426/28.34952)</f>
        <v>2.4691776086508699</v>
      </c>
      <c r="H426" s="8">
        <v>70</v>
      </c>
      <c r="I426" s="8">
        <f>IF(G426 = "NULL", "NULL", G426*1.25)</f>
        <v>3.0864720108135875</v>
      </c>
      <c r="J426" s="8">
        <f>IF(G426 = "NULL", "NULL", I426*28.35)</f>
        <v>87.501481506565213</v>
      </c>
      <c r="K426" s="8">
        <f>IF(G426 = "NULL", "NULL", G426*2)</f>
        <v>4.9383552173017398</v>
      </c>
      <c r="L426" s="8">
        <f>IF(G426 = "NULL", "NULL", K426*28.35)</f>
        <v>140.00237041050434</v>
      </c>
      <c r="M426" s="8" t="str">
        <f>CONCATENATE(D426, CHAR(10), " - NET WT. ", E426, " oz (", F426, " grams)")</f>
        <v>Sour Cream and Chive Seasoning Ingredients:
maltodextrin, salt, sour cream powder (milk), onion powder, sugar, dried cream extract (milk), silicon dioxide (flow agent), chives, lactic acid, parsley, canola oil, and natural flavor
• ALLERGY ALERT: contains milk •
 - NET WT. 1.12876690681183 oz (32 grams)</v>
      </c>
      <c r="N426" s="11">
        <v>10000000560</v>
      </c>
      <c r="O426" s="11">
        <v>30000000560</v>
      </c>
      <c r="P426" s="11">
        <v>50000000560</v>
      </c>
      <c r="Q426" s="11">
        <v>70000000560</v>
      </c>
      <c r="R426" s="11">
        <v>90000000560</v>
      </c>
      <c r="S426" s="11">
        <v>11000000516</v>
      </c>
      <c r="T426" s="11">
        <v>13000000515</v>
      </c>
      <c r="U426" s="27"/>
      <c r="W426" s="8">
        <f>IF(G426 = "NULL", "NULL", G426/4)</f>
        <v>0.61729440216271747</v>
      </c>
      <c r="X426" s="8">
        <f>IF(W426 = "NULL", "NULL", W426*28.35)</f>
        <v>17.500296301313043</v>
      </c>
      <c r="Y426" s="8">
        <f>IF(G426 = "NULL", "NULL", G426*4)</f>
        <v>9.8767104346034795</v>
      </c>
      <c r="Z426" s="8">
        <f>IF(G426 = "NULL", "NULL", H426*4)</f>
        <v>280</v>
      </c>
      <c r="AA426" s="11">
        <v>15000000037</v>
      </c>
      <c r="AB426" s="8">
        <f>IF(OR(E426 = "NULL", G426 = "NULL"), "NULL", (E426+G426)/2)</f>
        <v>1.7989722577313481</v>
      </c>
      <c r="AC426" s="8">
        <f>IF(OR(F426 = "NULL", H426 = "NULL"), "NULL", (F426+H426)/2)</f>
        <v>51</v>
      </c>
      <c r="AD426" s="13" t="s">
        <v>2349</v>
      </c>
    </row>
    <row r="427" spans="1:30" ht="75.599999999999994" customHeight="1" x14ac:dyDescent="0.3">
      <c r="A427" s="14" t="s">
        <v>1350</v>
      </c>
      <c r="B427" s="10" t="s">
        <v>1351</v>
      </c>
      <c r="C427" s="10" t="s">
        <v>1352</v>
      </c>
      <c r="D427" s="11" t="s">
        <v>2270</v>
      </c>
      <c r="E427" s="8">
        <f>IF(F427 = "NULL", "NULL", F427/28.34952)</f>
        <v>0.80001354520288193</v>
      </c>
      <c r="F427" s="8">
        <v>22.680000000000003</v>
      </c>
      <c r="G427" s="8">
        <f>IF(H427 = "NULL", "NULL", H427/28.34952)</f>
        <v>1.6000270904057639</v>
      </c>
      <c r="H427" s="8">
        <v>45.360000000000007</v>
      </c>
      <c r="I427" s="8">
        <f>IF(G427 = "NULL", "NULL", G427*1.25)</f>
        <v>2.000033863007205</v>
      </c>
      <c r="J427" s="8">
        <f>IF(G427 = "NULL", "NULL", I427*28.35)</f>
        <v>56.700960016254264</v>
      </c>
      <c r="K427" s="8">
        <f>IF(G427 = "NULL", "NULL", G427*2)</f>
        <v>3.2000541808115277</v>
      </c>
      <c r="L427" s="8">
        <f>IF(G427 = "NULL", "NULL", K427*28.35)</f>
        <v>90.721536026006817</v>
      </c>
      <c r="M427" s="11" t="s">
        <v>2271</v>
      </c>
      <c r="N427" s="11">
        <v>10000000498</v>
      </c>
      <c r="O427" s="11">
        <v>30000000498</v>
      </c>
      <c r="P427" s="11">
        <v>50000000498</v>
      </c>
      <c r="Q427" s="11">
        <v>70000000498</v>
      </c>
      <c r="R427" s="11">
        <v>90000000498</v>
      </c>
      <c r="S427" s="11">
        <v>11000000381</v>
      </c>
      <c r="T427" s="11">
        <v>13000000387</v>
      </c>
      <c r="U427" s="11"/>
      <c r="V427" s="11"/>
      <c r="W427" s="8">
        <f>IF(G427 = "NULL", "NULL", G427/4)</f>
        <v>0.40000677260144096</v>
      </c>
      <c r="X427" s="8">
        <f>IF(W427 = "NULL", "NULL", W427*28.35)</f>
        <v>11.340192003250852</v>
      </c>
      <c r="Y427" s="8">
        <f>IF(G427 = "NULL", "NULL", G427*4)</f>
        <v>6.4001083616230554</v>
      </c>
      <c r="Z427" s="8">
        <f>IF(G427 = "NULL", "NULL", H427*4)</f>
        <v>181.44000000000003</v>
      </c>
      <c r="AA427" s="11">
        <v>15000000454</v>
      </c>
      <c r="AB427" s="8">
        <f>IF(OR(E427 = "NULL", G427 = "NULL"), "NULL", (E427+G427)/2)</f>
        <v>1.2000203178043229</v>
      </c>
      <c r="AC427" s="8">
        <f>IF(OR(F427 = "NULL", H427 = "NULL"), "NULL", (F427+H427)/2)</f>
        <v>34.020000000000003</v>
      </c>
      <c r="AD427" s="13" t="s">
        <v>1353</v>
      </c>
    </row>
    <row r="428" spans="1:30" ht="75.599999999999994" customHeight="1" x14ac:dyDescent="0.3">
      <c r="A428" s="9" t="s">
        <v>1354</v>
      </c>
      <c r="B428" s="10" t="s">
        <v>1355</v>
      </c>
      <c r="C428" s="10" t="s">
        <v>1356</v>
      </c>
      <c r="D428" s="11" t="s">
        <v>1357</v>
      </c>
      <c r="E428" s="8">
        <f>IF(F428 = "NULL", "NULL", F428/28.34952)</f>
        <v>1.0000169315036023</v>
      </c>
      <c r="F428" s="8">
        <v>28.35</v>
      </c>
      <c r="G428" s="8">
        <f>IF(H428 = "NULL", "NULL", H428/28.34952)</f>
        <v>2.0000338630072045</v>
      </c>
      <c r="H428" s="8">
        <v>56.7</v>
      </c>
      <c r="I428" s="8">
        <f>IF(G428 = "NULL", "NULL", G428*1.25)</f>
        <v>2.5000423287590054</v>
      </c>
      <c r="J428" s="8">
        <f>IF(G428 = "NULL", "NULL", I428*28.35)</f>
        <v>70.87620002031781</v>
      </c>
      <c r="K428" s="8">
        <f>IF(G428 = "NULL", "NULL", G428*2)</f>
        <v>4.0000677260144091</v>
      </c>
      <c r="L428" s="8">
        <f>IF(G428 = "NULL", "NULL", K428*28.35)</f>
        <v>113.4019200325085</v>
      </c>
      <c r="M428" s="11" t="str">
        <f>CONCATENATE(D428, CHAR(10), " - NET WT. ", E428, " oz (", F428, " grams)")</f>
        <v>Southern Farmhouse Blend Ingredients:
sugar, salt, msg, hydrolyzed soy protein (hydrolyzed soy protein, salt, carmel color, sunflower oil) spices, maltodextrin, garlic, oleoresin paprika, &lt;2% silicon dioxide for anti-caking
 - NET WT. 1.0000169315036 oz (28.35 grams)</v>
      </c>
      <c r="N428" s="12">
        <v>10000000320</v>
      </c>
      <c r="O428" s="12">
        <v>30000000320</v>
      </c>
      <c r="P428" s="12">
        <v>50000000320</v>
      </c>
      <c r="Q428" s="12">
        <v>70000000320</v>
      </c>
      <c r="R428" s="12">
        <v>90000000320</v>
      </c>
      <c r="S428" s="12">
        <v>11000000382</v>
      </c>
      <c r="T428" s="12">
        <v>13000000388</v>
      </c>
      <c r="U428" s="10"/>
      <c r="V428" s="11"/>
      <c r="W428" s="8">
        <f>IF(G428 = "NULL", "NULL", G428/4)</f>
        <v>0.50000846575180113</v>
      </c>
      <c r="X428" s="8">
        <f>IF(W428 = "NULL", "NULL", W428*28.35)</f>
        <v>14.175240004063562</v>
      </c>
      <c r="Y428" s="8">
        <f>IF(G428 = "NULL", "NULL", G428*4)</f>
        <v>8.0001354520288182</v>
      </c>
      <c r="Z428" s="8">
        <f>IF(G428 = "NULL", "NULL", H428*4)</f>
        <v>226.8</v>
      </c>
      <c r="AA428" s="16">
        <v>15000000295</v>
      </c>
      <c r="AB428" s="8">
        <f>IF(OR(E428 = "NULL", G428 = "NULL"), "NULL", (E428+G428)/2)</f>
        <v>1.5000253972554034</v>
      </c>
      <c r="AC428" s="8">
        <f>IF(OR(F428 = "NULL", H428 = "NULL"), "NULL", (F428+H428)/2)</f>
        <v>42.525000000000006</v>
      </c>
      <c r="AD428" s="13"/>
    </row>
    <row r="429" spans="1:30" ht="75.599999999999994" customHeight="1" x14ac:dyDescent="0.3">
      <c r="A429" s="9" t="s">
        <v>1358</v>
      </c>
      <c r="B429" s="10" t="s">
        <v>1359</v>
      </c>
      <c r="C429" s="10" t="s">
        <v>1360</v>
      </c>
      <c r="D429" s="11" t="s">
        <v>1361</v>
      </c>
      <c r="E429" s="8">
        <f>IF(F429 = "NULL", "NULL", F429/28.34952)</f>
        <v>1.9000321698568443</v>
      </c>
      <c r="F429" s="8">
        <v>53.865000000000002</v>
      </c>
      <c r="G429" s="8">
        <f>IF(H429 = "NULL", "NULL", H429/28.34952)</f>
        <v>3.8000643397136886</v>
      </c>
      <c r="H429" s="8">
        <v>107.73</v>
      </c>
      <c r="I429" s="8">
        <f>IF(G429 = "NULL", "NULL", G429*1.25)</f>
        <v>4.7500804246421104</v>
      </c>
      <c r="J429" s="8">
        <f>IF(G429 = "NULL", "NULL", I429*28.35)</f>
        <v>134.66478003860385</v>
      </c>
      <c r="K429" s="8">
        <f>IF(G429 = "NULL", "NULL", G429*2)</f>
        <v>7.6001286794273772</v>
      </c>
      <c r="L429" s="8">
        <f>IF(G429 = "NULL", "NULL", K429*28.35)</f>
        <v>215.46364806176615</v>
      </c>
      <c r="M429" s="11" t="str">
        <f>CONCATENATE(D429, CHAR(10), " - NET WT. ", E429, " oz (", F429,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1.90003216985684 oz (53.865 grams)</v>
      </c>
      <c r="N429" s="12">
        <v>10000000321</v>
      </c>
      <c r="O429" s="12">
        <v>30000000321</v>
      </c>
      <c r="P429" s="12">
        <v>50000000321</v>
      </c>
      <c r="Q429" s="12">
        <v>70000000321</v>
      </c>
      <c r="R429" s="12">
        <v>90000000321</v>
      </c>
      <c r="S429" s="12">
        <v>11000000383</v>
      </c>
      <c r="T429" s="12">
        <v>13000000389</v>
      </c>
      <c r="U429" s="10"/>
      <c r="V429" s="11"/>
      <c r="W429" s="8">
        <f>IF(G429 = "NULL", "NULL", G429/4)</f>
        <v>0.95001608492842216</v>
      </c>
      <c r="X429" s="8">
        <f>IF(W429 = "NULL", "NULL", W429*28.35)</f>
        <v>26.932956007720769</v>
      </c>
      <c r="Y429" s="8">
        <f>IF(G429 = "NULL", "NULL", G429*4)</f>
        <v>15.200257358854754</v>
      </c>
      <c r="Z429" s="8">
        <f>IF(G429 = "NULL", "NULL", H429*4)</f>
        <v>430.92</v>
      </c>
      <c r="AA429" s="16">
        <v>15000000296</v>
      </c>
      <c r="AB429" s="8">
        <f>IF(OR(E429 = "NULL", G429 = "NULL"), "NULL", (E429+G429)/2)</f>
        <v>2.8500482547852664</v>
      </c>
      <c r="AC429" s="8">
        <f>IF(OR(F429 = "NULL", H429 = "NULL"), "NULL", (F429+H429)/2)</f>
        <v>80.797499999999999</v>
      </c>
      <c r="AD429" s="13"/>
    </row>
    <row r="430" spans="1:30" ht="75.599999999999994" customHeight="1" x14ac:dyDescent="0.3">
      <c r="A430" s="9" t="s">
        <v>1362</v>
      </c>
      <c r="B430" s="10" t="s">
        <v>1363</v>
      </c>
      <c r="C430" s="10" t="s">
        <v>1364</v>
      </c>
      <c r="D430" s="11" t="s">
        <v>1363</v>
      </c>
      <c r="E430" s="8">
        <f>IF(F430 = "NULL", "NULL", F430/28.34952)</f>
        <v>1.9500330164320243</v>
      </c>
      <c r="F430" s="8">
        <v>55.282499999999999</v>
      </c>
      <c r="G430" s="8">
        <f>IF(H430 = "NULL", "NULL", H430/28.34952)</f>
        <v>3.9000660328640486</v>
      </c>
      <c r="H430" s="8">
        <v>110.565</v>
      </c>
      <c r="I430" s="8">
        <f>IF(G430 = "NULL", "NULL", G430*1.25)</f>
        <v>4.8750825410800607</v>
      </c>
      <c r="J430" s="8">
        <f>IF(G430 = "NULL", "NULL", I430*28.35)</f>
        <v>138.20859003961974</v>
      </c>
      <c r="K430" s="8">
        <f>IF(G430 = "NULL", "NULL", G430*2)</f>
        <v>7.8001320657280973</v>
      </c>
      <c r="L430" s="8">
        <f>IF(G430 = "NULL", "NULL", K430*28.35)</f>
        <v>221.13374406339156</v>
      </c>
      <c r="M430" s="11" t="str">
        <f>CONCATENATE(D430, CHAR(10), " - NET WT. ", E430, " oz (", F430, " grams)")</f>
        <v>Southwest Dip Mix
 - NET WT. 1.95003301643202 oz (55.2825 grams)</v>
      </c>
      <c r="N430" s="12">
        <v>10000000322</v>
      </c>
      <c r="O430" s="12">
        <v>30000000322</v>
      </c>
      <c r="P430" s="12">
        <v>50000000322</v>
      </c>
      <c r="Q430" s="12">
        <v>70000000322</v>
      </c>
      <c r="R430" s="12">
        <v>90000000322</v>
      </c>
      <c r="S430" s="12">
        <v>11000000384</v>
      </c>
      <c r="T430" s="12">
        <v>13000000390</v>
      </c>
      <c r="U430" s="10"/>
      <c r="V430" s="11"/>
      <c r="W430" s="8">
        <f>IF(G430 = "NULL", "NULL", G430/4)</f>
        <v>0.97501650821601216</v>
      </c>
      <c r="X430" s="8">
        <f>IF(W430 = "NULL", "NULL", W430*28.35)</f>
        <v>27.641718007923945</v>
      </c>
      <c r="Y430" s="8">
        <f>IF(G430 = "NULL", "NULL", G430*4)</f>
        <v>15.600264131456195</v>
      </c>
      <c r="Z430" s="8">
        <f>IF(G430 = "NULL", "NULL", H430*4)</f>
        <v>442.26</v>
      </c>
      <c r="AA430" s="16">
        <v>15000000297</v>
      </c>
      <c r="AB430" s="8">
        <f>IF(OR(E430 = "NULL", G430 = "NULL"), "NULL", (E430+G430)/2)</f>
        <v>2.9250495246480366</v>
      </c>
      <c r="AC430" s="8">
        <f>IF(OR(F430 = "NULL", H430 = "NULL"), "NULL", (F430+H430)/2)</f>
        <v>82.923749999999998</v>
      </c>
      <c r="AD430" s="13"/>
    </row>
    <row r="431" spans="1:30" ht="75.599999999999994" customHeight="1" x14ac:dyDescent="0.3">
      <c r="A431" s="9" t="s">
        <v>1365</v>
      </c>
      <c r="B431" s="10" t="s">
        <v>1366</v>
      </c>
      <c r="C431" s="10" t="s">
        <v>1366</v>
      </c>
      <c r="D431" s="11" t="s">
        <v>1701</v>
      </c>
      <c r="E431" s="8">
        <f>IF(F431 = "NULL", "NULL", F431/28.34952)</f>
        <v>0.80001354520288193</v>
      </c>
      <c r="F431" s="8">
        <v>22.680000000000003</v>
      </c>
      <c r="G431" s="8">
        <f>IF(H431 = "NULL", "NULL", H431/28.34952)</f>
        <v>1.6000270904057639</v>
      </c>
      <c r="H431" s="8">
        <v>45.360000000000007</v>
      </c>
      <c r="I431" s="8">
        <f>IF(G431 = "NULL", "NULL", G431*1.25)</f>
        <v>2.000033863007205</v>
      </c>
      <c r="J431" s="8">
        <f>IF(G431 = "NULL", "NULL", I431*28.35)</f>
        <v>56.700960016254264</v>
      </c>
      <c r="K431" s="8">
        <f>IF(G431 = "NULL", "NULL", G431*2)</f>
        <v>3.2000541808115277</v>
      </c>
      <c r="L431" s="8">
        <f>IF(G431 = "NULL", "NULL", K431*28.35)</f>
        <v>90.721536026006817</v>
      </c>
      <c r="M431" s="11" t="str">
        <f>CONCATENATE(D431, CHAR(10), " - NET WT. ", E431, " oz (", F431, " grams)")</f>
        <v>Soy Sauce Powder Ingredients:
soy bean, wheat, salt, maltodextrin
DIRECTIONS: Mix with water to make soy sauce.
 - NET WT. 0.800013545202882 oz (22.68 grams)</v>
      </c>
      <c r="N431" s="12">
        <v>10000000515</v>
      </c>
      <c r="O431" s="12">
        <v>30000000515</v>
      </c>
      <c r="P431" s="12">
        <v>50000000515</v>
      </c>
      <c r="Q431" s="12">
        <v>70000000515</v>
      </c>
      <c r="R431" s="12">
        <v>90000000515</v>
      </c>
      <c r="S431" s="12">
        <v>11000000471</v>
      </c>
      <c r="T431" s="12">
        <v>13000000391</v>
      </c>
      <c r="U431" s="10"/>
      <c r="V431" s="11"/>
      <c r="W431" s="8">
        <f>IF(G431 = "NULL", "NULL", G431/4)</f>
        <v>0.40000677260144096</v>
      </c>
      <c r="X431" s="8">
        <f>IF(W431 = "NULL", "NULL", W431*28.35)</f>
        <v>11.340192003250852</v>
      </c>
      <c r="Y431" s="8">
        <f>IF(G431 = "NULL", "NULL", G431*4)</f>
        <v>6.4001083616230554</v>
      </c>
      <c r="Z431" s="8">
        <f>IF(G431 = "NULL", "NULL", H431*4)</f>
        <v>181.44000000000003</v>
      </c>
      <c r="AA431" s="16">
        <v>15000000470</v>
      </c>
      <c r="AB431" s="8">
        <f>IF(OR(E431 = "NULL", G431 = "NULL"), "NULL", (E431+G431)/2)</f>
        <v>1.2000203178043229</v>
      </c>
      <c r="AC431" s="8">
        <f>IF(OR(F431 = "NULL", H431 = "NULL"), "NULL", (F431+H431)/2)</f>
        <v>34.020000000000003</v>
      </c>
      <c r="AD431" s="13"/>
    </row>
    <row r="432" spans="1:30" ht="75.599999999999994" customHeight="1" x14ac:dyDescent="0.3">
      <c r="A432" s="9" t="s">
        <v>1367</v>
      </c>
      <c r="B432" s="10" t="s">
        <v>1368</v>
      </c>
      <c r="C432" s="10" t="s">
        <v>1368</v>
      </c>
      <c r="D432" s="11" t="s">
        <v>1369</v>
      </c>
      <c r="E432" s="8">
        <f>IF(F432 = "NULL", "NULL", F432/28.34952)</f>
        <v>1.8500313232816643</v>
      </c>
      <c r="F432" s="8">
        <v>52.447500000000005</v>
      </c>
      <c r="G432" s="8">
        <f>IF(H432 = "NULL", "NULL", H432/28.34952)</f>
        <v>3.7000626465633286</v>
      </c>
      <c r="H432" s="8">
        <v>104.89500000000001</v>
      </c>
      <c r="I432" s="8">
        <f>IF(G432 = "NULL", "NULL", G432*1.25)</f>
        <v>4.6250783082041611</v>
      </c>
      <c r="J432" s="8">
        <f>IF(G432 = "NULL", "NULL", I432*28.35)</f>
        <v>131.12097003758797</v>
      </c>
      <c r="K432" s="8">
        <f>IF(G432 = "NULL", "NULL", G432*2)</f>
        <v>7.4001252931266572</v>
      </c>
      <c r="L432" s="8">
        <f>IF(G432 = "NULL", "NULL", K432*28.35)</f>
        <v>209.79355206014074</v>
      </c>
      <c r="M432" s="11" t="str">
        <f>CONCATENATE(D432, CHAR(10), " - NET WT. ", E432, " oz (", F432, " grams)")</f>
        <v>Spiced Chai Sugar Ingredients:
sugar, vanilla powder, cinnamon, mace, cardamom, allspice, cloves 
 - NET WT. 1.85003132328166 oz (52.4475 grams)</v>
      </c>
      <c r="N432" s="12">
        <v>10000000512</v>
      </c>
      <c r="O432" s="12">
        <v>30000000512</v>
      </c>
      <c r="P432" s="12">
        <v>50000000512</v>
      </c>
      <c r="Q432" s="12">
        <v>70000000512</v>
      </c>
      <c r="R432" s="12">
        <v>90000000512</v>
      </c>
      <c r="S432" s="12">
        <v>11000000468</v>
      </c>
      <c r="T432" s="12">
        <v>13000000392</v>
      </c>
      <c r="U432" s="10"/>
      <c r="V432" s="11"/>
      <c r="W432" s="8">
        <f>IF(G432 = "NULL", "NULL", G432/4)</f>
        <v>0.92501566164083215</v>
      </c>
      <c r="X432" s="8">
        <f>IF(W432 = "NULL", "NULL", W432*28.35)</f>
        <v>26.224194007517593</v>
      </c>
      <c r="Y432" s="8">
        <f>IF(G432 = "NULL", "NULL", G432*4)</f>
        <v>14.800250586253314</v>
      </c>
      <c r="Z432" s="8">
        <f>IF(G432 = "NULL", "NULL", H432*4)</f>
        <v>419.58000000000004</v>
      </c>
      <c r="AA432" s="16">
        <v>15000000467</v>
      </c>
      <c r="AB432" s="8">
        <f>IF(OR(E432 = "NULL", G432 = "NULL"), "NULL", (E432+G432)/2)</f>
        <v>2.7750469849224966</v>
      </c>
      <c r="AC432" s="8">
        <f>IF(OR(F432 = "NULL", H432 = "NULL"), "NULL", (F432+H432)/2)</f>
        <v>78.671250000000015</v>
      </c>
      <c r="AD432" s="13"/>
    </row>
    <row r="433" spans="1:30" ht="75.599999999999994" customHeight="1" x14ac:dyDescent="0.3">
      <c r="A433" s="9" t="s">
        <v>1370</v>
      </c>
      <c r="B433" s="10" t="s">
        <v>1371</v>
      </c>
      <c r="C433" s="10" t="s">
        <v>1371</v>
      </c>
      <c r="D433" s="11" t="s">
        <v>1372</v>
      </c>
      <c r="E433" s="8">
        <f>IF(F433 = "NULL", "NULL", F433/28.34952)</f>
        <v>1.400023704105043</v>
      </c>
      <c r="F433" s="8">
        <v>39.69</v>
      </c>
      <c r="G433" s="8">
        <f>IF(H433 = "NULL", "NULL", H433/28.34952)</f>
        <v>2.8000474082100859</v>
      </c>
      <c r="H433" s="8">
        <v>79.38</v>
      </c>
      <c r="I433" s="8">
        <f>IF(G433 = "NULL", "NULL", G433*1.25)</f>
        <v>3.5000592602626073</v>
      </c>
      <c r="J433" s="8">
        <f>IF(G433 = "NULL", "NULL", I433*28.35)</f>
        <v>99.226680028444918</v>
      </c>
      <c r="K433" s="8">
        <f>IF(G433 = "NULL", "NULL", G433*2)</f>
        <v>5.6000948164201718</v>
      </c>
      <c r="L433" s="8">
        <f>IF(G433 = "NULL", "NULL", K433*28.35)</f>
        <v>158.76268804551188</v>
      </c>
      <c r="M433" s="11" t="str">
        <f>CONCATENATE(D433, CHAR(10), " - NET WT. ", E433, " oz (", F433,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1.40002370410504 oz (39.69 grams)</v>
      </c>
      <c r="N433" s="12">
        <v>10000000449</v>
      </c>
      <c r="O433" s="12">
        <v>30000000449</v>
      </c>
      <c r="P433" s="12">
        <v>50000000449</v>
      </c>
      <c r="Q433" s="12">
        <v>70000000449</v>
      </c>
      <c r="R433" s="12">
        <v>90000000449</v>
      </c>
      <c r="S433" s="12">
        <v>11000000385</v>
      </c>
      <c r="T433" s="12">
        <v>13000000393</v>
      </c>
      <c r="U433" s="10"/>
      <c r="V433" s="11"/>
      <c r="W433" s="8">
        <f>IF(G433 = "NULL", "NULL", G433/4)</f>
        <v>0.70001185205252148</v>
      </c>
      <c r="X433" s="8">
        <f>IF(W433 = "NULL", "NULL", W433*28.35)</f>
        <v>19.845336005688985</v>
      </c>
      <c r="Y433" s="8">
        <f>IF(G433 = "NULL", "NULL", G433*4)</f>
        <v>11.200189632840344</v>
      </c>
      <c r="Z433" s="8">
        <f>IF(G433 = "NULL", "NULL", H433*4)</f>
        <v>317.52</v>
      </c>
      <c r="AA433" s="16">
        <v>15000000406</v>
      </c>
      <c r="AB433" s="8">
        <f>IF(OR(E433 = "NULL", G433 = "NULL"), "NULL", (E433+G433)/2)</f>
        <v>2.1000355561575645</v>
      </c>
      <c r="AC433" s="8">
        <f>IF(OR(F433 = "NULL", H433 = "NULL"), "NULL", (F433+H433)/2)</f>
        <v>59.534999999999997</v>
      </c>
      <c r="AD433" s="13"/>
    </row>
    <row r="434" spans="1:30" ht="75.599999999999994" customHeight="1" x14ac:dyDescent="0.3">
      <c r="A434" s="9" t="s">
        <v>1374</v>
      </c>
      <c r="B434" s="10" t="s">
        <v>1375</v>
      </c>
      <c r="C434" s="10" t="s">
        <v>1376</v>
      </c>
      <c r="D434" s="11" t="s">
        <v>1377</v>
      </c>
      <c r="E434" s="8">
        <f>IF(F434 = "NULL", "NULL", F434/28.34952)</f>
        <v>1.3051367360011741</v>
      </c>
      <c r="F434" s="8">
        <v>37</v>
      </c>
      <c r="G434" s="8">
        <f>IF(H434 = "NULL", "NULL", H434/28.34952)</f>
        <v>2.6808214036780873</v>
      </c>
      <c r="H434" s="8">
        <v>76</v>
      </c>
      <c r="I434" s="8">
        <f>IF(G434 = "NULL", "NULL", G434*1.25)</f>
        <v>3.3510267545976093</v>
      </c>
      <c r="J434" s="8">
        <f>IF(G434 = "NULL", "NULL", I434*28.35)</f>
        <v>95.001608492842223</v>
      </c>
      <c r="K434" s="8">
        <f>IF(G434 = "NULL", "NULL", G434*2)</f>
        <v>5.3616428073561746</v>
      </c>
      <c r="L434" s="8">
        <f>IF(G434 = "NULL", "NULL", K434*28.35)</f>
        <v>152.00257358854756</v>
      </c>
      <c r="M434" s="11" t="str">
        <f>CONCATENATE(D434, CHAR(10), " - NET WT. ", E434, " oz (", F434, " grams)")</f>
        <v>Spicy Apple Grill Seasoning Ingredients:
brown sugar, spices including paprika, salt, dehydrated apple powder, garlic powder, soybean oil, tricalcium phosphate
 - NET WT. 1.30513673600117 oz (37 grams)</v>
      </c>
      <c r="N434" s="12">
        <v>10000000325</v>
      </c>
      <c r="O434" s="12">
        <v>30000000325</v>
      </c>
      <c r="P434" s="12">
        <v>50000000325</v>
      </c>
      <c r="Q434" s="12">
        <v>70000000325</v>
      </c>
      <c r="R434" s="12">
        <v>90000000325</v>
      </c>
      <c r="S434" s="12">
        <v>11000000387</v>
      </c>
      <c r="T434" s="12">
        <v>13000000395</v>
      </c>
      <c r="U434" s="10" t="s">
        <v>39</v>
      </c>
      <c r="V434" s="11" t="s">
        <v>194</v>
      </c>
      <c r="W434" s="8">
        <f>IF(G434 = "NULL", "NULL", G434/4)</f>
        <v>0.67020535091952183</v>
      </c>
      <c r="X434" s="8">
        <f>IF(W434 = "NULL", "NULL", W434*28.35)</f>
        <v>19.000321698568445</v>
      </c>
      <c r="Y434" s="8">
        <f>IF(G434 = "NULL", "NULL", G434*4)</f>
        <v>10.723285614712349</v>
      </c>
      <c r="Z434" s="8">
        <f>IF(G434 = "NULL", "NULL", H434*4)</f>
        <v>304</v>
      </c>
      <c r="AA434" s="16">
        <v>15000000299</v>
      </c>
      <c r="AB434" s="8">
        <f>IF(OR(E434 = "NULL", G434 = "NULL"), "NULL", (E434+G434)/2)</f>
        <v>1.9929790698396306</v>
      </c>
      <c r="AC434" s="8">
        <f>IF(OR(F434 = "NULL", H434 = "NULL"), "NULL", (F434+H434)/2)</f>
        <v>56.5</v>
      </c>
      <c r="AD434" s="13" t="s">
        <v>2004</v>
      </c>
    </row>
    <row r="435" spans="1:30" ht="75.599999999999994" customHeight="1" x14ac:dyDescent="0.3">
      <c r="A435" s="9" t="s">
        <v>1378</v>
      </c>
      <c r="B435" s="10" t="s">
        <v>1379</v>
      </c>
      <c r="C435" s="10" t="s">
        <v>1380</v>
      </c>
      <c r="D435" s="11" t="s">
        <v>1381</v>
      </c>
      <c r="E435" s="8">
        <f>IF(F435 = "NULL", "NULL", F435/28.34952)</f>
        <v>0.8113012142710001</v>
      </c>
      <c r="F435" s="8">
        <v>23</v>
      </c>
      <c r="G435" s="8">
        <f>IF(H435 = "NULL", "NULL", H435/28.34952)</f>
        <v>1.6578763943798698</v>
      </c>
      <c r="H435" s="8">
        <v>47</v>
      </c>
      <c r="I435" s="8">
        <f>IF(G435 = "NULL", "NULL", G435*1.25)</f>
        <v>2.0723454929748373</v>
      </c>
      <c r="J435" s="8">
        <f>IF(G435 = "NULL", "NULL", I435*28.35)</f>
        <v>58.750994725836641</v>
      </c>
      <c r="K435" s="8">
        <f>IF(G435 = "NULL", "NULL", G435*2)</f>
        <v>3.3157527887597396</v>
      </c>
      <c r="L435" s="8">
        <f>IF(G435 = "NULL", "NULL", K435*28.35)</f>
        <v>94.001591561338614</v>
      </c>
      <c r="M435" s="11" t="str">
        <f>CONCATENATE(D435, CHAR(10), " - NET WT. ", E435, " oz (", F435, " grams)")</f>
        <v>Spicy Italian Bread Dip Ingredients:
spices, sea salt, dehydrated onion, dehydrated garlic, paprika 
 - NET WT. 0.811301214271 oz (23 grams)</v>
      </c>
      <c r="N435" s="12">
        <v>10000000326</v>
      </c>
      <c r="O435" s="12">
        <v>30000000326</v>
      </c>
      <c r="P435" s="12">
        <v>50000000326</v>
      </c>
      <c r="Q435" s="12">
        <v>70000000326</v>
      </c>
      <c r="R435" s="12">
        <v>90000000326</v>
      </c>
      <c r="S435" s="12">
        <v>11000000388</v>
      </c>
      <c r="T435" s="12">
        <v>13000000396</v>
      </c>
      <c r="U435" s="10"/>
      <c r="V435" s="11" t="s">
        <v>591</v>
      </c>
      <c r="W435" s="8">
        <f>IF(G435 = "NULL", "NULL", G435/4)</f>
        <v>0.41446909859496744</v>
      </c>
      <c r="X435" s="8">
        <f>IF(W435 = "NULL", "NULL", W435*28.35)</f>
        <v>11.750198945167327</v>
      </c>
      <c r="Y435" s="8">
        <f>IF(G435 = "NULL", "NULL", G435*4)</f>
        <v>6.6315055775194791</v>
      </c>
      <c r="Z435" s="8">
        <f>IF(G435 = "NULL", "NULL", H435*4)</f>
        <v>188</v>
      </c>
      <c r="AA435" s="16">
        <v>15000000300</v>
      </c>
      <c r="AB435" s="8">
        <f>IF(OR(E435 = "NULL", G435 = "NULL"), "NULL", (E435+G435)/2)</f>
        <v>1.2345888043254349</v>
      </c>
      <c r="AC435" s="8">
        <f>IF(OR(F435 = "NULL", H435 = "NULL"), "NULL", (F435+H435)/2)</f>
        <v>35</v>
      </c>
      <c r="AD435" s="13" t="s">
        <v>1988</v>
      </c>
    </row>
    <row r="436" spans="1:30" ht="75.599999999999994" customHeight="1" x14ac:dyDescent="0.3">
      <c r="A436" s="9" t="s">
        <v>1382</v>
      </c>
      <c r="B436" s="10" t="s">
        <v>1383</v>
      </c>
      <c r="C436" s="10" t="s">
        <v>1384</v>
      </c>
      <c r="D436" s="11" t="s">
        <v>1686</v>
      </c>
      <c r="E436" s="8">
        <f>IF(F436 = "NULL", "NULL", F436/28.34952)</f>
        <v>0.80001354520288193</v>
      </c>
      <c r="F436" s="8">
        <v>22.680000000000003</v>
      </c>
      <c r="G436" s="8">
        <f>IF(H436 = "NULL", "NULL", H436/28.34952)</f>
        <v>1.6000270904057639</v>
      </c>
      <c r="H436" s="8">
        <v>45.360000000000007</v>
      </c>
      <c r="I436" s="8">
        <f>IF(G436 = "NULL", "NULL", G436*1.25)</f>
        <v>2.000033863007205</v>
      </c>
      <c r="J436" s="8">
        <f>IF(G436 = "NULL", "NULL", I436*28.35)</f>
        <v>56.700960016254264</v>
      </c>
      <c r="K436" s="8">
        <f>IF(G436 = "NULL", "NULL", G436*2)</f>
        <v>3.2000541808115277</v>
      </c>
      <c r="L436" s="8">
        <f>IF(G436 = "NULL", "NULL", K436*28.35)</f>
        <v>90.721536026006817</v>
      </c>
      <c r="M436" s="11" t="str">
        <f>CONCATENATE(D436, CHAR(10), " - NET WT. ", E436, " oz (", F436, " grams)")</f>
        <v>Spicy Rooibos Tea Ingredients:
rooibos, cardamom seeds, cardamom hull, cinnamon, brazil pepper, clove buds, flavoring
 - NET WT. 0.800013545202882 oz (22.68 grams)</v>
      </c>
      <c r="N436" s="12">
        <v>10000000327</v>
      </c>
      <c r="O436" s="12">
        <v>30000000327</v>
      </c>
      <c r="P436" s="12">
        <v>50000000327</v>
      </c>
      <c r="Q436" s="12">
        <v>70000000327</v>
      </c>
      <c r="R436" s="12">
        <v>90000000327</v>
      </c>
      <c r="S436" s="12">
        <v>11000000389</v>
      </c>
      <c r="T436" s="12">
        <v>13000000397</v>
      </c>
      <c r="U436" s="10" t="s">
        <v>39</v>
      </c>
      <c r="V436" s="11" t="s">
        <v>1676</v>
      </c>
      <c r="W436" s="8">
        <f>IF(G436 = "NULL", "NULL", G436/4)</f>
        <v>0.40000677260144096</v>
      </c>
      <c r="X436" s="8">
        <f>IF(W436 = "NULL", "NULL", W436*28.35)</f>
        <v>11.340192003250852</v>
      </c>
      <c r="Y436" s="8">
        <f>IF(G436 = "NULL", "NULL", G436*4)</f>
        <v>6.4001083616230554</v>
      </c>
      <c r="Z436" s="8">
        <f>IF(G436 = "NULL", "NULL", H436*4)</f>
        <v>181.44000000000003</v>
      </c>
      <c r="AA436" s="16">
        <v>15000000301</v>
      </c>
      <c r="AB436" s="8">
        <f>IF(OR(E436 = "NULL", G436 = "NULL"), "NULL", (E436+G436)/2)</f>
        <v>1.2000203178043229</v>
      </c>
      <c r="AC436" s="8">
        <f>IF(OR(F436 = "NULL", H436 = "NULL"), "NULL", (F436+H436)/2)</f>
        <v>34.020000000000003</v>
      </c>
      <c r="AD436" s="13"/>
    </row>
    <row r="437" spans="1:30" ht="75.599999999999994" customHeight="1" x14ac:dyDescent="0.3">
      <c r="A437" s="9" t="s">
        <v>1385</v>
      </c>
      <c r="B437" s="10" t="s">
        <v>1386</v>
      </c>
      <c r="C437" s="10" t="s">
        <v>1387</v>
      </c>
      <c r="D437" s="11" t="s">
        <v>1688</v>
      </c>
      <c r="E437" s="8">
        <f>IF(F437 = "NULL", "NULL", F437/28.34952)</f>
        <v>1.9000321698568443</v>
      </c>
      <c r="F437" s="8">
        <v>53.865000000000002</v>
      </c>
      <c r="G437" s="8">
        <f>IF(H437 = "NULL", "NULL", H437/28.34952)</f>
        <v>3.8000643397136886</v>
      </c>
      <c r="H437" s="8">
        <v>107.73</v>
      </c>
      <c r="I437" s="8">
        <f>IF(G437 = "NULL", "NULL", G437*1.25)</f>
        <v>4.7500804246421104</v>
      </c>
      <c r="J437" s="8">
        <f>IF(G437 = "NULL", "NULL", I437*28.35)</f>
        <v>134.66478003860385</v>
      </c>
      <c r="K437" s="8">
        <f>IF(G437 = "NULL", "NULL", G437*2)</f>
        <v>7.6001286794273772</v>
      </c>
      <c r="L437" s="8">
        <f>IF(G437 = "NULL", "NULL", K437*28.35)</f>
        <v>215.46364806176615</v>
      </c>
      <c r="M437" s="11" t="str">
        <f>CONCATENATE(D437, CHAR(10), " - NET WT. ", E437, " oz (", F437, " grams)")</f>
        <v>Sriracha Lime Sea Salt Ingredients:
sea salt, organic paprika, organic habanero chili powder, organic garlic powder, citric acid
 - NET WT. 1.90003216985684 oz (53.865 grams)</v>
      </c>
      <c r="N437" s="12">
        <v>10000000328</v>
      </c>
      <c r="O437" s="12">
        <v>30000000328</v>
      </c>
      <c r="P437" s="12">
        <v>50000000328</v>
      </c>
      <c r="Q437" s="12">
        <v>70000000328</v>
      </c>
      <c r="R437" s="12">
        <v>90000000328</v>
      </c>
      <c r="S437" s="12">
        <v>11000000390</v>
      </c>
      <c r="T437" s="12">
        <v>13000000398</v>
      </c>
      <c r="U437" s="10"/>
      <c r="V437" s="11"/>
      <c r="W437" s="8">
        <f>IF(G437 = "NULL", "NULL", G437/4)</f>
        <v>0.95001608492842216</v>
      </c>
      <c r="X437" s="8">
        <f>IF(W437 = "NULL", "NULL", W437*28.35)</f>
        <v>26.932956007720769</v>
      </c>
      <c r="Y437" s="8">
        <f>IF(G437 = "NULL", "NULL", G437*4)</f>
        <v>15.200257358854754</v>
      </c>
      <c r="Z437" s="8">
        <f>IF(G437 = "NULL", "NULL", H437*4)</f>
        <v>430.92</v>
      </c>
      <c r="AA437" s="16">
        <v>15000000302</v>
      </c>
      <c r="AB437" s="8">
        <f>IF(OR(E437 = "NULL", G437 = "NULL"), "NULL", (E437+G437)/2)</f>
        <v>2.8500482547852664</v>
      </c>
      <c r="AC437" s="8">
        <f>IF(OR(F437 = "NULL", H437 = "NULL"), "NULL", (F437+H437)/2)</f>
        <v>80.797499999999999</v>
      </c>
      <c r="AD437" s="13"/>
    </row>
    <row r="438" spans="1:30" ht="75.599999999999994" customHeight="1" x14ac:dyDescent="0.3">
      <c r="A438" s="9" t="s">
        <v>1388</v>
      </c>
      <c r="B438" s="10" t="s">
        <v>1389</v>
      </c>
      <c r="C438" s="10" t="s">
        <v>1390</v>
      </c>
      <c r="D438" s="11" t="s">
        <v>2122</v>
      </c>
      <c r="E438" s="8">
        <f>IF(F438 = "NULL", "NULL", F438/28.34952)</f>
        <v>2.0106160527585653</v>
      </c>
      <c r="F438" s="8">
        <v>57</v>
      </c>
      <c r="G438" s="8">
        <f>IF(H438 = "NULL", "NULL", H438/28.34952)</f>
        <v>4.2328759005443484</v>
      </c>
      <c r="H438" s="8">
        <v>120</v>
      </c>
      <c r="I438" s="8">
        <f>IF(G438 = "NULL", "NULL", G438*1.25)</f>
        <v>5.2910948756804359</v>
      </c>
      <c r="J438" s="8">
        <f>IF(G438 = "NULL", "NULL", I438*28.35)</f>
        <v>150.00253972554037</v>
      </c>
      <c r="K438" s="8">
        <f>IF(G438 = "NULL", "NULL", G438*2)</f>
        <v>8.4657518010886967</v>
      </c>
      <c r="L438" s="8">
        <f>IF(G438 = "NULL", "NULL", K438*28.35)</f>
        <v>240.00406356086455</v>
      </c>
      <c r="M438" s="11" t="str">
        <f>CONCATENATE(D438, CHAR(10), " - NET WT. ", E438, " oz (", F438, " grams)")</f>
        <v>Sriracha Sea Salt Ingredients:
sea salt, organic paprika, organic habanero chili powder, organic garlic powder, citric acid
• This product does not supply iodide -- a necessary nutrient •
 - NET WT. 2.01061605275857 oz (57 grams)</v>
      </c>
      <c r="N438" s="12">
        <v>10000000329</v>
      </c>
      <c r="O438" s="12">
        <v>30000000329</v>
      </c>
      <c r="P438" s="12">
        <v>50000000329</v>
      </c>
      <c r="Q438" s="12">
        <v>70000000329</v>
      </c>
      <c r="R438" s="12">
        <v>90000000329</v>
      </c>
      <c r="S438" s="12">
        <v>11000000391</v>
      </c>
      <c r="T438" s="12">
        <v>13000000399</v>
      </c>
      <c r="U438" s="10" t="s">
        <v>39</v>
      </c>
      <c r="V438" s="11" t="s">
        <v>230</v>
      </c>
      <c r="W438" s="8">
        <f>IF(G438 = "NULL", "NULL", G438/4)</f>
        <v>1.0582189751360871</v>
      </c>
      <c r="X438" s="8">
        <f>IF(W438 = "NULL", "NULL", W438*28.35)</f>
        <v>30.000507945108069</v>
      </c>
      <c r="Y438" s="8">
        <f>IF(G438 = "NULL", "NULL", G438*4)</f>
        <v>16.931503602177393</v>
      </c>
      <c r="Z438" s="8">
        <f>IF(G438 = "NULL", "NULL", H438*4)</f>
        <v>480</v>
      </c>
      <c r="AA438" s="16">
        <v>15000000303</v>
      </c>
      <c r="AB438" s="8">
        <f>IF(OR(E438 = "NULL", G438 = "NULL"), "NULL", (E438+G438)/2)</f>
        <v>3.1217459766514568</v>
      </c>
      <c r="AC438" s="8">
        <f>IF(OR(F438 = "NULL", H438 = "NULL"), "NULL", (F438+H438)/2)</f>
        <v>88.5</v>
      </c>
      <c r="AD438" s="13"/>
    </row>
    <row r="439" spans="1:30" ht="75.599999999999994" customHeight="1" x14ac:dyDescent="0.3">
      <c r="A439" s="9" t="s">
        <v>1391</v>
      </c>
      <c r="B439" s="10" t="s">
        <v>1392</v>
      </c>
      <c r="C439" s="10" t="s">
        <v>1393</v>
      </c>
      <c r="D439" s="11" t="s">
        <v>2131</v>
      </c>
      <c r="E439" s="8">
        <f>IF(F439 = "NULL", "NULL", F439/28.34952)</f>
        <v>2.045890018596435</v>
      </c>
      <c r="F439" s="8">
        <v>58</v>
      </c>
      <c r="G439" s="8">
        <f>IF(H439 = "NULL", "NULL", H439/28.34952)</f>
        <v>4.3739717638958266</v>
      </c>
      <c r="H439" s="8">
        <v>124</v>
      </c>
      <c r="I439" s="8">
        <f>IF(G439 = "NULL", "NULL", G439*1.25)</f>
        <v>5.4674647048697835</v>
      </c>
      <c r="J439" s="8">
        <f>IF(G439 = "NULL", "NULL", I439*28.35)</f>
        <v>155.00262438305836</v>
      </c>
      <c r="K439" s="8">
        <f>IF(G439 = "NULL", "NULL", G439*2)</f>
        <v>8.7479435277916533</v>
      </c>
      <c r="L439" s="8">
        <f>IF(G439 = "NULL", "NULL", K439*28.35)</f>
        <v>248.00419901289339</v>
      </c>
      <c r="M439" s="11" t="str">
        <f>CONCATENATE(D439, CHAR(10), " - NET WT. ", E439, " oz (", F439, " grams)")</f>
        <v>St. Simon's Sea Salt Ingredients:
coarse sea salt, pink peppercorns, cut &amp; sifted rosemary
 - NET WT. 2.04589001859644 oz (58 grams)</v>
      </c>
      <c r="N439" s="12">
        <v>10000000330</v>
      </c>
      <c r="O439" s="12">
        <v>30000000330</v>
      </c>
      <c r="P439" s="12">
        <v>50000000330</v>
      </c>
      <c r="Q439" s="12">
        <v>70000000330</v>
      </c>
      <c r="R439" s="12">
        <v>90000000330</v>
      </c>
      <c r="S439" s="12">
        <v>11000000392</v>
      </c>
      <c r="T439" s="12">
        <v>13000000400</v>
      </c>
      <c r="U439" s="10" t="s">
        <v>39</v>
      </c>
      <c r="V439" s="11" t="s">
        <v>835</v>
      </c>
      <c r="W439" s="8">
        <f>IF(G439 = "NULL", "NULL", G439/4)</f>
        <v>1.0934929409739567</v>
      </c>
      <c r="X439" s="8">
        <f>IF(W439 = "NULL", "NULL", W439*28.35)</f>
        <v>31.000524876611674</v>
      </c>
      <c r="Y439" s="8">
        <f>IF(G439 = "NULL", "NULL", G439*4)</f>
        <v>17.495887055583307</v>
      </c>
      <c r="Z439" s="8">
        <f>IF(G439 = "NULL", "NULL", H439*4)</f>
        <v>496</v>
      </c>
      <c r="AA439" s="16">
        <v>15000000304</v>
      </c>
      <c r="AB439" s="8">
        <f>IF(OR(E439 = "NULL", G439 = "NULL"), "NULL", (E439+G439)/2)</f>
        <v>3.2099308912461311</v>
      </c>
      <c r="AC439" s="8">
        <f>IF(OR(F439 = "NULL", H439 = "NULL"), "NULL", (F439+H439)/2)</f>
        <v>91</v>
      </c>
      <c r="AD439" s="13" t="s">
        <v>102</v>
      </c>
    </row>
    <row r="440" spans="1:30" ht="75.599999999999994" customHeight="1" x14ac:dyDescent="0.3">
      <c r="A440" s="9" t="s">
        <v>1394</v>
      </c>
      <c r="B440" s="10" t="s">
        <v>1395</v>
      </c>
      <c r="C440" s="10" t="s">
        <v>1396</v>
      </c>
      <c r="D440" s="11" t="s">
        <v>1728</v>
      </c>
      <c r="E440" s="8">
        <f>IF(F440 = "NULL", "NULL", F440/28.34952)</f>
        <v>2.9000491013604468</v>
      </c>
      <c r="F440" s="8">
        <v>82.215000000000003</v>
      </c>
      <c r="G440" s="8">
        <f>IF(H440 = "NULL", "NULL", H440/28.34952)</f>
        <v>5.8000982027208936</v>
      </c>
      <c r="H440" s="8">
        <v>164.43</v>
      </c>
      <c r="I440" s="8">
        <f>IF(G440 = "NULL", "NULL", G440*1.25)</f>
        <v>7.2501227534011168</v>
      </c>
      <c r="J440" s="8">
        <f>IF(G440 = "NULL", "NULL", I440*28.35)</f>
        <v>205.54098005892166</v>
      </c>
      <c r="K440" s="8">
        <f>IF(G440 = "NULL", "NULL", G440*2)</f>
        <v>11.600196405441787</v>
      </c>
      <c r="L440" s="8">
        <f>IF(G440 = "NULL", "NULL", K440*28.35)</f>
        <v>328.86556809427469</v>
      </c>
      <c r="M440" s="11" t="str">
        <f>CONCATENATE(D440, CHAR(10), " - NET WT. ", E440, " oz (", F440,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NET WT. 2.90004910136045 oz (82.215 grams)</v>
      </c>
      <c r="N440" s="12">
        <v>10000000331</v>
      </c>
      <c r="O440" s="12">
        <v>30000000331</v>
      </c>
      <c r="P440" s="12">
        <v>50000000331</v>
      </c>
      <c r="Q440" s="12">
        <v>70000000331</v>
      </c>
      <c r="R440" s="12">
        <v>90000000331</v>
      </c>
      <c r="S440" s="12">
        <v>11000000393</v>
      </c>
      <c r="T440" s="12">
        <v>13000000401</v>
      </c>
      <c r="U440" s="10" t="s">
        <v>39</v>
      </c>
      <c r="V440" s="11"/>
      <c r="W440" s="8">
        <f>IF(G440 = "NULL", "NULL", G440/4)</f>
        <v>1.4500245506802234</v>
      </c>
      <c r="X440" s="8">
        <f>IF(W440 = "NULL", "NULL", W440*28.35)</f>
        <v>41.108196011784337</v>
      </c>
      <c r="Y440" s="8">
        <f>IF(G440 = "NULL", "NULL", G440*4)</f>
        <v>23.200392810883574</v>
      </c>
      <c r="Z440" s="8">
        <f>IF(G440 = "NULL", "NULL", H440*4)</f>
        <v>657.72</v>
      </c>
      <c r="AA440" s="16">
        <v>15000000305</v>
      </c>
      <c r="AB440" s="8">
        <f>IF(OR(E440 = "NULL", G440 = "NULL"), "NULL", (E440+G440)/2)</f>
        <v>4.3500736520406704</v>
      </c>
      <c r="AC440" s="8">
        <f>IF(OR(F440 = "NULL", H440 = "NULL"), "NULL", (F440+H440)/2)</f>
        <v>123.32250000000001</v>
      </c>
      <c r="AD440" s="13"/>
    </row>
    <row r="441" spans="1:30" ht="75.599999999999994" customHeight="1" x14ac:dyDescent="0.3">
      <c r="A441" s="9" t="s">
        <v>1397</v>
      </c>
      <c r="B441" s="10" t="s">
        <v>1398</v>
      </c>
      <c r="C441" s="10" t="s">
        <v>1398</v>
      </c>
      <c r="D441" s="11" t="s">
        <v>2088</v>
      </c>
      <c r="E441" s="8">
        <f>IF(F441 = "NULL", "NULL", F441/28.34952)</f>
        <v>0.9171231117846087</v>
      </c>
      <c r="F441" s="8">
        <v>26</v>
      </c>
      <c r="G441" s="8">
        <f>IF(H441 = "NULL", "NULL", H441/28.34952)</f>
        <v>1.8342462235692174</v>
      </c>
      <c r="H441" s="8">
        <v>52</v>
      </c>
      <c r="I441" s="8">
        <f>IF(G441 = "NULL", "NULL", G441*1.25)</f>
        <v>2.2928077794615218</v>
      </c>
      <c r="J441" s="8">
        <f>IF(G441 = "NULL", "NULL", I441*28.35)</f>
        <v>65.00110054773414</v>
      </c>
      <c r="K441" s="8">
        <f>IF(G441 = "NULL", "NULL", G441*2)</f>
        <v>3.6684924471384348</v>
      </c>
      <c r="L441" s="8">
        <f>IF(G441 = "NULL", "NULL", K441*28.35)</f>
        <v>104.00176087637463</v>
      </c>
      <c r="M441" s="11" t="str">
        <f>CONCATENATE(D441, CHAR(10), " - NET WT. ", E441, " oz (", F441, " grams)")</f>
        <v>Stir Fry Seasoning Ingredients:
garlic, onion, ginger, red pepper, sesame, bell peppers, sea salt, orange peel, sugar
 - NET WT. 0.917123111784609 oz (26 grams)</v>
      </c>
      <c r="N441" s="12">
        <v>10000000332</v>
      </c>
      <c r="O441" s="12">
        <v>30000000332</v>
      </c>
      <c r="P441" s="12">
        <v>50000000332</v>
      </c>
      <c r="Q441" s="12">
        <v>70000000332</v>
      </c>
      <c r="R441" s="12">
        <v>90000000332</v>
      </c>
      <c r="S441" s="12">
        <v>11000000394</v>
      </c>
      <c r="T441" s="12">
        <v>13000000402</v>
      </c>
      <c r="U441" s="10" t="s">
        <v>39</v>
      </c>
      <c r="V441" s="11" t="s">
        <v>2034</v>
      </c>
      <c r="W441" s="8">
        <f>IF(G441 = "NULL", "NULL", G441/4)</f>
        <v>0.45856155589230435</v>
      </c>
      <c r="X441" s="8">
        <f>IF(W441 = "NULL", "NULL", W441*28.35)</f>
        <v>13.000220109546829</v>
      </c>
      <c r="Y441" s="8">
        <f>IF(G441 = "NULL", "NULL", G441*4)</f>
        <v>7.3369848942768696</v>
      </c>
      <c r="Z441" s="8">
        <f>IF(G441 = "NULL", "NULL", H441*4)</f>
        <v>208</v>
      </c>
      <c r="AA441" s="16">
        <v>15000000306</v>
      </c>
      <c r="AB441" s="8">
        <f>IF(OR(E441 = "NULL", G441 = "NULL"), "NULL", (E441+G441)/2)</f>
        <v>1.375684667676913</v>
      </c>
      <c r="AC441" s="8">
        <f>IF(OR(F441 = "NULL", H441 = "NULL"), "NULL", (F441+H441)/2)</f>
        <v>39</v>
      </c>
      <c r="AD441" s="13" t="s">
        <v>2033</v>
      </c>
    </row>
    <row r="442" spans="1:30" ht="75.599999999999994" customHeight="1" x14ac:dyDescent="0.3">
      <c r="A442" s="9" t="s">
        <v>1399</v>
      </c>
      <c r="B442" s="10" t="s">
        <v>1400</v>
      </c>
      <c r="C442" s="10" t="s">
        <v>1401</v>
      </c>
      <c r="D442" s="11" t="s">
        <v>1402</v>
      </c>
      <c r="E442" s="8">
        <f>IF(F442 = "NULL", "NULL", F442/28.34952)</f>
        <v>1.687528571912329</v>
      </c>
      <c r="F442" s="8">
        <v>47.840625000000003</v>
      </c>
      <c r="G442" s="8">
        <f>IF(H442 = "NULL", "NULL", H442/28.34952)</f>
        <v>3.3750571438246579</v>
      </c>
      <c r="H442" s="8">
        <v>95.681250000000006</v>
      </c>
      <c r="I442" s="8">
        <f>IF(G442 = "NULL", "NULL", G442*1.25)</f>
        <v>4.2188214297808226</v>
      </c>
      <c r="J442" s="8">
        <f>IF(G442 = "NULL", "NULL", I442*28.35)</f>
        <v>119.60358753428633</v>
      </c>
      <c r="K442" s="8">
        <f>IF(G442 = "NULL", "NULL", G442*2)</f>
        <v>6.7501142876493159</v>
      </c>
      <c r="L442" s="8">
        <f>IF(G442 = "NULL", "NULL", K442*28.35)</f>
        <v>191.36574005485812</v>
      </c>
      <c r="M442" s="11" t="str">
        <f>CONCATENATE(D442, CHAR(10), " - NET WT. ", E442, " oz (", F442,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442" s="12">
        <v>10000000333</v>
      </c>
      <c r="O442" s="12">
        <v>30000000333</v>
      </c>
      <c r="P442" s="12">
        <v>50000000333</v>
      </c>
      <c r="Q442" s="12">
        <v>70000000333</v>
      </c>
      <c r="R442" s="12">
        <v>90000000333</v>
      </c>
      <c r="S442" s="12">
        <v>11000000395</v>
      </c>
      <c r="T442" s="12">
        <v>13000000403</v>
      </c>
      <c r="U442" s="10"/>
      <c r="V442" s="11"/>
      <c r="W442" s="8">
        <f>IF(G442 = "NULL", "NULL", G442/4)</f>
        <v>0.84376428595616448</v>
      </c>
      <c r="X442" s="8">
        <f>IF(W442 = "NULL", "NULL", W442*28.35)</f>
        <v>23.920717506857265</v>
      </c>
      <c r="Y442" s="8">
        <f>IF(G442 = "NULL", "NULL", G442*4)</f>
        <v>13.500228575298632</v>
      </c>
      <c r="Z442" s="8">
        <f>IF(G442 = "NULL", "NULL", H442*4)</f>
        <v>382.72500000000002</v>
      </c>
      <c r="AA442" s="16">
        <v>15000000307</v>
      </c>
      <c r="AB442" s="8">
        <f>IF(OR(E442 = "NULL", G442 = "NULL"), "NULL", (E442+G442)/2)</f>
        <v>2.5312928578684932</v>
      </c>
      <c r="AC442" s="8">
        <f>IF(OR(F442 = "NULL", H442 = "NULL"), "NULL", (F442+H442)/2)</f>
        <v>71.760937500000011</v>
      </c>
      <c r="AD442" s="13"/>
    </row>
    <row r="443" spans="1:30" ht="75.599999999999994" customHeight="1" x14ac:dyDescent="0.3">
      <c r="A443" s="9" t="s">
        <v>1403</v>
      </c>
      <c r="B443" s="10" t="s">
        <v>1404</v>
      </c>
      <c r="C443" s="10" t="s">
        <v>1405</v>
      </c>
      <c r="D443" s="11" t="s">
        <v>1406</v>
      </c>
      <c r="E443" s="8">
        <f>IF(F443 = "NULL", "NULL", F443/28.34952)</f>
        <v>1.1000186246539627</v>
      </c>
      <c r="F443" s="8">
        <v>31.185000000000006</v>
      </c>
      <c r="G443" s="8">
        <f>IF(H443 = "NULL", "NULL", H443/28.34952)</f>
        <v>2.2000372493079254</v>
      </c>
      <c r="H443" s="8">
        <v>62.370000000000012</v>
      </c>
      <c r="I443" s="8">
        <f>IF(G443 = "NULL", "NULL", G443*1.25)</f>
        <v>2.7500465616349068</v>
      </c>
      <c r="J443" s="8">
        <f>IF(G443 = "NULL", "NULL", I443*28.35)</f>
        <v>77.963820022349609</v>
      </c>
      <c r="K443" s="8">
        <f>IF(G443 = "NULL", "NULL", G443*2)</f>
        <v>4.4000744986158509</v>
      </c>
      <c r="L443" s="8">
        <f>IF(G443 = "NULL", "NULL", K443*28.35)</f>
        <v>124.74211203575938</v>
      </c>
      <c r="M443" s="11" t="str">
        <f>CONCATENATE(D443, CHAR(10), " - NET WT. ", E443, " oz (", F443, " grams)")</f>
        <v>Sugar Cookie Popcorn Seasoning Ingredients:
sugar, natural flavors (contains milk), salt, less than 2% silicon dioxide added to prevent caking
• ALLERGY ALERT: contains milk •
 - NET WT. 1.10001862465396 oz (31.185 grams)</v>
      </c>
      <c r="N443" s="12">
        <v>10000000335</v>
      </c>
      <c r="O443" s="12">
        <v>30000000335</v>
      </c>
      <c r="P443" s="12">
        <v>50000000335</v>
      </c>
      <c r="Q443" s="12">
        <v>70000000335</v>
      </c>
      <c r="R443" s="12">
        <v>90000000335</v>
      </c>
      <c r="S443" s="12">
        <v>11000000396</v>
      </c>
      <c r="T443" s="12">
        <v>13000000404</v>
      </c>
      <c r="U443" s="10" t="s">
        <v>39</v>
      </c>
      <c r="V443" s="11" t="s">
        <v>98</v>
      </c>
      <c r="W443" s="8">
        <f>IF(G443 = "NULL", "NULL", G443/4)</f>
        <v>0.55000931232698136</v>
      </c>
      <c r="X443" s="8">
        <f>IF(W443 = "NULL", "NULL", W443*28.35)</f>
        <v>15.592764004469922</v>
      </c>
      <c r="Y443" s="8">
        <f>IF(G443 = "NULL", "NULL", G443*4)</f>
        <v>8.8001489972317017</v>
      </c>
      <c r="Z443" s="8">
        <f>IF(G443 = "NULL", "NULL", H443*4)</f>
        <v>249.48000000000005</v>
      </c>
      <c r="AA443" s="16">
        <v>15000000308</v>
      </c>
      <c r="AB443" s="8">
        <f>IF(OR(E443 = "NULL", G443 = "NULL"), "NULL", (E443+G443)/2)</f>
        <v>1.6500279369809441</v>
      </c>
      <c r="AC443" s="8">
        <f>IF(OR(F443 = "NULL", H443 = "NULL"), "NULL", (F443+H443)/2)</f>
        <v>46.777500000000011</v>
      </c>
      <c r="AD443" s="13"/>
    </row>
    <row r="444" spans="1:30" ht="75.599999999999994" customHeight="1" x14ac:dyDescent="0.3">
      <c r="A444" s="9" t="s">
        <v>1407</v>
      </c>
      <c r="B444" s="10" t="s">
        <v>1408</v>
      </c>
      <c r="C444" s="10" t="s">
        <v>1409</v>
      </c>
      <c r="D444" s="11" t="s">
        <v>1410</v>
      </c>
      <c r="E444" s="8">
        <f>IF(F444 = "NULL", "NULL", F444/28.34952)</f>
        <v>0.80001354520288193</v>
      </c>
      <c r="F444" s="8">
        <v>22.680000000000003</v>
      </c>
      <c r="G444" s="8">
        <f>IF(H444 = "NULL", "NULL", H444/28.34952)</f>
        <v>1.6000270904057639</v>
      </c>
      <c r="H444" s="8">
        <v>45.360000000000007</v>
      </c>
      <c r="I444" s="8">
        <f>IF(G444 = "NULL", "NULL", G444*1.25)</f>
        <v>2.000033863007205</v>
      </c>
      <c r="J444" s="8">
        <f>IF(G444 = "NULL", "NULL", I444*28.35)</f>
        <v>56.700960016254264</v>
      </c>
      <c r="K444" s="8">
        <f>IF(G444 = "NULL", "NULL", G444*2)</f>
        <v>3.2000541808115277</v>
      </c>
      <c r="L444" s="8">
        <f>IF(G444 = "NULL", "NULL", K444*28.35)</f>
        <v>90.721536026006817</v>
      </c>
      <c r="M444" s="11" t="str">
        <f>CONCATENATE(D444, CHAR(10), " - NET WT. ", E444, " oz (", F444, " grams)")</f>
        <v>Summer Garden Bread Dip Ingredients:
dehydrated vegetables (garlic, onion, red bell pepper) sea salt, spices, sesame seeds, honey granules (cane sugar, honey) citric acid
 - NET WT. 0.800013545202882 oz (22.68 grams)</v>
      </c>
      <c r="N444" s="12">
        <v>10000000336</v>
      </c>
      <c r="O444" s="12">
        <v>30000000336</v>
      </c>
      <c r="P444" s="12">
        <v>50000000336</v>
      </c>
      <c r="Q444" s="12">
        <v>70000000336</v>
      </c>
      <c r="R444" s="12">
        <v>90000000336</v>
      </c>
      <c r="S444" s="12">
        <v>11000000397</v>
      </c>
      <c r="T444" s="12">
        <v>13000000405</v>
      </c>
      <c r="U444" s="10"/>
      <c r="V444" s="11"/>
      <c r="W444" s="8">
        <f>IF(G444 = "NULL", "NULL", G444/4)</f>
        <v>0.40000677260144096</v>
      </c>
      <c r="X444" s="8">
        <f>IF(W444 = "NULL", "NULL", W444*28.35)</f>
        <v>11.340192003250852</v>
      </c>
      <c r="Y444" s="8">
        <f>IF(G444 = "NULL", "NULL", G444*4)</f>
        <v>6.4001083616230554</v>
      </c>
      <c r="Z444" s="8">
        <f>IF(G444 = "NULL", "NULL", H444*4)</f>
        <v>181.44000000000003</v>
      </c>
      <c r="AA444" s="16">
        <v>15000000309</v>
      </c>
      <c r="AB444" s="8">
        <f>IF(OR(E444 = "NULL", G444 = "NULL"), "NULL", (E444+G444)/2)</f>
        <v>1.2000203178043229</v>
      </c>
      <c r="AC444" s="8">
        <f>IF(OR(F444 = "NULL", H444 = "NULL"), "NULL", (F444+H444)/2)</f>
        <v>34.020000000000003</v>
      </c>
      <c r="AD444" s="13"/>
    </row>
    <row r="445" spans="1:30" ht="75.599999999999994" customHeight="1" x14ac:dyDescent="0.3">
      <c r="A445" s="9" t="s">
        <v>1411</v>
      </c>
      <c r="B445" s="10" t="s">
        <v>1412</v>
      </c>
      <c r="C445" s="10" t="s">
        <v>1413</v>
      </c>
      <c r="D445" s="11" t="s">
        <v>1414</v>
      </c>
      <c r="E445" s="8">
        <f>IF(F445 = "NULL", "NULL", F445/28.34952)</f>
        <v>1.400023704105043</v>
      </c>
      <c r="F445" s="8">
        <v>39.69</v>
      </c>
      <c r="G445" s="8">
        <f>IF(H445 = "NULL", "NULL", H445/28.34952)</f>
        <v>2.8000474082100859</v>
      </c>
      <c r="H445" s="8">
        <v>79.38</v>
      </c>
      <c r="I445" s="8">
        <f>IF(G445 = "NULL", "NULL", G445*1.25)</f>
        <v>3.5000592602626073</v>
      </c>
      <c r="J445" s="8">
        <f>IF(G445 = "NULL", "NULL", I445*28.35)</f>
        <v>99.226680028444918</v>
      </c>
      <c r="K445" s="8">
        <f>IF(G445 = "NULL", "NULL", G445*2)</f>
        <v>5.6000948164201718</v>
      </c>
      <c r="L445" s="8">
        <f>IF(G445 = "NULL", "NULL", K445*28.35)</f>
        <v>158.76268804551188</v>
      </c>
      <c r="M445" s="11" t="str">
        <f>CONCATENATE(D445, CHAR(10), " - NET WT. ", E445, " oz (", F445, " grams)")</f>
        <v>Summer Sizzle Grill Seasoning Ingredients:
salt, sugar, spices, paprika, natural flavors, &lt;2% silicon dioxide to prevent caking
 - NET WT. 1.40002370410504 oz (39.69 grams)</v>
      </c>
      <c r="N445" s="12">
        <v>10000000337</v>
      </c>
      <c r="O445" s="12">
        <v>30000000337</v>
      </c>
      <c r="P445" s="12">
        <v>50000000337</v>
      </c>
      <c r="Q445" s="12">
        <v>70000000337</v>
      </c>
      <c r="R445" s="12">
        <v>90000000337</v>
      </c>
      <c r="S445" s="12">
        <v>11000000398</v>
      </c>
      <c r="T445" s="12">
        <v>13000000406</v>
      </c>
      <c r="U445" s="10"/>
      <c r="V445" s="11"/>
      <c r="W445" s="8">
        <f>IF(G445 = "NULL", "NULL", G445/4)</f>
        <v>0.70001185205252148</v>
      </c>
      <c r="X445" s="8">
        <f>IF(W445 = "NULL", "NULL", W445*28.35)</f>
        <v>19.845336005688985</v>
      </c>
      <c r="Y445" s="8">
        <f>IF(G445 = "NULL", "NULL", G445*4)</f>
        <v>11.200189632840344</v>
      </c>
      <c r="Z445" s="8">
        <f>IF(G445 = "NULL", "NULL", H445*4)</f>
        <v>317.52</v>
      </c>
      <c r="AA445" s="16">
        <v>15000000310</v>
      </c>
      <c r="AB445" s="8">
        <f>IF(OR(E445 = "NULL", G445 = "NULL"), "NULL", (E445+G445)/2)</f>
        <v>2.1000355561575645</v>
      </c>
      <c r="AC445" s="8">
        <f>IF(OR(F445 = "NULL", H445 = "NULL"), "NULL", (F445+H445)/2)</f>
        <v>59.534999999999997</v>
      </c>
      <c r="AD445" s="13"/>
    </row>
    <row r="446" spans="1:30" ht="75.599999999999994" customHeight="1" x14ac:dyDescent="0.3">
      <c r="A446" s="25" t="s">
        <v>1415</v>
      </c>
      <c r="B446" s="10" t="s">
        <v>2320</v>
      </c>
      <c r="C446" s="10" t="s">
        <v>2331</v>
      </c>
      <c r="D446" s="11" t="s">
        <v>2332</v>
      </c>
      <c r="E446" s="8">
        <f>IF(F446 = "NULL", "NULL", F446/28.34952)</f>
        <v>1.1287669068118262</v>
      </c>
      <c r="F446" s="8">
        <v>32</v>
      </c>
      <c r="G446" s="8">
        <f>IF(H446 = "NULL", "NULL", H446/28.34952)</f>
        <v>2.3280817452993916</v>
      </c>
      <c r="H446" s="8">
        <v>66</v>
      </c>
      <c r="I446" s="8">
        <f>IF(G446 = "NULL", "NULL", G446*1.25)</f>
        <v>2.9101021816242394</v>
      </c>
      <c r="J446" s="8">
        <f>IF(G446 = "NULL", "NULL", I446*28.35)</f>
        <v>82.501396849047197</v>
      </c>
      <c r="K446" s="8">
        <f>IF(G446 = "NULL", "NULL", G446*2)</f>
        <v>4.6561634905987832</v>
      </c>
      <c r="L446" s="8">
        <f>IF(G446 = "NULL", "NULL", K446*28.35)</f>
        <v>132.0022349584755</v>
      </c>
      <c r="M446" s="11" t="str">
        <f>CONCATENATE(D446, CHAR(10), " - NET WT. ", E446, " oz (", F446, " grams)")</f>
        <v>Sundried Tomato &amp; Basil Bread Dip Ingredients:
salt, dehydrated garlic, basil, dehydrated tomato, green bell peppers, soybean oil, dehydrated parsley
• ALLERGY ALERT: contains soybean oil •
 - NET WT. 1.12876690681183 oz (32 grams)</v>
      </c>
      <c r="N446" s="12">
        <v>10000000338</v>
      </c>
      <c r="O446" s="12">
        <v>30000000338</v>
      </c>
      <c r="P446" s="12">
        <v>50000000338</v>
      </c>
      <c r="Q446" s="12">
        <v>70000000338</v>
      </c>
      <c r="R446" s="12">
        <v>90000000338</v>
      </c>
      <c r="S446" s="12">
        <v>11000000399</v>
      </c>
      <c r="T446" s="12">
        <v>13000000407</v>
      </c>
      <c r="U446" s="10" t="s">
        <v>39</v>
      </c>
      <c r="V446" s="11" t="s">
        <v>1675</v>
      </c>
      <c r="W446" s="8">
        <f>IF(G446 = "NULL", "NULL", G446/4)</f>
        <v>0.5820204363248479</v>
      </c>
      <c r="X446" s="8">
        <f>IF(W446 = "NULL", "NULL", W446*28.35)</f>
        <v>16.500279369809437</v>
      </c>
      <c r="Y446" s="8">
        <f>IF(G446 = "NULL", "NULL", G446*4)</f>
        <v>9.3123269811975664</v>
      </c>
      <c r="Z446" s="8">
        <f>IF(G446 = "NULL", "NULL", H446*4)</f>
        <v>264</v>
      </c>
      <c r="AA446" s="16">
        <v>15000000311</v>
      </c>
      <c r="AB446" s="8">
        <f>IF(OR(E446 = "NULL", G446 = "NULL"), "NULL", (E446+G446)/2)</f>
        <v>1.7284243260556089</v>
      </c>
      <c r="AC446" s="8">
        <f>IF(OR(F446 = "NULL", H446 = "NULL"), "NULL", (F446+H446)/2)</f>
        <v>49</v>
      </c>
      <c r="AD446" s="13"/>
    </row>
    <row r="447" spans="1:30" ht="75.599999999999994" customHeight="1" x14ac:dyDescent="0.3">
      <c r="A447" s="14" t="s">
        <v>1416</v>
      </c>
      <c r="B447" s="10" t="s">
        <v>2333</v>
      </c>
      <c r="C447" s="10" t="s">
        <v>2334</v>
      </c>
      <c r="D447" s="11" t="s">
        <v>2335</v>
      </c>
      <c r="E447" s="8">
        <f>IF(F447 = "NULL", "NULL", F447/28.34952)</f>
        <v>1.1287669068118262</v>
      </c>
      <c r="F447" s="8">
        <v>32</v>
      </c>
      <c r="G447" s="8">
        <f>IF(H447 = "NULL", "NULL", H447/28.34952)</f>
        <v>2.3280817452993916</v>
      </c>
      <c r="H447" s="8">
        <v>66</v>
      </c>
      <c r="I447" s="8">
        <f>IF(G447 = "NULL", "NULL", G447*1.25)</f>
        <v>2.9101021816242394</v>
      </c>
      <c r="J447" s="8">
        <f>IF(G447 = "NULL", "NULL", I447*28.35)</f>
        <v>82.501396849047197</v>
      </c>
      <c r="K447" s="8">
        <f>IF(G447 = "NULL", "NULL", G447*2)</f>
        <v>4.6561634905987832</v>
      </c>
      <c r="L447" s="8">
        <f>IF(G447 = "NULL", "NULL", K447*28.35)</f>
        <v>132.0022349584755</v>
      </c>
      <c r="M447" s="11" t="s">
        <v>2261</v>
      </c>
      <c r="N447" s="11">
        <v>10000000493</v>
      </c>
      <c r="O447" s="11">
        <v>30000000493</v>
      </c>
      <c r="P447" s="11">
        <v>50000000493</v>
      </c>
      <c r="Q447" s="11">
        <v>70000000493</v>
      </c>
      <c r="R447" s="11">
        <v>90000000493</v>
      </c>
      <c r="S447" s="11">
        <v>11000000400</v>
      </c>
      <c r="T447" s="11">
        <v>13000000408</v>
      </c>
      <c r="U447" s="11" t="s">
        <v>39</v>
      </c>
      <c r="V447" s="11" t="s">
        <v>1675</v>
      </c>
      <c r="W447" s="8">
        <f>IF(G447 = "NULL", "NULL", G447/4)</f>
        <v>0.5820204363248479</v>
      </c>
      <c r="X447" s="8">
        <f>IF(W447 = "NULL", "NULL", W447*28.35)</f>
        <v>16.500279369809437</v>
      </c>
      <c r="Y447" s="8">
        <f>IF(G447 = "NULL", "NULL", G447*4)</f>
        <v>9.3123269811975664</v>
      </c>
      <c r="Z447" s="8">
        <f>IF(G447 = "NULL", "NULL", H447*4)</f>
        <v>264</v>
      </c>
      <c r="AA447" s="11">
        <v>15000000449</v>
      </c>
      <c r="AB447" s="8">
        <f>IF(OR(E447 = "NULL", G447 = "NULL"), "NULL", (E447+G447)/2)</f>
        <v>1.7284243260556089</v>
      </c>
      <c r="AC447" s="8">
        <f>IF(OR(F447 = "NULL", H447 = "NULL"), "NULL", (F447+H447)/2)</f>
        <v>49</v>
      </c>
      <c r="AD447" s="13" t="s">
        <v>1417</v>
      </c>
    </row>
    <row r="448" spans="1:30" ht="75.599999999999994" customHeight="1" x14ac:dyDescent="0.3">
      <c r="A448" s="9" t="s">
        <v>1418</v>
      </c>
      <c r="B448" s="10" t="s">
        <v>1419</v>
      </c>
      <c r="C448" s="10" t="s">
        <v>1420</v>
      </c>
      <c r="D448" s="11" t="s">
        <v>1421</v>
      </c>
      <c r="E448" s="8">
        <f>IF(F448 = "NULL", "NULL", F448/28.34952)</f>
        <v>1.687528571912329</v>
      </c>
      <c r="F448" s="8">
        <v>47.840625000000003</v>
      </c>
      <c r="G448" s="8">
        <f>IF(H448 = "NULL", "NULL", H448/28.34952)</f>
        <v>3.3750571438246579</v>
      </c>
      <c r="H448" s="8">
        <v>95.681250000000006</v>
      </c>
      <c r="I448" s="8">
        <f>IF(G448 = "NULL", "NULL", G448*1.25)</f>
        <v>4.2188214297808226</v>
      </c>
      <c r="J448" s="8">
        <f>IF(G448 = "NULL", "NULL", I448*28.35)</f>
        <v>119.60358753428633</v>
      </c>
      <c r="K448" s="8">
        <f>IF(G448 = "NULL", "NULL", G448*2)</f>
        <v>6.7501142876493159</v>
      </c>
      <c r="L448" s="8">
        <f>IF(G448 = "NULL", "NULL", K448*28.35)</f>
        <v>191.36574005485812</v>
      </c>
      <c r="M448" s="11" t="str">
        <f>CONCATENATE(D448, CHAR(10), " - NET WT. ", E448, " oz (", F448,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448" s="12">
        <v>10000000339</v>
      </c>
      <c r="O448" s="12">
        <v>30000000339</v>
      </c>
      <c r="P448" s="12">
        <v>50000000339</v>
      </c>
      <c r="Q448" s="12">
        <v>70000000339</v>
      </c>
      <c r="R448" s="12">
        <v>90000000339</v>
      </c>
      <c r="S448" s="12">
        <v>11000000401</v>
      </c>
      <c r="T448" s="12">
        <v>13000000409</v>
      </c>
      <c r="U448" s="10"/>
      <c r="V448" s="11"/>
      <c r="W448" s="8">
        <f>IF(G448 = "NULL", "NULL", G448/4)</f>
        <v>0.84376428595616448</v>
      </c>
      <c r="X448" s="8">
        <f>IF(W448 = "NULL", "NULL", W448*28.35)</f>
        <v>23.920717506857265</v>
      </c>
      <c r="Y448" s="8">
        <f>IF(G448 = "NULL", "NULL", G448*4)</f>
        <v>13.500228575298632</v>
      </c>
      <c r="Z448" s="8">
        <f>IF(G448 = "NULL", "NULL", H448*4)</f>
        <v>382.72500000000002</v>
      </c>
      <c r="AA448" s="16">
        <v>15000000312</v>
      </c>
      <c r="AB448" s="8">
        <f>IF(OR(E448 = "NULL", G448 = "NULL"), "NULL", (E448+G448)/2)</f>
        <v>2.5312928578684932</v>
      </c>
      <c r="AC448" s="8">
        <f>IF(OR(F448 = "NULL", H448 = "NULL"), "NULL", (F448+H448)/2)</f>
        <v>71.760937500000011</v>
      </c>
      <c r="AD448" s="13"/>
    </row>
    <row r="449" spans="1:30" ht="75.599999999999994" customHeight="1" x14ac:dyDescent="0.3">
      <c r="A449" s="9" t="s">
        <v>1422</v>
      </c>
      <c r="B449" s="10" t="s">
        <v>1423</v>
      </c>
      <c r="C449" s="10" t="s">
        <v>1424</v>
      </c>
      <c r="D449" s="11" t="s">
        <v>1425</v>
      </c>
      <c r="E449" s="8">
        <f>IF(F449 = "NULL", "NULL", F449/28.34952)</f>
        <v>1.6500279369809436</v>
      </c>
      <c r="F449" s="8">
        <v>46.777499999999996</v>
      </c>
      <c r="G449" s="8">
        <f>IF(H449 = "NULL", "NULL", H449/28.34952)</f>
        <v>3.3000558739618873</v>
      </c>
      <c r="H449" s="8">
        <v>93.554999999999993</v>
      </c>
      <c r="I449" s="8">
        <f>IF(G449 = "NULL", "NULL", G449*1.25)</f>
        <v>4.1250698424523593</v>
      </c>
      <c r="J449" s="8">
        <f>IF(G449 = "NULL", "NULL", I449*28.35)</f>
        <v>116.9457300335244</v>
      </c>
      <c r="K449" s="8">
        <f>IF(G449 = "NULL", "NULL", G449*2)</f>
        <v>6.6001117479237745</v>
      </c>
      <c r="L449" s="8">
        <f>IF(G449 = "NULL", "NULL", K449*28.35)</f>
        <v>187.11316805363901</v>
      </c>
      <c r="M449" s="11" t="str">
        <f>CONCATENATE(D449, CHAR(10), " - NET WT. ", E449, " oz (", F449,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1.65002793698094 oz (46.7775 grams)</v>
      </c>
      <c r="N449" s="12">
        <v>10000000340</v>
      </c>
      <c r="O449" s="12">
        <v>30000000340</v>
      </c>
      <c r="P449" s="12">
        <v>50000000340</v>
      </c>
      <c r="Q449" s="12">
        <v>70000000340</v>
      </c>
      <c r="R449" s="12">
        <v>90000000340</v>
      </c>
      <c r="S449" s="12">
        <v>11000000402</v>
      </c>
      <c r="T449" s="12">
        <v>13000000410</v>
      </c>
      <c r="U449" s="10" t="s">
        <v>39</v>
      </c>
      <c r="V449" s="11"/>
      <c r="W449" s="8">
        <f>IF(G449 = "NULL", "NULL", G449/4)</f>
        <v>0.82501396849047182</v>
      </c>
      <c r="X449" s="8">
        <f>IF(W449 = "NULL", "NULL", W449*28.35)</f>
        <v>23.389146006704877</v>
      </c>
      <c r="Y449" s="8">
        <f>IF(G449 = "NULL", "NULL", G449*4)</f>
        <v>13.200223495847549</v>
      </c>
      <c r="Z449" s="8">
        <f>IF(G449 = "NULL", "NULL", H449*4)</f>
        <v>374.21999999999997</v>
      </c>
      <c r="AA449" s="16">
        <v>15000000313</v>
      </c>
      <c r="AB449" s="8">
        <f>IF(OR(E449 = "NULL", G449 = "NULL"), "NULL", (E449+G449)/2)</f>
        <v>2.4750419054714152</v>
      </c>
      <c r="AC449" s="8">
        <f>IF(OR(F449 = "NULL", H449 = "NULL"), "NULL", (F449+H449)/2)</f>
        <v>70.166249999999991</v>
      </c>
      <c r="AD449" s="13"/>
    </row>
    <row r="450" spans="1:30" ht="75.599999999999994" customHeight="1" x14ac:dyDescent="0.3">
      <c r="A450" s="9" t="s">
        <v>1426</v>
      </c>
      <c r="B450" s="10" t="s">
        <v>1427</v>
      </c>
      <c r="C450" s="10" t="s">
        <v>1428</v>
      </c>
      <c r="D450" s="11" t="s">
        <v>1429</v>
      </c>
      <c r="E450" s="8">
        <f>IF(F450 = "NULL", "NULL", F450/28.34952)</f>
        <v>1.9500330164320243</v>
      </c>
      <c r="F450" s="8">
        <v>55.282499999999999</v>
      </c>
      <c r="G450" s="8">
        <f>IF(H450 = "NULL", "NULL", H450/28.34952)</f>
        <v>3.9000660328640486</v>
      </c>
      <c r="H450" s="8">
        <v>110.565</v>
      </c>
      <c r="I450" s="8">
        <f>IF(G450 = "NULL", "NULL", G450*1.25)</f>
        <v>4.8750825410800607</v>
      </c>
      <c r="J450" s="8">
        <f>IF(G450 = "NULL", "NULL", I450*28.35)</f>
        <v>138.20859003961974</v>
      </c>
      <c r="K450" s="8">
        <f>IF(G450 = "NULL", "NULL", G450*2)</f>
        <v>7.8001320657280973</v>
      </c>
      <c r="L450" s="8">
        <f>IF(G450 = "NULL", "NULL", K450*28.35)</f>
        <v>221.13374406339156</v>
      </c>
      <c r="M450" s="11" t="str">
        <f>CONCATENATE(D450, CHAR(10), " - NET WT. ", E450, " oz (", F450, " grams)")</f>
        <v>Sure Fire Winner Grill Seasoning Ingredients:
brown sugar, salt, dry honey(refinery syrup, honey) dehydrated peach, sugar, paprika, spices, dehydrated garlic, onion, oleoresin paprika, turmeric, &lt;2%silicon dioxide to prevent caking
 - NET WT. 1.95003301643202 oz (55.2825 grams)</v>
      </c>
      <c r="N450" s="12">
        <v>10000000341</v>
      </c>
      <c r="O450" s="12">
        <v>30000000341</v>
      </c>
      <c r="P450" s="12">
        <v>50000000341</v>
      </c>
      <c r="Q450" s="12">
        <v>70000000341</v>
      </c>
      <c r="R450" s="12">
        <v>90000000341</v>
      </c>
      <c r="S450" s="12">
        <v>11000000403</v>
      </c>
      <c r="T450" s="12">
        <v>13000000411</v>
      </c>
      <c r="U450" s="10"/>
      <c r="V450" s="11"/>
      <c r="W450" s="8">
        <f>IF(G450 = "NULL", "NULL", G450/4)</f>
        <v>0.97501650821601216</v>
      </c>
      <c r="X450" s="8">
        <f>IF(W450 = "NULL", "NULL", W450*28.35)</f>
        <v>27.641718007923945</v>
      </c>
      <c r="Y450" s="8">
        <f>IF(G450 = "NULL", "NULL", G450*4)</f>
        <v>15.600264131456195</v>
      </c>
      <c r="Z450" s="8">
        <f>IF(G450 = "NULL", "NULL", H450*4)</f>
        <v>442.26</v>
      </c>
      <c r="AA450" s="16">
        <v>15000000314</v>
      </c>
      <c r="AB450" s="8">
        <f>IF(OR(E450 = "NULL", G450 = "NULL"), "NULL", (E450+G450)/2)</f>
        <v>2.9250495246480366</v>
      </c>
      <c r="AC450" s="8">
        <f>IF(OR(F450 = "NULL", H450 = "NULL"), "NULL", (F450+H450)/2)</f>
        <v>82.923749999999998</v>
      </c>
      <c r="AD450" s="13"/>
    </row>
    <row r="451" spans="1:30" ht="75.599999999999994" customHeight="1" x14ac:dyDescent="0.3">
      <c r="A451" s="9" t="s">
        <v>1373</v>
      </c>
      <c r="B451" s="10" t="s">
        <v>1746</v>
      </c>
      <c r="C451" s="10" t="s">
        <v>1747</v>
      </c>
      <c r="D451" s="11" t="s">
        <v>2084</v>
      </c>
      <c r="E451" s="8">
        <f>IF(F451 = "NULL", "NULL", F451/28.34952)</f>
        <v>1.6226024285420002</v>
      </c>
      <c r="F451" s="8">
        <v>46</v>
      </c>
      <c r="G451" s="8">
        <f>IF(H451 = "NULL", "NULL", H451/28.34952)</f>
        <v>3.3510267545976089</v>
      </c>
      <c r="H451" s="8">
        <v>95</v>
      </c>
      <c r="I451" s="8">
        <f>IF(G451 = "NULL", "NULL", G451*1.25)</f>
        <v>4.1887834432470115</v>
      </c>
      <c r="J451" s="8">
        <f>IF(G451 = "NULL", "NULL", I451*28.35)</f>
        <v>118.75201061605279</v>
      </c>
      <c r="K451" s="8">
        <f>IF(G451 = "NULL", "NULL", G451*2)</f>
        <v>6.7020535091952178</v>
      </c>
      <c r="L451" s="8">
        <f>IF(G451 = "NULL", "NULL", K451*28.35)</f>
        <v>190.00321698568445</v>
      </c>
      <c r="M451" s="11" t="str">
        <f>CONCATENATE(D451, CHAR(10), " - NET WT. ", E451, " oz (", F451, " grams)")</f>
        <v>Sweet &amp; Spicy Grill Seasoning Ingredients:
brown sugar, salt, spice, molasses powder (refinery syrup, can molasses, cane caramel color), dehydrated garlic
 - NET WT. 1.622602428542 oz (46 grams)</v>
      </c>
      <c r="N451" s="12">
        <v>10000000324</v>
      </c>
      <c r="O451" s="12">
        <v>30000000324</v>
      </c>
      <c r="P451" s="12">
        <v>50000000324</v>
      </c>
      <c r="Q451" s="12">
        <v>70000000324</v>
      </c>
      <c r="R451" s="12">
        <v>90000000324</v>
      </c>
      <c r="S451" s="12">
        <v>11000000386</v>
      </c>
      <c r="T451" s="12">
        <v>13000000394</v>
      </c>
      <c r="U451" s="10" t="s">
        <v>39</v>
      </c>
      <c r="V451" s="11" t="s">
        <v>194</v>
      </c>
      <c r="W451" s="8">
        <f>IF(G451 = "NULL", "NULL", G451/4)</f>
        <v>0.83775668864940223</v>
      </c>
      <c r="X451" s="8">
        <f>IF(W451 = "NULL", "NULL", W451*28.35)</f>
        <v>23.750402123210556</v>
      </c>
      <c r="Y451" s="8">
        <f>IF(G451 = "NULL", "NULL", G451*4)</f>
        <v>13.404107018390436</v>
      </c>
      <c r="Z451" s="8">
        <f>IF(G451 = "NULL", "NULL", H451*4)</f>
        <v>380</v>
      </c>
      <c r="AA451" s="16">
        <v>15000000298</v>
      </c>
      <c r="AB451" s="8">
        <f>IF(OR(E451 = "NULL", G451 = "NULL"), "NULL", (E451+G451)/2)</f>
        <v>2.4868145915698046</v>
      </c>
      <c r="AC451" s="8">
        <f>IF(OR(F451 = "NULL", H451 = "NULL"), "NULL", (F451+H451)/2)</f>
        <v>70.5</v>
      </c>
      <c r="AD451" s="13" t="s">
        <v>2005</v>
      </c>
    </row>
    <row r="452" spans="1:30" ht="75.599999999999994" customHeight="1" x14ac:dyDescent="0.3">
      <c r="A452" s="9" t="s">
        <v>1430</v>
      </c>
      <c r="B452" s="10" t="s">
        <v>1431</v>
      </c>
      <c r="C452" s="10" t="s">
        <v>1431</v>
      </c>
      <c r="D452" s="11" t="s">
        <v>1432</v>
      </c>
      <c r="E452" s="8">
        <f>IF(F452 = "NULL", "NULL", F452/28.34952)</f>
        <v>1.3756846676769132</v>
      </c>
      <c r="F452" s="8">
        <v>39</v>
      </c>
      <c r="G452" s="8">
        <f>IF(H452 = "NULL", "NULL", H452/28.34952)</f>
        <v>2.9982870962189132</v>
      </c>
      <c r="H452" s="8">
        <v>85</v>
      </c>
      <c r="I452" s="8">
        <f>IF(G452 = "NULL", "NULL", G452*1.25)</f>
        <v>3.7478588702736415</v>
      </c>
      <c r="J452" s="8">
        <f>IF(G452 = "NULL", "NULL", I452*28.35)</f>
        <v>106.25179897225775</v>
      </c>
      <c r="K452" s="8">
        <f>IF(G452 = "NULL", "NULL", G452*2)</f>
        <v>5.9965741924378264</v>
      </c>
      <c r="L452" s="8">
        <f>IF(G452 = "NULL", "NULL", K452*28.35)</f>
        <v>170.00287835561238</v>
      </c>
      <c r="M452" s="11" t="str">
        <f>CONCATENATE(D452, CHAR(10), " - NET WT. ", E452, " oz (", F452, " grams)")</f>
        <v>Sweet Cherry Rub Ingredients:
brown sugar, salt, dehydrated cherry powder, spices, dehydrated garlic, paprika, onion powder, and no more than 1% tricalcium phosphate added to prevent caking
 - NET WT. 1.37568466767691 oz (39 grams)</v>
      </c>
      <c r="N452" s="12">
        <v>10000000342</v>
      </c>
      <c r="O452" s="12">
        <v>30000000342</v>
      </c>
      <c r="P452" s="12">
        <v>50000000342</v>
      </c>
      <c r="Q452" s="12">
        <v>70000000342</v>
      </c>
      <c r="R452" s="12">
        <v>90000000342</v>
      </c>
      <c r="S452" s="12">
        <v>11000000404</v>
      </c>
      <c r="T452" s="12">
        <v>13000000412</v>
      </c>
      <c r="U452" s="10" t="s">
        <v>39</v>
      </c>
      <c r="V452" s="11" t="s">
        <v>194</v>
      </c>
      <c r="W452" s="8">
        <f>IF(G452 = "NULL", "NULL", G452/4)</f>
        <v>0.7495717740547283</v>
      </c>
      <c r="X452" s="8">
        <f>IF(W452 = "NULL", "NULL", W452*28.35)</f>
        <v>21.250359794451548</v>
      </c>
      <c r="Y452" s="8">
        <f>IF(G452 = "NULL", "NULL", G452*4)</f>
        <v>11.993148384875653</v>
      </c>
      <c r="Z452" s="8">
        <f>IF(G452 = "NULL", "NULL", H452*4)</f>
        <v>340</v>
      </c>
      <c r="AA452" s="16">
        <v>15000000315</v>
      </c>
      <c r="AB452" s="8">
        <f>IF(OR(E452 = "NULL", G452 = "NULL"), "NULL", (E452+G452)/2)</f>
        <v>2.1869858819479133</v>
      </c>
      <c r="AC452" s="8">
        <f>IF(OR(F452 = "NULL", H452 = "NULL"), "NULL", (F452+H452)/2)</f>
        <v>62</v>
      </c>
      <c r="AD452" s="13" t="s">
        <v>1999</v>
      </c>
    </row>
    <row r="453" spans="1:30" ht="75.599999999999994" customHeight="1" x14ac:dyDescent="0.3">
      <c r="A453" s="9" t="s">
        <v>1755</v>
      </c>
      <c r="B453" s="10" t="s">
        <v>1735</v>
      </c>
      <c r="C453" s="10" t="s">
        <v>1735</v>
      </c>
      <c r="D453" s="11" t="s">
        <v>2108</v>
      </c>
      <c r="E453" s="8">
        <f>IF(F453 = "NULL", "NULL", F453/28.34952)</f>
        <v>0.98767104346034784</v>
      </c>
      <c r="F453" s="8">
        <v>28</v>
      </c>
      <c r="G453" s="8">
        <f>IF(H453 = "NULL", "NULL", H453/28.34952)</f>
        <v>2.4691776086508699</v>
      </c>
      <c r="H453" s="8">
        <v>70</v>
      </c>
      <c r="I453" s="8">
        <f>IF(G453 = "NULL", "NULL", G453*1.25)</f>
        <v>3.0864720108135875</v>
      </c>
      <c r="J453" s="8">
        <f>IF(G453 = "NULL", "NULL", I453*28.35)</f>
        <v>87.501481506565213</v>
      </c>
      <c r="K453" s="8">
        <f>IF(G453 = "NULL", "NULL", G453*2)</f>
        <v>4.9383552173017398</v>
      </c>
      <c r="L453" s="8">
        <f>IF(G453 = "NULL", "NULL", K453*28.35)</f>
        <v>140.00237041050434</v>
      </c>
      <c r="M453" s="11" t="str">
        <f>CONCATENATE(D453, CHAR(10), " - NET WT. ", E453, " oz (", F453, " grams)")</f>
        <v>Sweet Heat Pub Seasoning Ingredients:
chili pepper, black pepper, paprika, salt, sugar, spices, dehydrated garlic, dehydrated onion, honey granules, extractives of paprika, turmeric, tricalcium phosphate (anti caking)
 - NET WT. 0.987671043460348 oz (28 grams)</v>
      </c>
      <c r="N453" s="12">
        <v>10000000542</v>
      </c>
      <c r="O453" s="12">
        <v>30000000542</v>
      </c>
      <c r="P453" s="12">
        <v>50000000542</v>
      </c>
      <c r="Q453" s="12">
        <v>70000000542</v>
      </c>
      <c r="R453" s="12">
        <v>90000000542</v>
      </c>
      <c r="S453" s="12">
        <v>11000000498</v>
      </c>
      <c r="T453" s="12">
        <v>13000000497</v>
      </c>
      <c r="U453" s="10" t="s">
        <v>39</v>
      </c>
      <c r="V453" s="11" t="s">
        <v>1677</v>
      </c>
      <c r="W453" s="8">
        <f>IF(G453 = "NULL", "NULL", G453/4)</f>
        <v>0.61729440216271747</v>
      </c>
      <c r="X453" s="8">
        <f>IF(W453 = "NULL", "NULL", W453*28.35)</f>
        <v>17.500296301313043</v>
      </c>
      <c r="Y453" s="8">
        <f>IF(G453 = "NULL", "NULL", G453*4)</f>
        <v>9.8767104346034795</v>
      </c>
      <c r="Z453" s="8">
        <f>IF(G453 = "NULL", "NULL", H453*4)</f>
        <v>280</v>
      </c>
      <c r="AA453" s="16">
        <v>15000000019</v>
      </c>
      <c r="AB453" s="8">
        <f>IF(OR(E453 = "NULL", G453 = "NULL"), "NULL", (E453+G453)/2)</f>
        <v>1.7284243260556089</v>
      </c>
      <c r="AC453" s="8">
        <f>IF(OR(F453 = "NULL", H453 = "NULL"), "NULL", (F453+H453)/2)</f>
        <v>49</v>
      </c>
      <c r="AD453" s="13" t="s">
        <v>2015</v>
      </c>
    </row>
    <row r="454" spans="1:30" ht="75.599999999999994" customHeight="1" x14ac:dyDescent="0.3">
      <c r="A454" s="9" t="s">
        <v>1433</v>
      </c>
      <c r="B454" s="10" t="s">
        <v>1434</v>
      </c>
      <c r="C454" s="10" t="s">
        <v>1434</v>
      </c>
      <c r="D454" s="11" t="s">
        <v>1435</v>
      </c>
      <c r="E454" s="8">
        <f>IF(F454 = "NULL", "NULL", F454/28.34952)</f>
        <v>1.6000270904057639</v>
      </c>
      <c r="F454" s="8">
        <v>45.360000000000007</v>
      </c>
      <c r="G454" s="8">
        <f>IF(H454 = "NULL", "NULL", H454/28.34952)</f>
        <v>3.2000541808115277</v>
      </c>
      <c r="H454" s="8">
        <v>90.720000000000013</v>
      </c>
      <c r="I454" s="8">
        <f>IF(G454 = "NULL", "NULL", G454*1.25)</f>
        <v>4.00006772601441</v>
      </c>
      <c r="J454" s="8">
        <f>IF(G454 = "NULL", "NULL", I454*28.35)</f>
        <v>113.40192003250853</v>
      </c>
      <c r="K454" s="8">
        <f>IF(G454 = "NULL", "NULL", G454*2)</f>
        <v>6.4001083616230554</v>
      </c>
      <c r="L454" s="8">
        <f>IF(G454 = "NULL", "NULL", K454*28.35)</f>
        <v>181.44307205201363</v>
      </c>
      <c r="M454" s="11" t="str">
        <f>CONCATENATE(D454, CHAR(10), " - NET WT. ", E454, " oz (", F454, " grams)")</f>
        <v>Sweet Honey Herb Blend Ingredients:
salt. garlic, onion, pepper, honey, vinegar, paprika, sugar, spices 
 - NET WT. 1.60002709040576 oz (45.36 grams)</v>
      </c>
      <c r="N454" s="12">
        <v>10000000343</v>
      </c>
      <c r="O454" s="12">
        <v>30000000343</v>
      </c>
      <c r="P454" s="12">
        <v>50000000343</v>
      </c>
      <c r="Q454" s="12">
        <v>70000000343</v>
      </c>
      <c r="R454" s="12">
        <v>90000000343</v>
      </c>
      <c r="S454" s="12">
        <v>11000000405</v>
      </c>
      <c r="T454" s="12">
        <v>13000000413</v>
      </c>
      <c r="U454" s="10"/>
      <c r="V454" s="11"/>
      <c r="W454" s="8">
        <f>IF(G454 = "NULL", "NULL", G454/4)</f>
        <v>0.80001354520288193</v>
      </c>
      <c r="X454" s="8">
        <f>IF(W454 = "NULL", "NULL", W454*28.35)</f>
        <v>22.680384006501704</v>
      </c>
      <c r="Y454" s="8">
        <f>IF(G454 = "NULL", "NULL", G454*4)</f>
        <v>12.800216723246111</v>
      </c>
      <c r="Z454" s="8">
        <f>IF(G454 = "NULL", "NULL", H454*4)</f>
        <v>362.88000000000005</v>
      </c>
      <c r="AA454" s="16">
        <v>15000000316</v>
      </c>
      <c r="AB454" s="8">
        <f>IF(OR(E454 = "NULL", G454 = "NULL"), "NULL", (E454+G454)/2)</f>
        <v>2.4000406356086459</v>
      </c>
      <c r="AC454" s="8">
        <f>IF(OR(F454 = "NULL", H454 = "NULL"), "NULL", (F454+H454)/2)</f>
        <v>68.040000000000006</v>
      </c>
      <c r="AD454" s="13"/>
    </row>
    <row r="455" spans="1:30" ht="75.599999999999994" customHeight="1" x14ac:dyDescent="0.3">
      <c r="A455" s="9" t="s">
        <v>1436</v>
      </c>
      <c r="B455" s="10" t="s">
        <v>1437</v>
      </c>
      <c r="C455" s="10" t="s">
        <v>1438</v>
      </c>
      <c r="D455" s="11" t="s">
        <v>1437</v>
      </c>
      <c r="E455" s="8">
        <f>IF(F455 = "NULL", "NULL", F455/28.34952)</f>
        <v>1.1000186246539627</v>
      </c>
      <c r="F455" s="8">
        <v>31.185000000000006</v>
      </c>
      <c r="G455" s="8">
        <f>IF(H455 = "NULL", "NULL", H455/28.34952)</f>
        <v>2.2000372493079254</v>
      </c>
      <c r="H455" s="8">
        <v>62.370000000000012</v>
      </c>
      <c r="I455" s="8">
        <f>IF(G455 = "NULL", "NULL", G455*1.25)</f>
        <v>2.7500465616349068</v>
      </c>
      <c r="J455" s="8">
        <f>IF(G455 = "NULL", "NULL", I455*28.35)</f>
        <v>77.963820022349609</v>
      </c>
      <c r="K455" s="8">
        <f>IF(G455 = "NULL", "NULL", G455*2)</f>
        <v>4.4000744986158509</v>
      </c>
      <c r="L455" s="8">
        <f>IF(G455 = "NULL", "NULL", K455*28.35)</f>
        <v>124.74211203575938</v>
      </c>
      <c r="M455" s="11" t="str">
        <f>CONCATENATE(D455, CHAR(10), " - NET WT. ", E455, " oz (", F455, " grams)")</f>
        <v>Sweet Maui Onion Popcorn Seasoning
 - NET WT. 1.10001862465396 oz (31.185 grams)</v>
      </c>
      <c r="N455" s="12">
        <v>10000000344</v>
      </c>
      <c r="O455" s="12">
        <v>30000000344</v>
      </c>
      <c r="P455" s="12">
        <v>50000000344</v>
      </c>
      <c r="Q455" s="12">
        <v>70000000344</v>
      </c>
      <c r="R455" s="12">
        <v>90000000344</v>
      </c>
      <c r="S455" s="12">
        <v>11000000406</v>
      </c>
      <c r="T455" s="12">
        <v>13000000414</v>
      </c>
      <c r="U455" s="10"/>
      <c r="V455" s="11"/>
      <c r="W455" s="8">
        <f>IF(G455 = "NULL", "NULL", G455/4)</f>
        <v>0.55000931232698136</v>
      </c>
      <c r="X455" s="8">
        <f>IF(W455 = "NULL", "NULL", W455*28.35)</f>
        <v>15.592764004469922</v>
      </c>
      <c r="Y455" s="8">
        <f>IF(G455 = "NULL", "NULL", G455*4)</f>
        <v>8.8001489972317017</v>
      </c>
      <c r="Z455" s="8">
        <f>IF(G455 = "NULL", "NULL", H455*4)</f>
        <v>249.48000000000005</v>
      </c>
      <c r="AA455" s="16">
        <v>15000000317</v>
      </c>
      <c r="AB455" s="8">
        <f>IF(OR(E455 = "NULL", G455 = "NULL"), "NULL", (E455+G455)/2)</f>
        <v>1.6500279369809441</v>
      </c>
      <c r="AC455" s="8">
        <f>IF(OR(F455 = "NULL", H455 = "NULL"), "NULL", (F455+H455)/2)</f>
        <v>46.777500000000011</v>
      </c>
      <c r="AD455" s="13"/>
    </row>
    <row r="456" spans="1:30" ht="75.599999999999994" customHeight="1" x14ac:dyDescent="0.3">
      <c r="A456" s="9" t="s">
        <v>1439</v>
      </c>
      <c r="B456" s="10" t="s">
        <v>1440</v>
      </c>
      <c r="C456" s="10" t="s">
        <v>1441</v>
      </c>
      <c r="D456" s="11" t="s">
        <v>1442</v>
      </c>
      <c r="E456" s="8">
        <f>IF(F456 = "NULL", "NULL", F456/28.34952)</f>
        <v>1.687528571912329</v>
      </c>
      <c r="F456" s="8">
        <v>47.840625000000003</v>
      </c>
      <c r="G456" s="8">
        <f>IF(H456 = "NULL", "NULL", H456/28.34952)</f>
        <v>3.3750571438246579</v>
      </c>
      <c r="H456" s="8">
        <v>95.681250000000006</v>
      </c>
      <c r="I456" s="8">
        <f>IF(G456 = "NULL", "NULL", G456*1.25)</f>
        <v>4.2188214297808226</v>
      </c>
      <c r="J456" s="8">
        <f>IF(G456 = "NULL", "NULL", I456*28.35)</f>
        <v>119.60358753428633</v>
      </c>
      <c r="K456" s="8">
        <f>IF(G456 = "NULL", "NULL", G456*2)</f>
        <v>6.7501142876493159</v>
      </c>
      <c r="L456" s="8">
        <f>IF(G456 = "NULL", "NULL", K456*28.35)</f>
        <v>191.36574005485812</v>
      </c>
      <c r="M456" s="11" t="str">
        <f>CONCATENATE(D456, CHAR(10), " - NET WT. ", E456, " oz (", F456,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456" s="12">
        <v>10000000345</v>
      </c>
      <c r="O456" s="12">
        <v>30000000345</v>
      </c>
      <c r="P456" s="12">
        <v>50000000345</v>
      </c>
      <c r="Q456" s="12">
        <v>70000000345</v>
      </c>
      <c r="R456" s="12">
        <v>90000000345</v>
      </c>
      <c r="S456" s="12">
        <v>11000000407</v>
      </c>
      <c r="T456" s="12">
        <v>13000000415</v>
      </c>
      <c r="U456" s="10"/>
      <c r="V456" s="11"/>
      <c r="W456" s="8">
        <f>IF(G456 = "NULL", "NULL", G456/4)</f>
        <v>0.84376428595616448</v>
      </c>
      <c r="X456" s="8">
        <f>IF(W456 = "NULL", "NULL", W456*28.35)</f>
        <v>23.920717506857265</v>
      </c>
      <c r="Y456" s="8">
        <f>IF(G456 = "NULL", "NULL", G456*4)</f>
        <v>13.500228575298632</v>
      </c>
      <c r="Z456" s="8">
        <f>IF(G456 = "NULL", "NULL", H456*4)</f>
        <v>382.72500000000002</v>
      </c>
      <c r="AA456" s="16">
        <v>15000000318</v>
      </c>
      <c r="AB456" s="8">
        <f>IF(OR(E456 = "NULL", G456 = "NULL"), "NULL", (E456+G456)/2)</f>
        <v>2.5312928578684932</v>
      </c>
      <c r="AC456" s="8">
        <f>IF(OR(F456 = "NULL", H456 = "NULL"), "NULL", (F456+H456)/2)</f>
        <v>71.760937500000011</v>
      </c>
      <c r="AD456" s="13"/>
    </row>
    <row r="457" spans="1:30" ht="75.599999999999994" customHeight="1" x14ac:dyDescent="0.3">
      <c r="A457" s="9" t="s">
        <v>1443</v>
      </c>
      <c r="B457" s="10" t="s">
        <v>2045</v>
      </c>
      <c r="C457" s="10" t="s">
        <v>2046</v>
      </c>
      <c r="D457" s="11" t="s">
        <v>2047</v>
      </c>
      <c r="E457" s="8">
        <f>IF(F457 = "NULL", "NULL", F457/28.34952)</f>
        <v>1.3404107018390437</v>
      </c>
      <c r="F457" s="8">
        <v>38</v>
      </c>
      <c r="G457" s="8">
        <f>IF(H457 = "NULL", "NULL", H457/28.34952)</f>
        <v>2.9982870962189132</v>
      </c>
      <c r="H457" s="8">
        <v>85</v>
      </c>
      <c r="I457" s="8">
        <f>IF(G457 = "NULL", "NULL", G457*1.25)</f>
        <v>3.7478588702736415</v>
      </c>
      <c r="J457" s="8">
        <f>IF(G457 = "NULL", "NULL", I457*28.35)</f>
        <v>106.25179897225775</v>
      </c>
      <c r="K457" s="8">
        <f>IF(G457 = "NULL", "NULL", G457*2)</f>
        <v>5.9965741924378264</v>
      </c>
      <c r="L457" s="8">
        <f>IF(G457 = "NULL", "NULL", K457*28.35)</f>
        <v>170.00287835561238</v>
      </c>
      <c r="M457" s="11" t="str">
        <f>CONCATENATE(D457, CHAR(10), " - NET WT. ", E457, " oz (", F457, " grams)")</f>
        <v>Sweet, Hot &amp; Smoky Grill Seasoning Ingredients:
salt, paprika, natural spices, monosodium glutamate, garlic powder, red pepper, smoke powder, cane sugar
 - NET WT. 1.34041070183904 oz (38 grams)</v>
      </c>
      <c r="N457" s="12">
        <v>10000000346</v>
      </c>
      <c r="O457" s="12">
        <v>30000000346</v>
      </c>
      <c r="P457" s="12">
        <v>50000000346</v>
      </c>
      <c r="Q457" s="12">
        <v>70000000346</v>
      </c>
      <c r="R457" s="12">
        <v>90000000346</v>
      </c>
      <c r="S457" s="12">
        <v>11000000408</v>
      </c>
      <c r="T457" s="12">
        <v>13000000416</v>
      </c>
      <c r="U457" s="10" t="s">
        <v>39</v>
      </c>
      <c r="V457" s="11" t="s">
        <v>1677</v>
      </c>
      <c r="W457" s="8">
        <f>IF(G457 = "NULL", "NULL", G457/4)</f>
        <v>0.7495717740547283</v>
      </c>
      <c r="X457" s="8">
        <f>IF(W457 = "NULL", "NULL", W457*28.35)</f>
        <v>21.250359794451548</v>
      </c>
      <c r="Y457" s="8">
        <f>IF(G457 = "NULL", "NULL", G457*4)</f>
        <v>11.993148384875653</v>
      </c>
      <c r="Z457" s="8">
        <f>IF(G457 = "NULL", "NULL", H457*4)</f>
        <v>340</v>
      </c>
      <c r="AA457" s="16">
        <v>15000000319</v>
      </c>
      <c r="AB457" s="8">
        <f>IF(OR(E457 = "NULL", G457 = "NULL"), "NULL", (E457+G457)/2)</f>
        <v>2.1693488990289786</v>
      </c>
      <c r="AC457" s="8">
        <f>IF(OR(F457 = "NULL", H457 = "NULL"), "NULL", (F457+H457)/2)</f>
        <v>61.5</v>
      </c>
      <c r="AD457" s="13" t="s">
        <v>2007</v>
      </c>
    </row>
    <row r="458" spans="1:30" ht="75.599999999999994" customHeight="1" x14ac:dyDescent="0.3">
      <c r="A458" s="9" t="s">
        <v>1444</v>
      </c>
      <c r="B458" s="10" t="s">
        <v>2010</v>
      </c>
      <c r="C458" s="10" t="s">
        <v>2010</v>
      </c>
      <c r="D458" s="11" t="s">
        <v>2093</v>
      </c>
      <c r="E458" s="8">
        <f>IF(F458 = "NULL", "NULL", F458/28.34952)</f>
        <v>1.2345888043254349</v>
      </c>
      <c r="F458" s="8">
        <v>35</v>
      </c>
      <c r="G458" s="8">
        <f>IF(H458 = "NULL", "NULL", H458/28.34952)</f>
        <v>2.6102734720023482</v>
      </c>
      <c r="H458" s="8">
        <v>74</v>
      </c>
      <c r="I458" s="8">
        <f>IF(G458 = "NULL", "NULL", G458*1.25)</f>
        <v>3.2628418400029351</v>
      </c>
      <c r="J458" s="8">
        <f>IF(G458 = "NULL", "NULL", I458*28.35)</f>
        <v>92.501566164083215</v>
      </c>
      <c r="K458" s="8">
        <f>IF(G458 = "NULL", "NULL", G458*2)</f>
        <v>5.2205469440046963</v>
      </c>
      <c r="L458" s="8">
        <f>IF(G458 = "NULL", "NULL", K458*28.35)</f>
        <v>148.00250586253316</v>
      </c>
      <c r="M458" s="11" t="str">
        <f>CONCATENATE(D458, CHAR(10), " - NET WT. ", E458, " oz (", F458, " grams)")</f>
        <v>Tangy Chicken Seasoning Ingredients:
dehydrated garlic, dehydrated onion, sea salt, spices, dehydrated orange, paprika, dehydrated green bell pepper, vegetable oil
 - NET WT. 1.23458880432543 oz (35 grams)</v>
      </c>
      <c r="N458" s="12">
        <v>10000000425</v>
      </c>
      <c r="O458" s="12">
        <v>30000000425</v>
      </c>
      <c r="P458" s="12">
        <v>50000000425</v>
      </c>
      <c r="Q458" s="12">
        <v>70000000425</v>
      </c>
      <c r="R458" s="12">
        <v>90000000425</v>
      </c>
      <c r="S458" s="12">
        <v>11000000409</v>
      </c>
      <c r="T458" s="12">
        <v>13000000417</v>
      </c>
      <c r="U458" s="10" t="s">
        <v>39</v>
      </c>
      <c r="V458" s="11" t="s">
        <v>1677</v>
      </c>
      <c r="W458" s="8">
        <f>IF(G458 = "NULL", "NULL", G458/4)</f>
        <v>0.65256836800058704</v>
      </c>
      <c r="X458" s="8">
        <f>IF(W458 = "NULL", "NULL", W458*28.35)</f>
        <v>18.500313232816644</v>
      </c>
      <c r="Y458" s="8">
        <f>IF(G458 = "NULL", "NULL", G458*4)</f>
        <v>10.441093888009393</v>
      </c>
      <c r="Z458" s="8">
        <f>IF(G458 = "NULL", "NULL", H458*4)</f>
        <v>296</v>
      </c>
      <c r="AA458" s="16">
        <v>15000000384</v>
      </c>
      <c r="AB458" s="8">
        <f>IF(OR(E458 = "NULL", G458 = "NULL"), "NULL", (E458+G458)/2)</f>
        <v>1.9224311381638914</v>
      </c>
      <c r="AC458" s="8">
        <f>IF(OR(F458 = "NULL", H458 = "NULL"), "NULL", (F458+H458)/2)</f>
        <v>54.5</v>
      </c>
      <c r="AD458" s="13" t="s">
        <v>2011</v>
      </c>
    </row>
    <row r="459" spans="1:30" ht="75.599999999999994" customHeight="1" x14ac:dyDescent="0.3">
      <c r="A459" s="9" t="s">
        <v>1765</v>
      </c>
      <c r="B459" s="10" t="s">
        <v>1445</v>
      </c>
      <c r="C459" s="10" t="s">
        <v>1445</v>
      </c>
      <c r="D459" s="11" t="s">
        <v>2137</v>
      </c>
      <c r="E459" s="8">
        <f>IF(F459 = "NULL", "NULL", F459/28.34952)</f>
        <v>0.88184914594673913</v>
      </c>
      <c r="F459" s="8">
        <v>25</v>
      </c>
      <c r="G459" s="8">
        <f>IF(H459 = "NULL", "NULL", H459/28.34952)</f>
        <v>2.1164379502721742</v>
      </c>
      <c r="H459" s="8">
        <v>60</v>
      </c>
      <c r="I459" s="8">
        <f>IF(G459 = "NULL", "NULL", G459*1.25)</f>
        <v>2.645547437840218</v>
      </c>
      <c r="J459" s="8">
        <f>IF(G459 = "NULL", "NULL", I459*28.35)</f>
        <v>75.001269862770187</v>
      </c>
      <c r="K459" s="8">
        <f>IF(G459 = "NULL", "NULL", G459*2)</f>
        <v>4.2328759005443484</v>
      </c>
      <c r="L459" s="8">
        <f>IF(G459 = "NULL", "NULL", K459*28.35)</f>
        <v>120.00203178043228</v>
      </c>
      <c r="M459" s="11" t="str">
        <f>CONCATENATE(D459, CHAR(10), " - NET WT. ", E459, " oz (", F459, " grams)")</f>
        <v>Tellicherry Peppercorns Ingredients:
Tellicherry peppercorns
 - NET WT. 0.881849145946739 oz (25 grams)</v>
      </c>
      <c r="N459" s="12">
        <v>10000000471</v>
      </c>
      <c r="O459" s="12">
        <v>30000000471</v>
      </c>
      <c r="P459" s="12">
        <v>50000000471</v>
      </c>
      <c r="Q459" s="12">
        <v>70000000471</v>
      </c>
      <c r="R459" s="12">
        <v>90000000471</v>
      </c>
      <c r="S459" s="12">
        <v>11000000410</v>
      </c>
      <c r="T459" s="12">
        <v>13000000418</v>
      </c>
      <c r="U459" s="10" t="s">
        <v>39</v>
      </c>
      <c r="V459" s="11"/>
      <c r="W459" s="8">
        <f>IF(G459 = "NULL", "NULL", G459/4)</f>
        <v>0.52910948756804355</v>
      </c>
      <c r="X459" s="8">
        <f>IF(W459 = "NULL", "NULL", W459*28.35)</f>
        <v>15.000253972554034</v>
      </c>
      <c r="Y459" s="8">
        <f>IF(G459 = "NULL", "NULL", G459*4)</f>
        <v>8.4657518010886967</v>
      </c>
      <c r="Z459" s="8">
        <f>IF(G459 = "NULL", "NULL", H459*4)</f>
        <v>240</v>
      </c>
      <c r="AA459" s="16">
        <v>15000000428</v>
      </c>
      <c r="AB459" s="8">
        <f>IF(OR(E459 = "NULL", G459 = "NULL"), "NULL", (E459+G459)/2)</f>
        <v>1.4991435481094566</v>
      </c>
      <c r="AC459" s="8">
        <f>IF(OR(F459 = "NULL", H459 = "NULL"), "NULL", (F459+H459)/2)</f>
        <v>42.5</v>
      </c>
      <c r="AD459" s="13"/>
    </row>
    <row r="460" spans="1:30" ht="75.599999999999994" customHeight="1" x14ac:dyDescent="0.3">
      <c r="A460" s="9" t="s">
        <v>926</v>
      </c>
      <c r="B460" s="10" t="s">
        <v>1447</v>
      </c>
      <c r="C460" s="10" t="s">
        <v>1448</v>
      </c>
      <c r="D460" s="11" t="s">
        <v>2109</v>
      </c>
      <c r="E460" s="8">
        <f>IF(F460 = "NULL", "NULL", F460/28.34952)</f>
        <v>1.1993148384875654</v>
      </c>
      <c r="F460" s="8">
        <v>34</v>
      </c>
      <c r="G460" s="8">
        <f>IF(H460 = "NULL", "NULL", H460/28.34952)</f>
        <v>2.3986296769751307</v>
      </c>
      <c r="H460" s="8">
        <v>68</v>
      </c>
      <c r="I460" s="8">
        <f>IF(G460 = "NULL", "NULL", G460*1.25)</f>
        <v>2.9982870962189132</v>
      </c>
      <c r="J460" s="8">
        <f>IF(G460 = "NULL", "NULL", I460*28.35)</f>
        <v>85.001439177806191</v>
      </c>
      <c r="K460" s="8">
        <f>IF(G460 = "NULL", "NULL", G460*2)</f>
        <v>4.7972593539502615</v>
      </c>
      <c r="L460" s="8">
        <f>IF(G460 = "NULL", "NULL", K460*28.35)</f>
        <v>136.00230268448993</v>
      </c>
      <c r="M460" s="11" t="str">
        <f>CONCATENATE(D460, CHAR(10), " - NET WT. ", E460, " oz (", F460, " grams)")</f>
        <v>Texas Smoke Grill Seasoning Ingredients:
natural hickory smoke flavor, salt, dehydrated onion, dehydrated garlic, spices, paprika, citric acid, soybean oil, &lt;1% silicon dioxide (anti caking)
• ALLERGY ALERT: contains soybean oil •
 - NET WT. 1.19931483848757 oz (34 grams)</v>
      </c>
      <c r="N460" s="12">
        <v>10000000426</v>
      </c>
      <c r="O460" s="12">
        <v>30000000426</v>
      </c>
      <c r="P460" s="12">
        <v>50000000426</v>
      </c>
      <c r="Q460" s="12">
        <v>70000000426</v>
      </c>
      <c r="R460" s="12">
        <v>90000000426</v>
      </c>
      <c r="S460" s="12">
        <v>11000000411</v>
      </c>
      <c r="T460" s="12">
        <v>13000000419</v>
      </c>
      <c r="U460" s="10" t="s">
        <v>39</v>
      </c>
      <c r="V460" s="11" t="s">
        <v>1677</v>
      </c>
      <c r="W460" s="8">
        <f>IF(G460 = "NULL", "NULL", G460/4)</f>
        <v>0.59965741924378269</v>
      </c>
      <c r="X460" s="8">
        <f>IF(W460 = "NULL", "NULL", W460*28.35)</f>
        <v>17.000287835561242</v>
      </c>
      <c r="Y460" s="8">
        <f>IF(G460 = "NULL", "NULL", G460*4)</f>
        <v>9.594518707900523</v>
      </c>
      <c r="Z460" s="8">
        <f>IF(G460 = "NULL", "NULL", H460*4)</f>
        <v>272</v>
      </c>
      <c r="AA460" s="16">
        <v>15000000385</v>
      </c>
      <c r="AB460" s="8">
        <f>IF(OR(E460 = "NULL", G460 = "NULL"), "NULL", (E460+G460)/2)</f>
        <v>1.7989722577313481</v>
      </c>
      <c r="AC460" s="8">
        <f>IF(OR(F460 = "NULL", H460 = "NULL"), "NULL", (F460+H460)/2)</f>
        <v>51</v>
      </c>
      <c r="AD460" s="13"/>
    </row>
    <row r="461" spans="1:30" ht="75.599999999999994" customHeight="1" x14ac:dyDescent="0.3">
      <c r="A461" s="9" t="s">
        <v>1449</v>
      </c>
      <c r="B461" s="10" t="s">
        <v>1450</v>
      </c>
      <c r="C461" s="10" t="s">
        <v>1451</v>
      </c>
      <c r="D461" s="11" t="s">
        <v>1452</v>
      </c>
      <c r="E461" s="8">
        <f>IF(F461 = "NULL", "NULL", F461/28.34952)</f>
        <v>1.7000287835561239</v>
      </c>
      <c r="F461" s="8">
        <v>48.195</v>
      </c>
      <c r="G461" s="8">
        <f>IF(H461 = "NULL", "NULL", H461/28.34952)</f>
        <v>3.4000575671122477</v>
      </c>
      <c r="H461" s="8">
        <v>96.39</v>
      </c>
      <c r="I461" s="8">
        <f>IF(G461 = "NULL", "NULL", G461*1.25)</f>
        <v>4.2500719588903095</v>
      </c>
      <c r="J461" s="8">
        <f>IF(G461 = "NULL", "NULL", I461*28.35)</f>
        <v>120.48954003454028</v>
      </c>
      <c r="K461" s="8">
        <f>IF(G461 = "NULL", "NULL", G461*2)</f>
        <v>6.8001151342244954</v>
      </c>
      <c r="L461" s="8">
        <f>IF(G461 = "NULL", "NULL", K461*28.35)</f>
        <v>192.78326405526445</v>
      </c>
      <c r="M461" s="11" t="str">
        <f>CONCATENATE(D461, CHAR(10), " - NET WT. ", E461, " oz (", F461,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1.70002878355612 oz (48.195 grams)</v>
      </c>
      <c r="N461" s="12">
        <v>10000000347</v>
      </c>
      <c r="O461" s="12">
        <v>30000000347</v>
      </c>
      <c r="P461" s="12">
        <v>50000000347</v>
      </c>
      <c r="Q461" s="12">
        <v>70000000347</v>
      </c>
      <c r="R461" s="12">
        <v>90000000347</v>
      </c>
      <c r="S461" s="12">
        <v>11000000412</v>
      </c>
      <c r="T461" s="12">
        <v>13000000420</v>
      </c>
      <c r="U461" s="10" t="s">
        <v>39</v>
      </c>
      <c r="V461" s="11" t="s">
        <v>591</v>
      </c>
      <c r="W461" s="8">
        <f>IF(G461 = "NULL", "NULL", G461/4)</f>
        <v>0.85001439177806193</v>
      </c>
      <c r="X461" s="8">
        <f>IF(W461 = "NULL", "NULL", W461*28.35)</f>
        <v>24.097908006908057</v>
      </c>
      <c r="Y461" s="8">
        <f>IF(G461 = "NULL", "NULL", G461*4)</f>
        <v>13.600230268448991</v>
      </c>
      <c r="Z461" s="8">
        <f>IF(G461 = "NULL", "NULL", H461*4)</f>
        <v>385.56</v>
      </c>
      <c r="AA461" s="16">
        <v>15000000320</v>
      </c>
      <c r="AB461" s="8">
        <f>IF(OR(E461 = "NULL", G461 = "NULL"), "NULL", (E461+G461)/2)</f>
        <v>2.5500431753341859</v>
      </c>
      <c r="AC461" s="8">
        <f>IF(OR(F461 = "NULL", H461 = "NULL"), "NULL", (F461+H461)/2)</f>
        <v>72.292500000000004</v>
      </c>
      <c r="AD461" s="13"/>
    </row>
    <row r="462" spans="1:30" ht="75.599999999999994" customHeight="1" x14ac:dyDescent="0.3">
      <c r="A462" s="9" t="s">
        <v>1453</v>
      </c>
      <c r="B462" s="10" t="s">
        <v>1454</v>
      </c>
      <c r="C462" s="10" t="s">
        <v>1455</v>
      </c>
      <c r="D462" s="11" t="s">
        <v>1456</v>
      </c>
      <c r="E462" s="8">
        <f>IF(F462 = "NULL", "NULL", F462/28.34952)</f>
        <v>1.1000186246539627</v>
      </c>
      <c r="F462" s="8">
        <v>31.185000000000006</v>
      </c>
      <c r="G462" s="8">
        <f>IF(H462 = "NULL", "NULL", H462/28.34952)</f>
        <v>2.2000372493079254</v>
      </c>
      <c r="H462" s="8">
        <v>62.370000000000012</v>
      </c>
      <c r="I462" s="8">
        <f>IF(G462 = "NULL", "NULL", G462*1.25)</f>
        <v>2.7500465616349068</v>
      </c>
      <c r="J462" s="8">
        <f>IF(G462 = "NULL", "NULL", I462*28.35)</f>
        <v>77.963820022349609</v>
      </c>
      <c r="K462" s="8">
        <f>IF(G462 = "NULL", "NULL", G462*2)</f>
        <v>4.4000744986158509</v>
      </c>
      <c r="L462" s="8">
        <f>IF(G462 = "NULL", "NULL", K462*28.35)</f>
        <v>124.74211203575938</v>
      </c>
      <c r="M462" s="11" t="str">
        <f>CONCATENATE(D462, CHAR(10), " - NET WT. ", E462, " oz (", F462, " grams)")</f>
        <v>Top Choice Grill Seasoning Ingredients:
salt, chili powder, dehydrated garlic &amp; onion, spices, white pepper, corn oil
 - NET WT. 1.10001862465396 oz (31.185 grams)</v>
      </c>
      <c r="N462" s="12">
        <v>10000000427</v>
      </c>
      <c r="O462" s="12">
        <v>30000000427</v>
      </c>
      <c r="P462" s="12">
        <v>50000000427</v>
      </c>
      <c r="Q462" s="12">
        <v>70000000427</v>
      </c>
      <c r="R462" s="12">
        <v>90000000427</v>
      </c>
      <c r="S462" s="12">
        <v>11000000413</v>
      </c>
      <c r="T462" s="12">
        <v>13000000421</v>
      </c>
      <c r="U462" s="10" t="s">
        <v>39</v>
      </c>
      <c r="V462" s="11" t="s">
        <v>1677</v>
      </c>
      <c r="W462" s="8">
        <f>IF(G462 = "NULL", "NULL", G462/4)</f>
        <v>0.55000931232698136</v>
      </c>
      <c r="X462" s="8">
        <f>IF(W462 = "NULL", "NULL", W462*28.35)</f>
        <v>15.592764004469922</v>
      </c>
      <c r="Y462" s="8">
        <f>IF(G462 = "NULL", "NULL", G462*4)</f>
        <v>8.8001489972317017</v>
      </c>
      <c r="Z462" s="8">
        <f>IF(G462 = "NULL", "NULL", H462*4)</f>
        <v>249.48000000000005</v>
      </c>
      <c r="AA462" s="16">
        <v>15000000386</v>
      </c>
      <c r="AB462" s="8">
        <f>IF(OR(E462 = "NULL", G462 = "NULL"), "NULL", (E462+G462)/2)</f>
        <v>1.6500279369809441</v>
      </c>
      <c r="AC462" s="8">
        <f>IF(OR(F462 = "NULL", H462 = "NULL"), "NULL", (F462+H462)/2)</f>
        <v>46.777500000000011</v>
      </c>
      <c r="AD462" s="13"/>
    </row>
    <row r="463" spans="1:30" ht="75.599999999999994" customHeight="1" x14ac:dyDescent="0.3">
      <c r="A463" s="9" t="s">
        <v>1457</v>
      </c>
      <c r="B463" s="10" t="s">
        <v>1458</v>
      </c>
      <c r="C463" s="10" t="s">
        <v>1458</v>
      </c>
      <c r="D463" s="11" t="s">
        <v>1459</v>
      </c>
      <c r="E463" s="8">
        <f>IF(F463 = "NULL", "NULL", F463/28.34952)</f>
        <v>1.5000253972554036</v>
      </c>
      <c r="F463" s="8">
        <v>42.525000000000006</v>
      </c>
      <c r="G463" s="8">
        <f>IF(H463 = "NULL", "NULL", H463/28.34952)</f>
        <v>3.0000507945108073</v>
      </c>
      <c r="H463" s="8">
        <v>85.050000000000011</v>
      </c>
      <c r="I463" s="8">
        <f>IF(G463 = "NULL", "NULL", G463*1.25)</f>
        <v>3.7500634931385091</v>
      </c>
      <c r="J463" s="8">
        <f>IF(G463 = "NULL", "NULL", I463*28.35)</f>
        <v>106.31430003047674</v>
      </c>
      <c r="K463" s="8">
        <f>IF(G463 = "NULL", "NULL", G463*2)</f>
        <v>6.0001015890216145</v>
      </c>
      <c r="L463" s="8">
        <f>IF(G463 = "NULL", "NULL", K463*28.35)</f>
        <v>170.10288004876278</v>
      </c>
      <c r="M463" s="11" t="str">
        <f>CONCATENATE(D463, CHAR(10), " - NET WT. ", E463, " oz (", F463, " grams)")</f>
        <v>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
 - NET WT. 1.5000253972554 oz (42.525 grams)</v>
      </c>
      <c r="N463" s="12">
        <v>10000000350</v>
      </c>
      <c r="O463" s="12">
        <v>30000000350</v>
      </c>
      <c r="P463" s="12">
        <v>50000000350</v>
      </c>
      <c r="Q463" s="12">
        <v>70000000350</v>
      </c>
      <c r="R463" s="12">
        <v>90000000350</v>
      </c>
      <c r="S463" s="12">
        <v>11000000414</v>
      </c>
      <c r="T463" s="12">
        <v>13000000422</v>
      </c>
      <c r="U463" s="10" t="s">
        <v>39</v>
      </c>
      <c r="V463" s="11" t="s">
        <v>182</v>
      </c>
      <c r="W463" s="8">
        <f>IF(G463 = "NULL", "NULL", G463/4)</f>
        <v>0.75001269862770181</v>
      </c>
      <c r="X463" s="8">
        <f>IF(W463 = "NULL", "NULL", W463*28.35)</f>
        <v>21.262860006095348</v>
      </c>
      <c r="Y463" s="8">
        <f>IF(G463 = "NULL", "NULL", G463*4)</f>
        <v>12.000203178043229</v>
      </c>
      <c r="Z463" s="8">
        <f>IF(G463 = "NULL", "NULL", H463*4)</f>
        <v>340.20000000000005</v>
      </c>
      <c r="AA463" s="16">
        <v>15000000322</v>
      </c>
      <c r="AB463" s="8">
        <f>IF(OR(E463 = "NULL", G463 = "NULL"), "NULL", (E463+G463)/2)</f>
        <v>2.2500380958831054</v>
      </c>
      <c r="AC463" s="8">
        <f>IF(OR(F463 = "NULL", H463 = "NULL"), "NULL", (F463+H463)/2)</f>
        <v>63.787500000000009</v>
      </c>
      <c r="AD463" s="13"/>
    </row>
    <row r="464" spans="1:30" ht="75.599999999999994" customHeight="1" x14ac:dyDescent="0.3">
      <c r="A464" s="9" t="s">
        <v>1460</v>
      </c>
      <c r="B464" s="10" t="s">
        <v>1461</v>
      </c>
      <c r="C464" s="10" t="s">
        <v>1461</v>
      </c>
      <c r="D464" s="11" t="s">
        <v>1462</v>
      </c>
      <c r="E464" s="8">
        <f>IF(F464 = "NULL", "NULL", F464/28.34952)</f>
        <v>0.80001354520288193</v>
      </c>
      <c r="F464" s="8">
        <v>22.680000000000003</v>
      </c>
      <c r="G464" s="8">
        <f>IF(H464 = "NULL", "NULL", H464/28.34952)</f>
        <v>1.6000270904057639</v>
      </c>
      <c r="H464" s="8">
        <v>45.360000000000007</v>
      </c>
      <c r="I464" s="8">
        <f>IF(G464 = "NULL", "NULL", G464*1.25)</f>
        <v>2.000033863007205</v>
      </c>
      <c r="J464" s="8">
        <f>IF(G464 = "NULL", "NULL", I464*28.35)</f>
        <v>56.700960016254264</v>
      </c>
      <c r="K464" s="8">
        <f>IF(G464 = "NULL", "NULL", G464*2)</f>
        <v>3.2000541808115277</v>
      </c>
      <c r="L464" s="8">
        <f>IF(G464 = "NULL", "NULL", K464*28.35)</f>
        <v>90.721536026006817</v>
      </c>
      <c r="M464" s="11" t="str">
        <f>CONCATENATE(D464, CHAR(10), " - NET WT. ", E464, " oz (", F464, " grams)")</f>
        <v>Tropicana Tea Ingredients:
black tea, calendula petals, safflower petals, cornflower petals, rose petals, natural and artificial mango and passionfruit flavors
 - NET WT. 0.800013545202882 oz (22.68 grams)</v>
      </c>
      <c r="N464" s="12">
        <v>10000000351</v>
      </c>
      <c r="O464" s="12">
        <v>30000000351</v>
      </c>
      <c r="P464" s="12">
        <v>50000000351</v>
      </c>
      <c r="Q464" s="12">
        <v>70000000351</v>
      </c>
      <c r="R464" s="12">
        <v>90000000351</v>
      </c>
      <c r="S464" s="12">
        <v>11000000415</v>
      </c>
      <c r="T464" s="12">
        <v>13000000423</v>
      </c>
      <c r="U464" s="10" t="s">
        <v>39</v>
      </c>
      <c r="V464" s="11"/>
      <c r="W464" s="8">
        <f>IF(G464 = "NULL", "NULL", G464/4)</f>
        <v>0.40000677260144096</v>
      </c>
      <c r="X464" s="8">
        <f>IF(W464 = "NULL", "NULL", W464*28.35)</f>
        <v>11.340192003250852</v>
      </c>
      <c r="Y464" s="8">
        <f>IF(G464 = "NULL", "NULL", G464*4)</f>
        <v>6.4001083616230554</v>
      </c>
      <c r="Z464" s="8">
        <f>IF(G464 = "NULL", "NULL", H464*4)</f>
        <v>181.44000000000003</v>
      </c>
      <c r="AA464" s="16">
        <v>15000000323</v>
      </c>
      <c r="AB464" s="8">
        <f>IF(OR(E464 = "NULL", G464 = "NULL"), "NULL", (E464+G464)/2)</f>
        <v>1.2000203178043229</v>
      </c>
      <c r="AC464" s="8">
        <f>IF(OR(F464 = "NULL", H464 = "NULL"), "NULL", (F464+H464)/2)</f>
        <v>34.020000000000003</v>
      </c>
      <c r="AD464" s="13"/>
    </row>
    <row r="465" spans="1:30" ht="75.599999999999994" customHeight="1" x14ac:dyDescent="0.3">
      <c r="A465" s="9" t="s">
        <v>664</v>
      </c>
      <c r="B465" s="10" t="s">
        <v>1464</v>
      </c>
      <c r="C465" s="10" t="s">
        <v>1465</v>
      </c>
      <c r="D465" s="11" t="s">
        <v>1466</v>
      </c>
      <c r="E465" s="8">
        <f>IF(F465 = "NULL", "NULL", F465/28.34952)</f>
        <v>0.98767104346034784</v>
      </c>
      <c r="F465" s="8">
        <v>28</v>
      </c>
      <c r="G465" s="8">
        <f>IF(H465 = "NULL", "NULL", H465/28.34952)</f>
        <v>2.045890018596435</v>
      </c>
      <c r="H465" s="8">
        <v>58</v>
      </c>
      <c r="I465" s="8">
        <f>IF(G465 = "NULL", "NULL", G465*1.25)</f>
        <v>2.5573625232455437</v>
      </c>
      <c r="J465" s="8">
        <f>IF(G465 = "NULL", "NULL", I465*28.35)</f>
        <v>72.501227534011164</v>
      </c>
      <c r="K465" s="8">
        <f>IF(G465 = "NULL", "NULL", G465*2)</f>
        <v>4.0917800371928701</v>
      </c>
      <c r="L465" s="8">
        <f>IF(G465 = "NULL", "NULL", K465*28.35)</f>
        <v>116.00196405441787</v>
      </c>
      <c r="M465" s="11" t="str">
        <f>CONCATENATE(D465, CHAR(10), " - NET WT. ", E465, " oz (", F465,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0.987671043460348 oz (28 grams)</v>
      </c>
      <c r="N465" s="12">
        <v>10000000355</v>
      </c>
      <c r="O465" s="12">
        <v>30000000355</v>
      </c>
      <c r="P465" s="12">
        <v>50000000355</v>
      </c>
      <c r="Q465" s="12">
        <v>70000000355</v>
      </c>
      <c r="R465" s="12">
        <v>90000000355</v>
      </c>
      <c r="S465" s="12">
        <v>11000000416</v>
      </c>
      <c r="T465" s="12">
        <v>13000000424</v>
      </c>
      <c r="U465" s="10" t="s">
        <v>39</v>
      </c>
      <c r="V465" s="11" t="s">
        <v>1150</v>
      </c>
      <c r="W465" s="8">
        <f>IF(G465 = "NULL", "NULL", G465/4)</f>
        <v>0.51147250464910876</v>
      </c>
      <c r="X465" s="8">
        <f>IF(W465 = "NULL", "NULL", W465*28.35)</f>
        <v>14.500245506802234</v>
      </c>
      <c r="Y465" s="8">
        <f>IF(G465 = "NULL", "NULL", G465*4)</f>
        <v>8.1835600743857402</v>
      </c>
      <c r="Z465" s="8">
        <f>IF(G465 = "NULL", "NULL", H465*4)</f>
        <v>232</v>
      </c>
      <c r="AA465" s="16">
        <v>15000000327</v>
      </c>
      <c r="AB465" s="8">
        <f>IF(OR(E465 = "NULL", G465 = "NULL"), "NULL", (E465+G465)/2)</f>
        <v>1.5167805310283915</v>
      </c>
      <c r="AC465" s="8">
        <f>IF(OR(F465 = "NULL", H465 = "NULL"), "NULL", (F465+H465)/2)</f>
        <v>43</v>
      </c>
      <c r="AD465" s="13"/>
    </row>
    <row r="466" spans="1:30" ht="75.599999999999994" customHeight="1" x14ac:dyDescent="0.3">
      <c r="A466" s="9" t="s">
        <v>1467</v>
      </c>
      <c r="B466" s="10" t="s">
        <v>1468</v>
      </c>
      <c r="C466" s="10" t="s">
        <v>1468</v>
      </c>
      <c r="D466" s="11" t="s">
        <v>1469</v>
      </c>
      <c r="E466" s="8">
        <f>IF(F466 = "NULL", "NULL", F466/28.34952)</f>
        <v>2.6500448684845459</v>
      </c>
      <c r="F466" s="8">
        <v>75.127499999999998</v>
      </c>
      <c r="G466" s="8">
        <f>IF(H466 = "NULL", "NULL", H466/28.34952)</f>
        <v>5.3000897369690918</v>
      </c>
      <c r="H466" s="8">
        <v>150.255</v>
      </c>
      <c r="I466" s="8">
        <f>IF(G466 = "NULL", "NULL", G466*1.25)</f>
        <v>6.6251121712113648</v>
      </c>
      <c r="J466" s="8">
        <f>IF(G466 = "NULL", "NULL", I466*28.35)</f>
        <v>187.82193005384221</v>
      </c>
      <c r="K466" s="8">
        <f>IF(G466 = "NULL", "NULL", G466*2)</f>
        <v>10.600179473938184</v>
      </c>
      <c r="L466" s="8">
        <f>IF(G466 = "NULL", "NULL", K466*28.35)</f>
        <v>300.5150880861475</v>
      </c>
      <c r="M466" s="11" t="str">
        <f>CONCATENATE(D466, CHAR(10), " - NET WT. ", E466, " oz (", F466,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NET WT. 2.65004486848455 oz (75.1275 grams)</v>
      </c>
      <c r="N466" s="12">
        <v>10000000502</v>
      </c>
      <c r="O466" s="12">
        <v>30000000502</v>
      </c>
      <c r="P466" s="12">
        <v>50000000502</v>
      </c>
      <c r="Q466" s="12">
        <v>70000000502</v>
      </c>
      <c r="R466" s="12">
        <v>90000000502</v>
      </c>
      <c r="S466" s="12">
        <v>11000000417</v>
      </c>
      <c r="T466" s="12">
        <v>13000000425</v>
      </c>
      <c r="U466" s="10" t="s">
        <v>39</v>
      </c>
      <c r="V466" s="11"/>
      <c r="W466" s="8">
        <f>IF(G466 = "NULL", "NULL", G466/4)</f>
        <v>1.325022434242273</v>
      </c>
      <c r="X466" s="8">
        <f>IF(W466 = "NULL", "NULL", W466*28.35)</f>
        <v>37.564386010768438</v>
      </c>
      <c r="Y466" s="8">
        <f>IF(G466 = "NULL", "NULL", G466*4)</f>
        <v>21.200358947876367</v>
      </c>
      <c r="Z466" s="8">
        <f>IF(G466 = "NULL", "NULL", H466*4)</f>
        <v>601.02</v>
      </c>
      <c r="AA466" s="16">
        <v>15000000458</v>
      </c>
      <c r="AB466" s="8">
        <f>IF(OR(E466 = "NULL", G466 = "NULL"), "NULL", (E466+G466)/2)</f>
        <v>3.9750673027268189</v>
      </c>
      <c r="AC466" s="8">
        <f>IF(OR(F466 = "NULL", H466 = "NULL"), "NULL", (F466+H466)/2)</f>
        <v>112.69125</v>
      </c>
      <c r="AD466" s="13"/>
    </row>
    <row r="467" spans="1:30" ht="75.599999999999994" customHeight="1" x14ac:dyDescent="0.3">
      <c r="A467" s="9" t="s">
        <v>1470</v>
      </c>
      <c r="B467" s="10" t="s">
        <v>1471</v>
      </c>
      <c r="C467" s="10" t="s">
        <v>1471</v>
      </c>
      <c r="D467" s="11" t="s">
        <v>1472</v>
      </c>
      <c r="E467" s="8">
        <f>IF(F467 = "NULL", "NULL", F467/28.34952)</f>
        <v>1.1287669068118262</v>
      </c>
      <c r="F467" s="8">
        <v>32</v>
      </c>
      <c r="G467" s="8">
        <f>IF(H467 = "NULL", "NULL", H467/28.34952)</f>
        <v>2.6102734720023482</v>
      </c>
      <c r="H467" s="8">
        <v>74</v>
      </c>
      <c r="I467" s="8">
        <f>IF(G467 = "NULL", "NULL", G467*1.25)</f>
        <v>3.2628418400029351</v>
      </c>
      <c r="J467" s="8">
        <f>IF(G467 = "NULL", "NULL", I467*28.35)</f>
        <v>92.501566164083215</v>
      </c>
      <c r="K467" s="8">
        <f>IF(G467 = "NULL", "NULL", G467*2)</f>
        <v>5.2205469440046963</v>
      </c>
      <c r="L467" s="8">
        <f>IF(G467 = "NULL", "NULL", K467*28.35)</f>
        <v>148.00250586253316</v>
      </c>
      <c r="M467" s="11" t="str">
        <f>CONCATENATE(D467, CHAR(10), " - NET WT. ", E467, " oz (", F467,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1.12876690681183 oz (32 grams)</v>
      </c>
      <c r="N467" s="12">
        <v>10000000354</v>
      </c>
      <c r="O467" s="12">
        <v>30000000354</v>
      </c>
      <c r="P467" s="12">
        <v>50000000354</v>
      </c>
      <c r="Q467" s="12">
        <v>70000000354</v>
      </c>
      <c r="R467" s="12">
        <v>90000000354</v>
      </c>
      <c r="S467" s="12">
        <v>11000000418</v>
      </c>
      <c r="T467" s="12">
        <v>13000000426</v>
      </c>
      <c r="U467" s="10" t="s">
        <v>39</v>
      </c>
      <c r="V467" s="11" t="s">
        <v>1069</v>
      </c>
      <c r="W467" s="8">
        <f>IF(G467 = "NULL", "NULL", G467/4)</f>
        <v>0.65256836800058704</v>
      </c>
      <c r="X467" s="8">
        <f>IF(W467 = "NULL", "NULL", W467*28.35)</f>
        <v>18.500313232816644</v>
      </c>
      <c r="Y467" s="8">
        <f>IF(G467 = "NULL", "NULL", G467*4)</f>
        <v>10.441093888009393</v>
      </c>
      <c r="Z467" s="8">
        <f>IF(G467 = "NULL", "NULL", H467*4)</f>
        <v>296</v>
      </c>
      <c r="AA467" s="16">
        <v>15000000326</v>
      </c>
      <c r="AB467" s="8">
        <f>IF(OR(E467 = "NULL", G467 = "NULL"), "NULL", (E467+G467)/2)</f>
        <v>1.8695201894070872</v>
      </c>
      <c r="AC467" s="8">
        <f>IF(OR(F467 = "NULL", H467 = "NULL"), "NULL", (F467+H467)/2)</f>
        <v>53</v>
      </c>
      <c r="AD467" s="13"/>
    </row>
    <row r="468" spans="1:30" ht="75.599999999999994" customHeight="1" x14ac:dyDescent="0.3">
      <c r="A468" s="9" t="s">
        <v>1473</v>
      </c>
      <c r="B468" s="10" t="s">
        <v>1474</v>
      </c>
      <c r="C468" s="10" t="s">
        <v>1475</v>
      </c>
      <c r="D468" s="11" t="s">
        <v>1476</v>
      </c>
      <c r="E468" s="8">
        <f>IF(F468 = "NULL", "NULL", F468/28.34952)</f>
        <v>2.0106160527585653</v>
      </c>
      <c r="F468" s="8">
        <v>57</v>
      </c>
      <c r="G468" s="8">
        <f>IF(H468 = "NULL", "NULL", H468/28.34952)</f>
        <v>4.2328759005443484</v>
      </c>
      <c r="H468" s="8">
        <v>120</v>
      </c>
      <c r="I468" s="8">
        <f>IF(G468 = "NULL", "NULL", G468*1.25)</f>
        <v>5.2910948756804359</v>
      </c>
      <c r="J468" s="8">
        <f>IF(G468 = "NULL", "NULL", I468*28.35)</f>
        <v>150.00253972554037</v>
      </c>
      <c r="K468" s="8">
        <f>IF(G468 = "NULL", "NULL", G468*2)</f>
        <v>8.4657518010886967</v>
      </c>
      <c r="L468" s="8">
        <f>IF(G468 = "NULL", "NULL", K468*28.35)</f>
        <v>240.00406356086455</v>
      </c>
      <c r="M468" s="11" t="str">
        <f>CONCATENATE(D468, CHAR(10), " - NET WT. ", E468, " oz (", F468, " grams)")</f>
        <v>Truffle Sea Salt Ingredients:
salt, truffle flavor (natural and artificial flavors), truffles, canola oil
 - NET WT. 2.01061605275857 oz (57 grams)</v>
      </c>
      <c r="N468" s="12">
        <v>10000000356</v>
      </c>
      <c r="O468" s="12">
        <v>30000000356</v>
      </c>
      <c r="P468" s="12">
        <v>50000000356</v>
      </c>
      <c r="Q468" s="12">
        <v>70000000356</v>
      </c>
      <c r="R468" s="12">
        <v>90000000356</v>
      </c>
      <c r="S468" s="12">
        <v>11000000419</v>
      </c>
      <c r="T468" s="12">
        <v>13000000427</v>
      </c>
      <c r="U468" s="10" t="s">
        <v>39</v>
      </c>
      <c r="V468" s="11" t="s">
        <v>1150</v>
      </c>
      <c r="W468" s="8">
        <f>IF(G468 = "NULL", "NULL", G468/4)</f>
        <v>1.0582189751360871</v>
      </c>
      <c r="X468" s="8">
        <f>IF(W468 = "NULL", "NULL", W468*28.35)</f>
        <v>30.000507945108069</v>
      </c>
      <c r="Y468" s="8">
        <f>IF(G468 = "NULL", "NULL", G468*4)</f>
        <v>16.931503602177393</v>
      </c>
      <c r="Z468" s="8">
        <f>IF(G468 = "NULL", "NULL", H468*4)</f>
        <v>480</v>
      </c>
      <c r="AA468" s="16">
        <v>15000000328</v>
      </c>
      <c r="AB468" s="8">
        <f>IF(OR(E468 = "NULL", G468 = "NULL"), "NULL", (E468+G468)/2)</f>
        <v>3.1217459766514568</v>
      </c>
      <c r="AC468" s="8">
        <f>IF(OR(F468 = "NULL", H468 = "NULL"), "NULL", (F468+H468)/2)</f>
        <v>88.5</v>
      </c>
      <c r="AD468" s="13"/>
    </row>
    <row r="469" spans="1:30" ht="75.599999999999994" customHeight="1" x14ac:dyDescent="0.3">
      <c r="A469" s="9" t="s">
        <v>1477</v>
      </c>
      <c r="B469" s="10" t="s">
        <v>1478</v>
      </c>
      <c r="C469" s="10" t="s">
        <v>1479</v>
      </c>
      <c r="D469" s="11" t="s">
        <v>1480</v>
      </c>
      <c r="E469" s="8">
        <f>IF(F469 = "NULL", "NULL", F469/28.34952)</f>
        <v>2.6000440219093659</v>
      </c>
      <c r="F469" s="8">
        <v>73.710000000000008</v>
      </c>
      <c r="G469" s="8">
        <f>IF(H469 = "NULL", "NULL", H469/28.34952)</f>
        <v>5.2000880438187318</v>
      </c>
      <c r="H469" s="8">
        <v>147.42000000000002</v>
      </c>
      <c r="I469" s="8">
        <f>IF(G469 = "NULL", "NULL", G469*1.25)</f>
        <v>6.5001100547734145</v>
      </c>
      <c r="J469" s="8">
        <f>IF(G469 = "NULL", "NULL", I469*28.35)</f>
        <v>184.27812005282632</v>
      </c>
      <c r="K469" s="8">
        <f>IF(G469 = "NULL", "NULL", G469*2)</f>
        <v>10.400176087637464</v>
      </c>
      <c r="L469" s="8">
        <f>IF(G469 = "NULL", "NULL", K469*28.35)</f>
        <v>294.84499208452212</v>
      </c>
      <c r="M469" s="11" t="str">
        <f>CONCATENATE(D469, CHAR(10), " - NET WT. ", E469, " oz (", F469, " grams)")</f>
        <v>Truffle Sea Salt &amp; Cayenne Seasoning Ingredients:
sea salt, truffle, canola oil, cayenne pepper truffle flavor (natural &amp; artificial)
 - NET WT. 2.60004402190937 oz (73.71 grams)</v>
      </c>
      <c r="N469" s="12">
        <v>10000000352</v>
      </c>
      <c r="O469" s="12">
        <v>30000000352</v>
      </c>
      <c r="P469" s="12">
        <v>50000000352</v>
      </c>
      <c r="Q469" s="12">
        <v>70000000352</v>
      </c>
      <c r="R469" s="12">
        <v>90000000352</v>
      </c>
      <c r="S469" s="12">
        <v>11000000420</v>
      </c>
      <c r="T469" s="12">
        <v>13000000428</v>
      </c>
      <c r="U469" s="10"/>
      <c r="V469" s="11"/>
      <c r="W469" s="8">
        <f>IF(G469 = "NULL", "NULL", G469/4)</f>
        <v>1.3000220109546829</v>
      </c>
      <c r="X469" s="8">
        <f>IF(W469 = "NULL", "NULL", W469*28.35)</f>
        <v>36.855624010565265</v>
      </c>
      <c r="Y469" s="8">
        <f>IF(G469 = "NULL", "NULL", G469*4)</f>
        <v>20.800352175274927</v>
      </c>
      <c r="Z469" s="8">
        <f>IF(G469 = "NULL", "NULL", H469*4)</f>
        <v>589.68000000000006</v>
      </c>
      <c r="AA469" s="16">
        <v>15000000324</v>
      </c>
      <c r="AB469" s="8">
        <f>IF(OR(E469 = "NULL", G469 = "NULL"), "NULL", (E469+G469)/2)</f>
        <v>3.9000660328640491</v>
      </c>
      <c r="AC469" s="8">
        <f>IF(OR(F469 = "NULL", H469 = "NULL"), "NULL", (F469+H469)/2)</f>
        <v>110.56500000000001</v>
      </c>
      <c r="AD469" s="13"/>
    </row>
    <row r="470" spans="1:30" ht="75.599999999999994" customHeight="1" x14ac:dyDescent="0.3">
      <c r="A470" s="9" t="s">
        <v>1481</v>
      </c>
      <c r="B470" s="10" t="s">
        <v>1482</v>
      </c>
      <c r="C470" s="10" t="s">
        <v>1483</v>
      </c>
      <c r="D470" s="11" t="s">
        <v>1484</v>
      </c>
      <c r="E470" s="8">
        <f>IF(F470 = "NULL", "NULL", F470/28.34952)</f>
        <v>2.6000440219093659</v>
      </c>
      <c r="F470" s="8">
        <v>73.710000000000008</v>
      </c>
      <c r="G470" s="8">
        <f>IF(H470 = "NULL", "NULL", H470/28.34952)</f>
        <v>5.2000880438187318</v>
      </c>
      <c r="H470" s="8">
        <v>147.42000000000002</v>
      </c>
      <c r="I470" s="8">
        <f>IF(G470 = "NULL", "NULL", G470*1.25)</f>
        <v>6.5001100547734145</v>
      </c>
      <c r="J470" s="8">
        <f>IF(G470 = "NULL", "NULL", I470*28.35)</f>
        <v>184.27812005282632</v>
      </c>
      <c r="K470" s="8">
        <f>IF(G470 = "NULL", "NULL", G470*2)</f>
        <v>10.400176087637464</v>
      </c>
      <c r="L470" s="8">
        <f>IF(G470 = "NULL", "NULL", K470*28.35)</f>
        <v>294.84499208452212</v>
      </c>
      <c r="M470" s="11" t="str">
        <f>CONCATENATE(D470, CHAR(10), " - NET WT. ", E470, " oz (", F470, " grams)")</f>
        <v>Truffle Sea Salt &amp; Parsley Ingredients:
sea salt, truffle, canola oil, parsley, truffle flavor (natural &amp; artificial)
 - NET WT. 2.60004402190937 oz (73.71 grams)</v>
      </c>
      <c r="N470" s="12">
        <v>10000000353</v>
      </c>
      <c r="O470" s="12">
        <v>30000000353</v>
      </c>
      <c r="P470" s="12">
        <v>50000000353</v>
      </c>
      <c r="Q470" s="12">
        <v>70000000353</v>
      </c>
      <c r="R470" s="12">
        <v>90000000353</v>
      </c>
      <c r="S470" s="12">
        <v>11000000421</v>
      </c>
      <c r="T470" s="12">
        <v>13000000429</v>
      </c>
      <c r="U470" s="10"/>
      <c r="V470" s="11"/>
      <c r="W470" s="8">
        <f>IF(G470 = "NULL", "NULL", G470/4)</f>
        <v>1.3000220109546829</v>
      </c>
      <c r="X470" s="8">
        <f>IF(W470 = "NULL", "NULL", W470*28.35)</f>
        <v>36.855624010565265</v>
      </c>
      <c r="Y470" s="8">
        <f>IF(G470 = "NULL", "NULL", G470*4)</f>
        <v>20.800352175274927</v>
      </c>
      <c r="Z470" s="8">
        <f>IF(G470 = "NULL", "NULL", H470*4)</f>
        <v>589.68000000000006</v>
      </c>
      <c r="AA470" s="16">
        <v>15000000325</v>
      </c>
      <c r="AB470" s="8">
        <f>IF(OR(E470 = "NULL", G470 = "NULL"), "NULL", (E470+G470)/2)</f>
        <v>3.9000660328640491</v>
      </c>
      <c r="AC470" s="8">
        <f>IF(OR(F470 = "NULL", H470 = "NULL"), "NULL", (F470+H470)/2)</f>
        <v>110.56500000000001</v>
      </c>
      <c r="AD470" s="13"/>
    </row>
    <row r="471" spans="1:30" ht="75.599999999999994" customHeight="1" x14ac:dyDescent="0.3">
      <c r="A471" s="9" t="s">
        <v>1485</v>
      </c>
      <c r="B471" s="10" t="s">
        <v>1486</v>
      </c>
      <c r="C471" s="10" t="s">
        <v>1486</v>
      </c>
      <c r="D471" s="11" t="s">
        <v>1487</v>
      </c>
      <c r="E471" s="8">
        <f>IF(F471 = "NULL", "NULL", F471/28.34952)</f>
        <v>1.3000220109546829</v>
      </c>
      <c r="F471" s="8">
        <v>36.855000000000004</v>
      </c>
      <c r="G471" s="8">
        <f>IF(H471 = "NULL", "NULL", H471/28.34952)</f>
        <v>2.6000440219093659</v>
      </c>
      <c r="H471" s="8">
        <v>73.710000000000008</v>
      </c>
      <c r="I471" s="8">
        <f>IF(G471 = "NULL", "NULL", G471*1.25)</f>
        <v>3.2500550273867073</v>
      </c>
      <c r="J471" s="8">
        <f>IF(G471 = "NULL", "NULL", I471*28.35)</f>
        <v>92.139060026413162</v>
      </c>
      <c r="K471" s="8">
        <f>IF(G471 = "NULL", "NULL", G471*2)</f>
        <v>5.2000880438187318</v>
      </c>
      <c r="L471" s="8">
        <f>IF(G471 = "NULL", "NULL", K471*28.35)</f>
        <v>147.42249604226106</v>
      </c>
      <c r="M471" s="11" t="str">
        <f>CONCATENATE(D471, CHAR(10), " - NET WT. ", E471, " oz (", F471, " grams)")</f>
        <v>Turkey &amp; Stuffing Ingredients:
Brown sugar, sea salt, ginger, orange, black pepper, nutmeg, and cloves
 - NET WT. 1.30002201095468 oz (36.855 grams)</v>
      </c>
      <c r="N471" s="12">
        <v>10000000357</v>
      </c>
      <c r="O471" s="12">
        <v>30000000357</v>
      </c>
      <c r="P471" s="12">
        <v>50000000357</v>
      </c>
      <c r="Q471" s="12">
        <v>70000000357</v>
      </c>
      <c r="R471" s="12">
        <v>90000000357</v>
      </c>
      <c r="S471" s="12">
        <v>11000000422</v>
      </c>
      <c r="T471" s="12">
        <v>13000000430</v>
      </c>
      <c r="U471" s="10"/>
      <c r="V471" s="11"/>
      <c r="W471" s="8">
        <f>IF(G471 = "NULL", "NULL", G471/4)</f>
        <v>0.65001100547734147</v>
      </c>
      <c r="X471" s="8">
        <f>IF(W471 = "NULL", "NULL", W471*28.35)</f>
        <v>18.427812005282632</v>
      </c>
      <c r="Y471" s="8">
        <f>IF(G471 = "NULL", "NULL", G471*4)</f>
        <v>10.400176087637464</v>
      </c>
      <c r="Z471" s="8">
        <f>IF(G471 = "NULL", "NULL", H471*4)</f>
        <v>294.84000000000003</v>
      </c>
      <c r="AA471" s="16">
        <v>15000000329</v>
      </c>
      <c r="AB471" s="8">
        <f>IF(OR(E471 = "NULL", G471 = "NULL"), "NULL", (E471+G471)/2)</f>
        <v>1.9500330164320245</v>
      </c>
      <c r="AC471" s="8">
        <f>IF(OR(F471 = "NULL", H471 = "NULL"), "NULL", (F471+H471)/2)</f>
        <v>55.282500000000006</v>
      </c>
      <c r="AD471" s="13"/>
    </row>
    <row r="472" spans="1:30" ht="75.599999999999994" customHeight="1" x14ac:dyDescent="0.3">
      <c r="A472" s="9" t="s">
        <v>2067</v>
      </c>
      <c r="B472" s="10" t="s">
        <v>1488</v>
      </c>
      <c r="C472" s="10" t="s">
        <v>1489</v>
      </c>
      <c r="D472" s="11" t="s">
        <v>1490</v>
      </c>
      <c r="E472" s="8">
        <f>IF(F472 = "NULL", "NULL", F472/28.34952)</f>
        <v>0.80001354520288193</v>
      </c>
      <c r="F472" s="8">
        <v>22.680000000000003</v>
      </c>
      <c r="G472" s="8">
        <f>IF(H472 = "NULL", "NULL", H472/28.34952)</f>
        <v>1.6000270904057639</v>
      </c>
      <c r="H472" s="8">
        <v>45.360000000000007</v>
      </c>
      <c r="I472" s="8">
        <f>IF(G472 = "NULL", "NULL", G472*1.25)</f>
        <v>2.000033863007205</v>
      </c>
      <c r="J472" s="8">
        <f>IF(G472 = "NULL", "NULL", I472*28.35)</f>
        <v>56.700960016254264</v>
      </c>
      <c r="K472" s="8">
        <f>IF(G472 = "NULL", "NULL", G472*2)</f>
        <v>3.2000541808115277</v>
      </c>
      <c r="L472" s="8">
        <f>IF(G472 = "NULL", "NULL", K472*28.35)</f>
        <v>90.721536026006817</v>
      </c>
      <c r="M472" s="11" t="str">
        <f>CONCATENATE(D472, CHAR(10), " - NET WT. ", E472, " oz (", F472, " grams)")</f>
        <v>Turmeric Ginger Herbal Tea Ingredients:
turmeric, ginger, lemongrass, orange peel, licorice and citrus essential oils
 - NET WT. 0.800013545202882 oz (22.68 grams)</v>
      </c>
      <c r="N472" s="12">
        <v>10000000358</v>
      </c>
      <c r="O472" s="12">
        <v>30000000358</v>
      </c>
      <c r="P472" s="12">
        <v>50000000358</v>
      </c>
      <c r="Q472" s="12">
        <v>70000000358</v>
      </c>
      <c r="R472" s="12">
        <v>90000000358</v>
      </c>
      <c r="S472" s="12">
        <v>11000000423</v>
      </c>
      <c r="T472" s="12">
        <v>13000000431</v>
      </c>
      <c r="U472" s="10" t="s">
        <v>39</v>
      </c>
      <c r="V472" s="11" t="s">
        <v>1676</v>
      </c>
      <c r="W472" s="8">
        <f>IF(G472 = "NULL", "NULL", G472/4)</f>
        <v>0.40000677260144096</v>
      </c>
      <c r="X472" s="8">
        <f>IF(W472 = "NULL", "NULL", W472*28.35)</f>
        <v>11.340192003250852</v>
      </c>
      <c r="Y472" s="8">
        <f>IF(G472 = "NULL", "NULL", G472*4)</f>
        <v>6.4001083616230554</v>
      </c>
      <c r="Z472" s="8">
        <f>IF(G472 = "NULL", "NULL", H472*4)</f>
        <v>181.44000000000003</v>
      </c>
      <c r="AA472" s="16">
        <v>15000000330</v>
      </c>
      <c r="AB472" s="8">
        <f>IF(OR(E472 = "NULL", G472 = "NULL"), "NULL", (E472+G472)/2)</f>
        <v>1.2000203178043229</v>
      </c>
      <c r="AC472" s="8">
        <f>IF(OR(F472 = "NULL", H472 = "NULL"), "NULL", (F472+H472)/2)</f>
        <v>34.020000000000003</v>
      </c>
      <c r="AD472" s="13"/>
    </row>
    <row r="473" spans="1:30" ht="75.599999999999994" customHeight="1" x14ac:dyDescent="0.3">
      <c r="A473" s="25" t="s">
        <v>1491</v>
      </c>
      <c r="B473" s="10" t="s">
        <v>1492</v>
      </c>
      <c r="C473" s="10" t="s">
        <v>1493</v>
      </c>
      <c r="D473" s="11" t="s">
        <v>1494</v>
      </c>
      <c r="E473" s="8">
        <f>IF(F473 = "NULL", "NULL", F473/28.34952)</f>
        <v>0.9171231117846087</v>
      </c>
      <c r="F473" s="8">
        <v>26</v>
      </c>
      <c r="G473" s="8">
        <f>IF(H473 = "NULL", "NULL", H473/28.34952)</f>
        <v>1.9753420869206957</v>
      </c>
      <c r="H473" s="8">
        <v>56</v>
      </c>
      <c r="I473" s="8">
        <f>IF(G473 = "NULL", "NULL", G473*1.25)</f>
        <v>2.4691776086508694</v>
      </c>
      <c r="J473" s="8">
        <f>IF(G473 = "NULL", "NULL", I473*28.35)</f>
        <v>70.001185205252156</v>
      </c>
      <c r="K473" s="8">
        <f>IF(G473 = "NULL", "NULL", G473*2)</f>
        <v>3.9506841738413914</v>
      </c>
      <c r="L473" s="8">
        <f>IF(G473 = "NULL", "NULL", K473*28.35)</f>
        <v>112.00189632840345</v>
      </c>
      <c r="M473" s="11" t="str">
        <f>CONCATENATE(D473, CHAR(10), " - NET WT. ", E473, " oz (", F473, " grams)")</f>
        <v>Tuscan Bread Dip Ingredients:
garlic, salt, black pepper, onion, pepper flakes, rosemary, basil, oregano, and parsley
 - NET WT. 0.917123111784609 oz (26 grams)</v>
      </c>
      <c r="N473" s="12">
        <v>10000000360</v>
      </c>
      <c r="O473" s="12">
        <v>30000000360</v>
      </c>
      <c r="P473" s="12">
        <v>50000000360</v>
      </c>
      <c r="Q473" s="12">
        <v>70000000360</v>
      </c>
      <c r="R473" s="12">
        <v>90000000360</v>
      </c>
      <c r="S473" s="12">
        <v>11000000424</v>
      </c>
      <c r="T473" s="12">
        <v>13000000432</v>
      </c>
      <c r="U473" s="10" t="s">
        <v>39</v>
      </c>
      <c r="V473" s="11" t="s">
        <v>173</v>
      </c>
      <c r="W473" s="8">
        <f>IF(G473 = "NULL", "NULL", G473/4)</f>
        <v>0.49383552173017392</v>
      </c>
      <c r="X473" s="8">
        <f>IF(W473 = "NULL", "NULL", W473*28.35)</f>
        <v>14.000237041050431</v>
      </c>
      <c r="Y473" s="8">
        <f>IF(G473 = "NULL", "NULL", G473*4)</f>
        <v>7.9013683476827827</v>
      </c>
      <c r="Z473" s="8">
        <f>IF(G473 = "NULL", "NULL", H473*4)</f>
        <v>224</v>
      </c>
      <c r="AA473" s="16">
        <v>15000000332</v>
      </c>
      <c r="AB473" s="8">
        <f>IF(OR(E473 = "NULL", G473 = "NULL"), "NULL", (E473+G473)/2)</f>
        <v>1.4462325993526521</v>
      </c>
      <c r="AC473" s="8">
        <f>IF(OR(F473 = "NULL", H473 = "NULL"), "NULL", (F473+H473)/2)</f>
        <v>41</v>
      </c>
      <c r="AD473" s="13" t="s">
        <v>1984</v>
      </c>
    </row>
    <row r="474" spans="1:30" ht="75.599999999999994" customHeight="1" x14ac:dyDescent="0.3">
      <c r="A474" s="14" t="s">
        <v>1495</v>
      </c>
      <c r="B474" s="10" t="s">
        <v>1655</v>
      </c>
      <c r="C474" s="10" t="s">
        <v>1656</v>
      </c>
      <c r="D474" s="11" t="s">
        <v>2224</v>
      </c>
      <c r="E474" s="8">
        <f>IF(F474 = "NULL", "NULL", F474/28.34952)</f>
        <v>0.9171231117846087</v>
      </c>
      <c r="F474" s="8">
        <v>26</v>
      </c>
      <c r="G474" s="8">
        <f>IF(H474 = "NULL", "NULL", H474/28.34952)</f>
        <v>1.9753420869206957</v>
      </c>
      <c r="H474" s="8">
        <v>56</v>
      </c>
      <c r="I474" s="8">
        <f>IF(G474 = "NULL", "NULL", G474*1.25)</f>
        <v>2.4691776086508694</v>
      </c>
      <c r="J474" s="8">
        <f>IF(G474 = "NULL", "NULL", I474*28.35)</f>
        <v>70.001185205252156</v>
      </c>
      <c r="K474" s="8">
        <f>IF(G474 = "NULL", "NULL", G474*2)</f>
        <v>3.9506841738413914</v>
      </c>
      <c r="L474" s="8">
        <f>IF(G474 = "NULL", "NULL", K474*28.35)</f>
        <v>112.00189632840345</v>
      </c>
      <c r="M474" s="11" t="s">
        <v>2225</v>
      </c>
      <c r="N474" s="11">
        <v>10000000441</v>
      </c>
      <c r="O474" s="11">
        <v>30000000441</v>
      </c>
      <c r="P474" s="11">
        <v>50000000441</v>
      </c>
      <c r="Q474" s="11">
        <v>70000000441</v>
      </c>
      <c r="R474" s="11">
        <v>90000000441</v>
      </c>
      <c r="S474" s="11">
        <v>11000000425</v>
      </c>
      <c r="T474" s="11">
        <v>13000000433</v>
      </c>
      <c r="U474" s="11" t="s">
        <v>39</v>
      </c>
      <c r="V474" s="11" t="s">
        <v>173</v>
      </c>
      <c r="W474" s="8">
        <f>IF(G474 = "NULL", "NULL", G474/4)</f>
        <v>0.49383552173017392</v>
      </c>
      <c r="X474" s="8">
        <f>IF(W474 = "NULL", "NULL", W474*28.35)</f>
        <v>14.000237041050431</v>
      </c>
      <c r="Y474" s="8">
        <f>IF(G474 = "NULL", "NULL", G474*4)</f>
        <v>7.9013683476827827</v>
      </c>
      <c r="Z474" s="8">
        <f>IF(G474 = "NULL", "NULL", H474*4)</f>
        <v>224</v>
      </c>
      <c r="AA474" s="11">
        <v>15000000398</v>
      </c>
      <c r="AB474" s="8">
        <f>IF(OR(E474 = "NULL", G474 = "NULL"), "NULL", (E474+G474)/2)</f>
        <v>1.4462325993526521</v>
      </c>
      <c r="AC474" s="8">
        <f>IF(OR(F474 = "NULL", H474 = "NULL"), "NULL", (F474+H474)/2)</f>
        <v>41</v>
      </c>
      <c r="AD474" s="13" t="s">
        <v>1496</v>
      </c>
    </row>
    <row r="475" spans="1:30" ht="75.599999999999994" customHeight="1" x14ac:dyDescent="0.3">
      <c r="A475" s="9" t="s">
        <v>1497</v>
      </c>
      <c r="B475" s="10" t="s">
        <v>1498</v>
      </c>
      <c r="C475" s="10" t="s">
        <v>1499</v>
      </c>
      <c r="D475" s="11" t="s">
        <v>2119</v>
      </c>
      <c r="E475" s="8">
        <f>IF(F475 = "NULL", "NULL", F475/28.34952)</f>
        <v>2.2928077794615218</v>
      </c>
      <c r="F475" s="8">
        <v>65</v>
      </c>
      <c r="G475" s="8">
        <f>IF(H475 = "NULL", "NULL", H475/28.34952)</f>
        <v>4.6914374564366526</v>
      </c>
      <c r="H475" s="8">
        <v>133</v>
      </c>
      <c r="I475" s="8">
        <f>IF(G475 = "NULL", "NULL", G475*1.25)</f>
        <v>5.8642968205458157</v>
      </c>
      <c r="J475" s="8">
        <f>IF(G475 = "NULL", "NULL", I475*28.35)</f>
        <v>166.25281486247388</v>
      </c>
      <c r="K475" s="8">
        <f>IF(G475 = "NULL", "NULL", G475*2)</f>
        <v>9.3828749128733051</v>
      </c>
      <c r="L475" s="8">
        <f>IF(G475 = "NULL", "NULL", K475*28.35)</f>
        <v>266.00450377995821</v>
      </c>
      <c r="M475" s="11" t="str">
        <f>CONCATENATE(D475, CHAR(10), " - NET WT. ", E475, " oz (", F475, " grams)")</f>
        <v>Tuscan Sea Salt Ingredients:
sea salt, tomato, spices, garlic
• This product is packaged with equipment that makes products containing wheat, eggs, milk, soy, and tree nuts •
 - NET WT. 2.29280777946152 oz (65 grams)</v>
      </c>
      <c r="N475" s="12">
        <v>10000000361</v>
      </c>
      <c r="O475" s="12">
        <v>30000000361</v>
      </c>
      <c r="P475" s="12">
        <v>50000000361</v>
      </c>
      <c r="Q475" s="12">
        <v>70000000361</v>
      </c>
      <c r="R475" s="12">
        <v>90000000361</v>
      </c>
      <c r="S475" s="12">
        <v>11000000426</v>
      </c>
      <c r="T475" s="12">
        <v>13000000434</v>
      </c>
      <c r="U475" s="10" t="s">
        <v>39</v>
      </c>
      <c r="V475" s="11" t="s">
        <v>591</v>
      </c>
      <c r="W475" s="8">
        <f>IF(G475 = "NULL", "NULL", G475/4)</f>
        <v>1.1728593641091631</v>
      </c>
      <c r="X475" s="8">
        <f>IF(W475 = "NULL", "NULL", W475*28.35)</f>
        <v>33.250562972494777</v>
      </c>
      <c r="Y475" s="8">
        <f>IF(G475 = "NULL", "NULL", G475*4)</f>
        <v>18.76574982574661</v>
      </c>
      <c r="Z475" s="8">
        <f>IF(G475 = "NULL", "NULL", H475*4)</f>
        <v>532</v>
      </c>
      <c r="AA475" s="16">
        <v>15000000333</v>
      </c>
      <c r="AB475" s="8">
        <f>IF(OR(E475 = "NULL", G475 = "NULL"), "NULL", (E475+G475)/2)</f>
        <v>3.4921226179490872</v>
      </c>
      <c r="AC475" s="8">
        <f>IF(OR(F475 = "NULL", H475 = "NULL"), "NULL", (F475+H475)/2)</f>
        <v>99</v>
      </c>
      <c r="AD475" s="13"/>
    </row>
    <row r="476" spans="1:30" ht="75.599999999999994" customHeight="1" x14ac:dyDescent="0.3">
      <c r="A476" s="14" t="s">
        <v>1500</v>
      </c>
      <c r="B476" s="10" t="s">
        <v>1501</v>
      </c>
      <c r="C476" s="10" t="s">
        <v>1501</v>
      </c>
      <c r="D476" s="11" t="s">
        <v>2262</v>
      </c>
      <c r="E476" s="8">
        <f>IF(F476 = "NULL", "NULL", F476/28.34952)</f>
        <v>0.9171231117846087</v>
      </c>
      <c r="F476" s="8">
        <v>26</v>
      </c>
      <c r="G476" s="8">
        <f>IF(H476 = "NULL", "NULL", H476/28.34952)</f>
        <v>1.9753420869206957</v>
      </c>
      <c r="H476" s="8">
        <v>56</v>
      </c>
      <c r="I476" s="8">
        <f>IF(G476 = "NULL", "NULL", G476*1.25)</f>
        <v>2.4691776086508694</v>
      </c>
      <c r="J476" s="8">
        <f>IF(G476 = "NULL", "NULL", I476*28.35)</f>
        <v>70.001185205252156</v>
      </c>
      <c r="K476" s="8">
        <f>IF(G476 = "NULL", "NULL", G476*2)</f>
        <v>3.9506841738413914</v>
      </c>
      <c r="L476" s="8">
        <f>IF(G476 = "NULL", "NULL", K476*28.35)</f>
        <v>112.00189632840345</v>
      </c>
      <c r="M476" s="11" t="s">
        <v>2263</v>
      </c>
      <c r="N476" s="11">
        <v>10000000494</v>
      </c>
      <c r="O476" s="11">
        <v>30000000494</v>
      </c>
      <c r="P476" s="11">
        <v>50000000494</v>
      </c>
      <c r="Q476" s="11">
        <v>70000000494</v>
      </c>
      <c r="R476" s="11">
        <v>90000000494</v>
      </c>
      <c r="S476" s="11">
        <v>11000000427</v>
      </c>
      <c r="T476" s="11">
        <v>13000000435</v>
      </c>
      <c r="U476" s="11" t="s">
        <v>39</v>
      </c>
      <c r="V476" s="11" t="s">
        <v>173</v>
      </c>
      <c r="W476" s="8">
        <f>IF(G476 = "NULL", "NULL", G476/4)</f>
        <v>0.49383552173017392</v>
      </c>
      <c r="X476" s="8">
        <f>IF(W476 = "NULL", "NULL", W476*28.35)</f>
        <v>14.000237041050431</v>
      </c>
      <c r="Y476" s="8">
        <f>IF(G476 = "NULL", "NULL", G476*4)</f>
        <v>7.9013683476827827</v>
      </c>
      <c r="Z476" s="8">
        <f>IF(G476 = "NULL", "NULL", H476*4)</f>
        <v>224</v>
      </c>
      <c r="AA476" s="11">
        <v>15000000450</v>
      </c>
      <c r="AB476" s="8">
        <f>IF(OR(E476 = "NULL", G476 = "NULL"), "NULL", (E476+G476)/2)</f>
        <v>1.4462325993526521</v>
      </c>
      <c r="AC476" s="8">
        <f>IF(OR(F476 = "NULL", H476 = "NULL"), "NULL", (F476+H476)/2)</f>
        <v>41</v>
      </c>
      <c r="AD476" s="13" t="s">
        <v>1502</v>
      </c>
    </row>
    <row r="477" spans="1:30" ht="75.599999999999994" customHeight="1" x14ac:dyDescent="0.3">
      <c r="A477" s="9" t="s">
        <v>1503</v>
      </c>
      <c r="B477" s="10" t="s">
        <v>1504</v>
      </c>
      <c r="C477" s="10" t="s">
        <v>1505</v>
      </c>
      <c r="D477" s="11" t="s">
        <v>1506</v>
      </c>
      <c r="E477" s="8">
        <f>IF(F477 = "NULL", "NULL", F477/28.34952)</f>
        <v>1.9000321698568443</v>
      </c>
      <c r="F477" s="8">
        <v>53.865000000000002</v>
      </c>
      <c r="G477" s="8">
        <f>IF(H477 = "NULL", "NULL", H477/28.34952)</f>
        <v>3.8000643397136886</v>
      </c>
      <c r="H477" s="8">
        <v>107.73</v>
      </c>
      <c r="I477" s="8">
        <f>IF(G477 = "NULL", "NULL", G477*1.25)</f>
        <v>4.7500804246421104</v>
      </c>
      <c r="J477" s="8">
        <f>IF(G477 = "NULL", "NULL", I477*28.35)</f>
        <v>134.66478003860385</v>
      </c>
      <c r="K477" s="8">
        <f>IF(G477 = "NULL", "NULL", G477*2)</f>
        <v>7.6001286794273772</v>
      </c>
      <c r="L477" s="8">
        <f>IF(G477 = "NULL", "NULL", K477*28.35)</f>
        <v>215.46364806176615</v>
      </c>
      <c r="M477" s="11" t="str">
        <f>CONCATENATE(D477, CHAR(10), " - NET WT. ", E477, " oz (", F477, " grams)")</f>
        <v>Tuscan Tomato Bread Dip Ingredients:
tomato, onion, salt, roasted garlic, oregano, parsley
 - NET WT. 1.90003216985684 oz (53.865 grams)</v>
      </c>
      <c r="N477" s="12">
        <v>10000000359</v>
      </c>
      <c r="O477" s="12">
        <v>30000000359</v>
      </c>
      <c r="P477" s="12">
        <v>50000000359</v>
      </c>
      <c r="Q477" s="12">
        <v>70000000359</v>
      </c>
      <c r="R477" s="12">
        <v>90000000359</v>
      </c>
      <c r="S477" s="12">
        <v>11000000428</v>
      </c>
      <c r="T477" s="12">
        <v>13000000436</v>
      </c>
      <c r="U477" s="10" t="s">
        <v>39</v>
      </c>
      <c r="V477" s="11"/>
      <c r="W477" s="8">
        <f>IF(G477 = "NULL", "NULL", G477/4)</f>
        <v>0.95001608492842216</v>
      </c>
      <c r="X477" s="8">
        <f>IF(W477 = "NULL", "NULL", W477*28.35)</f>
        <v>26.932956007720769</v>
      </c>
      <c r="Y477" s="8">
        <f>IF(G477 = "NULL", "NULL", G477*4)</f>
        <v>15.200257358854754</v>
      </c>
      <c r="Z477" s="8">
        <f>IF(G477 = "NULL", "NULL", H477*4)</f>
        <v>430.92</v>
      </c>
      <c r="AA477" s="16">
        <v>15000000331</v>
      </c>
      <c r="AB477" s="8">
        <f>IF(OR(E477 = "NULL", G477 = "NULL"), "NULL", (E477+G477)/2)</f>
        <v>2.8500482547852664</v>
      </c>
      <c r="AC477" s="8">
        <f>IF(OR(F477 = "NULL", H477 = "NULL"), "NULL", (F477+H477)/2)</f>
        <v>80.797499999999999</v>
      </c>
      <c r="AD477" s="13"/>
    </row>
    <row r="478" spans="1:30" ht="75.599999999999994" customHeight="1" x14ac:dyDescent="0.3">
      <c r="A478" s="9" t="s">
        <v>1507</v>
      </c>
      <c r="B478" s="10" t="s">
        <v>1508</v>
      </c>
      <c r="C478" s="10" t="s">
        <v>1509</v>
      </c>
      <c r="D478" s="11" t="s">
        <v>1510</v>
      </c>
      <c r="E478" s="8">
        <f>IF(F478 = "NULL", "NULL", F478/28.34952)</f>
        <v>1.8500313232816643</v>
      </c>
      <c r="F478" s="8">
        <v>52.447500000000005</v>
      </c>
      <c r="G478" s="8">
        <f>IF(H478 = "NULL", "NULL", H478/28.34952)</f>
        <v>3.7000626465633286</v>
      </c>
      <c r="H478" s="8">
        <v>104.89500000000001</v>
      </c>
      <c r="I478" s="8">
        <f>IF(G478 = "NULL", "NULL", G478*1.25)</f>
        <v>4.6250783082041611</v>
      </c>
      <c r="J478" s="8">
        <f>IF(G478 = "NULL", "NULL", I478*28.35)</f>
        <v>131.12097003758797</v>
      </c>
      <c r="K478" s="8">
        <f>IF(G478 = "NULL", "NULL", G478*2)</f>
        <v>7.4001252931266572</v>
      </c>
      <c r="L478" s="8">
        <f>IF(G478 = "NULL", "NULL", K478*28.35)</f>
        <v>209.79355206014074</v>
      </c>
      <c r="M478" s="11" t="str">
        <f>CONCATENATE(D478, CHAR(10), " - NET WT. ", E478, " oz (", F478, " grams)")</f>
        <v>Ultimate Grill Seasoning Ingredients:
salt, sugar, spices, chili pepper, brown sugar, paprika, monosodium glutamate, garlic, onion, garlic powder 
 - NET WT. 1.85003132328166 oz (52.4475 grams)</v>
      </c>
      <c r="N478" s="12">
        <v>10000000363</v>
      </c>
      <c r="O478" s="12">
        <v>30000000363</v>
      </c>
      <c r="P478" s="12">
        <v>50000000363</v>
      </c>
      <c r="Q478" s="12">
        <v>70000000363</v>
      </c>
      <c r="R478" s="12">
        <v>90000000363</v>
      </c>
      <c r="S478" s="12">
        <v>11000000429</v>
      </c>
      <c r="T478" s="12">
        <v>13000000437</v>
      </c>
      <c r="U478" s="10"/>
      <c r="V478" s="11"/>
      <c r="W478" s="8">
        <f>IF(G478 = "NULL", "NULL", G478/4)</f>
        <v>0.92501566164083215</v>
      </c>
      <c r="X478" s="8">
        <f>IF(W478 = "NULL", "NULL", W478*28.35)</f>
        <v>26.224194007517593</v>
      </c>
      <c r="Y478" s="8">
        <f>IF(G478 = "NULL", "NULL", G478*4)</f>
        <v>14.800250586253314</v>
      </c>
      <c r="Z478" s="8">
        <f>IF(G478 = "NULL", "NULL", H478*4)</f>
        <v>419.58000000000004</v>
      </c>
      <c r="AA478" s="16">
        <v>15000000335</v>
      </c>
      <c r="AB478" s="8">
        <f>IF(OR(E478 = "NULL", G478 = "NULL"), "NULL", (E478+G478)/2)</f>
        <v>2.7750469849224966</v>
      </c>
      <c r="AC478" s="8">
        <f>IF(OR(F478 = "NULL", H478 = "NULL"), "NULL", (F478+H478)/2)</f>
        <v>78.671250000000015</v>
      </c>
      <c r="AD478" s="13"/>
    </row>
    <row r="479" spans="1:30" ht="75.599999999999994" customHeight="1" x14ac:dyDescent="0.3">
      <c r="A479" s="9" t="s">
        <v>1751</v>
      </c>
      <c r="B479" s="10" t="s">
        <v>1511</v>
      </c>
      <c r="C479" s="10" t="s">
        <v>1512</v>
      </c>
      <c r="D479" s="11" t="s">
        <v>1513</v>
      </c>
      <c r="E479" s="8">
        <f>IF(F479 = "NULL", "NULL", F479/28.34952)</f>
        <v>0.3527396583786957</v>
      </c>
      <c r="F479" s="8">
        <v>10</v>
      </c>
      <c r="G479" s="8">
        <f>IF(H479 = "NULL", "NULL", H479/28.34952)</f>
        <v>0.77602724843313053</v>
      </c>
      <c r="H479" s="8">
        <v>22</v>
      </c>
      <c r="I479" s="8">
        <f>IF(G479 = "NULL", "NULL", G479*1.25)</f>
        <v>0.97003406054141317</v>
      </c>
      <c r="J479" s="8">
        <f>IF(G479 = "NULL", "NULL", I479*28.35)</f>
        <v>27.500465616349064</v>
      </c>
      <c r="K479" s="8">
        <f>IF(G479 = "NULL", "NULL", G479*2)</f>
        <v>1.5520544968662611</v>
      </c>
      <c r="L479" s="8">
        <f>IF(G479 = "NULL", "NULL", K479*28.35)</f>
        <v>44.000744986158502</v>
      </c>
      <c r="M479" s="11" t="str">
        <f>CONCATENATE(D479, CHAR(10), " - NET WT. ", E479, " oz (", F479, " grams)")</f>
        <v>Ultimate Pizza Seasoning Ingredients:
oregano, marjoram, thyme, basil, rosemary, red peppers, sage, minced garlic
 - NET WT. 0.352739658378696 oz (10 grams)</v>
      </c>
      <c r="N479" s="12">
        <v>10000000362</v>
      </c>
      <c r="O479" s="12">
        <v>30000000362</v>
      </c>
      <c r="P479" s="12">
        <v>50000000362</v>
      </c>
      <c r="Q479" s="12">
        <v>70000000362</v>
      </c>
      <c r="R479" s="12">
        <v>90000000362</v>
      </c>
      <c r="S479" s="12">
        <v>11000000430</v>
      </c>
      <c r="T479" s="12">
        <v>13000000438</v>
      </c>
      <c r="U479" s="10" t="s">
        <v>39</v>
      </c>
      <c r="V479" s="11" t="s">
        <v>835</v>
      </c>
      <c r="W479" s="8">
        <f>IF(G479 = "NULL", "NULL", G479/4)</f>
        <v>0.19400681210828263</v>
      </c>
      <c r="X479" s="8">
        <f>IF(W479 = "NULL", "NULL", W479*28.35)</f>
        <v>5.5000931232698127</v>
      </c>
      <c r="Y479" s="8">
        <f>IF(G479 = "NULL", "NULL", G479*4)</f>
        <v>3.1041089937325221</v>
      </c>
      <c r="Z479" s="8">
        <f>IF(G479 = "NULL", "NULL", H479*4)</f>
        <v>88</v>
      </c>
      <c r="AA479" s="16">
        <v>15000000334</v>
      </c>
      <c r="AB479" s="8">
        <f>IF(OR(E479 = "NULL", G479 = "NULL"), "NULL", (E479+G479)/2)</f>
        <v>0.56438345340591312</v>
      </c>
      <c r="AC479" s="8">
        <f>IF(OR(F479 = "NULL", H479 = "NULL"), "NULL", (F479+H479)/2)</f>
        <v>16</v>
      </c>
      <c r="AD479" s="13" t="s">
        <v>102</v>
      </c>
    </row>
    <row r="480" spans="1:30" ht="75.599999999999994" customHeight="1" x14ac:dyDescent="0.3">
      <c r="A480" s="9" t="s">
        <v>1514</v>
      </c>
      <c r="B480" s="10" t="s">
        <v>1515</v>
      </c>
      <c r="C480" s="10" t="s">
        <v>1515</v>
      </c>
      <c r="D480" s="11" t="s">
        <v>2125</v>
      </c>
      <c r="E480" s="8">
        <f>IF(F480 = "NULL", "NULL", F480/28.34952)</f>
        <v>2.1869858819479133</v>
      </c>
      <c r="F480" s="8">
        <v>62</v>
      </c>
      <c r="G480" s="8">
        <f>IF(H480 = "NULL", "NULL", H480/28.34952)</f>
        <v>4.3739717638958266</v>
      </c>
      <c r="H480" s="8">
        <v>124</v>
      </c>
      <c r="I480" s="8">
        <f>IF(G480 = "NULL", "NULL", G480*1.25)</f>
        <v>5.4674647048697835</v>
      </c>
      <c r="J480" s="8">
        <f>IF(G480 = "NULL", "NULL", I480*28.35)</f>
        <v>155.00262438305836</v>
      </c>
      <c r="K480" s="8">
        <f>IF(G480 = "NULL", "NULL", G480*2)</f>
        <v>8.7479435277916533</v>
      </c>
      <c r="L480" s="8">
        <f>IF(G480 = "NULL", "NULL", K480*28.35)</f>
        <v>248.00419901289339</v>
      </c>
      <c r="M480" s="11" t="str">
        <f>CONCATENATE(D480, CHAR(10), " - NET WT. ", E480, " oz (", F480, " grams)")</f>
        <v>Vanilla Bean Sugar Ingredients:
cane sugar, vanilla powder
 - NET WT. 2.18698588194791 oz (62 grams)</v>
      </c>
      <c r="N480" s="12">
        <v>10000000510</v>
      </c>
      <c r="O480" s="12">
        <v>30000000510</v>
      </c>
      <c r="P480" s="12">
        <v>50000000510</v>
      </c>
      <c r="Q480" s="12">
        <v>70000000510</v>
      </c>
      <c r="R480" s="12">
        <v>90000000510</v>
      </c>
      <c r="S480" s="12">
        <v>11000000466</v>
      </c>
      <c r="T480" s="12">
        <v>13000000439</v>
      </c>
      <c r="U480" s="10" t="s">
        <v>39</v>
      </c>
      <c r="V480" s="11" t="s">
        <v>1687</v>
      </c>
      <c r="W480" s="8">
        <f>IF(G480 = "NULL", "NULL", G480/4)</f>
        <v>1.0934929409739567</v>
      </c>
      <c r="X480" s="8">
        <f>IF(W480 = "NULL", "NULL", W480*28.35)</f>
        <v>31.000524876611674</v>
      </c>
      <c r="Y480" s="8">
        <f>IF(G480 = "NULL", "NULL", G480*4)</f>
        <v>17.495887055583307</v>
      </c>
      <c r="Z480" s="8">
        <f>IF(G480 = "NULL", "NULL", H480*4)</f>
        <v>496</v>
      </c>
      <c r="AA480" s="16">
        <v>15000000465</v>
      </c>
      <c r="AB480" s="8">
        <f>IF(OR(E480 = "NULL", G480 = "NULL"), "NULL", (E480+G480)/2)</f>
        <v>3.2804788229218698</v>
      </c>
      <c r="AC480" s="8">
        <f>IF(OR(F480 = "NULL", H480 = "NULL"), "NULL", (F480+H480)/2)</f>
        <v>93</v>
      </c>
      <c r="AD480" s="13"/>
    </row>
    <row r="481" spans="1:30" ht="75.599999999999994" customHeight="1" x14ac:dyDescent="0.3">
      <c r="A481" s="9" t="s">
        <v>2066</v>
      </c>
      <c r="B481" s="10" t="s">
        <v>1516</v>
      </c>
      <c r="C481" s="10" t="s">
        <v>1517</v>
      </c>
      <c r="D481" s="11" t="s">
        <v>1518</v>
      </c>
      <c r="E481" s="8">
        <f>IF(F481 = "NULL", "NULL", F481/28.34952)</f>
        <v>0.80001354520288193</v>
      </c>
      <c r="F481" s="8">
        <v>22.680000000000003</v>
      </c>
      <c r="G481" s="8">
        <f>IF(H481 = "NULL", "NULL", H481/28.34952)</f>
        <v>1.6000270904057639</v>
      </c>
      <c r="H481" s="8">
        <v>45.360000000000007</v>
      </c>
      <c r="I481" s="8">
        <f>IF(G481 = "NULL", "NULL", G481*1.25)</f>
        <v>2.000033863007205</v>
      </c>
      <c r="J481" s="8">
        <f>IF(G481 = "NULL", "NULL", I481*28.35)</f>
        <v>56.700960016254264</v>
      </c>
      <c r="K481" s="8">
        <f>IF(G481 = "NULL", "NULL", G481*2)</f>
        <v>3.2000541808115277</v>
      </c>
      <c r="L481" s="8">
        <f>IF(G481 = "NULL", "NULL", K481*28.35)</f>
        <v>90.721536026006817</v>
      </c>
      <c r="M481" s="11" t="str">
        <f>CONCATENATE(D481, CHAR(10), " - NET WT. ", E481, " oz (", F481, " grams)")</f>
        <v>Vanilla Rooibos Herbal Tea Ingredients:
rooibos, artificial flavoring
 - NET WT. 0.800013545202882 oz (22.68 grams)</v>
      </c>
      <c r="N481" s="12">
        <v>10000000366</v>
      </c>
      <c r="O481" s="12">
        <v>30000000366</v>
      </c>
      <c r="P481" s="12">
        <v>50000000366</v>
      </c>
      <c r="Q481" s="12">
        <v>70000000366</v>
      </c>
      <c r="R481" s="12">
        <v>90000000366</v>
      </c>
      <c r="S481" s="12">
        <v>11000000431</v>
      </c>
      <c r="T481" s="12">
        <v>13000000440</v>
      </c>
      <c r="U481" s="10" t="s">
        <v>39</v>
      </c>
      <c r="V481" s="11" t="s">
        <v>1676</v>
      </c>
      <c r="W481" s="8">
        <f>IF(G481 = "NULL", "NULL", G481/4)</f>
        <v>0.40000677260144096</v>
      </c>
      <c r="X481" s="8">
        <f>IF(W481 = "NULL", "NULL", W481*28.35)</f>
        <v>11.340192003250852</v>
      </c>
      <c r="Y481" s="8">
        <f>IF(G481 = "NULL", "NULL", G481*4)</f>
        <v>6.4001083616230554</v>
      </c>
      <c r="Z481" s="8">
        <f>IF(G481 = "NULL", "NULL", H481*4)</f>
        <v>181.44000000000003</v>
      </c>
      <c r="AA481" s="16">
        <v>15000000336</v>
      </c>
      <c r="AB481" s="8">
        <f>IF(OR(E481 = "NULL", G481 = "NULL"), "NULL", (E481+G481)/2)</f>
        <v>1.2000203178043229</v>
      </c>
      <c r="AC481" s="8">
        <f>IF(OR(F481 = "NULL", H481 = "NULL"), "NULL", (F481+H481)/2)</f>
        <v>34.020000000000003</v>
      </c>
      <c r="AD481" s="13"/>
    </row>
    <row r="482" spans="1:30" ht="75.599999999999994" customHeight="1" x14ac:dyDescent="0.3">
      <c r="A482" s="9" t="s">
        <v>1519</v>
      </c>
      <c r="B482" s="10" t="s">
        <v>1520</v>
      </c>
      <c r="C482" s="10" t="s">
        <v>1520</v>
      </c>
      <c r="D482" s="11" t="s">
        <v>1521</v>
      </c>
      <c r="E482" s="8">
        <f>IF(F482 = "NULL", "NULL", F482/28.34952)</f>
        <v>0.80001354520288193</v>
      </c>
      <c r="F482" s="8">
        <v>22.680000000000003</v>
      </c>
      <c r="G482" s="8">
        <f>IF(H482 = "NULL", "NULL", H482/28.34952)</f>
        <v>1.6000270904057639</v>
      </c>
      <c r="H482" s="8">
        <v>45.360000000000007</v>
      </c>
      <c r="I482" s="8">
        <f>IF(G482 = "NULL", "NULL", G482*1.25)</f>
        <v>2.000033863007205</v>
      </c>
      <c r="J482" s="8">
        <f>IF(G482 = "NULL", "NULL", I482*28.35)</f>
        <v>56.700960016254264</v>
      </c>
      <c r="K482" s="8">
        <f>IF(G482 = "NULL", "NULL", G482*2)</f>
        <v>3.2000541808115277</v>
      </c>
      <c r="L482" s="8">
        <f>IF(G482 = "NULL", "NULL", K482*28.35)</f>
        <v>90.721536026006817</v>
      </c>
      <c r="M482" s="11" t="str">
        <f>CONCATENATE(D482, CHAR(10), " - NET WT. ", E482, " oz (", F482, " grams)")</f>
        <v>Vanilla Tea Ingredients:
black tea, vanilla flavor, calendula flowers 
 - NET WT. 0.800013545202882 oz (22.68 grams)</v>
      </c>
      <c r="N482" s="12">
        <v>10000000367</v>
      </c>
      <c r="O482" s="12">
        <v>30000000367</v>
      </c>
      <c r="P482" s="12">
        <v>50000000367</v>
      </c>
      <c r="Q482" s="12">
        <v>70000000367</v>
      </c>
      <c r="R482" s="12">
        <v>90000000367</v>
      </c>
      <c r="S482" s="12">
        <v>11000000432</v>
      </c>
      <c r="T482" s="12">
        <v>13000000441</v>
      </c>
      <c r="U482" s="10"/>
      <c r="V482" s="11"/>
      <c r="W482" s="8">
        <f>IF(G482 = "NULL", "NULL", G482/4)</f>
        <v>0.40000677260144096</v>
      </c>
      <c r="X482" s="8">
        <f>IF(W482 = "NULL", "NULL", W482*28.35)</f>
        <v>11.340192003250852</v>
      </c>
      <c r="Y482" s="8">
        <f>IF(G482 = "NULL", "NULL", G482*4)</f>
        <v>6.4001083616230554</v>
      </c>
      <c r="Z482" s="8">
        <f>IF(G482 = "NULL", "NULL", H482*4)</f>
        <v>181.44000000000003</v>
      </c>
      <c r="AA482" s="16">
        <v>15000000337</v>
      </c>
      <c r="AB482" s="8">
        <f>IF(OR(E482 = "NULL", G482 = "NULL"), "NULL", (E482+G482)/2)</f>
        <v>1.2000203178043229</v>
      </c>
      <c r="AC482" s="8">
        <f>IF(OR(F482 = "NULL", H482 = "NULL"), "NULL", (F482+H482)/2)</f>
        <v>34.020000000000003</v>
      </c>
      <c r="AD482" s="13"/>
    </row>
    <row r="483" spans="1:30" ht="75.599999999999994" customHeight="1" x14ac:dyDescent="0.3">
      <c r="A483" s="9" t="s">
        <v>1522</v>
      </c>
      <c r="B483" s="10" t="s">
        <v>1523</v>
      </c>
      <c r="C483" s="10" t="s">
        <v>1523</v>
      </c>
      <c r="D483" s="11" t="s">
        <v>1524</v>
      </c>
      <c r="E483" s="8">
        <f>IF(F483 = "NULL", "NULL", F483/28.34952)</f>
        <v>2.7500465616349064</v>
      </c>
      <c r="F483" s="8">
        <v>77.962500000000006</v>
      </c>
      <c r="G483" s="8">
        <f>IF(H483 = "NULL", "NULL", H483/28.34952)</f>
        <v>5.5000931232698127</v>
      </c>
      <c r="H483" s="8">
        <v>155.92500000000001</v>
      </c>
      <c r="I483" s="8">
        <f>IF(G483 = "NULL", "NULL", G483*1.25)</f>
        <v>6.8751164040872661</v>
      </c>
      <c r="J483" s="8">
        <f>IF(G483 = "NULL", "NULL", I483*28.35)</f>
        <v>194.90955005587401</v>
      </c>
      <c r="K483" s="8">
        <f>IF(G483 = "NULL", "NULL", G483*2)</f>
        <v>11.000186246539625</v>
      </c>
      <c r="L483" s="8">
        <f>IF(G483 = "NULL", "NULL", K483*28.35)</f>
        <v>311.85528008939838</v>
      </c>
      <c r="M483" s="11" t="str">
        <f>CONCATENATE(D483, CHAR(10), " - NET WT. ", E483, " oz (", F483, " grams)")</f>
        <v>Veggie Butter Seasoning Ingredients:
salt, sesame seed, dehydrated onion, spices, sugar, monosodium glutamate, cheese powder, butter flavor, corn starch, extractive of turmeric
 - NET WT. 2.75004656163491 oz (77.9625 grams)</v>
      </c>
      <c r="N483" s="12">
        <v>10000000369</v>
      </c>
      <c r="O483" s="12">
        <v>30000000369</v>
      </c>
      <c r="P483" s="12">
        <v>50000000369</v>
      </c>
      <c r="Q483" s="12">
        <v>70000000369</v>
      </c>
      <c r="R483" s="12">
        <v>90000000369</v>
      </c>
      <c r="S483" s="12">
        <v>11000000433</v>
      </c>
      <c r="T483" s="12">
        <v>13000000442</v>
      </c>
      <c r="U483" s="10" t="s">
        <v>39</v>
      </c>
      <c r="V483" s="11"/>
      <c r="W483" s="8">
        <f>IF(G483 = "NULL", "NULL", G483/4)</f>
        <v>1.3750232808174532</v>
      </c>
      <c r="X483" s="8">
        <f>IF(W483 = "NULL", "NULL", W483*28.35)</f>
        <v>38.981910011174797</v>
      </c>
      <c r="Y483" s="8">
        <f>IF(G483 = "NULL", "NULL", G483*4)</f>
        <v>22.000372493079251</v>
      </c>
      <c r="Z483" s="8">
        <f>IF(G483 = "NULL", "NULL", H483*4)</f>
        <v>623.70000000000005</v>
      </c>
      <c r="AA483" s="16">
        <v>15000000339</v>
      </c>
      <c r="AB483" s="8">
        <f>IF(OR(E483 = "NULL", G483 = "NULL"), "NULL", (E483+G483)/2)</f>
        <v>4.1250698424523593</v>
      </c>
      <c r="AC483" s="8">
        <f>IF(OR(F483 = "NULL", H483 = "NULL"), "NULL", (F483+H483)/2)</f>
        <v>116.94375000000001</v>
      </c>
      <c r="AD483" s="13"/>
    </row>
    <row r="484" spans="1:30" ht="75.599999999999994" customHeight="1" x14ac:dyDescent="0.3">
      <c r="A484" s="9" t="s">
        <v>1525</v>
      </c>
      <c r="B484" s="10" t="s">
        <v>1526</v>
      </c>
      <c r="C484" s="10" t="s">
        <v>1526</v>
      </c>
      <c r="D484" s="11" t="s">
        <v>1527</v>
      </c>
      <c r="E484" s="8">
        <f>IF(F484 = "NULL", "NULL", F484/28.34952)</f>
        <v>1.9500330164320243</v>
      </c>
      <c r="F484" s="8">
        <v>55.282499999999999</v>
      </c>
      <c r="G484" s="8">
        <f>IF(H484 = "NULL", "NULL", H484/28.34952)</f>
        <v>3.9000660328640486</v>
      </c>
      <c r="H484" s="8">
        <v>110.565</v>
      </c>
      <c r="I484" s="8">
        <f>IF(G484 = "NULL", "NULL", G484*1.25)</f>
        <v>4.8750825410800607</v>
      </c>
      <c r="J484" s="8">
        <f>IF(G484 = "NULL", "NULL", I484*28.35)</f>
        <v>138.20859003961974</v>
      </c>
      <c r="K484" s="8">
        <f>IF(G484 = "NULL", "NULL", G484*2)</f>
        <v>7.8001320657280973</v>
      </c>
      <c r="L484" s="8">
        <f>IF(G484 = "NULL", "NULL", K484*28.35)</f>
        <v>221.13374406339156</v>
      </c>
      <c r="M484" s="11" t="str">
        <f>CONCATENATE(D484, CHAR(10), " - NET WT. ", E484, " oz (", F484,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1.95003301643202 oz (55.2825 grams)</v>
      </c>
      <c r="N484" s="12">
        <v>10000000370</v>
      </c>
      <c r="O484" s="12">
        <v>30000000370</v>
      </c>
      <c r="P484" s="12">
        <v>50000000370</v>
      </c>
      <c r="Q484" s="12">
        <v>70000000370</v>
      </c>
      <c r="R484" s="12">
        <v>90000000370</v>
      </c>
      <c r="S484" s="12">
        <v>11000000434</v>
      </c>
      <c r="T484" s="12">
        <v>13000000443</v>
      </c>
      <c r="U484" s="10"/>
      <c r="V484" s="11"/>
      <c r="W484" s="8">
        <f>IF(G484 = "NULL", "NULL", G484/4)</f>
        <v>0.97501650821601216</v>
      </c>
      <c r="X484" s="8">
        <f>IF(W484 = "NULL", "NULL", W484*28.35)</f>
        <v>27.641718007923945</v>
      </c>
      <c r="Y484" s="8">
        <f>IF(G484 = "NULL", "NULL", G484*4)</f>
        <v>15.600264131456195</v>
      </c>
      <c r="Z484" s="8">
        <f>IF(G484 = "NULL", "NULL", H484*4)</f>
        <v>442.26</v>
      </c>
      <c r="AA484" s="16">
        <v>15000000340</v>
      </c>
      <c r="AB484" s="8">
        <f>IF(OR(E484 = "NULL", G484 = "NULL"), "NULL", (E484+G484)/2)</f>
        <v>2.9250495246480366</v>
      </c>
      <c r="AC484" s="8">
        <f>IF(OR(F484 = "NULL", H484 = "NULL"), "NULL", (F484+H484)/2)</f>
        <v>82.923749999999998</v>
      </c>
      <c r="AD484" s="13"/>
    </row>
    <row r="485" spans="1:30" ht="75.599999999999994" customHeight="1" x14ac:dyDescent="0.3">
      <c r="A485" s="9" t="s">
        <v>1528</v>
      </c>
      <c r="B485" s="10" t="s">
        <v>1529</v>
      </c>
      <c r="C485" s="10" t="s">
        <v>1529</v>
      </c>
      <c r="D485" s="11" t="s">
        <v>1530</v>
      </c>
      <c r="E485" s="8">
        <f>IF(F485 = "NULL", "NULL", F485/28.34952)</f>
        <v>1.0000169315036023</v>
      </c>
      <c r="F485" s="8">
        <v>28.35</v>
      </c>
      <c r="G485" s="8">
        <f>IF(H485 = "NULL", "NULL", H485/28.34952)</f>
        <v>2.0000338630072045</v>
      </c>
      <c r="H485" s="8">
        <v>56.7</v>
      </c>
      <c r="I485" s="8">
        <f>IF(G485 = "NULL", "NULL", G485*1.25)</f>
        <v>2.5000423287590054</v>
      </c>
      <c r="J485" s="8">
        <f>IF(G485 = "NULL", "NULL", I485*28.35)</f>
        <v>70.87620002031781</v>
      </c>
      <c r="K485" s="8">
        <f>IF(G485 = "NULL", "NULL", G485*2)</f>
        <v>4.0000677260144091</v>
      </c>
      <c r="L485" s="8">
        <f>IF(G485 = "NULL", "NULL", K485*28.35)</f>
        <v>113.4019200325085</v>
      </c>
      <c r="M485" s="11" t="str">
        <f>CONCATENATE(D485, CHAR(10), " - NET WT. ", E485, " oz (", F485, " grams)")</f>
        <v>Vermont Maple Pepper Ingredients:
sugar, salt, flavoring including natural maple flavor, natural &amp; artificial flavors, pepper
 - NET WT. 1.0000169315036 oz (28.35 grams)</v>
      </c>
      <c r="N485" s="12">
        <v>10000000371</v>
      </c>
      <c r="O485" s="12">
        <v>30000000371</v>
      </c>
      <c r="P485" s="12">
        <v>50000000371</v>
      </c>
      <c r="Q485" s="12">
        <v>70000000371</v>
      </c>
      <c r="R485" s="12">
        <v>90000000371</v>
      </c>
      <c r="S485" s="12">
        <v>11000000435</v>
      </c>
      <c r="T485" s="12">
        <v>13000000444</v>
      </c>
      <c r="U485" s="10"/>
      <c r="V485" s="11" t="s">
        <v>1675</v>
      </c>
      <c r="W485" s="8">
        <f>IF(G485 = "NULL", "NULL", G485/4)</f>
        <v>0.50000846575180113</v>
      </c>
      <c r="X485" s="8">
        <f>IF(W485 = "NULL", "NULL", W485*28.35)</f>
        <v>14.175240004063562</v>
      </c>
      <c r="Y485" s="8">
        <f>IF(G485 = "NULL", "NULL", G485*4)</f>
        <v>8.0001354520288182</v>
      </c>
      <c r="Z485" s="8">
        <f>IF(G485 = "NULL", "NULL", H485*4)</f>
        <v>226.8</v>
      </c>
      <c r="AA485" s="16">
        <v>15000000341</v>
      </c>
      <c r="AB485" s="8">
        <f>IF(OR(E485 = "NULL", G485 = "NULL"), "NULL", (E485+G485)/2)</f>
        <v>1.5000253972554034</v>
      </c>
      <c r="AC485" s="8">
        <f>IF(OR(F485 = "NULL", H485 = "NULL"), "NULL", (F485+H485)/2)</f>
        <v>42.525000000000006</v>
      </c>
      <c r="AD485" s="13" t="s">
        <v>2017</v>
      </c>
    </row>
    <row r="486" spans="1:30" ht="75.599999999999994" customHeight="1" x14ac:dyDescent="0.3">
      <c r="A486" s="9" t="s">
        <v>1531</v>
      </c>
      <c r="B486" s="10" t="s">
        <v>1532</v>
      </c>
      <c r="C486" s="10" t="s">
        <v>1533</v>
      </c>
      <c r="D486" s="11" t="s">
        <v>1534</v>
      </c>
      <c r="E486" s="8">
        <f>IF(F486 = "NULL", "NULL", F486/28.34952)</f>
        <v>2.100035556157565</v>
      </c>
      <c r="F486" s="8">
        <v>59.535000000000004</v>
      </c>
      <c r="G486" s="8">
        <f>IF(H486 = "NULL", "NULL", H486/28.34952)</f>
        <v>4.20007111231513</v>
      </c>
      <c r="H486" s="8">
        <v>119.07000000000001</v>
      </c>
      <c r="I486" s="8">
        <f>IF(G486 = "NULL", "NULL", G486*1.25)</f>
        <v>5.2500888903939122</v>
      </c>
      <c r="J486" s="8">
        <f>IF(G486 = "NULL", "NULL", I486*28.35)</f>
        <v>148.84002004266742</v>
      </c>
      <c r="K486" s="8">
        <f>IF(G486 = "NULL", "NULL", G486*2)</f>
        <v>8.4001422246302599</v>
      </c>
      <c r="L486" s="8">
        <f>IF(G486 = "NULL", "NULL", K486*28.35)</f>
        <v>238.14403206826788</v>
      </c>
      <c r="M486" s="11" t="str">
        <f>CONCATENATE(D486, CHAR(10), " - NET WT. ", E486, " oz (", F486, " grams)")</f>
        <v>Vermont Pure Maple Syrup (Granulated) Ingredients:
pure maple syrup
 - NET WT. 2.10003555615756 oz (59.535 grams)</v>
      </c>
      <c r="N486" s="12">
        <v>10000000372</v>
      </c>
      <c r="O486" s="12">
        <v>30000000372</v>
      </c>
      <c r="P486" s="12">
        <v>50000000372</v>
      </c>
      <c r="Q486" s="12">
        <v>70000000372</v>
      </c>
      <c r="R486" s="12">
        <v>90000000372</v>
      </c>
      <c r="S486" s="12">
        <v>11000000436</v>
      </c>
      <c r="T486" s="12">
        <v>13000000445</v>
      </c>
      <c r="U486" s="10"/>
      <c r="V486" s="11"/>
      <c r="W486" s="8">
        <f>IF(G486 = "NULL", "NULL", G486/4)</f>
        <v>1.0500177780787825</v>
      </c>
      <c r="X486" s="8">
        <f>IF(W486 = "NULL", "NULL", W486*28.35)</f>
        <v>29.768004008533484</v>
      </c>
      <c r="Y486" s="8">
        <f>IF(G486 = "NULL", "NULL", G486*4)</f>
        <v>16.80028444926052</v>
      </c>
      <c r="Z486" s="8">
        <f>IF(G486 = "NULL", "NULL", H486*4)</f>
        <v>476.28000000000003</v>
      </c>
      <c r="AA486" s="16">
        <v>15000000342</v>
      </c>
      <c r="AB486" s="8">
        <f>IF(OR(E486 = "NULL", G486 = "NULL"), "NULL", (E486+G486)/2)</f>
        <v>3.1500533342363477</v>
      </c>
      <c r="AC486" s="8">
        <f>IF(OR(F486 = "NULL", H486 = "NULL"), "NULL", (F486+H486)/2)</f>
        <v>89.302500000000009</v>
      </c>
      <c r="AD486" s="13"/>
    </row>
    <row r="487" spans="1:30" ht="75.599999999999994" customHeight="1" x14ac:dyDescent="0.3">
      <c r="A487" s="9" t="s">
        <v>1535</v>
      </c>
      <c r="B487" s="10" t="s">
        <v>1536</v>
      </c>
      <c r="C487" s="10" t="s">
        <v>1537</v>
      </c>
      <c r="D487" s="11" t="s">
        <v>1538</v>
      </c>
      <c r="E487" s="8">
        <f>IF(F487 = "NULL", "NULL", F487/28.34952)</f>
        <v>1.6900286142410879</v>
      </c>
      <c r="F487" s="8">
        <v>47.911500000000004</v>
      </c>
      <c r="G487" s="8">
        <f>IF(H487 = "NULL", "NULL", H487/28.34952)</f>
        <v>3.3800572284821757</v>
      </c>
      <c r="H487" s="8">
        <v>95.823000000000008</v>
      </c>
      <c r="I487" s="8">
        <f>IF(G487 = "NULL", "NULL", G487*1.25)</f>
        <v>4.2250715356027193</v>
      </c>
      <c r="J487" s="8">
        <f>IF(G487 = "NULL", "NULL", I487*28.35)</f>
        <v>119.7807780343371</v>
      </c>
      <c r="K487" s="8">
        <f>IF(G487 = "NULL", "NULL", G487*2)</f>
        <v>6.7601144569643514</v>
      </c>
      <c r="L487" s="8">
        <f>IF(G487 = "NULL", "NULL", K487*28.35)</f>
        <v>191.64924485493938</v>
      </c>
      <c r="M487" s="11" t="str">
        <f>CONCATENATE(D487, CHAR(10), " - NET WT. ", E487, " oz (", F487, " grams)")</f>
        <v>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1.69002861424109 oz (47.9115 grams)</v>
      </c>
      <c r="N487" s="12">
        <v>10000000374</v>
      </c>
      <c r="O487" s="12">
        <v>30000000374</v>
      </c>
      <c r="P487" s="12">
        <v>50000000374</v>
      </c>
      <c r="Q487" s="12">
        <v>70000000374</v>
      </c>
      <c r="R487" s="12">
        <v>90000000374</v>
      </c>
      <c r="S487" s="12">
        <v>11000000437</v>
      </c>
      <c r="T487" s="12">
        <v>13000000446</v>
      </c>
      <c r="U487" s="10"/>
      <c r="V487" s="11"/>
      <c r="W487" s="8">
        <f>IF(G487 = "NULL", "NULL", G487/4)</f>
        <v>0.84501430712054393</v>
      </c>
      <c r="X487" s="8">
        <f>IF(W487 = "NULL", "NULL", W487*28.35)</f>
        <v>23.956155606867423</v>
      </c>
      <c r="Y487" s="8">
        <f>IF(G487 = "NULL", "NULL", G487*4)</f>
        <v>13.520228913928703</v>
      </c>
      <c r="Z487" s="8">
        <f>IF(G487 = "NULL", "NULL", H487*4)</f>
        <v>383.29200000000003</v>
      </c>
      <c r="AA487" s="16">
        <v>15000000343</v>
      </c>
      <c r="AB487" s="8">
        <f>IF(OR(E487 = "NULL", G487 = "NULL"), "NULL", (E487+G487)/2)</f>
        <v>2.5350429213616317</v>
      </c>
      <c r="AC487" s="8">
        <f>IF(OR(F487 = "NULL", H487 = "NULL"), "NULL", (F487+H487)/2)</f>
        <v>71.867250000000013</v>
      </c>
      <c r="AD487" s="13"/>
    </row>
    <row r="488" spans="1:30" ht="75.599999999999994" customHeight="1" x14ac:dyDescent="0.3">
      <c r="A488" s="9" t="s">
        <v>1539</v>
      </c>
      <c r="B488" s="10" t="s">
        <v>1540</v>
      </c>
      <c r="C488" s="10" t="s">
        <v>1540</v>
      </c>
      <c r="D488" s="11" t="s">
        <v>1541</v>
      </c>
      <c r="E488" s="8">
        <f>IF(F488 = "NULL", "NULL", F488/28.34952)</f>
        <v>1.1000186246539627</v>
      </c>
      <c r="F488" s="8">
        <v>31.185000000000006</v>
      </c>
      <c r="G488" s="8">
        <f>IF(H488 = "NULL", "NULL", H488/28.34952)</f>
        <v>2.2000372493079254</v>
      </c>
      <c r="H488" s="8">
        <v>62.370000000000012</v>
      </c>
      <c r="I488" s="8">
        <f>IF(G488 = "NULL", "NULL", G488*1.25)</f>
        <v>2.7500465616349068</v>
      </c>
      <c r="J488" s="8">
        <f>IF(G488 = "NULL", "NULL", I488*28.35)</f>
        <v>77.963820022349609</v>
      </c>
      <c r="K488" s="8">
        <f>IF(G488 = "NULL", "NULL", G488*2)</f>
        <v>4.4000744986158509</v>
      </c>
      <c r="L488" s="8">
        <f>IF(G488 = "NULL", "NULL", K488*28.35)</f>
        <v>124.74211203575938</v>
      </c>
      <c r="M488" s="11" t="str">
        <f>CONCATENATE(D488, CHAR(10), " - NET WT. ", E488, " oz (", F488, " grams)")</f>
        <v>Vietnam Peppercorn Ingredients:
peppercorns 
 - NET WT. 1.10001862465396 oz (31.185 grams)</v>
      </c>
      <c r="N488" s="12">
        <v>10000000375</v>
      </c>
      <c r="O488" s="12">
        <v>30000000375</v>
      </c>
      <c r="P488" s="12">
        <v>50000000375</v>
      </c>
      <c r="Q488" s="12">
        <v>70000000375</v>
      </c>
      <c r="R488" s="12">
        <v>90000000375</v>
      </c>
      <c r="S488" s="12">
        <v>11000000438</v>
      </c>
      <c r="T488" s="12">
        <v>13000000447</v>
      </c>
      <c r="U488" s="10"/>
      <c r="V488" s="11"/>
      <c r="W488" s="8">
        <f>IF(G488 = "NULL", "NULL", G488/4)</f>
        <v>0.55000931232698136</v>
      </c>
      <c r="X488" s="8">
        <f>IF(W488 = "NULL", "NULL", W488*28.35)</f>
        <v>15.592764004469922</v>
      </c>
      <c r="Y488" s="8">
        <f>IF(G488 = "NULL", "NULL", G488*4)</f>
        <v>8.8001489972317017</v>
      </c>
      <c r="Z488" s="8">
        <f>IF(G488 = "NULL", "NULL", H488*4)</f>
        <v>249.48000000000005</v>
      </c>
      <c r="AA488" s="16">
        <v>15000000344</v>
      </c>
      <c r="AB488" s="8">
        <f>IF(OR(E488 = "NULL", G488 = "NULL"), "NULL", (E488+G488)/2)</f>
        <v>1.6500279369809441</v>
      </c>
      <c r="AC488" s="8">
        <f>IF(OR(F488 = "NULL", H488 = "NULL"), "NULL", (F488+H488)/2)</f>
        <v>46.777500000000011</v>
      </c>
      <c r="AD488" s="13"/>
    </row>
    <row r="489" spans="1:30" ht="75.599999999999994" customHeight="1" x14ac:dyDescent="0.3">
      <c r="A489" s="9" t="s">
        <v>1673</v>
      </c>
      <c r="B489" s="10" t="s">
        <v>1674</v>
      </c>
      <c r="C489" s="10" t="s">
        <v>1674</v>
      </c>
      <c r="D489" s="11" t="s">
        <v>1674</v>
      </c>
      <c r="E489" s="8" t="str">
        <f>IF(F489 = "NULL", "NULL", F489/28.34952)</f>
        <v>NULL</v>
      </c>
      <c r="F489" s="8" t="s">
        <v>32</v>
      </c>
      <c r="G489" s="8" t="str">
        <f>IF(H489 = "NULL", "NULL", H489/28.34952)</f>
        <v>NULL</v>
      </c>
      <c r="H489" s="8" t="s">
        <v>32</v>
      </c>
      <c r="I489" s="8" t="str">
        <f>IF(G489 = "NULL", "NULL", G489*1.25)</f>
        <v>NULL</v>
      </c>
      <c r="J489" s="8" t="str">
        <f>IF(G489 = "NULL", "NULL", I489*28.35)</f>
        <v>NULL</v>
      </c>
      <c r="K489" s="8" t="str">
        <f>IF(G489 = "NULL", "NULL", G489*2)</f>
        <v>NULL</v>
      </c>
      <c r="L489" s="8" t="str">
        <f>IF(G489 = "NULL", "NULL", K489*28.35)</f>
        <v>NULL</v>
      </c>
      <c r="M489" s="11" t="str">
        <f>CONCATENATE(D489, CHAR(10), " - NET WT. ", E489, " oz (", F489, " grams)")</f>
        <v>Vinegar Sea Salt
 - NET WT. NULL oz (NULL grams)</v>
      </c>
      <c r="N489" s="12">
        <v>10000000528</v>
      </c>
      <c r="O489" s="12">
        <v>30000000528</v>
      </c>
      <c r="P489" s="12">
        <v>50000000528</v>
      </c>
      <c r="Q489" s="12">
        <v>70000000528</v>
      </c>
      <c r="R489" s="12">
        <v>90000000528</v>
      </c>
      <c r="S489" s="12">
        <v>11000000484</v>
      </c>
      <c r="T489" s="12">
        <v>13000000483</v>
      </c>
      <c r="U489" s="10"/>
      <c r="V489" s="11" t="s">
        <v>1678</v>
      </c>
      <c r="W489" s="8" t="str">
        <f>IF(G489 = "NULL", "NULL", G489/4)</f>
        <v>NULL</v>
      </c>
      <c r="X489" s="8" t="str">
        <f>IF(W489 = "NULL", "NULL", W489*28.35)</f>
        <v>NULL</v>
      </c>
      <c r="Y489" s="8" t="str">
        <f>IF(G489 = "NULL", "NULL", G489*4)</f>
        <v>NULL</v>
      </c>
      <c r="Z489" s="8" t="str">
        <f>IF(G489 = "NULL", "NULL", H489*4)</f>
        <v>NULL</v>
      </c>
      <c r="AA489" s="16">
        <v>15000000483</v>
      </c>
      <c r="AB489" s="8" t="str">
        <f>IF(OR(E489 = "NULL", G489 = "NULL"), "NULL", (E489+G489)/2)</f>
        <v>NULL</v>
      </c>
      <c r="AC489" s="8" t="str">
        <f>IF(OR(F489 = "NULL", H489 = "NULL"), "NULL", (F489+H489)/2)</f>
        <v>NULL</v>
      </c>
      <c r="AD489" s="13"/>
    </row>
    <row r="490" spans="1:30" ht="75.599999999999994" customHeight="1" x14ac:dyDescent="0.3">
      <c r="A490" s="9" t="s">
        <v>1542</v>
      </c>
      <c r="B490" s="10" t="s">
        <v>1543</v>
      </c>
      <c r="C490" s="10" t="s">
        <v>1544</v>
      </c>
      <c r="D490" s="11" t="s">
        <v>1661</v>
      </c>
      <c r="E490" s="8">
        <f>IF(F490 = "NULL", "NULL", F490/28.34952)</f>
        <v>2.9000491013604468</v>
      </c>
      <c r="F490" s="8">
        <v>82.215000000000003</v>
      </c>
      <c r="G490" s="8">
        <f>IF(H490 = "NULL", "NULL", H490/28.34952)</f>
        <v>5.8000982027208936</v>
      </c>
      <c r="H490" s="8">
        <v>164.43</v>
      </c>
      <c r="I490" s="8">
        <f>IF(G490 = "NULL", "NULL", G490*1.25)</f>
        <v>7.2501227534011168</v>
      </c>
      <c r="J490" s="8">
        <f>IF(G490 = "NULL", "NULL", I490*28.35)</f>
        <v>205.54098005892166</v>
      </c>
      <c r="K490" s="8">
        <f>IF(G490 = "NULL", "NULL", G490*2)</f>
        <v>11.600196405441787</v>
      </c>
      <c r="L490" s="8">
        <f>IF(G490 = "NULL", "NULL", K490*28.35)</f>
        <v>328.86556809427469</v>
      </c>
      <c r="M490" s="11" t="str">
        <f>CONCATENATE(D490, CHAR(10), " - NET WT. ", E490, " oz (", F490, " grams)")</f>
        <v>Vintage Merlot Sea Salt Ingredients:
sea salt, merlot  wine
 - NET WT. 2.90004910136045 oz (82.215 grams)</v>
      </c>
      <c r="N490" s="12">
        <v>10000000376</v>
      </c>
      <c r="O490" s="12">
        <v>30000000376</v>
      </c>
      <c r="P490" s="12">
        <v>50000000376</v>
      </c>
      <c r="Q490" s="12">
        <v>70000000376</v>
      </c>
      <c r="R490" s="12">
        <v>90000000376</v>
      </c>
      <c r="S490" s="12">
        <v>11000000439</v>
      </c>
      <c r="T490" s="12">
        <v>13000000448</v>
      </c>
      <c r="U490" s="10" t="s">
        <v>39</v>
      </c>
      <c r="V490" s="11" t="s">
        <v>1687</v>
      </c>
      <c r="W490" s="8">
        <f>IF(G490 = "NULL", "NULL", G490/4)</f>
        <v>1.4500245506802234</v>
      </c>
      <c r="X490" s="8">
        <f>IF(W490 = "NULL", "NULL", W490*28.35)</f>
        <v>41.108196011784337</v>
      </c>
      <c r="Y490" s="8">
        <f>IF(G490 = "NULL", "NULL", G490*4)</f>
        <v>23.200392810883574</v>
      </c>
      <c r="Z490" s="8">
        <f>IF(G490 = "NULL", "NULL", H490*4)</f>
        <v>657.72</v>
      </c>
      <c r="AA490" s="16">
        <v>15000000345</v>
      </c>
      <c r="AB490" s="8">
        <f>IF(OR(E490 = "NULL", G490 = "NULL"), "NULL", (E490+G490)/2)</f>
        <v>4.3500736520406704</v>
      </c>
      <c r="AC490" s="8">
        <f>IF(OR(F490 = "NULL", H490 = "NULL"), "NULL", (F490+H490)/2)</f>
        <v>123.32250000000001</v>
      </c>
      <c r="AD490" s="13"/>
    </row>
    <row r="491" spans="1:30" ht="75.599999999999994" customHeight="1" x14ac:dyDescent="0.3">
      <c r="A491" s="9" t="s">
        <v>1545</v>
      </c>
      <c r="B491" s="10" t="s">
        <v>1546</v>
      </c>
      <c r="C491" s="10" t="s">
        <v>1547</v>
      </c>
      <c r="D491" s="11" t="s">
        <v>1548</v>
      </c>
      <c r="E491" s="8">
        <f>IF(F491 = "NULL", "NULL", F491/28.34952)</f>
        <v>1.8000304767064841</v>
      </c>
      <c r="F491" s="8">
        <v>51.03</v>
      </c>
      <c r="G491" s="8">
        <f>IF(H491 = "NULL", "NULL", H491/28.34952)</f>
        <v>3.6000609534129682</v>
      </c>
      <c r="H491" s="8">
        <v>102.06</v>
      </c>
      <c r="I491" s="8">
        <f>IF(G491 = "NULL", "NULL", G491*1.25)</f>
        <v>4.50007619176621</v>
      </c>
      <c r="J491" s="8">
        <f>IF(G491 = "NULL", "NULL", I491*28.35)</f>
        <v>127.57716003657205</v>
      </c>
      <c r="K491" s="8">
        <f>IF(G491 = "NULL", "NULL", G491*2)</f>
        <v>7.2001219068259363</v>
      </c>
      <c r="L491" s="8">
        <f>IF(G491 = "NULL", "NULL", K491*28.35)</f>
        <v>204.1234560585153</v>
      </c>
      <c r="M491" s="11" t="str">
        <f>CONCATENATE(D491, CHAR(10), " - NET WT. ", E491, " oz (", F491, " grams)")</f>
        <v>VA Baked Ham Glaze Ingredients:
sugar, paprika, cloves, cinnamon
 - NET WT. 1.80003047670648 oz (51.03 grams)</v>
      </c>
      <c r="N491" s="12">
        <v>10000000377</v>
      </c>
      <c r="O491" s="12">
        <v>30000000377</v>
      </c>
      <c r="P491" s="12">
        <v>50000000377</v>
      </c>
      <c r="Q491" s="12">
        <v>70000000377</v>
      </c>
      <c r="R491" s="12">
        <v>90000000377</v>
      </c>
      <c r="S491" s="12">
        <v>11000000440</v>
      </c>
      <c r="T491" s="12">
        <v>13000000449</v>
      </c>
      <c r="U491" s="10"/>
      <c r="V491" s="11"/>
      <c r="W491" s="8">
        <f>IF(G491 = "NULL", "NULL", G491/4)</f>
        <v>0.90001523835324204</v>
      </c>
      <c r="X491" s="8">
        <f>IF(W491 = "NULL", "NULL", W491*28.35)</f>
        <v>25.515432007314413</v>
      </c>
      <c r="Y491" s="8">
        <f>IF(G491 = "NULL", "NULL", G491*4)</f>
        <v>14.400243813651873</v>
      </c>
      <c r="Z491" s="8">
        <f>IF(G491 = "NULL", "NULL", H491*4)</f>
        <v>408.24</v>
      </c>
      <c r="AA491" s="16">
        <v>15000000346</v>
      </c>
      <c r="AB491" s="8">
        <f>IF(OR(E491 = "NULL", G491 = "NULL"), "NULL", (E491+G491)/2)</f>
        <v>2.7000457150597263</v>
      </c>
      <c r="AC491" s="8">
        <f>IF(OR(F491 = "NULL", H491 = "NULL"), "NULL", (F491+H491)/2)</f>
        <v>76.545000000000002</v>
      </c>
      <c r="AD491" s="13"/>
    </row>
    <row r="492" spans="1:30" ht="75.599999999999994" customHeight="1" x14ac:dyDescent="0.3">
      <c r="A492" s="9" t="s">
        <v>1549</v>
      </c>
      <c r="B492" s="10" t="s">
        <v>1550</v>
      </c>
      <c r="C492" s="10" t="s">
        <v>1551</v>
      </c>
      <c r="D492" s="11" t="s">
        <v>1698</v>
      </c>
      <c r="E492" s="8">
        <f>IF(F492 = "NULL", "NULL", F492/28.34952)</f>
        <v>1.7000287835561239</v>
      </c>
      <c r="F492" s="8">
        <v>48.195</v>
      </c>
      <c r="G492" s="8">
        <f>IF(H492 = "NULL", "NULL", H492/28.34952)</f>
        <v>3.4000575671122477</v>
      </c>
      <c r="H492" s="8">
        <v>96.39</v>
      </c>
      <c r="I492" s="8">
        <f>IF(G492 = "NULL", "NULL", G492*1.25)</f>
        <v>4.2500719588903095</v>
      </c>
      <c r="J492" s="8">
        <f>IF(G492 = "NULL", "NULL", I492*28.35)</f>
        <v>120.48954003454028</v>
      </c>
      <c r="K492" s="8">
        <f>IF(G492 = "NULL", "NULL", G492*2)</f>
        <v>6.8001151342244954</v>
      </c>
      <c r="L492" s="8">
        <f>IF(G492 = "NULL", "NULL", K492*28.35)</f>
        <v>192.78326405526445</v>
      </c>
      <c r="M492" s="11" t="str">
        <f>CONCATENATE(D492, CHAR(10), " - NET WT. ", E492, " oz (", F492, " grams)")</f>
        <v>Virginia Chicken &amp; Poultry Ingredients:
salt, coriander, rosemary, laurel, sage, oregano, marjoram, cumin, natural oil, calcium, spices
 - NET WT. 1.70002878355612 oz (48.195 grams)</v>
      </c>
      <c r="N492" s="12">
        <v>10000000378</v>
      </c>
      <c r="O492" s="12">
        <v>30000000378</v>
      </c>
      <c r="P492" s="12">
        <v>50000000378</v>
      </c>
      <c r="Q492" s="12">
        <v>70000000378</v>
      </c>
      <c r="R492" s="12">
        <v>90000000378</v>
      </c>
      <c r="S492" s="12">
        <v>11000000441</v>
      </c>
      <c r="T492" s="12">
        <v>13000000450</v>
      </c>
      <c r="U492" s="10"/>
      <c r="V492" s="11"/>
      <c r="W492" s="8">
        <f>IF(G492 = "NULL", "NULL", G492/4)</f>
        <v>0.85001439177806193</v>
      </c>
      <c r="X492" s="8">
        <f>IF(W492 = "NULL", "NULL", W492*28.35)</f>
        <v>24.097908006908057</v>
      </c>
      <c r="Y492" s="8">
        <f>IF(G492 = "NULL", "NULL", G492*4)</f>
        <v>13.600230268448991</v>
      </c>
      <c r="Z492" s="8">
        <f>IF(G492 = "NULL", "NULL", H492*4)</f>
        <v>385.56</v>
      </c>
      <c r="AA492" s="16">
        <v>15000000347</v>
      </c>
      <c r="AB492" s="8">
        <f>IF(OR(E492 = "NULL", G492 = "NULL"), "NULL", (E492+G492)/2)</f>
        <v>2.5500431753341859</v>
      </c>
      <c r="AC492" s="8">
        <f>IF(OR(F492 = "NULL", H492 = "NULL"), "NULL", (F492+H492)/2)</f>
        <v>72.292500000000004</v>
      </c>
      <c r="AD492" s="13"/>
    </row>
    <row r="493" spans="1:30" ht="75.599999999999994" customHeight="1" x14ac:dyDescent="0.3">
      <c r="A493" s="14" t="s">
        <v>1553</v>
      </c>
      <c r="B493" s="10" t="s">
        <v>1554</v>
      </c>
      <c r="C493" s="10" t="s">
        <v>1554</v>
      </c>
      <c r="D493" s="11" t="s">
        <v>2230</v>
      </c>
      <c r="E493" s="8">
        <f>IF(F493 = "NULL", "NULL", F493/28.34952)</f>
        <v>1.0229450092982175</v>
      </c>
      <c r="F493" s="8">
        <v>29</v>
      </c>
      <c r="G493" s="8">
        <f>IF(H493 = "NULL", "NULL", H493/28.34952)</f>
        <v>2.1164379502721742</v>
      </c>
      <c r="H493" s="8">
        <v>60</v>
      </c>
      <c r="I493" s="8">
        <f>IF(G493 = "NULL", "NULL", G493*1.25)</f>
        <v>2.645547437840218</v>
      </c>
      <c r="J493" s="8">
        <f>IF(G493 = "NULL", "NULL", I493*28.35)</f>
        <v>75.001269862770187</v>
      </c>
      <c r="K493" s="8">
        <f>IF(G493 = "NULL", "NULL", G493*2)</f>
        <v>4.2328759005443484</v>
      </c>
      <c r="L493" s="8">
        <f>IF(G493 = "NULL", "NULL", K493*28.35)</f>
        <v>120.00203178043228</v>
      </c>
      <c r="M493" s="11" t="s">
        <v>2231</v>
      </c>
      <c r="N493" s="11">
        <v>10000000466</v>
      </c>
      <c r="O493" s="11">
        <v>30000000466</v>
      </c>
      <c r="P493" s="11">
        <v>50000000466</v>
      </c>
      <c r="Q493" s="11">
        <v>70000000466</v>
      </c>
      <c r="R493" s="11">
        <v>90000000466</v>
      </c>
      <c r="S493" s="11">
        <v>11000000443</v>
      </c>
      <c r="T493" s="11">
        <v>13000000452</v>
      </c>
      <c r="U493" s="11"/>
      <c r="V493" s="11"/>
      <c r="W493" s="8">
        <f>IF(G493 = "NULL", "NULL", G493/4)</f>
        <v>0.52910948756804355</v>
      </c>
      <c r="X493" s="8">
        <f>IF(W493 = "NULL", "NULL", W493*28.35)</f>
        <v>15.000253972554034</v>
      </c>
      <c r="Y493" s="8">
        <f>IF(G493 = "NULL", "NULL", G493*4)</f>
        <v>8.4657518010886967</v>
      </c>
      <c r="Z493" s="8">
        <f>IF(G493 = "NULL", "NULL", H493*4)</f>
        <v>240</v>
      </c>
      <c r="AA493" s="11">
        <v>15000000423</v>
      </c>
      <c r="AB493" s="8">
        <f>IF(OR(E493 = "NULL", G493 = "NULL"), "NULL", (E493+G493)/2)</f>
        <v>1.5696914797851957</v>
      </c>
      <c r="AC493" s="8">
        <f>IF(OR(F493 = "NULL", H493 = "NULL"), "NULL", (F493+H493)/2)</f>
        <v>44.5</v>
      </c>
      <c r="AD493" s="13" t="s">
        <v>1555</v>
      </c>
    </row>
    <row r="494" spans="1:30" ht="75.599999999999994" customHeight="1" x14ac:dyDescent="0.3">
      <c r="A494" s="9" t="s">
        <v>1556</v>
      </c>
      <c r="B494" s="10" t="s">
        <v>1557</v>
      </c>
      <c r="C494" s="10" t="s">
        <v>1558</v>
      </c>
      <c r="D494" s="11" t="s">
        <v>1559</v>
      </c>
      <c r="E494" s="8">
        <f>IF(F494 = "NULL", "NULL", F494/28.34952)</f>
        <v>1.687528571912329</v>
      </c>
      <c r="F494" s="8">
        <v>47.840625000000003</v>
      </c>
      <c r="G494" s="8">
        <f>IF(H494 = "NULL", "NULL", H494/28.34952)</f>
        <v>3.3750571438246579</v>
      </c>
      <c r="H494" s="8">
        <v>95.681250000000006</v>
      </c>
      <c r="I494" s="8">
        <f>IF(G494 = "NULL", "NULL", G494*1.25)</f>
        <v>4.2188214297808226</v>
      </c>
      <c r="J494" s="8">
        <f>IF(G494 = "NULL", "NULL", I494*28.35)</f>
        <v>119.60358753428633</v>
      </c>
      <c r="K494" s="8">
        <f>IF(G494 = "NULL", "NULL", G494*2)</f>
        <v>6.7501142876493159</v>
      </c>
      <c r="L494" s="8">
        <f>IF(G494 = "NULL", "NULL", K494*28.35)</f>
        <v>191.36574005485812</v>
      </c>
      <c r="M494" s="11" t="str">
        <f>CONCATENATE(D494, CHAR(10), " - NET WT. ", E494, " oz (", F494, " grams)")</f>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
 - NET WT. 1.68752857191233 oz (47.840625 grams)</v>
      </c>
      <c r="N494" s="12">
        <v>10000000379</v>
      </c>
      <c r="O494" s="12">
        <v>30000000379</v>
      </c>
      <c r="P494" s="12">
        <v>50000000379</v>
      </c>
      <c r="Q494" s="12">
        <v>70000000379</v>
      </c>
      <c r="R494" s="12">
        <v>90000000379</v>
      </c>
      <c r="S494" s="12">
        <v>11000000444</v>
      </c>
      <c r="T494" s="12">
        <v>13000000453</v>
      </c>
      <c r="U494" s="10"/>
      <c r="V494" s="11"/>
      <c r="W494" s="8">
        <f>IF(G494 = "NULL", "NULL", G494/4)</f>
        <v>0.84376428595616448</v>
      </c>
      <c r="X494" s="8">
        <f>IF(W494 = "NULL", "NULL", W494*28.35)</f>
        <v>23.920717506857265</v>
      </c>
      <c r="Y494" s="8">
        <f>IF(G494 = "NULL", "NULL", G494*4)</f>
        <v>13.500228575298632</v>
      </c>
      <c r="Z494" s="8">
        <f>IF(G494 = "NULL", "NULL", H494*4)</f>
        <v>382.72500000000002</v>
      </c>
      <c r="AA494" s="16">
        <v>15000000348</v>
      </c>
      <c r="AB494" s="8">
        <f>IF(OR(E494 = "NULL", G494 = "NULL"), "NULL", (E494+G494)/2)</f>
        <v>2.5312928578684932</v>
      </c>
      <c r="AC494" s="8">
        <f>IF(OR(F494 = "NULL", H494 = "NULL"), "NULL", (F494+H494)/2)</f>
        <v>71.760937500000011</v>
      </c>
      <c r="AD494" s="13"/>
    </row>
    <row r="495" spans="1:30" ht="75.599999999999994" customHeight="1" x14ac:dyDescent="0.3">
      <c r="A495" s="9" t="s">
        <v>1560</v>
      </c>
      <c r="B495" s="10" t="s">
        <v>1561</v>
      </c>
      <c r="C495" s="10" t="s">
        <v>1562</v>
      </c>
      <c r="D495" s="11" t="s">
        <v>1563</v>
      </c>
      <c r="E495" s="8">
        <f>IF(F495 = "NULL", "NULL", F495/28.34952)</f>
        <v>1.1000186246539627</v>
      </c>
      <c r="F495" s="8">
        <v>31.185000000000006</v>
      </c>
      <c r="G495" s="8">
        <f>IF(H495 = "NULL", "NULL", H495/28.34952)</f>
        <v>2.2000372493079254</v>
      </c>
      <c r="H495" s="8">
        <v>62.370000000000012</v>
      </c>
      <c r="I495" s="8">
        <f>IF(G495 = "NULL", "NULL", G495*1.25)</f>
        <v>2.7500465616349068</v>
      </c>
      <c r="J495" s="8">
        <f>IF(G495 = "NULL", "NULL", I495*28.35)</f>
        <v>77.963820022349609</v>
      </c>
      <c r="K495" s="8">
        <f>IF(G495 = "NULL", "NULL", G495*2)</f>
        <v>4.4000744986158509</v>
      </c>
      <c r="L495" s="8">
        <f>IF(G495 = "NULL", "NULL", K495*28.35)</f>
        <v>124.74211203575938</v>
      </c>
      <c r="M495" s="11" t="str">
        <f>CONCATENATE(D495, CHAR(10), " - NET WT. ", E495, " oz (", F495, " grams)")</f>
        <v>Way Down South Grill Seasoning Ingredients:
salt, sugar, dextrose, spices, dehydrated garlic, dehydrated onion
 - NET WT. 1.10001862465396 oz (31.185 grams)</v>
      </c>
      <c r="N495" s="12">
        <v>10000000428</v>
      </c>
      <c r="O495" s="12">
        <v>30000000428</v>
      </c>
      <c r="P495" s="12">
        <v>50000000428</v>
      </c>
      <c r="Q495" s="12">
        <v>70000000428</v>
      </c>
      <c r="R495" s="12">
        <v>90000000428</v>
      </c>
      <c r="S495" s="12">
        <v>11000000445</v>
      </c>
      <c r="T495" s="12">
        <v>13000000454</v>
      </c>
      <c r="U495" s="10" t="s">
        <v>39</v>
      </c>
      <c r="V495" s="11" t="s">
        <v>1677</v>
      </c>
      <c r="W495" s="8">
        <f>IF(G495 = "NULL", "NULL", G495/4)</f>
        <v>0.55000931232698136</v>
      </c>
      <c r="X495" s="8">
        <f>IF(W495 = "NULL", "NULL", W495*28.35)</f>
        <v>15.592764004469922</v>
      </c>
      <c r="Y495" s="8">
        <f>IF(G495 = "NULL", "NULL", G495*4)</f>
        <v>8.8001489972317017</v>
      </c>
      <c r="Z495" s="8">
        <f>IF(G495 = "NULL", "NULL", H495*4)</f>
        <v>249.48000000000005</v>
      </c>
      <c r="AA495" s="16">
        <v>15000000387</v>
      </c>
      <c r="AB495" s="8">
        <f>IF(OR(E495 = "NULL", G495 = "NULL"), "NULL", (E495+G495)/2)</f>
        <v>1.6500279369809441</v>
      </c>
      <c r="AC495" s="8">
        <f>IF(OR(F495 = "NULL", H495 = "NULL"), "NULL", (F495+H495)/2)</f>
        <v>46.777500000000011</v>
      </c>
      <c r="AD495" s="13"/>
    </row>
    <row r="496" spans="1:30" ht="75.599999999999994" customHeight="1" x14ac:dyDescent="0.3">
      <c r="A496" s="9" t="s">
        <v>1564</v>
      </c>
      <c r="B496" s="10" t="s">
        <v>1565</v>
      </c>
      <c r="C496" s="10" t="s">
        <v>1565</v>
      </c>
      <c r="D496" s="11" t="s">
        <v>1566</v>
      </c>
      <c r="E496" s="8">
        <f>IF(F496 = "NULL", "NULL", F496/28.34952)</f>
        <v>13.000220109546829</v>
      </c>
      <c r="F496" s="8">
        <v>368.55</v>
      </c>
      <c r="G496" s="8">
        <f>IF(H496 = "NULL", "NULL", H496/28.34952)</f>
        <v>26.000440219093658</v>
      </c>
      <c r="H496" s="8">
        <v>737.1</v>
      </c>
      <c r="I496" s="8">
        <f>IF(G496 = "NULL", "NULL", G496*1.25)</f>
        <v>32.50055027386707</v>
      </c>
      <c r="J496" s="8">
        <f>IF(G496 = "NULL", "NULL", I496*28.35)</f>
        <v>921.39060026413154</v>
      </c>
      <c r="K496" s="8">
        <f>IF(G496 = "NULL", "NULL", G496*2)</f>
        <v>52.000880438187316</v>
      </c>
      <c r="L496" s="8">
        <f>IF(G496 = "NULL", "NULL", K496*28.35)</f>
        <v>1474.2249604226106</v>
      </c>
      <c r="M496" s="11" t="str">
        <f>CONCATENATE(D496, CHAR(10), " - NET WT. ", E496, " oz (", F496, " grams)")</f>
        <v>White Butterfly Popcorn Ingredients:
white butterfly popcorn kernels
 - NET WT. 13.0002201095468 oz (368.55 grams)</v>
      </c>
      <c r="N496" s="12">
        <v>10000000388</v>
      </c>
      <c r="O496" s="12">
        <v>30000000388</v>
      </c>
      <c r="P496" s="12">
        <v>50000000388</v>
      </c>
      <c r="Q496" s="12">
        <v>70000000388</v>
      </c>
      <c r="R496" s="12">
        <v>90000000388</v>
      </c>
      <c r="S496" s="12">
        <v>11000000446</v>
      </c>
      <c r="T496" s="12">
        <v>13000000455</v>
      </c>
      <c r="U496" s="10"/>
      <c r="V496" s="11"/>
      <c r="W496" s="8">
        <f>IF(G496 = "NULL", "NULL", G496/4)</f>
        <v>6.5001100547734145</v>
      </c>
      <c r="X496" s="8">
        <f>IF(W496 = "NULL", "NULL", W496*28.35)</f>
        <v>184.27812005282632</v>
      </c>
      <c r="Y496" s="8">
        <f>IF(G496 = "NULL", "NULL", G496*4)</f>
        <v>104.00176087637463</v>
      </c>
      <c r="Z496" s="8">
        <f>IF(G496 = "NULL", "NULL", H496*4)</f>
        <v>2948.4</v>
      </c>
      <c r="AA496" s="16">
        <v>15000000355</v>
      </c>
      <c r="AB496" s="8">
        <f>IF(OR(E496 = "NULL", G496 = "NULL"), "NULL", (E496+G496)/2)</f>
        <v>19.500330164320243</v>
      </c>
      <c r="AC496" s="8">
        <f>IF(OR(F496 = "NULL", H496 = "NULL"), "NULL", (F496+H496)/2)</f>
        <v>552.82500000000005</v>
      </c>
      <c r="AD496" s="13"/>
    </row>
    <row r="497" spans="1:30" ht="75.599999999999994" customHeight="1" x14ac:dyDescent="0.3">
      <c r="A497" s="9" t="s">
        <v>1567</v>
      </c>
      <c r="B497" s="10" t="s">
        <v>1568</v>
      </c>
      <c r="C497" s="10" t="s">
        <v>1569</v>
      </c>
      <c r="D497" s="11" t="s">
        <v>1570</v>
      </c>
      <c r="E497" s="8">
        <f>IF(F497 = "NULL", "NULL", F497/28.34952)</f>
        <v>1.1000186246539627</v>
      </c>
      <c r="F497" s="8">
        <v>31.185000000000006</v>
      </c>
      <c r="G497" s="8">
        <f>IF(H497 = "NULL", "NULL", H497/28.34952)</f>
        <v>2.2000372493079254</v>
      </c>
      <c r="H497" s="8">
        <v>62.370000000000012</v>
      </c>
      <c r="I497" s="8">
        <f>IF(G497 = "NULL", "NULL", G497*1.25)</f>
        <v>2.7500465616349068</v>
      </c>
      <c r="J497" s="8">
        <f>IF(G497 = "NULL", "NULL", I497*28.35)</f>
        <v>77.963820022349609</v>
      </c>
      <c r="K497" s="8">
        <f>IF(G497 = "NULL", "NULL", G497*2)</f>
        <v>4.4000744986158509</v>
      </c>
      <c r="L497" s="8">
        <f>IF(G497 = "NULL", "NULL", K497*28.35)</f>
        <v>124.74211203575938</v>
      </c>
      <c r="M497" s="11" t="str">
        <f>CONCATENATE(D497, CHAR(10), " - NET WT. ", E497, " oz (", F497,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1.10001862465396 oz (31.185 grams)</v>
      </c>
      <c r="N497" s="12">
        <v>10000000382</v>
      </c>
      <c r="O497" s="12">
        <v>30000000382</v>
      </c>
      <c r="P497" s="12">
        <v>50000000382</v>
      </c>
      <c r="Q497" s="12">
        <v>70000000382</v>
      </c>
      <c r="R497" s="12">
        <v>90000000382</v>
      </c>
      <c r="S497" s="12">
        <v>11000000447</v>
      </c>
      <c r="T497" s="12">
        <v>13000000456</v>
      </c>
      <c r="U497" s="10"/>
      <c r="V497" s="11"/>
      <c r="W497" s="8">
        <f>IF(G497 = "NULL", "NULL", G497/4)</f>
        <v>0.55000931232698136</v>
      </c>
      <c r="X497" s="8">
        <f>IF(W497 = "NULL", "NULL", W497*28.35)</f>
        <v>15.592764004469922</v>
      </c>
      <c r="Y497" s="8">
        <f>IF(G497 = "NULL", "NULL", G497*4)</f>
        <v>8.8001489972317017</v>
      </c>
      <c r="Z497" s="8">
        <f>IF(G497 = "NULL", "NULL", H497*4)</f>
        <v>249.48000000000005</v>
      </c>
      <c r="AA497" s="16">
        <v>15000000349</v>
      </c>
      <c r="AB497" s="8">
        <f>IF(OR(E497 = "NULL", G497 = "NULL"), "NULL", (E497+G497)/2)</f>
        <v>1.6500279369809441</v>
      </c>
      <c r="AC497" s="8">
        <f>IF(OR(F497 = "NULL", H497 = "NULL"), "NULL", (F497+H497)/2)</f>
        <v>46.777500000000011</v>
      </c>
      <c r="AD497" s="13"/>
    </row>
    <row r="498" spans="1:30" ht="75.599999999999994" customHeight="1" x14ac:dyDescent="0.3">
      <c r="A498" s="25" t="s">
        <v>1571</v>
      </c>
      <c r="B498" s="10" t="s">
        <v>1572</v>
      </c>
      <c r="C498" s="10" t="s">
        <v>1573</v>
      </c>
      <c r="D498" s="11" t="s">
        <v>2111</v>
      </c>
      <c r="E498" s="8">
        <f>IF(F498 = "NULL", "NULL", F498/28.34952)</f>
        <v>1.0934929409739567</v>
      </c>
      <c r="F498" s="8">
        <v>31</v>
      </c>
      <c r="G498" s="8">
        <f>IF(H498 = "NULL", "NULL", H498/28.34952)</f>
        <v>2.2222598477857827</v>
      </c>
      <c r="H498" s="8">
        <v>63</v>
      </c>
      <c r="I498" s="8">
        <f>IF(G498 = "NULL", "NULL", G498*1.25)</f>
        <v>2.7778248097322282</v>
      </c>
      <c r="J498" s="8">
        <f>IF(G498 = "NULL", "NULL", I498*28.35)</f>
        <v>78.75133335590867</v>
      </c>
      <c r="K498" s="8">
        <f>IF(G498 = "NULL", "NULL", G498*2)</f>
        <v>4.4445196955715653</v>
      </c>
      <c r="L498" s="8">
        <f>IF(G498 = "NULL", "NULL", K498*28.35)</f>
        <v>126.00213336945389</v>
      </c>
      <c r="M498" s="11" t="str">
        <f>CONCATENATE(D498, CHAR(10), " - NET WT. ", E498, " oz (", F498, " grams)")</f>
        <v>White Cheddar Popcorn Seasoning Ingredients:
buttermilk powder, cheddar cheese powder (cultured pasteurized milk, salt, enzymes) whey, salt, natural flavor, disodium phosphate
• ALLERGY ALERT: contains milk •
 - NET WT. 1.09349294097396 oz (31 grams)</v>
      </c>
      <c r="N498" s="12">
        <v>10000000384</v>
      </c>
      <c r="O498" s="12">
        <v>30000000384</v>
      </c>
      <c r="P498" s="12">
        <v>50000000384</v>
      </c>
      <c r="Q498" s="12">
        <v>70000000384</v>
      </c>
      <c r="R498" s="12">
        <v>90000000384</v>
      </c>
      <c r="S498" s="12">
        <v>11000000448</v>
      </c>
      <c r="T498" s="12">
        <v>13000000457</v>
      </c>
      <c r="U498" s="10" t="s">
        <v>39</v>
      </c>
      <c r="V498" s="11" t="s">
        <v>2021</v>
      </c>
      <c r="W498" s="8">
        <f>IF(G498 = "NULL", "NULL", G498/4)</f>
        <v>0.55556496194644567</v>
      </c>
      <c r="X498" s="8">
        <f>IF(W498 = "NULL", "NULL", W498*28.35)</f>
        <v>15.750266671181736</v>
      </c>
      <c r="Y498" s="8">
        <f>IF(G498 = "NULL", "NULL", G498*4)</f>
        <v>8.8890393911431307</v>
      </c>
      <c r="Z498" s="8">
        <f>IF(G498 = "NULL", "NULL", H498*4)</f>
        <v>252</v>
      </c>
      <c r="AA498" s="16">
        <v>15000000351</v>
      </c>
      <c r="AB498" s="8">
        <f>IF(OR(E498 = "NULL", G498 = "NULL"), "NULL", (E498+G498)/2)</f>
        <v>1.6578763943798696</v>
      </c>
      <c r="AC498" s="8">
        <f>IF(OR(F498 = "NULL", H498 = "NULL"), "NULL", (F498+H498)/2)</f>
        <v>47</v>
      </c>
      <c r="AD498" s="13"/>
    </row>
    <row r="499" spans="1:30" ht="75.599999999999994" customHeight="1" x14ac:dyDescent="0.3">
      <c r="A499" s="14" t="s">
        <v>2354</v>
      </c>
      <c r="B499" s="10" t="s">
        <v>2322</v>
      </c>
      <c r="C499" s="10" t="s">
        <v>2322</v>
      </c>
      <c r="D499" s="11" t="s">
        <v>2350</v>
      </c>
      <c r="E499" s="8">
        <f>IF(F499 = "NULL", "NULL", F499/28.34952)</f>
        <v>1.0934929409739567</v>
      </c>
      <c r="F499" s="8">
        <v>31</v>
      </c>
      <c r="G499" s="8">
        <f>IF(H499 = "NULL", "NULL", H499/28.34952)</f>
        <v>2.2222598477857827</v>
      </c>
      <c r="H499" s="8">
        <v>63</v>
      </c>
      <c r="I499" s="8">
        <f>IF(G499 = "NULL", "NULL", G499*1.25)</f>
        <v>2.7778248097322282</v>
      </c>
      <c r="J499" s="8">
        <f>IF(G499 = "NULL", "NULL", I499*28.35)</f>
        <v>78.75133335590867</v>
      </c>
      <c r="K499" s="8">
        <f>IF(G499 = "NULL", "NULL", G499*2)</f>
        <v>4.4445196955715653</v>
      </c>
      <c r="L499" s="8">
        <f>IF(G499 = "NULL", "NULL", K499*28.35)</f>
        <v>126.00213336945389</v>
      </c>
      <c r="M499" s="8" t="str">
        <f>CONCATENATE(D499, CHAR(10), " - NET WT. ", E499, " oz (", F499, " grams)")</f>
        <v>White Cheddar Seasoning Ingredients:
buttermilk powder, cheddar cheese powder (cultured pasteurized milk, salt, enzymes) whey, salt, natural flavor, disodium phosphate
• ALLERGY ALERT: contains milk •
 - NET WT. 1.09349294097396 oz (31 grams)</v>
      </c>
      <c r="N499" s="11">
        <v>10000000561</v>
      </c>
      <c r="O499" s="11">
        <v>30000000561</v>
      </c>
      <c r="P499" s="11">
        <v>50000000561</v>
      </c>
      <c r="Q499" s="11">
        <v>70000000561</v>
      </c>
      <c r="R499" s="11">
        <v>90000000561</v>
      </c>
      <c r="S499" s="11">
        <v>11000000517</v>
      </c>
      <c r="T499" s="11">
        <v>13000000516</v>
      </c>
      <c r="U499" s="27"/>
      <c r="W499" s="8">
        <f>IF(G499 = "NULL", "NULL", G499/4)</f>
        <v>0.55556496194644567</v>
      </c>
      <c r="X499" s="8">
        <f>IF(W499 = "NULL", "NULL", W499*28.35)</f>
        <v>15.750266671181736</v>
      </c>
      <c r="Y499" s="8">
        <f>IF(G499 = "NULL", "NULL", G499*4)</f>
        <v>8.8890393911431307</v>
      </c>
      <c r="Z499" s="8">
        <f>IF(G499 = "NULL", "NULL", H499*4)</f>
        <v>252</v>
      </c>
      <c r="AA499" s="11">
        <v>15000000038</v>
      </c>
      <c r="AB499" s="8">
        <f>IF(OR(E499 = "NULL", G499 = "NULL"), "NULL", (E499+G499)/2)</f>
        <v>1.6578763943798696</v>
      </c>
      <c r="AC499" s="8">
        <f>IF(OR(F499 = "NULL", H499 = "NULL"), "NULL", (F499+H499)/2)</f>
        <v>47</v>
      </c>
      <c r="AD499" s="13" t="s">
        <v>2351</v>
      </c>
    </row>
    <row r="500" spans="1:30" ht="75.599999999999994" customHeight="1" x14ac:dyDescent="0.3">
      <c r="A500" s="9" t="s">
        <v>1574</v>
      </c>
      <c r="B500" s="10" t="s">
        <v>1575</v>
      </c>
      <c r="C500" s="10" t="s">
        <v>1575</v>
      </c>
      <c r="D500" s="11" t="s">
        <v>1576</v>
      </c>
      <c r="E500" s="8">
        <f>IF(F500 = "NULL", "NULL", F500/28.34952)</f>
        <v>1.1000186246539627</v>
      </c>
      <c r="F500" s="8">
        <v>31.185000000000006</v>
      </c>
      <c r="G500" s="8">
        <f>IF(H500 = "NULL", "NULL", H500/28.34952)</f>
        <v>2.2000372493079254</v>
      </c>
      <c r="H500" s="8">
        <v>62.370000000000012</v>
      </c>
      <c r="I500" s="8">
        <f>IF(G500 = "NULL", "NULL", G500*1.25)</f>
        <v>2.7500465616349068</v>
      </c>
      <c r="J500" s="8">
        <f>IF(G500 = "NULL", "NULL", I500*28.35)</f>
        <v>77.963820022349609</v>
      </c>
      <c r="K500" s="8">
        <f>IF(G500 = "NULL", "NULL", G500*2)</f>
        <v>4.4000744986158509</v>
      </c>
      <c r="L500" s="8">
        <f>IF(G500 = "NULL", "NULL", K500*28.35)</f>
        <v>124.74211203575938</v>
      </c>
      <c r="M500" s="11" t="str">
        <f>CONCATENATE(D500, CHAR(10), " - NET WT. ", E500, " oz (", F500, " grams)")</f>
        <v>White Pepper Ingredients:
white pepper 
 - NET WT. 1.10001862465396 oz (31.185 grams)</v>
      </c>
      <c r="N500" s="12">
        <v>10000000385</v>
      </c>
      <c r="O500" s="12">
        <v>30000000385</v>
      </c>
      <c r="P500" s="12">
        <v>50000000385</v>
      </c>
      <c r="Q500" s="12">
        <v>70000000385</v>
      </c>
      <c r="R500" s="12">
        <v>90000000385</v>
      </c>
      <c r="S500" s="12">
        <v>11000000449</v>
      </c>
      <c r="T500" s="12">
        <v>13000000458</v>
      </c>
      <c r="U500" s="10"/>
      <c r="V500" s="11" t="s">
        <v>245</v>
      </c>
      <c r="W500" s="8">
        <f>IF(G500 = "NULL", "NULL", G500/4)</f>
        <v>0.55000931232698136</v>
      </c>
      <c r="X500" s="8">
        <f>IF(W500 = "NULL", "NULL", W500*28.35)</f>
        <v>15.592764004469922</v>
      </c>
      <c r="Y500" s="8">
        <f>IF(G500 = "NULL", "NULL", G500*4)</f>
        <v>8.8001489972317017</v>
      </c>
      <c r="Z500" s="8">
        <f>IF(G500 = "NULL", "NULL", H500*4)</f>
        <v>249.48000000000005</v>
      </c>
      <c r="AA500" s="16">
        <v>15000000352</v>
      </c>
      <c r="AB500" s="8">
        <f>IF(OR(E500 = "NULL", G500 = "NULL"), "NULL", (E500+G500)/2)</f>
        <v>1.6500279369809441</v>
      </c>
      <c r="AC500" s="8">
        <f>IF(OR(F500 = "NULL", H500 = "NULL"), "NULL", (F500+H500)/2)</f>
        <v>46.777500000000011</v>
      </c>
      <c r="AD500" s="13"/>
    </row>
    <row r="501" spans="1:30" ht="75.599999999999994" customHeight="1" x14ac:dyDescent="0.3">
      <c r="A501" s="9" t="s">
        <v>1577</v>
      </c>
      <c r="B501" s="10" t="s">
        <v>1578</v>
      </c>
      <c r="C501" s="10" t="s">
        <v>1578</v>
      </c>
      <c r="D501" s="11" t="s">
        <v>1579</v>
      </c>
      <c r="E501" s="8">
        <f>IF(F501 = "NULL", "NULL", F501/28.34952)</f>
        <v>1.3000220109546829</v>
      </c>
      <c r="F501" s="8">
        <v>36.855000000000004</v>
      </c>
      <c r="G501" s="8">
        <f>IF(H501 = "NULL", "NULL", H501/28.34952)</f>
        <v>2.6000440219093659</v>
      </c>
      <c r="H501" s="8">
        <v>73.710000000000008</v>
      </c>
      <c r="I501" s="8">
        <f>IF(G501 = "NULL", "NULL", G501*1.25)</f>
        <v>3.2500550273867073</v>
      </c>
      <c r="J501" s="8">
        <f>IF(G501 = "NULL", "NULL", I501*28.35)</f>
        <v>92.139060026413162</v>
      </c>
      <c r="K501" s="8">
        <f>IF(G501 = "NULL", "NULL", G501*2)</f>
        <v>5.2000880438187318</v>
      </c>
      <c r="L501" s="8">
        <f>IF(G501 = "NULL", "NULL", K501*28.35)</f>
        <v>147.42249604226106</v>
      </c>
      <c r="M501" s="11" t="str">
        <f>CONCATENATE(D501, CHAR(10), " - NET WT. ", E501, " oz (", F501, " grams)")</f>
        <v>White Peppercorn Ingredients:
white peppercorns
 - NET WT. 1.30002201095468 oz (36.855 grams)</v>
      </c>
      <c r="N501" s="12">
        <v>10000000386</v>
      </c>
      <c r="O501" s="12">
        <v>30000000386</v>
      </c>
      <c r="P501" s="12">
        <v>50000000386</v>
      </c>
      <c r="Q501" s="12">
        <v>70000000386</v>
      </c>
      <c r="R501" s="12">
        <v>90000000386</v>
      </c>
      <c r="S501" s="12">
        <v>11000000450</v>
      </c>
      <c r="T501" s="12">
        <v>13000000459</v>
      </c>
      <c r="U501" s="10"/>
      <c r="V501" s="11" t="s">
        <v>173</v>
      </c>
      <c r="W501" s="8">
        <f>IF(G501 = "NULL", "NULL", G501/4)</f>
        <v>0.65001100547734147</v>
      </c>
      <c r="X501" s="8">
        <f>IF(W501 = "NULL", "NULL", W501*28.35)</f>
        <v>18.427812005282632</v>
      </c>
      <c r="Y501" s="8">
        <f>IF(G501 = "NULL", "NULL", G501*4)</f>
        <v>10.400176087637464</v>
      </c>
      <c r="Z501" s="8">
        <f>IF(G501 = "NULL", "NULL", H501*4)</f>
        <v>294.84000000000003</v>
      </c>
      <c r="AA501" s="16">
        <v>15000000353</v>
      </c>
      <c r="AB501" s="8">
        <f>IF(OR(E501 = "NULL", G501 = "NULL"), "NULL", (E501+G501)/2)</f>
        <v>1.9500330164320245</v>
      </c>
      <c r="AC501" s="8">
        <f>IF(OR(F501 = "NULL", H501 = "NULL"), "NULL", (F501+H501)/2)</f>
        <v>55.282500000000006</v>
      </c>
      <c r="AD501" s="13"/>
    </row>
    <row r="502" spans="1:30" ht="75.599999999999994" customHeight="1" x14ac:dyDescent="0.3">
      <c r="A502" s="9" t="s">
        <v>1580</v>
      </c>
      <c r="B502" s="10" t="s">
        <v>1581</v>
      </c>
      <c r="C502" s="10" t="s">
        <v>1581</v>
      </c>
      <c r="D502" s="11" t="s">
        <v>1582</v>
      </c>
      <c r="E502" s="8">
        <f>IF(F502 = "NULL", "NULL", F502/28.34952)</f>
        <v>0.80001354520288193</v>
      </c>
      <c r="F502" s="8">
        <v>22.680000000000003</v>
      </c>
      <c r="G502" s="8">
        <f>IF(H502 = "NULL", "NULL", H502/28.34952)</f>
        <v>1.6000270904057639</v>
      </c>
      <c r="H502" s="8">
        <v>45.360000000000007</v>
      </c>
      <c r="I502" s="8">
        <f>IF(G502 = "NULL", "NULL", G502*1.25)</f>
        <v>2.000033863007205</v>
      </c>
      <c r="J502" s="8">
        <f>IF(G502 = "NULL", "NULL", I502*28.35)</f>
        <v>56.700960016254264</v>
      </c>
      <c r="K502" s="8">
        <f>IF(G502 = "NULL", "NULL", G502*2)</f>
        <v>3.2000541808115277</v>
      </c>
      <c r="L502" s="8">
        <f>IF(G502 = "NULL", "NULL", K502*28.35)</f>
        <v>90.721536026006817</v>
      </c>
      <c r="M502" s="11" t="str">
        <f>CONCATENATE(D502, CHAR(10), " - NET WT. ", E502, " oz (", F502, " grams)")</f>
        <v>White Tea Ingredients:
black tea
 - NET WT. 0.800013545202882 oz (22.68 grams)</v>
      </c>
      <c r="N502" s="12">
        <v>10000000387</v>
      </c>
      <c r="O502" s="12">
        <v>30000000387</v>
      </c>
      <c r="P502" s="12">
        <v>50000000387</v>
      </c>
      <c r="Q502" s="12">
        <v>70000000387</v>
      </c>
      <c r="R502" s="12">
        <v>90000000387</v>
      </c>
      <c r="S502" s="12">
        <v>11000000451</v>
      </c>
      <c r="T502" s="12">
        <v>13000000460</v>
      </c>
      <c r="U502" s="10" t="s">
        <v>39</v>
      </c>
      <c r="V502" s="11"/>
      <c r="W502" s="8">
        <f>IF(G502 = "NULL", "NULL", G502/4)</f>
        <v>0.40000677260144096</v>
      </c>
      <c r="X502" s="8">
        <f>IF(W502 = "NULL", "NULL", W502*28.35)</f>
        <v>11.340192003250852</v>
      </c>
      <c r="Y502" s="8">
        <f>IF(G502 = "NULL", "NULL", G502*4)</f>
        <v>6.4001083616230554</v>
      </c>
      <c r="Z502" s="8">
        <f>IF(G502 = "NULL", "NULL", H502*4)</f>
        <v>181.44000000000003</v>
      </c>
      <c r="AA502" s="16">
        <v>15000000354</v>
      </c>
      <c r="AB502" s="8">
        <f>IF(OR(E502 = "NULL", G502 = "NULL"), "NULL", (E502+G502)/2)</f>
        <v>1.2000203178043229</v>
      </c>
      <c r="AC502" s="8">
        <f>IF(OR(F502 = "NULL", H502 = "NULL"), "NULL", (F502+H502)/2)</f>
        <v>34.020000000000003</v>
      </c>
      <c r="AD502" s="13"/>
    </row>
    <row r="503" spans="1:30" ht="75.599999999999994" customHeight="1" x14ac:dyDescent="0.3">
      <c r="A503" s="9" t="s">
        <v>1583</v>
      </c>
      <c r="B503" s="10" t="s">
        <v>1584</v>
      </c>
      <c r="C503" s="10" t="s">
        <v>1585</v>
      </c>
      <c r="D503" s="11" t="s">
        <v>1586</v>
      </c>
      <c r="E503" s="8" t="str">
        <f>IF(F503 = "NULL", "NULL", F503/28.34952)</f>
        <v>NULL</v>
      </c>
      <c r="F503" s="8" t="s">
        <v>32</v>
      </c>
      <c r="G503" s="8" t="str">
        <f>IF(H503 = "NULL", "NULL", H503/28.34952)</f>
        <v>NULL</v>
      </c>
      <c r="H503" s="8" t="s">
        <v>32</v>
      </c>
      <c r="I503" s="8" t="str">
        <f>IF(G503 = "NULL", "NULL", G503*1.25)</f>
        <v>NULL</v>
      </c>
      <c r="J503" s="8" t="str">
        <f>IF(G503 = "NULL", "NULL", I503*28.35)</f>
        <v>NULL</v>
      </c>
      <c r="K503" s="8" t="str">
        <f>IF(G503 = "NULL", "NULL", G503*2)</f>
        <v>NULL</v>
      </c>
      <c r="L503" s="8" t="str">
        <f>IF(G503 = "NULL", "NULL", K503*28.35)</f>
        <v>NULL</v>
      </c>
      <c r="M503" s="11" t="str">
        <f>CONCATENATE(D503, CHAR(10), " - NET WT. ", E503, " oz (", F503, " grams)")</f>
        <v>Whole Cinnamon Ingredients:
whole cinnamon stick
 - NET WT. NULL oz (NULL grams)</v>
      </c>
      <c r="N503" s="12">
        <v>10000000389</v>
      </c>
      <c r="O503" s="12">
        <v>30000000389</v>
      </c>
      <c r="P503" s="12">
        <v>50000000389</v>
      </c>
      <c r="Q503" s="12">
        <v>70000000389</v>
      </c>
      <c r="R503" s="12">
        <v>90000000389</v>
      </c>
      <c r="S503" s="12">
        <v>11000000452</v>
      </c>
      <c r="T503" s="12">
        <v>13000000461</v>
      </c>
      <c r="U503" s="10" t="s">
        <v>39</v>
      </c>
      <c r="V503" s="11"/>
      <c r="W503" s="8" t="str">
        <f>IF(G503 = "NULL", "NULL", G503/4)</f>
        <v>NULL</v>
      </c>
      <c r="X503" s="8" t="str">
        <f>IF(W503 = "NULL", "NULL", W503*28.35)</f>
        <v>NULL</v>
      </c>
      <c r="Y503" s="8" t="str">
        <f>IF(G503 = "NULL", "NULL", G503*4)</f>
        <v>NULL</v>
      </c>
      <c r="Z503" s="8" t="str">
        <f>IF(G503 = "NULL", "NULL", H503*4)</f>
        <v>NULL</v>
      </c>
      <c r="AA503" s="16">
        <v>15000000356</v>
      </c>
      <c r="AB503" s="8" t="str">
        <f>IF(OR(E503 = "NULL", G503 = "NULL"), "NULL", (E503+G503)/2)</f>
        <v>NULL</v>
      </c>
      <c r="AC503" s="8" t="str">
        <f>IF(OR(F503 = "NULL", H503 = "NULL"), "NULL", (F503+H503)/2)</f>
        <v>NULL</v>
      </c>
      <c r="AD503" s="13"/>
    </row>
    <row r="504" spans="1:30" ht="75.599999999999994" customHeight="1" x14ac:dyDescent="0.3">
      <c r="A504" s="9" t="s">
        <v>1587</v>
      </c>
      <c r="B504" s="10" t="s">
        <v>1588</v>
      </c>
      <c r="C504" s="10" t="s">
        <v>1589</v>
      </c>
      <c r="D504" s="11" t="s">
        <v>1590</v>
      </c>
      <c r="E504" s="8" t="str">
        <f>IF(F504 = "NULL", "NULL", F504/28.34952)</f>
        <v>NULL</v>
      </c>
      <c r="F504" s="8" t="s">
        <v>32</v>
      </c>
      <c r="G504" s="8" t="str">
        <f>IF(H504 = "NULL", "NULL", H504/28.34952)</f>
        <v>NULL</v>
      </c>
      <c r="H504" s="8" t="s">
        <v>32</v>
      </c>
      <c r="I504" s="8" t="str">
        <f>IF(G504 = "NULL", "NULL", G504*1.25)</f>
        <v>NULL</v>
      </c>
      <c r="J504" s="8" t="str">
        <f>IF(G504 = "NULL", "NULL", I504*28.35)</f>
        <v>NULL</v>
      </c>
      <c r="K504" s="8" t="str">
        <f>IF(G504 = "NULL", "NULL", G504*2)</f>
        <v>NULL</v>
      </c>
      <c r="L504" s="8" t="str">
        <f>IF(G504 = "NULL", "NULL", K504*28.35)</f>
        <v>NULL</v>
      </c>
      <c r="M504" s="11" t="str">
        <f>CONCATENATE(D504, CHAR(10), " - NET WT. ", E504, " oz (", F504, " grams)")</f>
        <v>Whole Cinnamon/Nutmeg Ingredients:
whole cinnamon sticks, whole nutmeg
 - NET WT. NULL oz (NULL grams)</v>
      </c>
      <c r="N504" s="12">
        <v>10000000390</v>
      </c>
      <c r="O504" s="12">
        <v>30000000390</v>
      </c>
      <c r="P504" s="12">
        <v>50000000390</v>
      </c>
      <c r="Q504" s="12">
        <v>70000000390</v>
      </c>
      <c r="R504" s="12">
        <v>90000000390</v>
      </c>
      <c r="S504" s="12">
        <v>11000000453</v>
      </c>
      <c r="T504" s="12">
        <v>13000000462</v>
      </c>
      <c r="U504" s="10" t="s">
        <v>39</v>
      </c>
      <c r="V504" s="11"/>
      <c r="W504" s="8" t="str">
        <f>IF(G504 = "NULL", "NULL", G504/4)</f>
        <v>NULL</v>
      </c>
      <c r="X504" s="8" t="str">
        <f>IF(W504 = "NULL", "NULL", W504*28.35)</f>
        <v>NULL</v>
      </c>
      <c r="Y504" s="8" t="str">
        <f>IF(G504 = "NULL", "NULL", G504*4)</f>
        <v>NULL</v>
      </c>
      <c r="Z504" s="8" t="str">
        <f>IF(G504 = "NULL", "NULL", H504*4)</f>
        <v>NULL</v>
      </c>
      <c r="AA504" s="16">
        <v>15000000357</v>
      </c>
      <c r="AB504" s="8" t="str">
        <f>IF(OR(E504 = "NULL", G504 = "NULL"), "NULL", (E504+G504)/2)</f>
        <v>NULL</v>
      </c>
      <c r="AC504" s="8" t="str">
        <f>IF(OR(F504 = "NULL", H504 = "NULL"), "NULL", (F504+H504)/2)</f>
        <v>NULL</v>
      </c>
      <c r="AD504" s="13"/>
    </row>
    <row r="505" spans="1:30" ht="75.599999999999994" customHeight="1" x14ac:dyDescent="0.3">
      <c r="A505" s="9" t="s">
        <v>1591</v>
      </c>
      <c r="B505" s="10" t="s">
        <v>1592</v>
      </c>
      <c r="C505" s="10" t="s">
        <v>1593</v>
      </c>
      <c r="D505" s="11" t="s">
        <v>1594</v>
      </c>
      <c r="E505" s="8" t="str">
        <f>IF(F505 = "NULL", "NULL", F505/28.34952)</f>
        <v>NULL</v>
      </c>
      <c r="F505" s="8" t="s">
        <v>32</v>
      </c>
      <c r="G505" s="8" t="str">
        <f>IF(H505 = "NULL", "NULL", H505/28.34952)</f>
        <v>NULL</v>
      </c>
      <c r="H505" s="8" t="s">
        <v>32</v>
      </c>
      <c r="I505" s="8" t="str">
        <f>IF(G505 = "NULL", "NULL", G505*1.25)</f>
        <v>NULL</v>
      </c>
      <c r="J505" s="8" t="str">
        <f>IF(G505 = "NULL", "NULL", I505*28.35)</f>
        <v>NULL</v>
      </c>
      <c r="K505" s="8" t="str">
        <f>IF(G505 = "NULL", "NULL", G505*2)</f>
        <v>NULL</v>
      </c>
      <c r="L505" s="8" t="str">
        <f>IF(G505 = "NULL", "NULL", K505*28.35)</f>
        <v>NULL</v>
      </c>
      <c r="M505" s="11" t="str">
        <f>CONCATENATE(D505, CHAR(10), " - NET WT. ", E505, " oz (", F505, " grams)")</f>
        <v>Whole Nutmeg Ingredients:
whole nutmeg
 - NET WT. NULL oz (NULL grams)</v>
      </c>
      <c r="N505" s="12">
        <v>10000000391</v>
      </c>
      <c r="O505" s="12">
        <v>30000000391</v>
      </c>
      <c r="P505" s="12">
        <v>50000000391</v>
      </c>
      <c r="Q505" s="12">
        <v>70000000391</v>
      </c>
      <c r="R505" s="12">
        <v>90000000391</v>
      </c>
      <c r="S505" s="12">
        <v>11000000454</v>
      </c>
      <c r="T505" s="12">
        <v>13000000463</v>
      </c>
      <c r="U505" s="10" t="s">
        <v>39</v>
      </c>
      <c r="V505" s="11"/>
      <c r="W505" s="8" t="str">
        <f>IF(G505 = "NULL", "NULL", G505/4)</f>
        <v>NULL</v>
      </c>
      <c r="X505" s="8" t="str">
        <f>IF(W505 = "NULL", "NULL", W505*28.35)</f>
        <v>NULL</v>
      </c>
      <c r="Y505" s="8" t="str">
        <f>IF(G505 = "NULL", "NULL", G505*4)</f>
        <v>NULL</v>
      </c>
      <c r="Z505" s="8" t="str">
        <f>IF(G505 = "NULL", "NULL", H505*4)</f>
        <v>NULL</v>
      </c>
      <c r="AA505" s="16">
        <v>15000000358</v>
      </c>
      <c r="AB505" s="8" t="str">
        <f>IF(OR(E505 = "NULL", G505 = "NULL"), "NULL", (E505+G505)/2)</f>
        <v>NULL</v>
      </c>
      <c r="AC505" s="8" t="str">
        <f>IF(OR(F505 = "NULL", H505 = "NULL"), "NULL", (F505+H505)/2)</f>
        <v>NULL</v>
      </c>
      <c r="AD505" s="13"/>
    </row>
    <row r="506" spans="1:30" ht="75.599999999999994" customHeight="1" x14ac:dyDescent="0.3">
      <c r="A506" s="9" t="s">
        <v>1595</v>
      </c>
      <c r="B506" s="10" t="s">
        <v>1596</v>
      </c>
      <c r="C506" s="10" t="s">
        <v>1597</v>
      </c>
      <c r="D506" s="11" t="s">
        <v>1598</v>
      </c>
      <c r="E506" s="8">
        <f>IF(F506 = "NULL", "NULL", F506/28.34952)</f>
        <v>2.0000338630072045</v>
      </c>
      <c r="F506" s="8">
        <v>56.7</v>
      </c>
      <c r="G506" s="8">
        <f>IF(H506 = "NULL", "NULL", H506/28.34952)</f>
        <v>4.0000677260144091</v>
      </c>
      <c r="H506" s="8">
        <v>113.4</v>
      </c>
      <c r="I506" s="8">
        <f>IF(G506 = "NULL", "NULL", G506*1.25)</f>
        <v>5.0000846575180109</v>
      </c>
      <c r="J506" s="8">
        <f>IF(G506 = "NULL", "NULL", I506*28.35)</f>
        <v>141.75240004063562</v>
      </c>
      <c r="K506" s="8">
        <f>IF(G506 = "NULL", "NULL", G506*2)</f>
        <v>8.0001354520288182</v>
      </c>
      <c r="L506" s="8">
        <f>IF(G506 = "NULL", "NULL", K506*28.35)</f>
        <v>226.803840065017</v>
      </c>
      <c r="M506" s="11" t="str">
        <f>CONCATENATE(D506, CHAR(10), " - NET WT. ", E506, " oz (", F506, " grams)")</f>
        <v>Wild Alaskan Salmon Seasoning Ingredients:
sugar, paprika, sea salt, black pepper, cacao powder, cumin and red pepper flakes
 - NET WT. 2.0000338630072 oz (56.7 grams)</v>
      </c>
      <c r="N506" s="12">
        <v>10000000392</v>
      </c>
      <c r="O506" s="12">
        <v>30000000392</v>
      </c>
      <c r="P506" s="12">
        <v>50000000392</v>
      </c>
      <c r="Q506" s="12">
        <v>70000000392</v>
      </c>
      <c r="R506" s="12">
        <v>90000000392</v>
      </c>
      <c r="S506" s="12">
        <v>11000000455</v>
      </c>
      <c r="T506" s="12">
        <v>13000000464</v>
      </c>
      <c r="U506" s="10" t="s">
        <v>39</v>
      </c>
      <c r="V506" s="11"/>
      <c r="W506" s="8">
        <f>IF(G506 = "NULL", "NULL", G506/4)</f>
        <v>1.0000169315036023</v>
      </c>
      <c r="X506" s="8">
        <f>IF(W506 = "NULL", "NULL", W506*28.35)</f>
        <v>28.350480008127125</v>
      </c>
      <c r="Y506" s="8">
        <f>IF(G506 = "NULL", "NULL", G506*4)</f>
        <v>16.000270904057636</v>
      </c>
      <c r="Z506" s="8">
        <f>IF(G506 = "NULL", "NULL", H506*4)</f>
        <v>453.6</v>
      </c>
      <c r="AA506" s="16">
        <v>15000000359</v>
      </c>
      <c r="AB506" s="8">
        <f>IF(OR(E506 = "NULL", G506 = "NULL"), "NULL", (E506+G506)/2)</f>
        <v>3.0000507945108068</v>
      </c>
      <c r="AC506" s="8">
        <f>IF(OR(F506 = "NULL", H506 = "NULL"), "NULL", (F506+H506)/2)</f>
        <v>85.050000000000011</v>
      </c>
      <c r="AD506" s="13"/>
    </row>
    <row r="507" spans="1:30" ht="75.599999999999994" customHeight="1" x14ac:dyDescent="0.3">
      <c r="A507" s="9" t="s">
        <v>1766</v>
      </c>
      <c r="B507" s="10" t="s">
        <v>1739</v>
      </c>
      <c r="C507" s="10" t="s">
        <v>1739</v>
      </c>
      <c r="D507" s="11" t="s">
        <v>2127</v>
      </c>
      <c r="E507" s="8">
        <f>IF(F507 = "NULL", "NULL", F507/28.34952)</f>
        <v>1.5520544968662611</v>
      </c>
      <c r="F507" s="8">
        <v>44</v>
      </c>
      <c r="G507" s="8">
        <f>IF(H507 = "NULL", "NULL", H507/28.34952)</f>
        <v>3.5273965837869565</v>
      </c>
      <c r="H507" s="8">
        <v>100</v>
      </c>
      <c r="I507" s="8">
        <f>IF(G507 = "NULL", "NULL", G507*1.25)</f>
        <v>4.409245729733696</v>
      </c>
      <c r="J507" s="8">
        <f>IF(G507 = "NULL", "NULL", I507*28.35)</f>
        <v>125.00211643795029</v>
      </c>
      <c r="K507" s="8">
        <f>IF(G507 = "NULL", "NULL", G507*2)</f>
        <v>7.0547931675739131</v>
      </c>
      <c r="L507" s="8">
        <f>IF(G507 = "NULL", "NULL", K507*28.35)</f>
        <v>200.00338630072045</v>
      </c>
      <c r="M507" s="11" t="str">
        <f>CONCATENATE(D507, CHAR(10), " - NET WT. ", E507, " oz (", F507, " grams)")</f>
        <v>Wild Blueberry Sugar Ingredients:
cane sugar, blueberry powder
 - NET WT. 1.55205449686626 oz (44 grams)</v>
      </c>
      <c r="N507" s="12">
        <v>10000000551</v>
      </c>
      <c r="O507" s="12">
        <v>30000000551</v>
      </c>
      <c r="P507" s="12">
        <v>50000000551</v>
      </c>
      <c r="Q507" s="12">
        <v>70000000551</v>
      </c>
      <c r="R507" s="12">
        <v>90000000551</v>
      </c>
      <c r="S507" s="12">
        <v>11000000507</v>
      </c>
      <c r="T507" s="12">
        <v>13000000506</v>
      </c>
      <c r="U507" s="10" t="s">
        <v>39</v>
      </c>
      <c r="V507" s="11" t="s">
        <v>1687</v>
      </c>
      <c r="W507" s="8">
        <f>IF(G507 = "NULL", "NULL", G507/4)</f>
        <v>0.88184914594673913</v>
      </c>
      <c r="X507" s="8">
        <f>IF(W507 = "NULL", "NULL", W507*28.35)</f>
        <v>25.000423287590056</v>
      </c>
      <c r="Y507" s="8">
        <f>IF(G507 = "NULL", "NULL", G507*4)</f>
        <v>14.109586335147826</v>
      </c>
      <c r="Z507" s="8">
        <f>IF(G507 = "NULL", "NULL", H507*4)</f>
        <v>400</v>
      </c>
      <c r="AA507" s="16">
        <v>15000000028</v>
      </c>
      <c r="AB507" s="8">
        <f>IF(OR(E507 = "NULL", G507 = "NULL"), "NULL", (E507+G507)/2)</f>
        <v>2.539725540326609</v>
      </c>
      <c r="AC507" s="8">
        <f>IF(OR(F507 = "NULL", H507 = "NULL"), "NULL", (F507+H507)/2)</f>
        <v>72</v>
      </c>
      <c r="AD507" s="13"/>
    </row>
    <row r="508" spans="1:30" ht="75.599999999999994" customHeight="1" x14ac:dyDescent="0.3">
      <c r="A508" s="9" t="s">
        <v>1599</v>
      </c>
      <c r="B508" s="10" t="s">
        <v>1600</v>
      </c>
      <c r="C508" s="10" t="s">
        <v>1601</v>
      </c>
      <c r="D508" s="11" t="s">
        <v>1707</v>
      </c>
      <c r="E508" s="8" t="str">
        <f>IF(F508 = "NULL", "NULL", F508/28.34952)</f>
        <v>NULL</v>
      </c>
      <c r="F508" s="8" t="s">
        <v>32</v>
      </c>
      <c r="G508" s="8" t="str">
        <f>IF(H508 = "NULL", "NULL", H508/28.34952)</f>
        <v>NULL</v>
      </c>
      <c r="H508" s="8" t="s">
        <v>32</v>
      </c>
      <c r="I508" s="8" t="str">
        <f>IF(G508 = "NULL", "NULL", G508*1.25)</f>
        <v>NULL</v>
      </c>
      <c r="J508" s="8" t="str">
        <f>IF(G508 = "NULL", "NULL", I508*28.35)</f>
        <v>NULL</v>
      </c>
      <c r="K508" s="8" t="str">
        <f>IF(G508 = "NULL", "NULL", G508*2)</f>
        <v>NULL</v>
      </c>
      <c r="L508" s="8" t="str">
        <f>IF(G508 = "NULL", "NULL", K508*28.35)</f>
        <v>NULL</v>
      </c>
      <c r="M508" s="11" t="str">
        <f>CONCATENATE(D508, CHAR(10), " - NET WT. ", E508, " oz (", F508, " grams)")</f>
        <v>Wild Buffalo Wing Seasoning Ingredients:
sea salt, vinegar powder, cayenne pepper, sugar, garlic, paprika, pepper, turmeric
 - NET WT. NULL oz (NULL grams)</v>
      </c>
      <c r="N508" s="12">
        <v>10000000394</v>
      </c>
      <c r="O508" s="12">
        <v>30000000394</v>
      </c>
      <c r="P508" s="12">
        <v>50000000394</v>
      </c>
      <c r="Q508" s="12">
        <v>70000000394</v>
      </c>
      <c r="R508" s="12">
        <v>90000000394</v>
      </c>
      <c r="S508" s="12">
        <v>11000000456</v>
      </c>
      <c r="T508" s="12">
        <v>13000000465</v>
      </c>
      <c r="U508" s="10" t="s">
        <v>39</v>
      </c>
      <c r="V508" s="11" t="s">
        <v>245</v>
      </c>
      <c r="W508" s="8" t="str">
        <f>IF(G508 = "NULL", "NULL", G508/4)</f>
        <v>NULL</v>
      </c>
      <c r="X508" s="8" t="str">
        <f>IF(W508 = "NULL", "NULL", W508*28.35)</f>
        <v>NULL</v>
      </c>
      <c r="Y508" s="8" t="str">
        <f>IF(G508 = "NULL", "NULL", G508*4)</f>
        <v>NULL</v>
      </c>
      <c r="Z508" s="8" t="str">
        <f>IF(G508 = "NULL", "NULL", H508*4)</f>
        <v>NULL</v>
      </c>
      <c r="AA508" s="16">
        <v>15000000360</v>
      </c>
      <c r="AB508" s="8" t="str">
        <f>IF(OR(E508 = "NULL", G508 = "NULL"), "NULL", (E508+G508)/2)</f>
        <v>NULL</v>
      </c>
      <c r="AC508" s="8" t="str">
        <f>IF(OR(F508 = "NULL", H508 = "NULL"), "NULL", (F508+H508)/2)</f>
        <v>NULL</v>
      </c>
      <c r="AD508" s="13" t="s">
        <v>2001</v>
      </c>
    </row>
    <row r="509" spans="1:30" ht="75.599999999999994" customHeight="1" x14ac:dyDescent="0.3">
      <c r="A509" s="14" t="s">
        <v>1602</v>
      </c>
      <c r="B509" s="10" t="s">
        <v>1603</v>
      </c>
      <c r="C509" s="10" t="s">
        <v>1604</v>
      </c>
      <c r="D509" s="11" t="s">
        <v>2226</v>
      </c>
      <c r="E509" s="8">
        <f>IF(F509 = "NULL", "NULL", F509/28.34952)</f>
        <v>1.0934929409739567</v>
      </c>
      <c r="F509" s="8">
        <v>31</v>
      </c>
      <c r="G509" s="8">
        <f>IF(H509 = "NULL", "NULL", H509/28.34952)</f>
        <v>2.2222598477857827</v>
      </c>
      <c r="H509" s="8">
        <v>63</v>
      </c>
      <c r="I509" s="8">
        <f>IF(G509 = "NULL", "NULL", G509*1.25)</f>
        <v>2.7778248097322282</v>
      </c>
      <c r="J509" s="8">
        <f>IF(G509 = "NULL", "NULL", I509*28.35)</f>
        <v>78.75133335590867</v>
      </c>
      <c r="K509" s="8">
        <f>IF(G509 = "NULL", "NULL", G509*2)</f>
        <v>4.4445196955715653</v>
      </c>
      <c r="L509" s="8">
        <f>IF(G509 = "NULL", "NULL", K509*28.35)</f>
        <v>126.00213336945389</v>
      </c>
      <c r="M509" s="11" t="s">
        <v>2227</v>
      </c>
      <c r="N509" s="11">
        <v>10000000383</v>
      </c>
      <c r="O509" s="11">
        <v>30000000383</v>
      </c>
      <c r="P509" s="11">
        <v>50000000383</v>
      </c>
      <c r="Q509" s="11">
        <v>70000000383</v>
      </c>
      <c r="R509" s="11">
        <v>90000000383</v>
      </c>
      <c r="S509" s="11">
        <v>11000000457</v>
      </c>
      <c r="T509" s="11">
        <v>13000000466</v>
      </c>
      <c r="U509" s="11"/>
      <c r="V509" s="11"/>
      <c r="W509" s="8">
        <f>IF(G509 = "NULL", "NULL", G509/4)</f>
        <v>0.55556496194644567</v>
      </c>
      <c r="X509" s="8">
        <f>IF(W509 = "NULL", "NULL", W509*28.35)</f>
        <v>15.750266671181736</v>
      </c>
      <c r="Y509" s="8">
        <f>IF(G509 = "NULL", "NULL", G509*4)</f>
        <v>8.8890393911431307</v>
      </c>
      <c r="Z509" s="8">
        <f>IF(G509 = "NULL", "NULL", H509*4)</f>
        <v>252</v>
      </c>
      <c r="AA509" s="11">
        <v>15000000350</v>
      </c>
      <c r="AB509" s="8">
        <f>IF(OR(E509 = "NULL", G509 = "NULL"), "NULL", (E509+G509)/2)</f>
        <v>1.6578763943798696</v>
      </c>
      <c r="AC509" s="8">
        <f>IF(OR(F509 = "NULL", H509 = "NULL"), "NULL", (F509+H509)/2)</f>
        <v>47</v>
      </c>
      <c r="AD509" s="13" t="s">
        <v>1605</v>
      </c>
    </row>
    <row r="510" spans="1:30" ht="75.599999999999994" customHeight="1" x14ac:dyDescent="0.3">
      <c r="A510" s="9" t="s">
        <v>1606</v>
      </c>
      <c r="B510" s="10" t="s">
        <v>1607</v>
      </c>
      <c r="C510" s="10" t="s">
        <v>1607</v>
      </c>
      <c r="D510" s="11" t="s">
        <v>1608</v>
      </c>
      <c r="E510" s="8">
        <f>IF(F510 = "NULL", "NULL", F510/28.34952)</f>
        <v>1.9000321698568443</v>
      </c>
      <c r="F510" s="8">
        <v>53.865000000000002</v>
      </c>
      <c r="G510" s="8">
        <f>IF(H510 = "NULL", "NULL", H510/28.34952)</f>
        <v>3.8000643397136886</v>
      </c>
      <c r="H510" s="8">
        <v>107.73</v>
      </c>
      <c r="I510" s="8">
        <f>IF(G510 = "NULL", "NULL", G510*1.25)</f>
        <v>4.7500804246421104</v>
      </c>
      <c r="J510" s="8">
        <f>IF(G510 = "NULL", "NULL", I510*28.35)</f>
        <v>134.66478003860385</v>
      </c>
      <c r="K510" s="8">
        <f>IF(G510 = "NULL", "NULL", G510*2)</f>
        <v>7.6001286794273772</v>
      </c>
      <c r="L510" s="8">
        <f>IF(G510 = "NULL", "NULL", K510*28.35)</f>
        <v>215.46364806176615</v>
      </c>
      <c r="M510" s="11" t="str">
        <f>CONCATENATE(D510, CHAR(10), " - NET WT. ", E510, " oz (", F510, " grams)")</f>
        <v>Woodfire BBQ Seasoning Ingredients:
spices (including mustard) salt, dehydrated garlic, paprika, sugar, natural flavor, silicon dioxide 
 - NET WT. 1.90003216985684 oz (53.865 grams)</v>
      </c>
      <c r="N510" s="12">
        <v>10000000397</v>
      </c>
      <c r="O510" s="12">
        <v>30000000397</v>
      </c>
      <c r="P510" s="12">
        <v>50000000397</v>
      </c>
      <c r="Q510" s="12">
        <v>70000000397</v>
      </c>
      <c r="R510" s="12">
        <v>90000000397</v>
      </c>
      <c r="S510" s="12">
        <v>11000000458</v>
      </c>
      <c r="T510" s="12">
        <v>13000000467</v>
      </c>
      <c r="U510" s="10"/>
      <c r="V510" s="11"/>
      <c r="W510" s="8">
        <f>IF(G510 = "NULL", "NULL", G510/4)</f>
        <v>0.95001608492842216</v>
      </c>
      <c r="X510" s="8">
        <f>IF(W510 = "NULL", "NULL", W510*28.35)</f>
        <v>26.932956007720769</v>
      </c>
      <c r="Y510" s="8">
        <f>IF(G510 = "NULL", "NULL", G510*4)</f>
        <v>15.200257358854754</v>
      </c>
      <c r="Z510" s="8">
        <f>IF(G510 = "NULL", "NULL", H510*4)</f>
        <v>430.92</v>
      </c>
      <c r="AA510" s="16">
        <v>15000000362</v>
      </c>
      <c r="AB510" s="8">
        <f>IF(OR(E510 = "NULL", G510 = "NULL"), "NULL", (E510+G510)/2)</f>
        <v>2.8500482547852664</v>
      </c>
      <c r="AC510" s="8">
        <f>IF(OR(F510 = "NULL", H510 = "NULL"), "NULL", (F510+H510)/2)</f>
        <v>80.797499999999999</v>
      </c>
      <c r="AD510" s="13"/>
    </row>
    <row r="511" spans="1:30" ht="75.599999999999994" customHeight="1" x14ac:dyDescent="0.3">
      <c r="A511" s="9" t="s">
        <v>1609</v>
      </c>
      <c r="B511" s="10" t="s">
        <v>1610</v>
      </c>
      <c r="C511" s="10" t="s">
        <v>1610</v>
      </c>
      <c r="D511" s="11" t="s">
        <v>1611</v>
      </c>
      <c r="E511" s="8">
        <f>IF(F511 = "NULL", "NULL", F511/28.34952)</f>
        <v>1.7500296301313041</v>
      </c>
      <c r="F511" s="8">
        <v>49.612500000000004</v>
      </c>
      <c r="G511" s="8">
        <f>IF(H511 = "NULL", "NULL", H511/28.34952)</f>
        <v>3.5000592602626082</v>
      </c>
      <c r="H511" s="8">
        <v>99.225000000000009</v>
      </c>
      <c r="I511" s="8">
        <f>IF(G511 = "NULL", "NULL", G511*1.25)</f>
        <v>4.3750740753282606</v>
      </c>
      <c r="J511" s="8">
        <f>IF(G511 = "NULL", "NULL", I511*28.35)</f>
        <v>124.0333500355562</v>
      </c>
      <c r="K511" s="8">
        <f>IF(G511 = "NULL", "NULL", G511*2)</f>
        <v>7.0001185205252163</v>
      </c>
      <c r="L511" s="8">
        <f>IF(G511 = "NULL", "NULL", K511*28.35)</f>
        <v>198.45336005688989</v>
      </c>
      <c r="M511" s="11" t="str">
        <f>CONCATENATE(D511, CHAR(10), " - NET WT. ", E511, " oz (", F511, " grams)")</f>
        <v>Yellow Mushroom Popcorn Ingredients:
mushroom popcorn kernels
 - NET WT. 1.7500296301313 oz (49.6125 grams)</v>
      </c>
      <c r="N511" s="12">
        <v>10000000398</v>
      </c>
      <c r="O511" s="12">
        <v>30000000398</v>
      </c>
      <c r="P511" s="12">
        <v>50000000398</v>
      </c>
      <c r="Q511" s="12">
        <v>70000000398</v>
      </c>
      <c r="R511" s="12">
        <v>90000000398</v>
      </c>
      <c r="S511" s="12">
        <v>11000000459</v>
      </c>
      <c r="T511" s="12">
        <v>13000000468</v>
      </c>
      <c r="U511" s="10"/>
      <c r="V511" s="11"/>
      <c r="W511" s="8">
        <f>IF(G511 = "NULL", "NULL", G511/4)</f>
        <v>0.87501481506565204</v>
      </c>
      <c r="X511" s="8">
        <f>IF(W511 = "NULL", "NULL", W511*28.35)</f>
        <v>24.806670007111236</v>
      </c>
      <c r="Y511" s="8">
        <f>IF(G511 = "NULL", "NULL", G511*4)</f>
        <v>14.000237041050433</v>
      </c>
      <c r="Z511" s="8">
        <f>IF(G511 = "NULL", "NULL", H511*4)</f>
        <v>396.90000000000003</v>
      </c>
      <c r="AA511" s="16">
        <v>15000000363</v>
      </c>
      <c r="AB511" s="8">
        <f>IF(OR(E511 = "NULL", G511 = "NULL"), "NULL", (E511+G511)/2)</f>
        <v>2.6250444451969561</v>
      </c>
      <c r="AC511" s="8">
        <f>IF(OR(F511 = "NULL", H511 = "NULL"), "NULL", (F511+H511)/2)</f>
        <v>74.418750000000003</v>
      </c>
      <c r="AD511" s="13"/>
    </row>
    <row r="512" spans="1:30" ht="75.599999999999994" customHeight="1" x14ac:dyDescent="0.3">
      <c r="A512" s="9" t="s">
        <v>1612</v>
      </c>
      <c r="B512" s="10" t="s">
        <v>1613</v>
      </c>
      <c r="C512" s="10" t="s">
        <v>1613</v>
      </c>
      <c r="D512" s="11" t="s">
        <v>1614</v>
      </c>
      <c r="E512" s="8">
        <f>IF(F512 = "NULL", "NULL", F512/28.34952)</f>
        <v>0.80001354520288193</v>
      </c>
      <c r="F512" s="8">
        <v>22.680000000000003</v>
      </c>
      <c r="G512" s="8">
        <f>IF(H512 = "NULL", "NULL", H512/28.34952)</f>
        <v>1.6000270904057639</v>
      </c>
      <c r="H512" s="8">
        <v>45.360000000000007</v>
      </c>
      <c r="I512" s="8">
        <f>IF(G512 = "NULL", "NULL", G512*1.25)</f>
        <v>2.000033863007205</v>
      </c>
      <c r="J512" s="8">
        <f>IF(G512 = "NULL", "NULL", I512*28.35)</f>
        <v>56.700960016254264</v>
      </c>
      <c r="K512" s="8">
        <f>IF(G512 = "NULL", "NULL", G512*2)</f>
        <v>3.2000541808115277</v>
      </c>
      <c r="L512" s="8">
        <f>IF(G512 = "NULL", "NULL", K512*28.35)</f>
        <v>90.721536026006817</v>
      </c>
      <c r="M512" s="11" t="str">
        <f>CONCATENATE(D512, CHAR(10), " - NET WT. ", E512, " oz (", F512, " grams)")</f>
        <v>Yerba Mate Tea Ingredients:
yerba mate tea
 - NET WT. 0.800013545202882 oz (22.68 grams)</v>
      </c>
      <c r="N512" s="12">
        <v>10000000399</v>
      </c>
      <c r="O512" s="12">
        <v>30000000399</v>
      </c>
      <c r="P512" s="12">
        <v>50000000399</v>
      </c>
      <c r="Q512" s="12">
        <v>70000000399</v>
      </c>
      <c r="R512" s="12">
        <v>90000000399</v>
      </c>
      <c r="S512" s="12">
        <v>11000000460</v>
      </c>
      <c r="T512" s="12">
        <v>13000000469</v>
      </c>
      <c r="U512" s="10" t="s">
        <v>39</v>
      </c>
      <c r="V512" s="11"/>
      <c r="W512" s="8">
        <f>IF(G512 = "NULL", "NULL", G512/4)</f>
        <v>0.40000677260144096</v>
      </c>
      <c r="X512" s="8">
        <f>IF(W512 = "NULL", "NULL", W512*28.35)</f>
        <v>11.340192003250852</v>
      </c>
      <c r="Y512" s="8">
        <f>IF(G512 = "NULL", "NULL", G512*4)</f>
        <v>6.4001083616230554</v>
      </c>
      <c r="Z512" s="8">
        <f>IF(G512 = "NULL", "NULL", H512*4)</f>
        <v>181.44000000000003</v>
      </c>
      <c r="AA512" s="16">
        <v>15000000364</v>
      </c>
      <c r="AB512" s="8">
        <f>IF(OR(E512 = "NULL", G512 = "NULL"), "NULL", (E512+G512)/2)</f>
        <v>1.2000203178043229</v>
      </c>
      <c r="AC512" s="8">
        <f>IF(OR(F512 = "NULL", H512 = "NULL"), "NULL", (F512+H512)/2)</f>
        <v>34.020000000000003</v>
      </c>
      <c r="AD512" s="13"/>
    </row>
    <row r="513" spans="1:30" ht="75.599999999999994" customHeight="1" x14ac:dyDescent="0.3">
      <c r="A513" s="9" t="s">
        <v>1615</v>
      </c>
      <c r="B513" s="10" t="s">
        <v>1616</v>
      </c>
      <c r="C513" s="10" t="s">
        <v>1617</v>
      </c>
      <c r="D513" s="11" t="s">
        <v>1618</v>
      </c>
      <c r="E513" s="8">
        <f>IF(F513 = "NULL", "NULL", F513/28.34952)</f>
        <v>0.80001354520288193</v>
      </c>
      <c r="F513" s="8">
        <v>22.680000000000003</v>
      </c>
      <c r="G513" s="8">
        <f>IF(H513 = "NULL", "NULL", H513/28.34952)</f>
        <v>1.6000270904057639</v>
      </c>
      <c r="H513" s="8">
        <v>45.360000000000007</v>
      </c>
      <c r="I513" s="8">
        <f>IF(G513 = "NULL", "NULL", G513*1.25)</f>
        <v>2.000033863007205</v>
      </c>
      <c r="J513" s="8">
        <f>IF(G513 = "NULL", "NULL", I513*28.35)</f>
        <v>56.700960016254264</v>
      </c>
      <c r="K513" s="8">
        <f>IF(G513 = "NULL", "NULL", G513*2)</f>
        <v>3.2000541808115277</v>
      </c>
      <c r="L513" s="8">
        <f>IF(G513 = "NULL", "NULL", K513*28.35)</f>
        <v>90.721536026006817</v>
      </c>
      <c r="M513" s="11" t="str">
        <f>CONCATENATE(D513, CHAR(10), " - NET WT. ", E513, " oz (", F513, " grams)")</f>
        <v>Yun YU Green Tea Ingredients:
yun wu tea
 - NET WT. 0.800013545202882 oz (22.68 grams)</v>
      </c>
      <c r="N513" s="12">
        <v>10000000400</v>
      </c>
      <c r="O513" s="12">
        <v>30000000400</v>
      </c>
      <c r="P513" s="12">
        <v>50000000400</v>
      </c>
      <c r="Q513" s="12">
        <v>70000000400</v>
      </c>
      <c r="R513" s="12">
        <v>90000000400</v>
      </c>
      <c r="S513" s="12">
        <v>11000000461</v>
      </c>
      <c r="T513" s="12">
        <v>13000000470</v>
      </c>
      <c r="U513" s="10" t="s">
        <v>39</v>
      </c>
      <c r="V513" s="11"/>
      <c r="W513" s="8">
        <f>IF(G513 = "NULL", "NULL", G513/4)</f>
        <v>0.40000677260144096</v>
      </c>
      <c r="X513" s="8">
        <f>IF(W513 = "NULL", "NULL", W513*28.35)</f>
        <v>11.340192003250852</v>
      </c>
      <c r="Y513" s="8">
        <f>IF(G513 = "NULL", "NULL", G513*4)</f>
        <v>6.4001083616230554</v>
      </c>
      <c r="Z513" s="8">
        <f>IF(G513 = "NULL", "NULL", H513*4)</f>
        <v>181.44000000000003</v>
      </c>
      <c r="AA513" s="16">
        <v>15000000365</v>
      </c>
      <c r="AB513" s="8">
        <f>IF(OR(E513 = "NULL", G513 = "NULL"), "NULL", (E513+G513)/2)</f>
        <v>1.2000203178043229</v>
      </c>
      <c r="AC513" s="8">
        <f>IF(OR(F513 = "NULL", H513 = "NULL"), "NULL", (F513+H513)/2)</f>
        <v>34.020000000000003</v>
      </c>
      <c r="AD513" s="13"/>
    </row>
    <row r="514" spans="1:30" ht="75.599999999999994" customHeight="1" x14ac:dyDescent="0.3">
      <c r="A514" s="9" t="s">
        <v>1619</v>
      </c>
      <c r="B514" s="10" t="s">
        <v>1620</v>
      </c>
      <c r="C514" s="10" t="s">
        <v>1621</v>
      </c>
      <c r="D514" s="11" t="s">
        <v>1622</v>
      </c>
      <c r="E514" s="8">
        <f>IF(F514 = "NULL", "NULL", F514/28.34952)</f>
        <v>2.0500347095823845</v>
      </c>
      <c r="F514" s="8">
        <v>58.1175</v>
      </c>
      <c r="G514" s="8">
        <f>IF(H514 = "NULL", "NULL", H514/28.34952)</f>
        <v>4.1000694191647691</v>
      </c>
      <c r="H514" s="8">
        <v>116.235</v>
      </c>
      <c r="I514" s="8">
        <f>IF(G514 = "NULL", "NULL", G514*1.25)</f>
        <v>5.1250867739559611</v>
      </c>
      <c r="J514" s="8">
        <f>IF(G514 = "NULL", "NULL", I514*28.35)</f>
        <v>145.29621004165151</v>
      </c>
      <c r="K514" s="8">
        <f>IF(G514 = "NULL", "NULL", G514*2)</f>
        <v>8.2001388383295382</v>
      </c>
      <c r="L514" s="8">
        <f>IF(G514 = "NULL", "NULL", K514*28.35)</f>
        <v>232.47393606664241</v>
      </c>
      <c r="M514" s="11" t="str">
        <f>CONCATENATE(D514, CHAR(10), " - NET WT. ", E514, " oz (", F514, " grams)")</f>
        <v>Zesty Grill Seasoning Ingredients:
onion, red bell peppers, salt, spices, sugar, garlic, grill flavor (from sunflower oil) natural flavor
 - NET WT. 2.05003470958238 oz (58.1175 grams)</v>
      </c>
      <c r="N514" s="12">
        <v>10000000403</v>
      </c>
      <c r="O514" s="12">
        <v>30000000403</v>
      </c>
      <c r="P514" s="12">
        <v>50000000403</v>
      </c>
      <c r="Q514" s="12">
        <v>70000000403</v>
      </c>
      <c r="R514" s="12">
        <v>90000000403</v>
      </c>
      <c r="S514" s="12">
        <v>11000000462</v>
      </c>
      <c r="T514" s="12">
        <v>13000000471</v>
      </c>
      <c r="U514" s="10"/>
      <c r="V514" s="11"/>
      <c r="W514" s="8">
        <f>IF(G514 = "NULL", "NULL", G514/4)</f>
        <v>1.0250173547911923</v>
      </c>
      <c r="X514" s="8">
        <f>IF(W514 = "NULL", "NULL", W514*28.35)</f>
        <v>29.059242008330301</v>
      </c>
      <c r="Y514" s="8">
        <f>IF(G514 = "NULL", "NULL", G514*4)</f>
        <v>16.400277676659076</v>
      </c>
      <c r="Z514" s="8">
        <f>IF(G514 = "NULL", "NULL", H514*4)</f>
        <v>464.94</v>
      </c>
      <c r="AA514" s="16">
        <v>15000000368</v>
      </c>
      <c r="AB514" s="8">
        <f>IF(OR(E514 = "NULL", G514 = "NULL"), "NULL", (E514+G514)/2)</f>
        <v>3.075052064373577</v>
      </c>
      <c r="AC514" s="8">
        <f>IF(OR(F514 = "NULL", H514 = "NULL"), "NULL", (F514+H514)/2)</f>
        <v>87.176249999999996</v>
      </c>
      <c r="AD514" s="13"/>
    </row>
    <row r="515" spans="1:30" ht="75.599999999999994" customHeight="1" x14ac:dyDescent="0.3">
      <c r="A515" s="25" t="s">
        <v>1623</v>
      </c>
      <c r="B515" s="10" t="s">
        <v>1624</v>
      </c>
      <c r="C515" s="10" t="s">
        <v>1625</v>
      </c>
      <c r="D515" s="11" t="s">
        <v>1626</v>
      </c>
      <c r="E515" s="8">
        <f>IF(F515 = "NULL", "NULL", F515/28.34952)</f>
        <v>1.9500330164320243</v>
      </c>
      <c r="F515" s="8">
        <v>55.282499999999999</v>
      </c>
      <c r="G515" s="8">
        <f>IF(H515 = "NULL", "NULL", H515/28.34952)</f>
        <v>3.9000660328640486</v>
      </c>
      <c r="H515" s="8">
        <v>110.565</v>
      </c>
      <c r="I515" s="8">
        <f>IF(G515 = "NULL", "NULL", G515*1.25)</f>
        <v>4.8750825410800607</v>
      </c>
      <c r="J515" s="8">
        <f>IF(G515 = "NULL", "NULL", I515*28.35)</f>
        <v>138.20859003961974</v>
      </c>
      <c r="K515" s="8">
        <f>IF(G515 = "NULL", "NULL", G515*2)</f>
        <v>7.8001320657280973</v>
      </c>
      <c r="L515" s="8">
        <f>IF(G515 = "NULL", "NULL", K515*28.35)</f>
        <v>221.13374406339156</v>
      </c>
      <c r="M515" s="11" t="str">
        <f>CONCATENATE(D515, CHAR(10), " - NET WT. ", E515, " oz (", F515, " grams)")</f>
        <v>Zesty Italian Bread Dip Ingredients:
dehydrated garlic, spices, orange peel, citric acid, corn oil
 - NET WT. 1.95003301643202 oz (55.2825 grams)</v>
      </c>
      <c r="N515" s="12">
        <v>10000000401</v>
      </c>
      <c r="O515" s="12">
        <v>30000000401</v>
      </c>
      <c r="P515" s="12">
        <v>50000000401</v>
      </c>
      <c r="Q515" s="12">
        <v>70000000401</v>
      </c>
      <c r="R515" s="12">
        <v>90000000401</v>
      </c>
      <c r="S515" s="12">
        <v>11000000464</v>
      </c>
      <c r="T515" s="12">
        <v>13000000472</v>
      </c>
      <c r="U515" s="10" t="s">
        <v>39</v>
      </c>
      <c r="V515" s="11"/>
      <c r="W515" s="8">
        <f>IF(G515 = "NULL", "NULL", G515/4)</f>
        <v>0.97501650821601216</v>
      </c>
      <c r="X515" s="8">
        <f>IF(W515 = "NULL", "NULL", W515*28.35)</f>
        <v>27.641718007923945</v>
      </c>
      <c r="Y515" s="8">
        <f>IF(G515 = "NULL", "NULL", G515*4)</f>
        <v>15.600264131456195</v>
      </c>
      <c r="Z515" s="8">
        <f>IF(G515 = "NULL", "NULL", H515*4)</f>
        <v>442.26</v>
      </c>
      <c r="AA515" s="16">
        <v>15000000366</v>
      </c>
      <c r="AB515" s="8">
        <f>IF(OR(E515 = "NULL", G515 = "NULL"), "NULL", (E515+G515)/2)</f>
        <v>2.9250495246480366</v>
      </c>
      <c r="AC515" s="8">
        <f>IF(OR(F515 = "NULL", H515 = "NULL"), "NULL", (F515+H515)/2)</f>
        <v>82.923749999999998</v>
      </c>
      <c r="AD515" s="13"/>
    </row>
    <row r="516" spans="1:30" ht="75.599999999999994" customHeight="1" x14ac:dyDescent="0.3">
      <c r="A516" s="14" t="s">
        <v>1627</v>
      </c>
      <c r="B516" s="10" t="s">
        <v>1628</v>
      </c>
      <c r="C516" s="10" t="s">
        <v>1628</v>
      </c>
      <c r="D516" s="11" t="s">
        <v>2272</v>
      </c>
      <c r="E516" s="8">
        <f>IF(F516 = "NULL", "NULL", F516/28.34952)</f>
        <v>1.9500330164320243</v>
      </c>
      <c r="F516" s="8">
        <v>55.282499999999999</v>
      </c>
      <c r="G516" s="8">
        <f>IF(H516 = "NULL", "NULL", H516/28.34952)</f>
        <v>3.9000660328640486</v>
      </c>
      <c r="H516" s="8">
        <v>110.565</v>
      </c>
      <c r="I516" s="8">
        <f>IF(G516 = "NULL", "NULL", G516*1.25)</f>
        <v>4.8750825410800607</v>
      </c>
      <c r="J516" s="8">
        <f>IF(G516 = "NULL", "NULL", I516*28.35)</f>
        <v>138.20859003961974</v>
      </c>
      <c r="K516" s="8">
        <f>IF(G516 = "NULL", "NULL", G516*2)</f>
        <v>7.8001320657280973</v>
      </c>
      <c r="L516" s="8">
        <f>IF(G516 = "NULL", "NULL", K516*28.35)</f>
        <v>221.13374406339156</v>
      </c>
      <c r="M516" s="11" t="s">
        <v>2273</v>
      </c>
      <c r="N516" s="11">
        <v>10000000499</v>
      </c>
      <c r="O516" s="11">
        <v>30000000499</v>
      </c>
      <c r="P516" s="11">
        <v>50000000499</v>
      </c>
      <c r="Q516" s="11">
        <v>70000000499</v>
      </c>
      <c r="R516" s="11">
        <v>90000000499</v>
      </c>
      <c r="S516" s="11">
        <v>11000000463</v>
      </c>
      <c r="T516" s="11">
        <v>13000000473</v>
      </c>
      <c r="U516" s="11" t="s">
        <v>39</v>
      </c>
      <c r="V516" s="11"/>
      <c r="W516" s="8">
        <f>IF(G516 = "NULL", "NULL", G516/4)</f>
        <v>0.97501650821601216</v>
      </c>
      <c r="X516" s="8">
        <f>IF(W516 = "NULL", "NULL", W516*28.35)</f>
        <v>27.641718007923945</v>
      </c>
      <c r="Y516" s="8">
        <f>IF(G516 = "NULL", "NULL", G516*4)</f>
        <v>15.600264131456195</v>
      </c>
      <c r="Z516" s="8">
        <f>IF(G516 = "NULL", "NULL", H516*4)</f>
        <v>442.26</v>
      </c>
      <c r="AA516" s="11">
        <v>15000000455</v>
      </c>
      <c r="AB516" s="8">
        <f>IF(OR(E516 = "NULL", G516 = "NULL"), "NULL", (E516+G516)/2)</f>
        <v>2.9250495246480366</v>
      </c>
      <c r="AC516" s="8">
        <f>IF(OR(F516 = "NULL", H516 = "NULL"), "NULL", (F516+H516)/2)</f>
        <v>82.923749999999998</v>
      </c>
      <c r="AD516" s="13" t="s">
        <v>1629</v>
      </c>
    </row>
    <row r="517" spans="1:30" ht="75.599999999999994" customHeight="1" x14ac:dyDescent="0.3">
      <c r="A517" s="9" t="s">
        <v>1630</v>
      </c>
      <c r="B517" s="10" t="s">
        <v>1731</v>
      </c>
      <c r="C517" s="10" t="s">
        <v>1731</v>
      </c>
      <c r="D517" s="11" t="s">
        <v>2090</v>
      </c>
      <c r="E517" s="8">
        <f>IF(F517 = "NULL", "NULL", F517/28.34952)</f>
        <v>0.9171231117846087</v>
      </c>
      <c r="F517" s="8">
        <v>26</v>
      </c>
      <c r="G517" s="8">
        <f>IF(H517 = "NULL", "NULL", H517/28.34952)</f>
        <v>1.9400681210828261</v>
      </c>
      <c r="H517" s="8">
        <v>55</v>
      </c>
      <c r="I517" s="8">
        <f>IF(G517 = "NULL", "NULL", G517*1.25)</f>
        <v>2.4250851513535325</v>
      </c>
      <c r="J517" s="8">
        <f>IF(G517 = "NULL", "NULL", I517*28.35)</f>
        <v>68.751164040872652</v>
      </c>
      <c r="K517" s="8">
        <f>IF(G517 = "NULL", "NULL", G517*2)</f>
        <v>3.8801362421656522</v>
      </c>
      <c r="L517" s="8">
        <f>IF(G517 = "NULL", "NULL", K517*28.35)</f>
        <v>110.00186246539624</v>
      </c>
      <c r="M517" s="11" t="str">
        <f>CONCATENATE(D517, CHAR(10), " - NET WT. ", E517, " oz (", F517, " grams)")</f>
        <v>Zesty Taco Seasoning Ingredients:
paprika, salt, onion, corn meal, garlic, flour, cocoa, citric acid, spices
 - NET WT. 0.917123111784609 oz (26 grams)</v>
      </c>
      <c r="N517" s="12">
        <v>10000000402</v>
      </c>
      <c r="O517" s="12">
        <v>30000000402</v>
      </c>
      <c r="P517" s="12">
        <v>50000000402</v>
      </c>
      <c r="Q517" s="12">
        <v>70000000402</v>
      </c>
      <c r="R517" s="12">
        <v>90000000402</v>
      </c>
      <c r="S517" s="12">
        <v>11000000465</v>
      </c>
      <c r="T517" s="12">
        <v>13000000474</v>
      </c>
      <c r="U517" s="10"/>
      <c r="V517" s="11" t="s">
        <v>245</v>
      </c>
      <c r="W517" s="8">
        <f>IF(G517 = "NULL", "NULL", G517/4)</f>
        <v>0.48501703027070653</v>
      </c>
      <c r="X517" s="8">
        <f>IF(W517 = "NULL", "NULL", W517*28.35)</f>
        <v>13.75023280817453</v>
      </c>
      <c r="Y517" s="8">
        <f>IF(G517 = "NULL", "NULL", G517*4)</f>
        <v>7.7602724843313045</v>
      </c>
      <c r="Z517" s="8">
        <f>IF(G517 = "NULL", "NULL", H517*4)</f>
        <v>220</v>
      </c>
      <c r="AA517" s="16">
        <v>15000000367</v>
      </c>
      <c r="AB517" s="8">
        <f>IF(OR(E517 = "NULL", G517 = "NULL"), "NULL", (E517+G517)/2)</f>
        <v>1.4285956164337175</v>
      </c>
      <c r="AC517" s="8">
        <f>IF(OR(F517 = "NULL", H517 = "NULL"), "NULL", (F517+H517)/2)</f>
        <v>40.5</v>
      </c>
      <c r="AD517" s="13" t="s">
        <v>2000</v>
      </c>
    </row>
  </sheetData>
  <sortState xmlns:xlrd2="http://schemas.microsoft.com/office/spreadsheetml/2017/richdata2" ref="A2:L517">
    <sortCondition ref="A1:A517"/>
  </sortState>
  <phoneticPr fontId="6"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2" activePane="bottomLeft" state="frozen"/>
      <selection pane="bottomLeft" activeCell="B1" sqref="B1:B1048576"/>
    </sheetView>
  </sheetViews>
  <sheetFormatPr defaultRowHeight="14.4" x14ac:dyDescent="0.3"/>
  <cols>
    <col min="1" max="1" width="15.5546875" style="6"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42" x14ac:dyDescent="0.3">
      <c r="A1" s="4" t="s">
        <v>1982</v>
      </c>
      <c r="B1" s="4" t="s">
        <v>1983</v>
      </c>
      <c r="C1" s="5" t="s">
        <v>1742</v>
      </c>
      <c r="D1" s="5" t="s">
        <v>1745</v>
      </c>
      <c r="E1" s="5" t="s">
        <v>1768</v>
      </c>
      <c r="F1" s="5" t="s">
        <v>2151</v>
      </c>
      <c r="G1" s="5" t="s">
        <v>1769</v>
      </c>
      <c r="H1" s="5" t="s">
        <v>1743</v>
      </c>
      <c r="I1" s="5" t="s">
        <v>1744</v>
      </c>
    </row>
    <row r="2" spans="1:9" ht="15.6" x14ac:dyDescent="0.3">
      <c r="A2" s="7" t="s">
        <v>1756</v>
      </c>
      <c r="B2" s="23" t="s">
        <v>2027</v>
      </c>
      <c r="E2" s="1" t="s">
        <v>1886</v>
      </c>
      <c r="F2" s="1" t="s">
        <v>1888</v>
      </c>
      <c r="G2" s="1" t="s">
        <v>1887</v>
      </c>
    </row>
    <row r="3" spans="1:9" ht="15.6" x14ac:dyDescent="0.3">
      <c r="A3" s="7" t="s">
        <v>107</v>
      </c>
      <c r="B3" s="23" t="s">
        <v>108</v>
      </c>
      <c r="C3" s="2" t="s">
        <v>1632</v>
      </c>
      <c r="D3" s="2"/>
      <c r="E3" s="2" t="s">
        <v>2163</v>
      </c>
      <c r="F3" s="2" t="s">
        <v>2197</v>
      </c>
      <c r="G3" s="2" t="s">
        <v>2182</v>
      </c>
      <c r="H3" s="2"/>
      <c r="I3" s="2"/>
    </row>
    <row r="4" spans="1:9" ht="15.6" x14ac:dyDescent="0.3">
      <c r="A4" s="7" t="s">
        <v>120</v>
      </c>
      <c r="B4" s="23" t="s">
        <v>121</v>
      </c>
      <c r="E4" s="1" t="s">
        <v>1845</v>
      </c>
      <c r="F4" s="1" t="s">
        <v>1847</v>
      </c>
      <c r="G4" s="1" t="s">
        <v>1846</v>
      </c>
    </row>
    <row r="5" spans="1:9" ht="15.6" x14ac:dyDescent="0.3">
      <c r="A5" s="7" t="s">
        <v>156</v>
      </c>
      <c r="B5" s="23" t="s">
        <v>1998</v>
      </c>
      <c r="C5" s="2" t="s">
        <v>1633</v>
      </c>
      <c r="D5" s="2"/>
      <c r="E5" s="2" t="s">
        <v>2157</v>
      </c>
      <c r="F5" s="2" t="s">
        <v>2191</v>
      </c>
      <c r="G5" s="2" t="s">
        <v>2176</v>
      </c>
      <c r="H5" s="2"/>
      <c r="I5" s="2"/>
    </row>
    <row r="6" spans="1:9" ht="15.6" x14ac:dyDescent="0.3">
      <c r="A6" s="7" t="s">
        <v>1757</v>
      </c>
      <c r="B6" s="23" t="s">
        <v>2206</v>
      </c>
      <c r="E6" s="1" t="s">
        <v>1953</v>
      </c>
      <c r="G6" s="1" t="s">
        <v>1954</v>
      </c>
    </row>
    <row r="7" spans="1:9" ht="15.6" x14ac:dyDescent="0.3">
      <c r="A7" s="7" t="s">
        <v>174</v>
      </c>
      <c r="B7" s="23" t="s">
        <v>175</v>
      </c>
      <c r="E7" s="1" t="s">
        <v>1842</v>
      </c>
      <c r="F7" s="1" t="s">
        <v>1844</v>
      </c>
      <c r="G7" s="1" t="s">
        <v>1843</v>
      </c>
    </row>
    <row r="8" spans="1:9" ht="15.6" x14ac:dyDescent="0.3">
      <c r="A8" s="35" t="s">
        <v>2352</v>
      </c>
      <c r="B8" s="23" t="s">
        <v>219</v>
      </c>
      <c r="E8" s="1" t="s">
        <v>1800</v>
      </c>
      <c r="F8" s="1" t="s">
        <v>1802</v>
      </c>
      <c r="G8" s="1" t="s">
        <v>1801</v>
      </c>
    </row>
    <row r="9" spans="1:9" ht="15.6" x14ac:dyDescent="0.3">
      <c r="A9" s="7" t="s">
        <v>223</v>
      </c>
      <c r="B9" s="23" t="s">
        <v>224</v>
      </c>
      <c r="E9" s="1" t="s">
        <v>1916</v>
      </c>
      <c r="F9" s="1" t="s">
        <v>1918</v>
      </c>
      <c r="G9" s="1" t="s">
        <v>1917</v>
      </c>
    </row>
    <row r="10" spans="1:9" ht="15.6" x14ac:dyDescent="0.3">
      <c r="A10" s="7" t="s">
        <v>1671</v>
      </c>
      <c r="B10" s="23" t="s">
        <v>1672</v>
      </c>
      <c r="E10" s="1" t="s">
        <v>1951</v>
      </c>
      <c r="G10" s="1" t="s">
        <v>1952</v>
      </c>
    </row>
    <row r="11" spans="1:9" ht="15.6" x14ac:dyDescent="0.3">
      <c r="A11" s="7" t="s">
        <v>250</v>
      </c>
      <c r="B11" s="23" t="s">
        <v>251</v>
      </c>
      <c r="E11" s="1" t="s">
        <v>1839</v>
      </c>
      <c r="F11" s="1" t="s">
        <v>1841</v>
      </c>
      <c r="G11" s="1" t="s">
        <v>1840</v>
      </c>
    </row>
    <row r="12" spans="1:9" ht="15.6" x14ac:dyDescent="0.3">
      <c r="A12" s="7" t="s">
        <v>1758</v>
      </c>
      <c r="B12" s="23" t="s">
        <v>1741</v>
      </c>
      <c r="E12" s="1" t="s">
        <v>1976</v>
      </c>
      <c r="F12" s="1" t="s">
        <v>1978</v>
      </c>
      <c r="G12" s="1" t="s">
        <v>1977</v>
      </c>
    </row>
    <row r="13" spans="1:9" ht="15.6" x14ac:dyDescent="0.3">
      <c r="A13" s="7" t="s">
        <v>335</v>
      </c>
      <c r="B13" s="23" t="s">
        <v>336</v>
      </c>
      <c r="E13" s="1" t="s">
        <v>1928</v>
      </c>
      <c r="F13" s="1" t="s">
        <v>1930</v>
      </c>
      <c r="G13" s="1" t="s">
        <v>1929</v>
      </c>
    </row>
    <row r="14" spans="1:9" ht="15.6" x14ac:dyDescent="0.3">
      <c r="A14" s="7" t="s">
        <v>345</v>
      </c>
      <c r="B14" s="23" t="s">
        <v>346</v>
      </c>
      <c r="E14" s="1" t="s">
        <v>1913</v>
      </c>
      <c r="F14" s="1" t="s">
        <v>1915</v>
      </c>
      <c r="G14" s="1" t="s">
        <v>1914</v>
      </c>
    </row>
    <row r="15" spans="1:9" ht="15.6" x14ac:dyDescent="0.3">
      <c r="A15" s="7" t="s">
        <v>355</v>
      </c>
      <c r="B15" s="23" t="s">
        <v>2030</v>
      </c>
      <c r="E15" s="1" t="s">
        <v>1877</v>
      </c>
      <c r="F15" s="1" t="s">
        <v>1879</v>
      </c>
      <c r="G15" s="1" t="s">
        <v>1878</v>
      </c>
    </row>
    <row r="16" spans="1:9" ht="15.6" x14ac:dyDescent="0.3">
      <c r="A16" s="7" t="s">
        <v>362</v>
      </c>
      <c r="B16" s="23" t="s">
        <v>363</v>
      </c>
      <c r="E16" s="1" t="s">
        <v>1931</v>
      </c>
      <c r="F16" s="1" t="s">
        <v>1933</v>
      </c>
      <c r="G16" s="1" t="s">
        <v>1932</v>
      </c>
    </row>
    <row r="17" spans="1:9" ht="15.6" x14ac:dyDescent="0.3">
      <c r="A17" s="7" t="s">
        <v>399</v>
      </c>
      <c r="B17" s="23" t="s">
        <v>400</v>
      </c>
      <c r="E17" s="1" t="s">
        <v>1773</v>
      </c>
      <c r="F17" s="1" t="s">
        <v>1775</v>
      </c>
      <c r="G17" s="1" t="s">
        <v>1774</v>
      </c>
    </row>
    <row r="18" spans="1:9" ht="15.6" x14ac:dyDescent="0.3">
      <c r="A18" s="7" t="s">
        <v>1220</v>
      </c>
      <c r="B18" s="23" t="s">
        <v>1732</v>
      </c>
      <c r="E18" s="1" t="s">
        <v>1824</v>
      </c>
      <c r="F18" s="1" t="s">
        <v>1826</v>
      </c>
      <c r="G18" s="1" t="s">
        <v>1825</v>
      </c>
    </row>
    <row r="19" spans="1:9" ht="15.6" x14ac:dyDescent="0.3">
      <c r="A19" s="7" t="s">
        <v>477</v>
      </c>
      <c r="B19" s="23" t="s">
        <v>2300</v>
      </c>
      <c r="E19" s="1" t="s">
        <v>1827</v>
      </c>
      <c r="F19" s="1" t="s">
        <v>1829</v>
      </c>
      <c r="G19" s="1" t="s">
        <v>1828</v>
      </c>
    </row>
    <row r="20" spans="1:9" ht="15.6" x14ac:dyDescent="0.3">
      <c r="A20" s="7" t="s">
        <v>503</v>
      </c>
      <c r="B20" s="23" t="s">
        <v>504</v>
      </c>
      <c r="E20" s="1" t="s">
        <v>1904</v>
      </c>
      <c r="F20" s="1" t="s">
        <v>1906</v>
      </c>
      <c r="G20" s="1" t="s">
        <v>1905</v>
      </c>
    </row>
    <row r="21" spans="1:9" ht="15.6" x14ac:dyDescent="0.3">
      <c r="A21" s="7" t="s">
        <v>506</v>
      </c>
      <c r="B21" s="23" t="s">
        <v>507</v>
      </c>
      <c r="E21" s="1" t="s">
        <v>1970</v>
      </c>
      <c r="F21" s="1" t="s">
        <v>1972</v>
      </c>
      <c r="G21" s="1" t="s">
        <v>1971</v>
      </c>
    </row>
    <row r="22" spans="1:9" ht="15.6" x14ac:dyDescent="0.3">
      <c r="A22" s="7" t="s">
        <v>527</v>
      </c>
      <c r="B22" s="23" t="s">
        <v>1995</v>
      </c>
      <c r="E22" s="1" t="s">
        <v>1770</v>
      </c>
      <c r="F22" s="1" t="s">
        <v>1772</v>
      </c>
      <c r="G22" s="1" t="s">
        <v>1771</v>
      </c>
    </row>
    <row r="23" spans="1:9" ht="15.6" x14ac:dyDescent="0.3">
      <c r="A23" s="7" t="s">
        <v>550</v>
      </c>
      <c r="B23" s="23" t="s">
        <v>551</v>
      </c>
      <c r="E23" s="1" t="s">
        <v>1919</v>
      </c>
      <c r="F23" s="1" t="s">
        <v>1921</v>
      </c>
      <c r="G23" s="1" t="s">
        <v>1920</v>
      </c>
    </row>
    <row r="24" spans="1:9" ht="15.6" x14ac:dyDescent="0.3">
      <c r="A24" s="7" t="s">
        <v>592</v>
      </c>
      <c r="B24" s="23" t="s">
        <v>2312</v>
      </c>
      <c r="E24" s="1" t="s">
        <v>1782</v>
      </c>
      <c r="F24" s="1" t="s">
        <v>1784</v>
      </c>
      <c r="G24" s="1" t="s">
        <v>1783</v>
      </c>
    </row>
    <row r="25" spans="1:9" ht="15.6" x14ac:dyDescent="0.3">
      <c r="A25" s="34" t="s">
        <v>1981</v>
      </c>
      <c r="B25" s="24" t="s">
        <v>1979</v>
      </c>
      <c r="C25" s="2" t="s">
        <v>1631</v>
      </c>
      <c r="D25" s="2"/>
      <c r="E25" s="2" t="s">
        <v>2202</v>
      </c>
      <c r="F25" s="2" t="s">
        <v>2204</v>
      </c>
      <c r="G25" s="2" t="s">
        <v>2203</v>
      </c>
      <c r="H25" s="2"/>
      <c r="I25" s="2"/>
    </row>
    <row r="26" spans="1:9" ht="15.6" x14ac:dyDescent="0.3">
      <c r="A26" s="7" t="s">
        <v>1463</v>
      </c>
      <c r="B26" s="23" t="s">
        <v>665</v>
      </c>
      <c r="E26" s="1" t="s">
        <v>1867</v>
      </c>
      <c r="F26" s="1" t="s">
        <v>1868</v>
      </c>
      <c r="G26" s="1" t="s">
        <v>1866</v>
      </c>
    </row>
    <row r="27" spans="1:9" ht="15.6" x14ac:dyDescent="0.3">
      <c r="A27" s="7" t="s">
        <v>1727</v>
      </c>
      <c r="B27" s="23" t="s">
        <v>1725</v>
      </c>
      <c r="E27" s="1" t="s">
        <v>1857</v>
      </c>
      <c r="F27" s="1" t="s">
        <v>1859</v>
      </c>
      <c r="G27" s="1" t="s">
        <v>1858</v>
      </c>
    </row>
    <row r="28" spans="1:9" ht="15.6" x14ac:dyDescent="0.3">
      <c r="A28" s="7" t="s">
        <v>696</v>
      </c>
      <c r="B28" s="23" t="s">
        <v>697</v>
      </c>
      <c r="E28" s="1" t="s">
        <v>1910</v>
      </c>
      <c r="F28" s="1" t="s">
        <v>1912</v>
      </c>
      <c r="G28" s="1" t="s">
        <v>1911</v>
      </c>
    </row>
    <row r="29" spans="1:9" ht="15.6" x14ac:dyDescent="0.3">
      <c r="A29" s="7" t="s">
        <v>736</v>
      </c>
      <c r="B29" s="23" t="s">
        <v>704</v>
      </c>
      <c r="E29" s="1" t="s">
        <v>1874</v>
      </c>
      <c r="F29" s="1" t="s">
        <v>1876</v>
      </c>
      <c r="G29" s="1" t="s">
        <v>1875</v>
      </c>
    </row>
    <row r="30" spans="1:9" ht="15.6" x14ac:dyDescent="0.3">
      <c r="A30" s="7" t="s">
        <v>710</v>
      </c>
      <c r="B30" s="23" t="s">
        <v>2313</v>
      </c>
      <c r="E30" s="1" t="s">
        <v>1809</v>
      </c>
      <c r="F30" s="1" t="s">
        <v>1811</v>
      </c>
      <c r="G30" s="1" t="s">
        <v>1810</v>
      </c>
    </row>
    <row r="31" spans="1:9" ht="15.6" x14ac:dyDescent="0.3">
      <c r="A31" s="7" t="s">
        <v>725</v>
      </c>
      <c r="B31" s="23" t="s">
        <v>726</v>
      </c>
      <c r="E31" s="1" t="s">
        <v>1869</v>
      </c>
      <c r="F31" s="1" t="s">
        <v>1871</v>
      </c>
      <c r="G31" s="1" t="s">
        <v>1870</v>
      </c>
    </row>
    <row r="32" spans="1:9" ht="15.6" x14ac:dyDescent="0.3">
      <c r="A32" s="35" t="s">
        <v>2358</v>
      </c>
      <c r="B32" s="23" t="s">
        <v>2338</v>
      </c>
      <c r="E32" s="1" t="s">
        <v>1945</v>
      </c>
      <c r="G32" s="1" t="s">
        <v>1946</v>
      </c>
    </row>
    <row r="33" spans="1:9" ht="15.6" x14ac:dyDescent="0.3">
      <c r="A33" s="7" t="s">
        <v>1752</v>
      </c>
      <c r="B33" s="23" t="s">
        <v>1730</v>
      </c>
      <c r="E33" s="1" t="s">
        <v>1788</v>
      </c>
      <c r="F33" s="1" t="s">
        <v>1790</v>
      </c>
      <c r="G33" s="1" t="s">
        <v>1789</v>
      </c>
    </row>
    <row r="34" spans="1:9" ht="15.6" x14ac:dyDescent="0.3">
      <c r="A34" s="7" t="s">
        <v>751</v>
      </c>
      <c r="B34" s="23" t="s">
        <v>752</v>
      </c>
      <c r="E34" s="1" t="s">
        <v>1821</v>
      </c>
      <c r="F34" s="1" t="s">
        <v>1823</v>
      </c>
      <c r="G34" s="1" t="s">
        <v>1822</v>
      </c>
    </row>
    <row r="35" spans="1:9" ht="15.6" x14ac:dyDescent="0.3">
      <c r="A35" s="7" t="s">
        <v>776</v>
      </c>
      <c r="B35" s="23" t="s">
        <v>777</v>
      </c>
      <c r="C35" s="2" t="s">
        <v>1635</v>
      </c>
      <c r="D35" s="2"/>
      <c r="E35" s="2" t="s">
        <v>2153</v>
      </c>
      <c r="F35" s="2" t="s">
        <v>2187</v>
      </c>
      <c r="G35" s="2" t="s">
        <v>2169</v>
      </c>
      <c r="H35" s="2"/>
      <c r="I35" s="2"/>
    </row>
    <row r="36" spans="1:9" ht="15.6" x14ac:dyDescent="0.3">
      <c r="A36" s="7" t="s">
        <v>797</v>
      </c>
      <c r="B36" s="23" t="s">
        <v>798</v>
      </c>
      <c r="E36" s="1" t="s">
        <v>1907</v>
      </c>
      <c r="F36" s="1" t="s">
        <v>1909</v>
      </c>
      <c r="G36" s="1" t="s">
        <v>1908</v>
      </c>
    </row>
    <row r="37" spans="1:9" ht="15.6" x14ac:dyDescent="0.3">
      <c r="A37" s="35" t="s">
        <v>2355</v>
      </c>
      <c r="B37" s="23" t="s">
        <v>2314</v>
      </c>
      <c r="C37" s="2" t="s">
        <v>1634</v>
      </c>
      <c r="D37" s="2"/>
      <c r="E37" s="2" t="s">
        <v>2193</v>
      </c>
      <c r="F37" s="2" t="s">
        <v>2205</v>
      </c>
      <c r="G37" s="2" t="s">
        <v>2195</v>
      </c>
      <c r="H37" s="2"/>
      <c r="I37" s="2"/>
    </row>
    <row r="38" spans="1:9" ht="15.6" x14ac:dyDescent="0.3">
      <c r="A38" s="7" t="s">
        <v>1749</v>
      </c>
      <c r="B38" s="23" t="s">
        <v>830</v>
      </c>
      <c r="E38" s="1" t="s">
        <v>1860</v>
      </c>
      <c r="F38" s="1" t="s">
        <v>1862</v>
      </c>
      <c r="G38" s="1" t="s">
        <v>1861</v>
      </c>
    </row>
    <row r="39" spans="1:9" ht="15.6" x14ac:dyDescent="0.3">
      <c r="A39" s="7" t="s">
        <v>838</v>
      </c>
      <c r="B39" s="23" t="s">
        <v>839</v>
      </c>
      <c r="E39" s="1" t="s">
        <v>1922</v>
      </c>
      <c r="F39" s="1" t="s">
        <v>1924</v>
      </c>
      <c r="G39" s="1" t="s">
        <v>1923</v>
      </c>
    </row>
    <row r="40" spans="1:9" ht="15.6" x14ac:dyDescent="0.3">
      <c r="A40" s="7" t="s">
        <v>1759</v>
      </c>
      <c r="B40" s="23" t="s">
        <v>1740</v>
      </c>
      <c r="E40" s="1" t="s">
        <v>1973</v>
      </c>
      <c r="F40" s="1" t="s">
        <v>1975</v>
      </c>
      <c r="G40" s="1" t="s">
        <v>1974</v>
      </c>
    </row>
    <row r="41" spans="1:9" ht="15.6" x14ac:dyDescent="0.3">
      <c r="A41" s="7" t="s">
        <v>868</v>
      </c>
      <c r="B41" s="23" t="s">
        <v>869</v>
      </c>
      <c r="C41" s="2" t="s">
        <v>1636</v>
      </c>
      <c r="D41" s="2"/>
      <c r="E41" s="2" t="s">
        <v>2156</v>
      </c>
      <c r="F41" s="2" t="s">
        <v>2190</v>
      </c>
      <c r="G41" s="2" t="s">
        <v>2172</v>
      </c>
      <c r="H41" s="2"/>
      <c r="I41" s="2"/>
    </row>
    <row r="42" spans="1:9" ht="15.6" x14ac:dyDescent="0.3">
      <c r="A42" s="7" t="s">
        <v>915</v>
      </c>
      <c r="B42" s="23" t="s">
        <v>916</v>
      </c>
      <c r="E42" s="1" t="s">
        <v>1836</v>
      </c>
      <c r="F42" s="1" t="s">
        <v>1838</v>
      </c>
      <c r="G42" s="1" t="s">
        <v>1837</v>
      </c>
    </row>
    <row r="43" spans="1:9" ht="15.6" x14ac:dyDescent="0.3">
      <c r="A43" s="7" t="s">
        <v>990</v>
      </c>
      <c r="B43" s="23" t="s">
        <v>991</v>
      </c>
      <c r="E43" s="1" t="s">
        <v>1812</v>
      </c>
      <c r="F43" s="1" t="s">
        <v>1814</v>
      </c>
      <c r="G43" s="1" t="s">
        <v>1813</v>
      </c>
    </row>
    <row r="44" spans="1:9" ht="15.6" x14ac:dyDescent="0.3">
      <c r="A44" s="7" t="s">
        <v>1760</v>
      </c>
      <c r="B44" s="23" t="s">
        <v>1737</v>
      </c>
      <c r="E44" s="1" t="s">
        <v>1937</v>
      </c>
      <c r="F44" s="1" t="s">
        <v>1939</v>
      </c>
      <c r="G44" s="1" t="s">
        <v>1938</v>
      </c>
    </row>
    <row r="45" spans="1:9" ht="15.6" x14ac:dyDescent="0.3">
      <c r="A45" s="7" t="s">
        <v>1078</v>
      </c>
      <c r="B45" s="23" t="s">
        <v>2315</v>
      </c>
      <c r="C45" s="2" t="s">
        <v>1638</v>
      </c>
      <c r="D45" s="2"/>
      <c r="E45" s="2" t="s">
        <v>2155</v>
      </c>
      <c r="F45" s="2" t="s">
        <v>2189</v>
      </c>
      <c r="G45" s="2" t="s">
        <v>2171</v>
      </c>
      <c r="H45" s="2"/>
      <c r="I45" s="2"/>
    </row>
    <row r="46" spans="1:9" ht="15.6" x14ac:dyDescent="0.3">
      <c r="A46" s="35" t="s">
        <v>2357</v>
      </c>
      <c r="B46" s="23" t="s">
        <v>2316</v>
      </c>
      <c r="C46" s="2" t="s">
        <v>1637</v>
      </c>
      <c r="D46" s="2"/>
      <c r="E46" s="2" t="s">
        <v>2162</v>
      </c>
      <c r="F46" s="2" t="s">
        <v>2196</v>
      </c>
      <c r="G46" s="2" t="s">
        <v>2181</v>
      </c>
      <c r="H46" s="2"/>
      <c r="I46" s="2"/>
    </row>
    <row r="47" spans="1:9" ht="15.6" x14ac:dyDescent="0.3">
      <c r="A47" s="7" t="s">
        <v>1552</v>
      </c>
      <c r="B47" s="23" t="s">
        <v>1734</v>
      </c>
      <c r="E47" s="1" t="s">
        <v>1863</v>
      </c>
      <c r="F47" s="1" t="s">
        <v>1865</v>
      </c>
      <c r="G47" s="1" t="s">
        <v>1864</v>
      </c>
    </row>
    <row r="48" spans="1:9" ht="15.6" x14ac:dyDescent="0.3">
      <c r="A48" s="7" t="s">
        <v>1761</v>
      </c>
      <c r="B48" s="23" t="s">
        <v>1781</v>
      </c>
      <c r="E48" s="1" t="s">
        <v>1955</v>
      </c>
      <c r="G48" s="1" t="s">
        <v>1956</v>
      </c>
    </row>
    <row r="49" spans="1:9" ht="15.6" x14ac:dyDescent="0.3">
      <c r="A49" s="7" t="s">
        <v>36</v>
      </c>
      <c r="B49" s="23" t="s">
        <v>1780</v>
      </c>
      <c r="E49" s="1" t="s">
        <v>1949</v>
      </c>
      <c r="G49" s="1" t="s">
        <v>1950</v>
      </c>
    </row>
    <row r="50" spans="1:9" ht="15.6" x14ac:dyDescent="0.3">
      <c r="A50" s="7" t="s">
        <v>1750</v>
      </c>
      <c r="B50" s="23" t="s">
        <v>1082</v>
      </c>
      <c r="E50" s="1" t="s">
        <v>1854</v>
      </c>
      <c r="F50" s="1" t="s">
        <v>1856</v>
      </c>
      <c r="G50" s="1" t="s">
        <v>1855</v>
      </c>
    </row>
    <row r="51" spans="1:9" ht="15.6" x14ac:dyDescent="0.3">
      <c r="A51" s="7" t="s">
        <v>1754</v>
      </c>
      <c r="B51" s="23" t="s">
        <v>1762</v>
      </c>
      <c r="E51" s="1" t="s">
        <v>1883</v>
      </c>
      <c r="F51" s="1" t="s">
        <v>1885</v>
      </c>
      <c r="G51" s="1" t="s">
        <v>1884</v>
      </c>
    </row>
    <row r="52" spans="1:9" ht="15.6" x14ac:dyDescent="0.3">
      <c r="A52" s="7" t="s">
        <v>1091</v>
      </c>
      <c r="B52" s="23" t="s">
        <v>1092</v>
      </c>
      <c r="C52" s="2" t="s">
        <v>1639</v>
      </c>
      <c r="D52" s="2"/>
      <c r="E52" s="2" t="s">
        <v>2165</v>
      </c>
      <c r="F52" s="2" t="s">
        <v>2199</v>
      </c>
      <c r="G52" s="2" t="s">
        <v>2184</v>
      </c>
      <c r="H52" s="2" t="s">
        <v>1640</v>
      </c>
      <c r="I52" s="2" t="s">
        <v>1641</v>
      </c>
    </row>
    <row r="53" spans="1:9" ht="15.6" x14ac:dyDescent="0.3">
      <c r="A53" s="7" t="s">
        <v>1147</v>
      </c>
      <c r="B53" s="23" t="s">
        <v>1148</v>
      </c>
      <c r="E53" s="1" t="s">
        <v>1947</v>
      </c>
      <c r="G53" s="1" t="s">
        <v>1948</v>
      </c>
    </row>
    <row r="54" spans="1:9" ht="15.6" x14ac:dyDescent="0.3">
      <c r="A54" s="7" t="s">
        <v>1753</v>
      </c>
      <c r="B54" s="23" t="s">
        <v>1763</v>
      </c>
      <c r="E54" s="1" t="s">
        <v>1880</v>
      </c>
      <c r="F54" s="1" t="s">
        <v>1882</v>
      </c>
      <c r="G54" s="1" t="s">
        <v>1881</v>
      </c>
    </row>
    <row r="55" spans="1:9" ht="15.6" x14ac:dyDescent="0.3">
      <c r="A55" s="35" t="s">
        <v>2353</v>
      </c>
      <c r="B55" s="23" t="s">
        <v>2317</v>
      </c>
      <c r="C55" s="2" t="s">
        <v>1642</v>
      </c>
      <c r="D55" s="2"/>
      <c r="E55" s="2" t="s">
        <v>2161</v>
      </c>
      <c r="F55" s="2" t="s">
        <v>2194</v>
      </c>
      <c r="G55" s="2" t="s">
        <v>2180</v>
      </c>
      <c r="H55" s="2"/>
      <c r="I55" s="2"/>
    </row>
    <row r="56" spans="1:9" ht="15.6" x14ac:dyDescent="0.3">
      <c r="A56" s="7" t="s">
        <v>2039</v>
      </c>
      <c r="B56" s="23" t="s">
        <v>1736</v>
      </c>
      <c r="E56" s="1" t="s">
        <v>1895</v>
      </c>
      <c r="F56" s="1" t="s">
        <v>1897</v>
      </c>
      <c r="G56" s="1" t="s">
        <v>1896</v>
      </c>
    </row>
    <row r="57" spans="1:9" ht="15.6" x14ac:dyDescent="0.3">
      <c r="A57" s="7" t="s">
        <v>1240</v>
      </c>
      <c r="B57" s="23" t="s">
        <v>1241</v>
      </c>
      <c r="E57" s="1" t="s">
        <v>1791</v>
      </c>
      <c r="F57" s="1" t="s">
        <v>1793</v>
      </c>
      <c r="G57" s="1" t="s">
        <v>1792</v>
      </c>
    </row>
    <row r="58" spans="1:9" ht="15.6" x14ac:dyDescent="0.3">
      <c r="A58" s="7" t="s">
        <v>1256</v>
      </c>
      <c r="B58" s="23" t="s">
        <v>2303</v>
      </c>
      <c r="E58" s="1" t="s">
        <v>1794</v>
      </c>
      <c r="F58" s="1" t="s">
        <v>1796</v>
      </c>
      <c r="G58" s="1" t="s">
        <v>1795</v>
      </c>
    </row>
    <row r="59" spans="1:9" ht="15.6" x14ac:dyDescent="0.3">
      <c r="A59" s="7" t="s">
        <v>1286</v>
      </c>
      <c r="B59" s="23" t="s">
        <v>2309</v>
      </c>
      <c r="E59" s="1" t="s">
        <v>1806</v>
      </c>
      <c r="F59" s="1" t="s">
        <v>1808</v>
      </c>
      <c r="G59" s="1" t="s">
        <v>1807</v>
      </c>
    </row>
    <row r="60" spans="1:9" ht="15.6" x14ac:dyDescent="0.3">
      <c r="A60" s="7" t="s">
        <v>1767</v>
      </c>
      <c r="B60" s="23" t="s">
        <v>2304</v>
      </c>
      <c r="E60" s="1" t="s">
        <v>1815</v>
      </c>
      <c r="F60" s="1" t="s">
        <v>1817</v>
      </c>
      <c r="G60" s="1" t="s">
        <v>1816</v>
      </c>
    </row>
    <row r="61" spans="1:9" ht="15.6" x14ac:dyDescent="0.3">
      <c r="A61" s="7" t="s">
        <v>1261</v>
      </c>
      <c r="B61" s="23" t="s">
        <v>1262</v>
      </c>
      <c r="E61" s="1" t="s">
        <v>1964</v>
      </c>
      <c r="F61" s="1" t="s">
        <v>1966</v>
      </c>
      <c r="G61" s="1" t="s">
        <v>1965</v>
      </c>
    </row>
    <row r="62" spans="1:9" ht="15.6" x14ac:dyDescent="0.3">
      <c r="A62" s="7" t="s">
        <v>677</v>
      </c>
      <c r="B62" s="23" t="s">
        <v>2043</v>
      </c>
      <c r="E62" s="1" t="s">
        <v>1848</v>
      </c>
      <c r="F62" s="1" t="s">
        <v>1850</v>
      </c>
      <c r="G62" s="1" t="s">
        <v>1849</v>
      </c>
    </row>
    <row r="63" spans="1:9" ht="15.6" x14ac:dyDescent="0.3">
      <c r="A63" s="7" t="s">
        <v>1266</v>
      </c>
      <c r="B63" s="23" t="s">
        <v>1267</v>
      </c>
      <c r="E63" s="1" t="s">
        <v>1797</v>
      </c>
      <c r="F63" s="1" t="s">
        <v>1799</v>
      </c>
      <c r="G63" s="1" t="s">
        <v>1798</v>
      </c>
    </row>
    <row r="64" spans="1:9" ht="15.6" x14ac:dyDescent="0.3">
      <c r="A64" s="7" t="s">
        <v>82</v>
      </c>
      <c r="B64" s="23" t="s">
        <v>1738</v>
      </c>
      <c r="E64" s="1" t="s">
        <v>1940</v>
      </c>
      <c r="F64" s="1" t="s">
        <v>1942</v>
      </c>
      <c r="G64" s="1" t="s">
        <v>1941</v>
      </c>
    </row>
    <row r="65" spans="1:9" ht="15.6" x14ac:dyDescent="0.3">
      <c r="A65" s="7" t="s">
        <v>1764</v>
      </c>
      <c r="B65" s="23" t="s">
        <v>1779</v>
      </c>
      <c r="E65" s="1" t="s">
        <v>1959</v>
      </c>
      <c r="G65" s="1" t="s">
        <v>1960</v>
      </c>
    </row>
    <row r="66" spans="1:9" ht="15.6" x14ac:dyDescent="0.3">
      <c r="A66" s="7" t="s">
        <v>1748</v>
      </c>
      <c r="B66" s="23" t="s">
        <v>2042</v>
      </c>
      <c r="E66" s="1" t="s">
        <v>1785</v>
      </c>
      <c r="F66" s="1" t="s">
        <v>1787</v>
      </c>
      <c r="G66" s="1" t="s">
        <v>1786</v>
      </c>
    </row>
    <row r="67" spans="1:9" ht="15.6" x14ac:dyDescent="0.3">
      <c r="A67" s="35" t="s">
        <v>2356</v>
      </c>
      <c r="B67" s="23" t="s">
        <v>2318</v>
      </c>
      <c r="C67" s="2" t="s">
        <v>1643</v>
      </c>
      <c r="D67" s="2"/>
      <c r="E67" s="2" t="s">
        <v>2160</v>
      </c>
      <c r="F67" s="2" t="s">
        <v>2175</v>
      </c>
      <c r="G67" s="2" t="s">
        <v>2179</v>
      </c>
      <c r="H67" s="2"/>
      <c r="I67" s="2"/>
    </row>
    <row r="68" spans="1:9" ht="15.6" x14ac:dyDescent="0.3">
      <c r="A68" s="7" t="s">
        <v>1374</v>
      </c>
      <c r="B68" s="23" t="s">
        <v>1375</v>
      </c>
      <c r="C68" s="2" t="s">
        <v>1644</v>
      </c>
      <c r="D68" s="2"/>
      <c r="E68" s="2" t="s">
        <v>2154</v>
      </c>
      <c r="F68" s="2" t="s">
        <v>2188</v>
      </c>
      <c r="G68" s="2" t="s">
        <v>2170</v>
      </c>
      <c r="H68" s="2"/>
      <c r="I68" s="2"/>
    </row>
    <row r="69" spans="1:9" ht="15.6" x14ac:dyDescent="0.3">
      <c r="A69" s="7" t="s">
        <v>1378</v>
      </c>
      <c r="B69" s="23" t="s">
        <v>1379</v>
      </c>
      <c r="C69" s="2" t="s">
        <v>1645</v>
      </c>
      <c r="D69" s="2"/>
      <c r="E69" s="2" t="s">
        <v>2166</v>
      </c>
      <c r="F69" s="2" t="s">
        <v>2200</v>
      </c>
      <c r="G69" s="2" t="s">
        <v>2185</v>
      </c>
      <c r="H69" s="2" t="s">
        <v>1646</v>
      </c>
      <c r="I69" s="2" t="s">
        <v>1647</v>
      </c>
    </row>
    <row r="70" spans="1:9" ht="15.6" x14ac:dyDescent="0.3">
      <c r="A70" s="7" t="s">
        <v>1388</v>
      </c>
      <c r="B70" s="23" t="s">
        <v>1389</v>
      </c>
      <c r="E70" s="1" t="s">
        <v>1934</v>
      </c>
      <c r="F70" s="1" t="s">
        <v>1936</v>
      </c>
      <c r="G70" s="1" t="s">
        <v>1935</v>
      </c>
    </row>
    <row r="71" spans="1:9" ht="15.6" x14ac:dyDescent="0.3">
      <c r="A71" s="7" t="s">
        <v>1391</v>
      </c>
      <c r="B71" s="23" t="s">
        <v>2319</v>
      </c>
      <c r="E71" s="1" t="s">
        <v>1943</v>
      </c>
      <c r="G71" s="1" t="s">
        <v>1944</v>
      </c>
    </row>
    <row r="72" spans="1:9" ht="15.6" x14ac:dyDescent="0.3">
      <c r="A72" s="7" t="s">
        <v>1397</v>
      </c>
      <c r="B72" s="23" t="s">
        <v>1398</v>
      </c>
      <c r="E72" s="1" t="s">
        <v>1803</v>
      </c>
      <c r="F72" s="1" t="s">
        <v>1805</v>
      </c>
      <c r="G72" s="1" t="s">
        <v>1804</v>
      </c>
    </row>
    <row r="73" spans="1:9" ht="15.6" x14ac:dyDescent="0.3">
      <c r="A73" s="7" t="s">
        <v>1415</v>
      </c>
      <c r="B73" s="23" t="s">
        <v>2320</v>
      </c>
      <c r="C73" s="2" t="s">
        <v>1648</v>
      </c>
      <c r="D73" s="2"/>
      <c r="E73" s="2" t="s">
        <v>2167</v>
      </c>
      <c r="F73" s="2" t="s">
        <v>2201</v>
      </c>
      <c r="G73" s="2" t="s">
        <v>2173</v>
      </c>
      <c r="H73" s="2"/>
      <c r="I73" s="2"/>
    </row>
    <row r="74" spans="1:9" ht="15.6" x14ac:dyDescent="0.3">
      <c r="A74" s="7" t="s">
        <v>1373</v>
      </c>
      <c r="B74" s="23" t="s">
        <v>1746</v>
      </c>
      <c r="E74" s="1" t="s">
        <v>1776</v>
      </c>
      <c r="F74" s="1" t="s">
        <v>1778</v>
      </c>
      <c r="G74" s="1" t="s">
        <v>1777</v>
      </c>
    </row>
    <row r="75" spans="1:9" ht="15.6" x14ac:dyDescent="0.3">
      <c r="A75" s="7" t="s">
        <v>1430</v>
      </c>
      <c r="B75" s="23" t="s">
        <v>1431</v>
      </c>
      <c r="C75" s="2" t="s">
        <v>1649</v>
      </c>
      <c r="D75" s="2"/>
      <c r="E75" s="2" t="s">
        <v>2158</v>
      </c>
      <c r="F75" s="2" t="s">
        <v>2174</v>
      </c>
      <c r="G75" s="2" t="s">
        <v>2177</v>
      </c>
      <c r="H75" s="2"/>
      <c r="I75" s="2"/>
    </row>
    <row r="76" spans="1:9" ht="15.6" x14ac:dyDescent="0.3">
      <c r="A76" s="7" t="s">
        <v>1755</v>
      </c>
      <c r="B76" s="23" t="s">
        <v>1735</v>
      </c>
      <c r="E76" s="1" t="s">
        <v>1889</v>
      </c>
      <c r="F76" s="1" t="s">
        <v>1891</v>
      </c>
      <c r="G76" s="1" t="s">
        <v>1890</v>
      </c>
    </row>
    <row r="77" spans="1:9" ht="15.6" x14ac:dyDescent="0.3">
      <c r="A77" s="7" t="s">
        <v>1443</v>
      </c>
      <c r="B77" s="23" t="s">
        <v>2045</v>
      </c>
      <c r="C77" s="2" t="s">
        <v>1650</v>
      </c>
      <c r="D77" s="2"/>
      <c r="E77" s="2" t="s">
        <v>2159</v>
      </c>
      <c r="F77" s="2" t="s">
        <v>2192</v>
      </c>
      <c r="G77" s="2" t="s">
        <v>2178</v>
      </c>
      <c r="H77" s="2"/>
      <c r="I77" s="2"/>
    </row>
    <row r="78" spans="1:9" ht="15.6" x14ac:dyDescent="0.3">
      <c r="A78" s="7" t="s">
        <v>1444</v>
      </c>
      <c r="B78" s="23" t="s">
        <v>2010</v>
      </c>
      <c r="E78" s="1" t="s">
        <v>1833</v>
      </c>
      <c r="F78" s="1" t="s">
        <v>1835</v>
      </c>
      <c r="G78" s="1" t="s">
        <v>1834</v>
      </c>
    </row>
    <row r="79" spans="1:9" ht="15.6" x14ac:dyDescent="0.3">
      <c r="A79" s="7" t="s">
        <v>1765</v>
      </c>
      <c r="B79" s="23" t="s">
        <v>1445</v>
      </c>
      <c r="E79" s="1" t="s">
        <v>1957</v>
      </c>
      <c r="G79" s="1" t="s">
        <v>1958</v>
      </c>
    </row>
    <row r="80" spans="1:9" ht="15.6" x14ac:dyDescent="0.3">
      <c r="A80" s="7" t="s">
        <v>926</v>
      </c>
      <c r="B80" s="23" t="s">
        <v>1447</v>
      </c>
      <c r="E80" s="1" t="s">
        <v>1892</v>
      </c>
      <c r="F80" s="1" t="s">
        <v>1894</v>
      </c>
      <c r="G80" s="1" t="s">
        <v>1893</v>
      </c>
    </row>
    <row r="81" spans="1:9" ht="15.6" x14ac:dyDescent="0.3">
      <c r="A81" s="7" t="s">
        <v>1470</v>
      </c>
      <c r="B81" s="23" t="s">
        <v>2321</v>
      </c>
      <c r="C81" s="2" t="s">
        <v>1651</v>
      </c>
      <c r="D81" s="2"/>
      <c r="E81" s="2" t="s">
        <v>2152</v>
      </c>
      <c r="F81" s="2" t="s">
        <v>2186</v>
      </c>
      <c r="G81" s="2" t="s">
        <v>2168</v>
      </c>
      <c r="H81" s="2"/>
      <c r="I81" s="2"/>
    </row>
    <row r="82" spans="1:9" ht="15.6" x14ac:dyDescent="0.3">
      <c r="A82" s="7" t="s">
        <v>664</v>
      </c>
      <c r="B82" s="23" t="s">
        <v>1464</v>
      </c>
      <c r="E82" s="1" t="s">
        <v>1872</v>
      </c>
      <c r="F82" s="1" t="s">
        <v>1874</v>
      </c>
      <c r="G82" s="1" t="s">
        <v>1873</v>
      </c>
    </row>
    <row r="83" spans="1:9" ht="15.6" x14ac:dyDescent="0.3">
      <c r="A83" s="7" t="s">
        <v>1473</v>
      </c>
      <c r="B83" s="23" t="s">
        <v>1474</v>
      </c>
      <c r="E83" s="1" t="s">
        <v>1901</v>
      </c>
      <c r="F83" s="1" t="s">
        <v>1903</v>
      </c>
      <c r="G83" s="1" t="s">
        <v>1902</v>
      </c>
    </row>
    <row r="84" spans="1:9" ht="15.6" x14ac:dyDescent="0.3">
      <c r="A84" s="7" t="s">
        <v>1491</v>
      </c>
      <c r="B84" s="23" t="s">
        <v>1492</v>
      </c>
      <c r="C84" s="2" t="s">
        <v>1652</v>
      </c>
      <c r="D84" s="2" t="s">
        <v>1729</v>
      </c>
      <c r="E84" s="2" t="s">
        <v>2164</v>
      </c>
      <c r="F84" s="2" t="s">
        <v>2198</v>
      </c>
      <c r="G84" s="2" t="s">
        <v>2183</v>
      </c>
      <c r="H84" s="2" t="s">
        <v>1653</v>
      </c>
      <c r="I84" s="2" t="s">
        <v>1654</v>
      </c>
    </row>
    <row r="85" spans="1:9" ht="15.6" x14ac:dyDescent="0.3">
      <c r="A85" s="7" t="s">
        <v>1497</v>
      </c>
      <c r="B85" s="23" t="s">
        <v>1498</v>
      </c>
      <c r="E85" s="1" t="s">
        <v>1925</v>
      </c>
      <c r="F85" s="1" t="s">
        <v>1927</v>
      </c>
      <c r="G85" s="1" t="s">
        <v>1926</v>
      </c>
    </row>
    <row r="86" spans="1:9" ht="15.6" x14ac:dyDescent="0.3">
      <c r="A86" s="7" t="s">
        <v>1751</v>
      </c>
      <c r="B86" s="23" t="s">
        <v>1733</v>
      </c>
      <c r="E86" s="1" t="s">
        <v>1851</v>
      </c>
      <c r="F86" s="1" t="s">
        <v>1853</v>
      </c>
      <c r="G86" s="1" t="s">
        <v>1852</v>
      </c>
    </row>
    <row r="87" spans="1:9" ht="15.6" x14ac:dyDescent="0.3">
      <c r="A87" s="7" t="s">
        <v>1514</v>
      </c>
      <c r="B87" s="23" t="s">
        <v>1515</v>
      </c>
      <c r="E87" s="1" t="s">
        <v>1961</v>
      </c>
      <c r="F87" s="1" t="s">
        <v>1963</v>
      </c>
      <c r="G87" s="1" t="s">
        <v>1962</v>
      </c>
    </row>
    <row r="88" spans="1:9" ht="15.6" x14ac:dyDescent="0.3">
      <c r="A88" s="35" t="s">
        <v>2354</v>
      </c>
      <c r="B88" s="23" t="s">
        <v>2322</v>
      </c>
      <c r="E88" s="1" t="s">
        <v>1898</v>
      </c>
      <c r="F88" s="1" t="s">
        <v>1900</v>
      </c>
      <c r="G88" s="1" t="s">
        <v>1899</v>
      </c>
    </row>
    <row r="89" spans="1:9" ht="15.6" x14ac:dyDescent="0.3">
      <c r="A89" s="7" t="s">
        <v>1766</v>
      </c>
      <c r="B89" s="23" t="s">
        <v>1739</v>
      </c>
      <c r="E89" s="1" t="s">
        <v>1967</v>
      </c>
      <c r="F89" s="1" t="s">
        <v>1969</v>
      </c>
      <c r="G89" s="1" t="s">
        <v>1968</v>
      </c>
    </row>
    <row r="90" spans="1:9" ht="15.6" x14ac:dyDescent="0.3">
      <c r="A90" s="7" t="s">
        <v>1599</v>
      </c>
      <c r="B90" s="23" t="s">
        <v>1600</v>
      </c>
      <c r="E90" s="1" t="s">
        <v>1830</v>
      </c>
      <c r="F90" s="1" t="s">
        <v>1832</v>
      </c>
      <c r="G90" s="1" t="s">
        <v>1831</v>
      </c>
    </row>
    <row r="91" spans="1:9" ht="15.6" x14ac:dyDescent="0.3">
      <c r="A91" s="7" t="s">
        <v>1630</v>
      </c>
      <c r="B91" s="23" t="s">
        <v>1731</v>
      </c>
      <c r="E91" s="1" t="s">
        <v>1818</v>
      </c>
      <c r="F91" s="1" t="s">
        <v>1820</v>
      </c>
      <c r="G91" s="1" t="s">
        <v>1819</v>
      </c>
    </row>
  </sheetData>
  <sortState xmlns:xlrd2="http://schemas.microsoft.com/office/spreadsheetml/2017/richdata2" ref="A2:I91">
    <sortCondition ref="B1:B91"/>
  </sortState>
  <conditionalFormatting sqref="B2:I20">
    <cfRule type="expression" dxfId="4" priority="10">
      <formula>"MOD(ROW(),2)"</formula>
    </cfRule>
    <cfRule type="expression" dxfId="3" priority="11">
      <formula>"MOD(ROW(),2)"</formula>
    </cfRule>
  </conditionalFormatting>
  <conditionalFormatting sqref="A92:A1048576 A1">
    <cfRule type="duplicateValues" dxfId="2" priority="6"/>
  </conditionalFormatting>
  <conditionalFormatting sqref="B22:B74 B1:B20 B76:B1048576">
    <cfRule type="duplicateValues" dxfId="1" priority="5"/>
  </conditionalFormatting>
  <conditionalFormatting sqref="A1">
    <cfRule type="duplicateValues" dxfId="0" priority="901"/>
  </conditionalFormatting>
  <pageMargins left="0.7" right="0.7" top="0.75" bottom="0.75" header="0.3" footer="0.3"/>
  <pageSetup paperSize="11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2022-09-08T20:51:13Z</dcterms:modified>
  <cp:category/>
  <cp:contentStatus/>
</cp:coreProperties>
</file>