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orta\OneDrive\Documents\"/>
    </mc:Choice>
  </mc:AlternateContent>
  <xr:revisionPtr revIDLastSave="0" documentId="13_ncr:1_{6047A772-5369-470B-9F00-5C6131EA5350}" xr6:coauthVersionLast="47" xr6:coauthVersionMax="47" xr10:uidLastSave="{00000000-0000-0000-0000-000000000000}"/>
  <bookViews>
    <workbookView xWindow="-108" yWindow="-108" windowWidth="30936" windowHeight="18816" tabRatio="499" xr2:uid="{69723D9F-0E43-4143-9271-37B31EE29503}"/>
  </bookViews>
  <sheets>
    <sheet name="Master" sheetId="1" r:id="rId1"/>
    <sheet name="Kitchen Kettle" sheetId="2" r:id="rId2"/>
    <sheet name="Archiv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C430" i="1" l="1"/>
  <c r="AI430" i="1" s="1"/>
  <c r="G430" i="1"/>
  <c r="E430" i="1"/>
  <c r="M430" i="1" s="1"/>
  <c r="AL430" i="1"/>
  <c r="AC429" i="1"/>
  <c r="AI429" i="1" s="1"/>
  <c r="G429" i="1"/>
  <c r="E429" i="1"/>
  <c r="M429" i="1" s="1"/>
  <c r="AL429" i="1"/>
  <c r="AC69" i="1"/>
  <c r="AI69" i="1" s="1"/>
  <c r="G69" i="1"/>
  <c r="E69" i="1"/>
  <c r="M69" i="1" s="1"/>
  <c r="AL69" i="1"/>
  <c r="AC96" i="1"/>
  <c r="AI96" i="1" s="1"/>
  <c r="G96" i="1"/>
  <c r="E96" i="1"/>
  <c r="M96" i="1" s="1"/>
  <c r="AL96" i="1"/>
  <c r="AC302" i="1"/>
  <c r="AI302" i="1" s="1"/>
  <c r="G302" i="1"/>
  <c r="E302" i="1"/>
  <c r="M302" i="1" s="1"/>
  <c r="AL302" i="1"/>
  <c r="AC95" i="1"/>
  <c r="AI95" i="1" s="1"/>
  <c r="G95" i="1"/>
  <c r="I95" i="1" s="1"/>
  <c r="E95" i="1"/>
  <c r="M95" i="1" s="1"/>
  <c r="AL95" i="1"/>
  <c r="AC572" i="1"/>
  <c r="AI572" i="1" s="1"/>
  <c r="G572" i="1"/>
  <c r="E572" i="1"/>
  <c r="M572" i="1" s="1"/>
  <c r="AL572" i="1"/>
  <c r="AC571" i="1"/>
  <c r="AI571" i="1" s="1"/>
  <c r="G571" i="1"/>
  <c r="E571" i="1"/>
  <c r="M571" i="1" s="1"/>
  <c r="AL571" i="1"/>
  <c r="AC488" i="1"/>
  <c r="AI488" i="1" s="1"/>
  <c r="G488" i="1"/>
  <c r="E488" i="1"/>
  <c r="M488" i="1" s="1"/>
  <c r="AL488" i="1"/>
  <c r="AL44" i="1"/>
  <c r="AC44" i="1"/>
  <c r="AI44" i="1" s="1"/>
  <c r="G44" i="1"/>
  <c r="Z44" i="1" s="1"/>
  <c r="E44" i="1"/>
  <c r="AL91" i="1"/>
  <c r="AL144" i="1"/>
  <c r="AL59" i="1"/>
  <c r="AL113" i="1"/>
  <c r="AL382" i="1"/>
  <c r="AL142" i="1"/>
  <c r="AL63" i="1"/>
  <c r="AL546" i="1"/>
  <c r="AL392" i="1"/>
  <c r="AL555" i="1"/>
  <c r="AL36" i="1"/>
  <c r="AL511" i="1"/>
  <c r="AL495" i="1"/>
  <c r="AL502" i="1"/>
  <c r="AL381" i="1"/>
  <c r="AL350" i="1"/>
  <c r="AL322" i="1"/>
  <c r="AL298" i="1"/>
  <c r="AL293" i="1"/>
  <c r="AL278" i="1"/>
  <c r="AL178" i="1"/>
  <c r="AL516" i="1"/>
  <c r="AL165" i="1"/>
  <c r="AL460" i="1"/>
  <c r="AL437" i="1"/>
  <c r="AL89" i="1"/>
  <c r="AL539" i="1"/>
  <c r="AL215" i="1"/>
  <c r="AL307" i="1"/>
  <c r="AL567" i="1"/>
  <c r="AL480" i="1"/>
  <c r="AL294" i="1"/>
  <c r="AL175" i="1"/>
  <c r="AL131" i="1"/>
  <c r="AL235" i="1"/>
  <c r="AL347" i="1"/>
  <c r="AL153" i="1"/>
  <c r="AL236" i="1"/>
  <c r="AL366" i="1"/>
  <c r="AL128" i="1"/>
  <c r="AL154" i="1"/>
  <c r="AL463" i="1"/>
  <c r="AL100" i="1"/>
  <c r="AL448" i="1"/>
  <c r="AL358" i="1"/>
  <c r="AL99" i="1"/>
  <c r="AL346" i="1"/>
  <c r="AL288" i="1"/>
  <c r="AL548" i="1"/>
  <c r="AL51" i="1"/>
  <c r="AL527" i="1"/>
  <c r="AL526" i="1"/>
  <c r="AL212" i="1"/>
  <c r="AL287" i="1"/>
  <c r="AL285" i="1"/>
  <c r="AL304" i="1"/>
  <c r="AL258" i="1"/>
  <c r="AL493" i="1"/>
  <c r="AL156" i="1"/>
  <c r="AL428" i="1"/>
  <c r="AL247" i="1"/>
  <c r="AL43" i="1"/>
  <c r="AL490" i="1"/>
  <c r="AL192" i="1"/>
  <c r="AL309" i="1"/>
  <c r="AL284" i="1"/>
  <c r="AL39" i="1"/>
  <c r="AL292" i="1"/>
  <c r="AL297" i="1"/>
  <c r="AL368" i="1"/>
  <c r="AL121" i="1"/>
  <c r="AL549" i="1"/>
  <c r="AL384" i="1"/>
  <c r="AL385" i="1"/>
  <c r="AL314" i="1"/>
  <c r="AL464" i="1"/>
  <c r="AL444" i="1"/>
  <c r="AL445" i="1"/>
  <c r="AL35" i="1"/>
  <c r="AL386" i="1"/>
  <c r="AL387" i="1"/>
  <c r="AL281" i="1"/>
  <c r="AL398" i="1"/>
  <c r="AL376" i="1"/>
  <c r="AL417" i="1"/>
  <c r="AL75" i="1"/>
  <c r="AL291" i="1"/>
  <c r="AL427" i="1"/>
  <c r="AL33" i="1"/>
  <c r="AL174" i="1"/>
  <c r="AL117" i="1"/>
  <c r="AL246" i="1"/>
  <c r="AL351" i="1"/>
  <c r="AL397" i="1"/>
  <c r="AL189" i="1"/>
  <c r="AL98" i="1"/>
  <c r="AL447" i="1"/>
  <c r="AL348" i="1"/>
  <c r="AL209" i="1"/>
  <c r="AL219" i="1"/>
  <c r="AL71" i="1"/>
  <c r="AL52" i="1"/>
  <c r="AL114" i="1"/>
  <c r="AL316" i="1"/>
  <c r="AL9" i="1"/>
  <c r="AL457" i="1"/>
  <c r="AL395" i="1"/>
  <c r="AL532" i="1"/>
  <c r="AL525" i="1"/>
  <c r="AL275" i="1"/>
  <c r="AL124" i="1"/>
  <c r="AL240" i="1"/>
  <c r="AL249" i="1"/>
  <c r="AL491" i="1"/>
  <c r="AL492" i="1"/>
  <c r="AL30" i="1"/>
  <c r="AL579" i="1"/>
  <c r="AL17" i="1"/>
  <c r="AL468" i="1"/>
  <c r="AL536" i="1"/>
  <c r="AL469" i="1"/>
  <c r="AL15" i="1"/>
  <c r="AL110" i="1"/>
  <c r="AL38" i="1"/>
  <c r="AL289" i="1"/>
  <c r="AL58" i="1"/>
  <c r="AL396" i="1"/>
  <c r="AL237" i="1"/>
  <c r="AL151" i="1"/>
  <c r="AL320" i="1"/>
  <c r="AL319" i="1"/>
  <c r="AL479" i="1"/>
  <c r="AL394" i="1"/>
  <c r="AL523" i="1"/>
  <c r="AL146" i="1"/>
  <c r="AL161" i="1"/>
  <c r="AL268" i="1"/>
  <c r="AL118" i="1"/>
  <c r="AL31" i="1"/>
  <c r="AL137" i="1"/>
  <c r="AL228" i="1"/>
  <c r="AL227" i="1"/>
  <c r="AL239" i="1"/>
  <c r="AL176" i="1"/>
  <c r="AL542" i="1"/>
  <c r="AL494" i="1"/>
  <c r="AL522" i="1"/>
  <c r="AL7" i="1"/>
  <c r="AL23" i="1"/>
  <c r="AL333" i="1"/>
  <c r="AL332" i="1"/>
  <c r="AL19" i="1"/>
  <c r="AL166" i="1"/>
  <c r="AL406" i="1"/>
  <c r="AL122" i="1"/>
  <c r="AL196" i="1"/>
  <c r="AL216" i="1"/>
  <c r="AL426" i="1"/>
  <c r="AL545" i="1"/>
  <c r="AL524" i="1"/>
  <c r="AL452" i="1"/>
  <c r="AL400" i="1"/>
  <c r="AL338" i="1"/>
  <c r="AL147" i="1"/>
  <c r="AL344" i="1"/>
  <c r="AL260" i="1"/>
  <c r="AL245" i="1"/>
  <c r="AL223" i="1"/>
  <c r="AL224" i="1"/>
  <c r="AL222" i="1"/>
  <c r="AL503" i="1"/>
  <c r="AL126" i="1"/>
  <c r="AL120" i="1"/>
  <c r="AL20" i="1"/>
  <c r="AL8" i="1"/>
  <c r="AL26" i="1"/>
  <c r="AL446" i="1"/>
  <c r="AL182" i="1"/>
  <c r="AL438" i="1"/>
  <c r="AL55" i="1"/>
  <c r="AL162" i="1"/>
  <c r="AL183" i="1"/>
  <c r="AL342" i="1"/>
  <c r="AL64" i="1"/>
  <c r="AL566" i="1"/>
  <c r="AL335" i="1"/>
  <c r="AL339" i="1"/>
  <c r="AL88" i="1"/>
  <c r="AL34" i="1"/>
  <c r="AL431" i="1"/>
  <c r="AL453" i="1"/>
  <c r="AL356" i="1"/>
  <c r="AL194" i="1"/>
  <c r="AL170" i="1"/>
  <c r="AL169" i="1"/>
  <c r="AL140" i="1"/>
  <c r="AL150" i="1"/>
  <c r="AL136" i="1"/>
  <c r="AL403" i="1"/>
  <c r="AL274" i="1"/>
  <c r="AL416" i="1"/>
  <c r="AL373" i="1"/>
  <c r="AL354" i="1"/>
  <c r="AL380" i="1"/>
  <c r="AL418" i="1"/>
  <c r="AL111" i="1"/>
  <c r="AL254" i="1"/>
  <c r="AL158" i="1"/>
  <c r="AL116" i="1"/>
  <c r="AL538" i="1"/>
  <c r="AL127" i="1"/>
  <c r="AL472" i="1"/>
  <c r="AL436" i="1"/>
  <c r="AL401" i="1"/>
  <c r="AL364" i="1"/>
  <c r="AL40" i="1"/>
  <c r="AL465" i="1"/>
  <c r="AL510" i="1"/>
  <c r="AL160" i="1"/>
  <c r="AL109" i="1"/>
  <c r="AL90" i="1"/>
  <c r="AL474" i="1"/>
  <c r="AL334" i="1"/>
  <c r="AL263" i="1"/>
  <c r="AL85" i="1"/>
  <c r="AL41" i="1"/>
  <c r="AL262" i="1"/>
  <c r="AL145" i="1"/>
  <c r="AL496" i="1"/>
  <c r="AL306" i="1"/>
  <c r="AL257" i="1"/>
  <c r="AL129" i="1"/>
  <c r="AL329" i="1"/>
  <c r="AL558" i="1"/>
  <c r="AL404" i="1"/>
  <c r="AL389" i="1"/>
  <c r="AL280" i="1"/>
  <c r="AL106" i="1"/>
  <c r="AL93" i="1"/>
  <c r="AL92" i="1"/>
  <c r="AL27" i="1"/>
  <c r="AL410" i="1"/>
  <c r="AL459" i="1"/>
  <c r="AL514" i="1"/>
  <c r="AL370" i="1"/>
  <c r="AL49" i="1"/>
  <c r="AL72" i="1"/>
  <c r="AL393" i="1"/>
  <c r="AL560" i="1"/>
  <c r="AL547" i="1"/>
  <c r="AL388" i="1"/>
  <c r="AL5" i="1"/>
  <c r="AL561" i="1"/>
  <c r="AL290" i="1"/>
  <c r="AL53" i="1"/>
  <c r="AL16" i="1"/>
  <c r="AL415" i="1"/>
  <c r="AL544" i="1"/>
  <c r="AL371" i="1"/>
  <c r="AL299" i="1"/>
  <c r="AL286" i="1"/>
  <c r="AL149" i="1"/>
  <c r="AL97" i="1"/>
  <c r="AL80" i="1"/>
  <c r="AL10" i="1"/>
  <c r="AL461" i="1"/>
  <c r="AL489" i="1"/>
  <c r="AL123" i="1"/>
  <c r="AL200" i="1"/>
  <c r="AL365" i="1"/>
  <c r="AL125" i="1"/>
  <c r="AL105" i="1"/>
  <c r="AL32" i="1"/>
  <c r="AL193" i="1"/>
  <c r="AL152" i="1"/>
  <c r="AL198" i="1"/>
  <c r="AL108" i="1"/>
  <c r="AL28" i="1"/>
  <c r="AL11" i="1"/>
  <c r="AL330" i="1"/>
  <c r="AL82" i="1"/>
  <c r="AL331" i="1"/>
  <c r="AL48" i="1"/>
  <c r="AL132" i="1"/>
  <c r="AL372" i="1"/>
  <c r="AL399" i="1"/>
  <c r="AL487" i="1"/>
  <c r="AL529" i="1"/>
  <c r="AL540" i="1"/>
  <c r="AL139" i="1"/>
  <c r="AL25" i="1"/>
  <c r="AL50" i="1"/>
  <c r="AL279" i="1"/>
  <c r="AL283" i="1"/>
  <c r="AL295" i="1"/>
  <c r="AL296" i="1"/>
  <c r="AL305" i="1"/>
  <c r="AL408" i="1"/>
  <c r="AL420" i="1"/>
  <c r="AL520" i="1"/>
  <c r="AL562" i="1"/>
  <c r="AL574" i="1"/>
  <c r="AL575" i="1"/>
  <c r="AL391" i="1"/>
  <c r="AL352" i="1"/>
  <c r="AL256" i="1"/>
  <c r="AL214" i="1"/>
  <c r="AL103" i="1"/>
  <c r="AL22" i="1"/>
  <c r="AL102" i="1"/>
  <c r="AL101" i="1"/>
  <c r="AL541" i="1"/>
  <c r="AL407" i="1"/>
  <c r="AL232" i="1"/>
  <c r="AL104" i="1"/>
  <c r="AL155" i="1"/>
  <c r="AL231" i="1"/>
  <c r="AL349" i="1"/>
  <c r="AL210" i="1"/>
  <c r="AL12" i="1"/>
  <c r="AL167" i="1"/>
  <c r="AL248" i="1"/>
  <c r="AL367" i="1"/>
  <c r="AL357" i="1"/>
  <c r="AL266" i="1"/>
  <c r="AL277" i="1"/>
  <c r="AL119" i="1"/>
  <c r="AL238" i="1"/>
  <c r="AL326" i="1"/>
  <c r="AL171" i="1"/>
  <c r="AL195" i="1"/>
  <c r="AL568" i="1"/>
  <c r="AL54" i="1"/>
  <c r="AL409" i="1"/>
  <c r="AL467" i="1"/>
  <c r="AL336" i="1"/>
  <c r="AL543" i="1"/>
  <c r="AL508" i="1"/>
  <c r="AL375" i="1"/>
  <c r="AL435" i="1"/>
  <c r="AL255" i="1"/>
  <c r="AL470" i="1"/>
  <c r="AL83" i="1"/>
  <c r="AL481" i="1"/>
  <c r="AL462" i="1"/>
  <c r="AL29" i="1"/>
  <c r="AL188" i="1"/>
  <c r="AL513" i="1"/>
  <c r="AL253" i="1"/>
  <c r="AL345" i="1"/>
  <c r="AL518" i="1"/>
  <c r="AL66" i="1"/>
  <c r="AL70" i="1"/>
  <c r="AL190" i="1"/>
  <c r="AL318" i="1"/>
  <c r="AL556" i="1"/>
  <c r="AL81" i="1"/>
  <c r="AL369" i="1"/>
  <c r="AL138" i="1"/>
  <c r="AL324" i="1"/>
  <c r="AL458" i="1"/>
  <c r="AL94" i="1"/>
  <c r="AL173" i="1"/>
  <c r="AL42" i="1"/>
  <c r="AL471" i="1"/>
  <c r="AL234" i="1"/>
  <c r="AL576" i="1"/>
  <c r="AL537" i="1"/>
  <c r="AL264" i="1"/>
  <c r="AL315" i="1"/>
  <c r="AL512" i="1"/>
  <c r="AL208" i="1"/>
  <c r="AL112" i="1"/>
  <c r="AL505" i="1"/>
  <c r="AL482" i="1"/>
  <c r="AL498" i="1"/>
  <c r="AL61" i="1"/>
  <c r="AL573" i="1"/>
  <c r="AL353" i="1"/>
  <c r="AL163" i="1"/>
  <c r="AL267" i="1"/>
  <c r="AL551" i="1"/>
  <c r="AL528" i="1"/>
  <c r="AL569" i="1"/>
  <c r="AL580" i="1"/>
  <c r="AL509" i="1"/>
  <c r="AL24" i="1"/>
  <c r="AL233" i="1"/>
  <c r="AL550" i="1"/>
  <c r="AL506" i="1"/>
  <c r="AL242" i="1"/>
  <c r="AL477" i="1"/>
  <c r="AL456" i="1"/>
  <c r="AL414" i="1"/>
  <c r="AL65" i="1"/>
  <c r="AL86" i="1"/>
  <c r="AL301" i="1"/>
  <c r="AL466" i="1"/>
  <c r="AL455" i="1"/>
  <c r="AL413" i="1"/>
  <c r="AL47" i="1"/>
  <c r="AL515" i="1"/>
  <c r="AL87" i="1"/>
  <c r="AL79" i="1"/>
  <c r="AL60" i="1"/>
  <c r="AL300" i="1"/>
  <c r="AL259" i="1"/>
  <c r="AL250" i="1"/>
  <c r="AL181" i="1"/>
  <c r="AL159" i="1"/>
  <c r="AL317" i="1"/>
  <c r="AL478" i="1"/>
  <c r="AL355" i="1"/>
  <c r="AL504" i="1"/>
  <c r="AL37" i="1"/>
  <c r="AL18" i="1"/>
  <c r="AL412" i="1"/>
  <c r="AL218" i="1"/>
  <c r="AL251" i="1"/>
  <c r="AL311" i="1"/>
  <c r="AL271" i="1"/>
  <c r="AL270" i="1"/>
  <c r="AL243" i="1"/>
  <c r="AL187" i="1"/>
  <c r="AL484" i="1"/>
  <c r="AL135" i="1"/>
  <c r="AL226" i="1"/>
  <c r="AL207" i="1"/>
  <c r="AL77" i="1"/>
  <c r="AL454" i="1"/>
  <c r="AL552" i="1"/>
  <c r="AL323" i="1"/>
  <c r="AL134" i="1"/>
  <c r="AL553" i="1"/>
  <c r="AL442" i="1"/>
  <c r="AL379" i="1"/>
  <c r="AL521" i="1"/>
  <c r="AL507" i="1"/>
  <c r="AL501" i="1"/>
  <c r="AL485" i="1"/>
  <c r="AL434" i="1"/>
  <c r="AL534" i="1"/>
  <c r="AL21" i="1"/>
  <c r="AL383" i="1"/>
  <c r="AL359" i="1"/>
  <c r="AL475" i="1"/>
  <c r="AL276" i="1"/>
  <c r="AL559" i="1"/>
  <c r="AL405" i="1"/>
  <c r="AL68" i="1"/>
  <c r="AL84" i="1"/>
  <c r="AL221" i="1"/>
  <c r="AL449" i="1"/>
  <c r="AL390" i="1"/>
  <c r="AL45" i="1"/>
  <c r="AL230" i="1"/>
  <c r="AL443" i="1"/>
  <c r="AL115" i="1"/>
  <c r="AL402" i="1"/>
  <c r="AL327" i="1"/>
  <c r="AL439" i="1"/>
  <c r="AL308" i="1"/>
  <c r="AL578" i="1"/>
  <c r="AL476" i="1"/>
  <c r="AL441" i="1"/>
  <c r="AL273" i="1"/>
  <c r="AL133" i="1"/>
  <c r="AL533" i="1"/>
  <c r="AL500" i="1"/>
  <c r="AL433" i="1"/>
  <c r="AL425" i="1"/>
  <c r="AL423" i="1"/>
  <c r="AL378" i="1"/>
  <c r="AL362" i="1"/>
  <c r="AL337" i="1"/>
  <c r="AL313" i="1"/>
  <c r="AL229" i="1"/>
  <c r="AL204" i="1"/>
  <c r="AL78" i="1"/>
  <c r="AL184" i="1"/>
  <c r="AL341" i="1"/>
  <c r="AL328" i="1"/>
  <c r="AL148" i="1"/>
  <c r="AL46" i="1"/>
  <c r="AL554" i="1"/>
  <c r="AL321" i="1"/>
  <c r="AL570" i="1"/>
  <c r="AL531" i="1"/>
  <c r="AL451" i="1"/>
  <c r="AL361" i="1"/>
  <c r="AL340" i="1"/>
  <c r="AL282" i="1"/>
  <c r="AL244" i="1"/>
  <c r="AL199" i="1"/>
  <c r="AL422" i="1"/>
  <c r="AL217" i="1"/>
  <c r="AL177" i="1"/>
  <c r="AL14" i="1"/>
  <c r="AL56" i="1"/>
  <c r="AL557" i="1"/>
  <c r="AL419" i="1"/>
  <c r="AL363" i="1"/>
  <c r="AL143" i="1"/>
  <c r="AL107" i="1"/>
  <c r="AL3" i="1"/>
  <c r="AL4" i="1"/>
  <c r="AL564" i="1"/>
  <c r="AL563" i="1"/>
  <c r="AL565" i="1"/>
  <c r="AL252" i="1"/>
  <c r="AL13" i="1"/>
  <c r="AL74" i="1"/>
  <c r="AL73" i="1"/>
  <c r="AL265" i="1"/>
  <c r="AL486" i="1"/>
  <c r="AL211" i="1"/>
  <c r="AL157" i="1"/>
  <c r="AL432" i="1"/>
  <c r="AL67" i="1"/>
  <c r="AL272" i="1"/>
  <c r="AL241" i="1"/>
  <c r="AL483" i="1"/>
  <c r="AL185" i="1"/>
  <c r="AL191" i="1"/>
  <c r="AL6" i="1"/>
  <c r="AL168" i="1"/>
  <c r="AL180" i="1"/>
  <c r="AL343" i="1"/>
  <c r="AL577" i="1"/>
  <c r="AL269" i="1"/>
  <c r="AL535" i="1"/>
  <c r="AL360" i="1"/>
  <c r="AL424" i="1"/>
  <c r="AL374" i="1"/>
  <c r="AL450" i="1"/>
  <c r="AL440" i="1"/>
  <c r="AL312" i="1"/>
  <c r="AL220" i="1"/>
  <c r="AL206" i="1"/>
  <c r="AL325" i="1"/>
  <c r="AL497" i="1"/>
  <c r="AL179" i="1"/>
  <c r="AL202" i="1"/>
  <c r="AL186" i="1"/>
  <c r="AL201" i="1"/>
  <c r="AL225" i="1"/>
  <c r="AL377" i="1"/>
  <c r="AL197" i="1"/>
  <c r="AL517" i="1"/>
  <c r="AL530" i="1"/>
  <c r="AL499" i="1"/>
  <c r="AL421" i="1"/>
  <c r="AL310" i="1"/>
  <c r="AL203" i="1"/>
  <c r="AL205" i="1"/>
  <c r="AL76" i="1"/>
  <c r="AL411" i="1"/>
  <c r="AL519" i="1"/>
  <c r="AL303" i="1"/>
  <c r="AL261" i="1"/>
  <c r="AL473" i="1"/>
  <c r="AL213" i="1"/>
  <c r="AL57" i="1"/>
  <c r="AL164" i="1"/>
  <c r="AL172" i="1"/>
  <c r="AL141" i="1"/>
  <c r="AL62" i="1"/>
  <c r="AL130" i="1"/>
  <c r="AC7" i="3"/>
  <c r="G7" i="3"/>
  <c r="Z7" i="3" s="1"/>
  <c r="E7" i="3"/>
  <c r="AB7" i="3" s="1"/>
  <c r="AC6" i="3"/>
  <c r="AB6" i="3"/>
  <c r="G6" i="3"/>
  <c r="J6" i="3" s="1"/>
  <c r="E6" i="3"/>
  <c r="M6" i="3" s="1"/>
  <c r="AC5" i="3"/>
  <c r="AB5" i="3"/>
  <c r="Z5" i="3"/>
  <c r="Y5" i="3"/>
  <c r="W5" i="3"/>
  <c r="X5" i="3" s="1"/>
  <c r="M5" i="3"/>
  <c r="G5" i="3"/>
  <c r="L5" i="3" s="1"/>
  <c r="E5" i="3"/>
  <c r="AI67" i="1"/>
  <c r="AI68" i="1"/>
  <c r="AI163" i="1"/>
  <c r="E568" i="1"/>
  <c r="M568" i="1" s="1"/>
  <c r="G568" i="1"/>
  <c r="I568" i="1" s="1"/>
  <c r="AC568" i="1"/>
  <c r="AI568" i="1" s="1"/>
  <c r="E469" i="1"/>
  <c r="M469" i="1" s="1"/>
  <c r="G469" i="1"/>
  <c r="I469" i="1" s="1"/>
  <c r="AC469" i="1"/>
  <c r="AI469" i="1" s="1"/>
  <c r="E536" i="1"/>
  <c r="M536" i="1" s="1"/>
  <c r="G536" i="1"/>
  <c r="I536" i="1" s="1"/>
  <c r="AC536" i="1"/>
  <c r="AI536" i="1" s="1"/>
  <c r="E468" i="1"/>
  <c r="M468" i="1" s="1"/>
  <c r="G468" i="1"/>
  <c r="K468" i="1" s="1"/>
  <c r="AC468" i="1"/>
  <c r="AI468" i="1" s="1"/>
  <c r="E17" i="1"/>
  <c r="M17" i="1" s="1"/>
  <c r="G17" i="1"/>
  <c r="I17" i="1" s="1"/>
  <c r="AC17" i="1"/>
  <c r="AI17" i="1" s="1"/>
  <c r="E110" i="1"/>
  <c r="M110" i="1" s="1"/>
  <c r="G110" i="1"/>
  <c r="I110" i="1" s="1"/>
  <c r="AC110" i="1"/>
  <c r="AI110" i="1" s="1"/>
  <c r="E409" i="1"/>
  <c r="M409" i="1" s="1"/>
  <c r="G409" i="1"/>
  <c r="I409" i="1" s="1"/>
  <c r="AC409" i="1"/>
  <c r="AI409" i="1" s="1"/>
  <c r="E54" i="1"/>
  <c r="M54" i="1" s="1"/>
  <c r="G54" i="1"/>
  <c r="I54" i="1" s="1"/>
  <c r="AC54" i="1"/>
  <c r="AI54" i="1" s="1"/>
  <c r="E516" i="1"/>
  <c r="M516" i="1" s="1"/>
  <c r="G516" i="1"/>
  <c r="I516" i="1" s="1"/>
  <c r="AC516" i="1"/>
  <c r="AI516" i="1" s="1"/>
  <c r="E15" i="1"/>
  <c r="M15" i="1" s="1"/>
  <c r="G15" i="1"/>
  <c r="I15" i="1" s="1"/>
  <c r="AC15" i="1"/>
  <c r="AI15" i="1" s="1"/>
  <c r="E467" i="1"/>
  <c r="M467" i="1" s="1"/>
  <c r="G467" i="1"/>
  <c r="I467" i="1" s="1"/>
  <c r="AC467" i="1"/>
  <c r="AI467" i="1" s="1"/>
  <c r="E38" i="1"/>
  <c r="M38" i="1" s="1"/>
  <c r="G38" i="1"/>
  <c r="I38" i="1" s="1"/>
  <c r="AC38" i="1"/>
  <c r="AI38" i="1" s="1"/>
  <c r="E289" i="1"/>
  <c r="M289" i="1" s="1"/>
  <c r="G289" i="1"/>
  <c r="I289" i="1" s="1"/>
  <c r="AC289" i="1"/>
  <c r="AI289" i="1" s="1"/>
  <c r="E579" i="1"/>
  <c r="M579" i="1" s="1"/>
  <c r="G579" i="1"/>
  <c r="J579" i="1" s="1"/>
  <c r="AF579" i="1" s="1"/>
  <c r="AE579" i="1" s="1"/>
  <c r="AC579" i="1"/>
  <c r="AI579" i="1" s="1"/>
  <c r="E165" i="1"/>
  <c r="M165" i="1" s="1"/>
  <c r="G165" i="1"/>
  <c r="I165" i="1" s="1"/>
  <c r="AC165" i="1"/>
  <c r="AI165" i="1" s="1"/>
  <c r="E336" i="1"/>
  <c r="M336" i="1" s="1"/>
  <c r="G336" i="1"/>
  <c r="I336" i="1" s="1"/>
  <c r="AC336" i="1"/>
  <c r="AI336" i="1" s="1"/>
  <c r="E489" i="1"/>
  <c r="M489" i="1" s="1"/>
  <c r="G489" i="1"/>
  <c r="I489" i="1" s="1"/>
  <c r="AC489" i="1"/>
  <c r="AI489" i="1" s="1"/>
  <c r="E200" i="1"/>
  <c r="M200" i="1" s="1"/>
  <c r="G200" i="1"/>
  <c r="I200" i="1" s="1"/>
  <c r="AC200" i="1"/>
  <c r="AI200" i="1" s="1"/>
  <c r="E123" i="1"/>
  <c r="M123" i="1" s="1"/>
  <c r="G123" i="1"/>
  <c r="I123" i="1" s="1"/>
  <c r="AC123" i="1"/>
  <c r="AI123" i="1" s="1"/>
  <c r="E461" i="1"/>
  <c r="M461" i="1" s="1"/>
  <c r="G461" i="1"/>
  <c r="I461" i="1" s="1"/>
  <c r="AC461" i="1"/>
  <c r="AI461" i="1" s="1"/>
  <c r="E74" i="1"/>
  <c r="M74" i="1" s="1"/>
  <c r="G74" i="1"/>
  <c r="I74" i="1" s="1"/>
  <c r="AC74" i="1"/>
  <c r="AI74" i="1" s="1"/>
  <c r="E73" i="1"/>
  <c r="M73" i="1" s="1"/>
  <c r="G73" i="1"/>
  <c r="I73" i="1" s="1"/>
  <c r="AC73" i="1"/>
  <c r="AI73" i="1" s="1"/>
  <c r="E265" i="1"/>
  <c r="M265" i="1" s="1"/>
  <c r="G265" i="1"/>
  <c r="I265" i="1" s="1"/>
  <c r="AC265" i="1"/>
  <c r="AI265" i="1" s="1"/>
  <c r="E486" i="1"/>
  <c r="M486" i="1" s="1"/>
  <c r="G486" i="1"/>
  <c r="I486" i="1" s="1"/>
  <c r="AC486" i="1"/>
  <c r="AI486" i="1" s="1"/>
  <c r="E211" i="1"/>
  <c r="M211" i="1" s="1"/>
  <c r="G211" i="1"/>
  <c r="J211" i="1" s="1"/>
  <c r="AF211" i="1" s="1"/>
  <c r="AE211" i="1" s="1"/>
  <c r="AC211" i="1"/>
  <c r="AI211" i="1" s="1"/>
  <c r="AC157" i="1"/>
  <c r="AI157" i="1" s="1"/>
  <c r="G157" i="1"/>
  <c r="Z157" i="1" s="1"/>
  <c r="E157" i="1"/>
  <c r="E13" i="1"/>
  <c r="M13" i="1" s="1"/>
  <c r="G13" i="1"/>
  <c r="I13" i="1" s="1"/>
  <c r="AC13" i="1"/>
  <c r="AI13" i="1" s="1"/>
  <c r="AC187" i="1"/>
  <c r="AI187" i="1" s="1"/>
  <c r="G187" i="1"/>
  <c r="W187" i="1" s="1"/>
  <c r="X187" i="1" s="1"/>
  <c r="E187" i="1"/>
  <c r="M187" i="1" s="1"/>
  <c r="AC311" i="1"/>
  <c r="AI311" i="1" s="1"/>
  <c r="G311" i="1"/>
  <c r="W311" i="1" s="1"/>
  <c r="X311" i="1" s="1"/>
  <c r="E311" i="1"/>
  <c r="M311" i="1" s="1"/>
  <c r="AC270" i="1"/>
  <c r="AI270" i="1" s="1"/>
  <c r="G270" i="1"/>
  <c r="K270" i="1" s="1"/>
  <c r="E270" i="1"/>
  <c r="M270" i="1" s="1"/>
  <c r="AC243" i="1"/>
  <c r="AI243" i="1" s="1"/>
  <c r="G243" i="1"/>
  <c r="Y243" i="1" s="1"/>
  <c r="E243" i="1"/>
  <c r="M243" i="1" s="1"/>
  <c r="AC271" i="1"/>
  <c r="AI271" i="1" s="1"/>
  <c r="G271" i="1"/>
  <c r="W271" i="1" s="1"/>
  <c r="X271" i="1" s="1"/>
  <c r="E271" i="1"/>
  <c r="M271" i="1" s="1"/>
  <c r="E99" i="1"/>
  <c r="M99" i="1" s="1"/>
  <c r="G99" i="1"/>
  <c r="I99" i="1" s="1"/>
  <c r="AC99" i="1"/>
  <c r="AI99" i="1" s="1"/>
  <c r="AE563" i="1"/>
  <c r="AE564" i="1"/>
  <c r="AE565" i="1"/>
  <c r="AE3" i="1"/>
  <c r="AE4" i="1"/>
  <c r="E2" i="1"/>
  <c r="E3" i="1"/>
  <c r="M3" i="1" s="1"/>
  <c r="E4" i="1"/>
  <c r="M4" i="1" s="1"/>
  <c r="E371" i="1"/>
  <c r="M371" i="1" s="1"/>
  <c r="E5" i="1"/>
  <c r="M5" i="1" s="1"/>
  <c r="E6" i="1"/>
  <c r="M6" i="1" s="1"/>
  <c r="E7" i="1"/>
  <c r="M7" i="1" s="1"/>
  <c r="E8" i="1"/>
  <c r="M8" i="1" s="1"/>
  <c r="E9" i="1"/>
  <c r="M9" i="1" s="1"/>
  <c r="E10" i="1"/>
  <c r="M10" i="1" s="1"/>
  <c r="E11" i="1"/>
  <c r="M11" i="1" s="1"/>
  <c r="E12" i="1"/>
  <c r="M12" i="1" s="1"/>
  <c r="E14" i="1"/>
  <c r="M14" i="1" s="1"/>
  <c r="E16" i="1"/>
  <c r="M16" i="1" s="1"/>
  <c r="E18" i="1"/>
  <c r="M18" i="1" s="1"/>
  <c r="E19" i="1"/>
  <c r="M19" i="1" s="1"/>
  <c r="E20" i="1"/>
  <c r="M20" i="1" s="1"/>
  <c r="E457" i="1"/>
  <c r="M457" i="1" s="1"/>
  <c r="E22" i="1"/>
  <c r="M22" i="1" s="1"/>
  <c r="E23" i="1"/>
  <c r="M23" i="1" s="1"/>
  <c r="E24" i="1"/>
  <c r="M24" i="1" s="1"/>
  <c r="E25" i="1"/>
  <c r="M25" i="1" s="1"/>
  <c r="E27" i="1"/>
  <c r="M27" i="1" s="1"/>
  <c r="E28" i="1"/>
  <c r="M28" i="1" s="1"/>
  <c r="E30" i="1"/>
  <c r="M30" i="1" s="1"/>
  <c r="E32" i="1"/>
  <c r="M32" i="1" s="1"/>
  <c r="E33" i="1"/>
  <c r="M33" i="1" s="1"/>
  <c r="E34" i="1"/>
  <c r="M34" i="1" s="1"/>
  <c r="E35" i="1"/>
  <c r="M35" i="1" s="1"/>
  <c r="E36" i="1"/>
  <c r="M36" i="1" s="1"/>
  <c r="E37" i="1"/>
  <c r="M37" i="1" s="1"/>
  <c r="E39" i="1"/>
  <c r="M39" i="1" s="1"/>
  <c r="E40" i="1"/>
  <c r="M40" i="1" s="1"/>
  <c r="E41" i="1"/>
  <c r="M41" i="1" s="1"/>
  <c r="E43" i="1"/>
  <c r="M43" i="1" s="1"/>
  <c r="E47" i="1"/>
  <c r="M47" i="1" s="1"/>
  <c r="E50" i="1"/>
  <c r="M50" i="1" s="1"/>
  <c r="E52" i="1"/>
  <c r="M52" i="1" s="1"/>
  <c r="E53" i="1"/>
  <c r="M53" i="1" s="1"/>
  <c r="E55" i="1"/>
  <c r="M55" i="1" s="1"/>
  <c r="E56" i="1"/>
  <c r="M56" i="1" s="1"/>
  <c r="E57" i="1"/>
  <c r="M57" i="1" s="1"/>
  <c r="E82" i="1"/>
  <c r="M82" i="1" s="1"/>
  <c r="E60" i="1"/>
  <c r="M60" i="1" s="1"/>
  <c r="E61" i="1"/>
  <c r="M61" i="1" s="1"/>
  <c r="E62" i="1"/>
  <c r="M62" i="1" s="1"/>
  <c r="E63" i="1"/>
  <c r="M63" i="1" s="1"/>
  <c r="E64" i="1"/>
  <c r="M64" i="1" s="1"/>
  <c r="E65" i="1"/>
  <c r="M65" i="1" s="1"/>
  <c r="E71" i="1"/>
  <c r="M71" i="1" s="1"/>
  <c r="E75" i="1"/>
  <c r="M75" i="1" s="1"/>
  <c r="E76" i="1"/>
  <c r="M76" i="1" s="1"/>
  <c r="E79" i="1"/>
  <c r="M79" i="1" s="1"/>
  <c r="E80" i="1"/>
  <c r="M80" i="1" s="1"/>
  <c r="E85" i="1"/>
  <c r="M85" i="1" s="1"/>
  <c r="E86" i="1"/>
  <c r="M86" i="1" s="1"/>
  <c r="E87" i="1"/>
  <c r="M87" i="1" s="1"/>
  <c r="E88" i="1"/>
  <c r="M88" i="1" s="1"/>
  <c r="E90" i="1"/>
  <c r="M90" i="1" s="1"/>
  <c r="E92" i="1"/>
  <c r="M92" i="1" s="1"/>
  <c r="E93" i="1"/>
  <c r="M93" i="1" s="1"/>
  <c r="E97" i="1"/>
  <c r="M97" i="1" s="1"/>
  <c r="E98" i="1"/>
  <c r="M98" i="1" s="1"/>
  <c r="E101" i="1"/>
  <c r="M101" i="1" s="1"/>
  <c r="E102" i="1"/>
  <c r="M102" i="1" s="1"/>
  <c r="E103" i="1"/>
  <c r="M103" i="1" s="1"/>
  <c r="E104" i="1"/>
  <c r="M104" i="1" s="1"/>
  <c r="E107" i="1"/>
  <c r="M107" i="1" s="1"/>
  <c r="E106" i="1"/>
  <c r="M106" i="1" s="1"/>
  <c r="E108" i="1"/>
  <c r="M108" i="1" s="1"/>
  <c r="E109" i="1"/>
  <c r="M109" i="1" s="1"/>
  <c r="E111" i="1"/>
  <c r="M111" i="1" s="1"/>
  <c r="E112" i="1"/>
  <c r="M112" i="1" s="1"/>
  <c r="E113" i="1"/>
  <c r="M113" i="1" s="1"/>
  <c r="E114" i="1"/>
  <c r="M114" i="1" s="1"/>
  <c r="E116" i="1"/>
  <c r="M116" i="1" s="1"/>
  <c r="E117" i="1"/>
  <c r="M117" i="1" s="1"/>
  <c r="E119" i="1"/>
  <c r="M119" i="1" s="1"/>
  <c r="E120" i="1"/>
  <c r="M120" i="1" s="1"/>
  <c r="E121" i="1"/>
  <c r="M121" i="1" s="1"/>
  <c r="E122" i="1"/>
  <c r="M122" i="1" s="1"/>
  <c r="E124" i="1"/>
  <c r="M124" i="1" s="1"/>
  <c r="E126" i="1"/>
  <c r="M126" i="1" s="1"/>
  <c r="E129" i="1"/>
  <c r="M129" i="1" s="1"/>
  <c r="E131" i="1"/>
  <c r="M131" i="1" s="1"/>
  <c r="E130" i="1"/>
  <c r="M130" i="1" s="1"/>
  <c r="E136" i="1"/>
  <c r="M136" i="1" s="1"/>
  <c r="E140" i="1"/>
  <c r="M140" i="1" s="1"/>
  <c r="E141" i="1"/>
  <c r="M141" i="1" s="1"/>
  <c r="E142" i="1"/>
  <c r="M142" i="1" s="1"/>
  <c r="E143" i="1"/>
  <c r="M143" i="1" s="1"/>
  <c r="E145" i="1"/>
  <c r="M145" i="1" s="1"/>
  <c r="E149" i="1"/>
  <c r="M149" i="1" s="1"/>
  <c r="E150" i="1"/>
  <c r="M150" i="1" s="1"/>
  <c r="E152" i="1"/>
  <c r="M152" i="1" s="1"/>
  <c r="E155" i="1"/>
  <c r="M155" i="1" s="1"/>
  <c r="E156" i="1"/>
  <c r="M156" i="1" s="1"/>
  <c r="E158" i="1"/>
  <c r="M158" i="1" s="1"/>
  <c r="E159" i="1"/>
  <c r="M159" i="1" s="1"/>
  <c r="E160" i="1"/>
  <c r="M160" i="1" s="1"/>
  <c r="E162" i="1"/>
  <c r="M162" i="1" s="1"/>
  <c r="E163" i="1"/>
  <c r="M163" i="1" s="1"/>
  <c r="E164" i="1"/>
  <c r="M164" i="1" s="1"/>
  <c r="E166" i="1"/>
  <c r="M166" i="1" s="1"/>
  <c r="E167" i="1"/>
  <c r="M167" i="1" s="1"/>
  <c r="E168" i="1"/>
  <c r="M168" i="1" s="1"/>
  <c r="E169" i="1"/>
  <c r="M169" i="1" s="1"/>
  <c r="E170" i="1"/>
  <c r="M170" i="1" s="1"/>
  <c r="E171" i="1"/>
  <c r="M171" i="1" s="1"/>
  <c r="E175" i="1"/>
  <c r="M175" i="1" s="1"/>
  <c r="E174" i="1"/>
  <c r="M174" i="1" s="1"/>
  <c r="E177" i="1"/>
  <c r="M177" i="1" s="1"/>
  <c r="E178" i="1"/>
  <c r="M178" i="1" s="1"/>
  <c r="E179" i="1"/>
  <c r="M179" i="1" s="1"/>
  <c r="E180" i="1"/>
  <c r="M180" i="1" s="1"/>
  <c r="E181" i="1"/>
  <c r="M181" i="1" s="1"/>
  <c r="E183" i="1"/>
  <c r="M183" i="1" s="1"/>
  <c r="E185" i="1"/>
  <c r="M185" i="1" s="1"/>
  <c r="E186" i="1"/>
  <c r="M186" i="1" s="1"/>
  <c r="E188" i="1"/>
  <c r="M188" i="1" s="1"/>
  <c r="E189" i="1"/>
  <c r="M189" i="1" s="1"/>
  <c r="E191" i="1"/>
  <c r="M191" i="1" s="1"/>
  <c r="E192" i="1"/>
  <c r="M192" i="1" s="1"/>
  <c r="E193" i="1"/>
  <c r="M193" i="1" s="1"/>
  <c r="E194" i="1"/>
  <c r="M194" i="1" s="1"/>
  <c r="E195" i="1"/>
  <c r="M195" i="1" s="1"/>
  <c r="E196" i="1"/>
  <c r="M196" i="1" s="1"/>
  <c r="E197" i="1"/>
  <c r="M197" i="1" s="1"/>
  <c r="E201" i="1"/>
  <c r="M201" i="1" s="1"/>
  <c r="E208" i="1"/>
  <c r="M208" i="1" s="1"/>
  <c r="E202" i="1"/>
  <c r="M202" i="1" s="1"/>
  <c r="E203" i="1"/>
  <c r="M203" i="1" s="1"/>
  <c r="E206" i="1"/>
  <c r="M206" i="1" s="1"/>
  <c r="E209" i="1"/>
  <c r="M209" i="1" s="1"/>
  <c r="E205" i="1"/>
  <c r="M205" i="1" s="1"/>
  <c r="E210" i="1"/>
  <c r="M210" i="1" s="1"/>
  <c r="E213" i="1"/>
  <c r="M213" i="1" s="1"/>
  <c r="E214" i="1"/>
  <c r="M214" i="1" s="1"/>
  <c r="E216" i="1"/>
  <c r="M216" i="1" s="1"/>
  <c r="E219" i="1"/>
  <c r="M219" i="1" s="1"/>
  <c r="E220" i="1"/>
  <c r="M220" i="1" s="1"/>
  <c r="E222" i="1"/>
  <c r="M222" i="1" s="1"/>
  <c r="E223" i="1"/>
  <c r="M223" i="1" s="1"/>
  <c r="E224" i="1"/>
  <c r="M224" i="1" s="1"/>
  <c r="E225" i="1"/>
  <c r="M225" i="1" s="1"/>
  <c r="E231" i="1"/>
  <c r="M231" i="1" s="1"/>
  <c r="E232" i="1"/>
  <c r="M232" i="1" s="1"/>
  <c r="E233" i="1"/>
  <c r="M233" i="1" s="1"/>
  <c r="E234" i="1"/>
  <c r="M234" i="1" s="1"/>
  <c r="E238" i="1"/>
  <c r="M238" i="1" s="1"/>
  <c r="E240" i="1"/>
  <c r="M240" i="1" s="1"/>
  <c r="E241" i="1"/>
  <c r="M241" i="1" s="1"/>
  <c r="E245" i="1"/>
  <c r="M245" i="1" s="1"/>
  <c r="E246" i="1"/>
  <c r="M246" i="1" s="1"/>
  <c r="E248" i="1"/>
  <c r="M248" i="1" s="1"/>
  <c r="E247" i="1"/>
  <c r="M247" i="1" s="1"/>
  <c r="E249" i="1"/>
  <c r="M249" i="1" s="1"/>
  <c r="E250" i="1"/>
  <c r="M250" i="1" s="1"/>
  <c r="E386" i="1"/>
  <c r="M386" i="1" s="1"/>
  <c r="E387" i="1"/>
  <c r="M387" i="1" s="1"/>
  <c r="E384" i="1"/>
  <c r="M384" i="1" s="1"/>
  <c r="E252" i="1"/>
  <c r="M252" i="1" s="1"/>
  <c r="E253" i="1"/>
  <c r="M253" i="1" s="1"/>
  <c r="E254" i="1"/>
  <c r="M254" i="1" s="1"/>
  <c r="E256" i="1"/>
  <c r="M256" i="1" s="1"/>
  <c r="E257" i="1"/>
  <c r="M257" i="1" s="1"/>
  <c r="E259" i="1"/>
  <c r="M259" i="1" s="1"/>
  <c r="E258" i="1"/>
  <c r="M258" i="1" s="1"/>
  <c r="E260" i="1"/>
  <c r="M260" i="1" s="1"/>
  <c r="E261" i="1"/>
  <c r="M261" i="1" s="1"/>
  <c r="E262" i="1"/>
  <c r="M262" i="1" s="1"/>
  <c r="E263" i="1"/>
  <c r="M263" i="1" s="1"/>
  <c r="E264" i="1"/>
  <c r="M264" i="1" s="1"/>
  <c r="E267" i="1"/>
  <c r="M267" i="1" s="1"/>
  <c r="E266" i="1"/>
  <c r="M266" i="1" s="1"/>
  <c r="E269" i="1"/>
  <c r="M269" i="1" s="1"/>
  <c r="E274" i="1"/>
  <c r="M274" i="1" s="1"/>
  <c r="E275" i="1"/>
  <c r="M275" i="1" s="1"/>
  <c r="E277" i="1"/>
  <c r="M277" i="1" s="1"/>
  <c r="E278" i="1"/>
  <c r="M278" i="1" s="1"/>
  <c r="E279" i="1"/>
  <c r="M279" i="1" s="1"/>
  <c r="E280" i="1"/>
  <c r="M280" i="1" s="1"/>
  <c r="E281" i="1"/>
  <c r="M281" i="1" s="1"/>
  <c r="E283" i="1"/>
  <c r="M283" i="1" s="1"/>
  <c r="E284" i="1"/>
  <c r="M284" i="1" s="1"/>
  <c r="E285" i="1"/>
  <c r="M285" i="1" s="1"/>
  <c r="E286" i="1"/>
  <c r="M286" i="1" s="1"/>
  <c r="E287" i="1"/>
  <c r="M287" i="1" s="1"/>
  <c r="E290" i="1"/>
  <c r="M290" i="1" s="1"/>
  <c r="E291" i="1"/>
  <c r="M291" i="1" s="1"/>
  <c r="E293" i="1"/>
  <c r="M293" i="1" s="1"/>
  <c r="E292" i="1"/>
  <c r="M292" i="1" s="1"/>
  <c r="E295" i="1"/>
  <c r="M295" i="1" s="1"/>
  <c r="E296" i="1"/>
  <c r="M296" i="1" s="1"/>
  <c r="E297" i="1"/>
  <c r="M297" i="1" s="1"/>
  <c r="E298" i="1"/>
  <c r="M298" i="1" s="1"/>
  <c r="E299" i="1"/>
  <c r="M299" i="1" s="1"/>
  <c r="E301" i="1"/>
  <c r="M301" i="1" s="1"/>
  <c r="E300" i="1"/>
  <c r="M300" i="1" s="1"/>
  <c r="E303" i="1"/>
  <c r="M303" i="1" s="1"/>
  <c r="E304" i="1"/>
  <c r="M304" i="1" s="1"/>
  <c r="E305" i="1"/>
  <c r="M305" i="1" s="1"/>
  <c r="E306" i="1"/>
  <c r="M306" i="1" s="1"/>
  <c r="E307" i="1"/>
  <c r="M307" i="1" s="1"/>
  <c r="E309" i="1"/>
  <c r="M309" i="1" s="1"/>
  <c r="E312" i="1"/>
  <c r="M312" i="1" s="1"/>
  <c r="E310" i="1"/>
  <c r="M310" i="1" s="1"/>
  <c r="E314" i="1"/>
  <c r="M314" i="1" s="1"/>
  <c r="E315" i="1"/>
  <c r="M315" i="1" s="1"/>
  <c r="E316" i="1"/>
  <c r="M316" i="1" s="1"/>
  <c r="E317" i="1"/>
  <c r="M317" i="1" s="1"/>
  <c r="E318" i="1"/>
  <c r="M318" i="1" s="1"/>
  <c r="E322" i="1"/>
  <c r="M322" i="1" s="1"/>
  <c r="E147" i="1"/>
  <c r="M147" i="1" s="1"/>
  <c r="E325" i="1"/>
  <c r="M325" i="1" s="1"/>
  <c r="E326" i="1"/>
  <c r="M326" i="1" s="1"/>
  <c r="E329" i="1"/>
  <c r="M329" i="1" s="1"/>
  <c r="E332" i="1"/>
  <c r="M332" i="1" s="1"/>
  <c r="E333" i="1"/>
  <c r="M333" i="1" s="1"/>
  <c r="E334" i="1"/>
  <c r="M334" i="1" s="1"/>
  <c r="E335" i="1"/>
  <c r="M335" i="1" s="1"/>
  <c r="E338" i="1"/>
  <c r="M338" i="1" s="1"/>
  <c r="E339" i="1"/>
  <c r="M339" i="1" s="1"/>
  <c r="E342" i="1"/>
  <c r="M342" i="1" s="1"/>
  <c r="E343" i="1"/>
  <c r="M343" i="1" s="1"/>
  <c r="E344" i="1"/>
  <c r="M344" i="1" s="1"/>
  <c r="E348" i="1"/>
  <c r="M348" i="1" s="1"/>
  <c r="E349" i="1"/>
  <c r="M349" i="1" s="1"/>
  <c r="E350" i="1"/>
  <c r="M350" i="1" s="1"/>
  <c r="E351" i="1"/>
  <c r="M351" i="1" s="1"/>
  <c r="E352" i="1"/>
  <c r="M352" i="1" s="1"/>
  <c r="E353" i="1"/>
  <c r="M353" i="1" s="1"/>
  <c r="E355" i="1"/>
  <c r="M355" i="1" s="1"/>
  <c r="E356" i="1"/>
  <c r="M356" i="1" s="1"/>
  <c r="E357" i="1"/>
  <c r="M357" i="1" s="1"/>
  <c r="E360" i="1"/>
  <c r="M360" i="1" s="1"/>
  <c r="E364" i="1"/>
  <c r="M364" i="1" s="1"/>
  <c r="E363" i="1"/>
  <c r="M363" i="1" s="1"/>
  <c r="E367" i="1"/>
  <c r="M367" i="1" s="1"/>
  <c r="E368" i="1"/>
  <c r="M368" i="1" s="1"/>
  <c r="E374" i="1"/>
  <c r="M374" i="1" s="1"/>
  <c r="E376" i="1"/>
  <c r="M376" i="1" s="1"/>
  <c r="E377" i="1"/>
  <c r="M377" i="1" s="1"/>
  <c r="E380" i="1"/>
  <c r="M380" i="1" s="1"/>
  <c r="E381" i="1"/>
  <c r="M381" i="1" s="1"/>
  <c r="E382" i="1"/>
  <c r="M382" i="1" s="1"/>
  <c r="E388" i="1"/>
  <c r="M388" i="1" s="1"/>
  <c r="E389" i="1"/>
  <c r="M389" i="1" s="1"/>
  <c r="E172" i="1"/>
  <c r="M172" i="1" s="1"/>
  <c r="E391" i="1"/>
  <c r="M391" i="1" s="1"/>
  <c r="E392" i="1"/>
  <c r="M392" i="1" s="1"/>
  <c r="E393" i="1"/>
  <c r="M393" i="1" s="1"/>
  <c r="E395" i="1"/>
  <c r="M395" i="1" s="1"/>
  <c r="E397" i="1"/>
  <c r="M397" i="1" s="1"/>
  <c r="E398" i="1"/>
  <c r="M398" i="1" s="1"/>
  <c r="E399" i="1"/>
  <c r="M399" i="1" s="1"/>
  <c r="E400" i="1"/>
  <c r="M400" i="1" s="1"/>
  <c r="E401" i="1"/>
  <c r="M401" i="1" s="1"/>
  <c r="E403" i="1"/>
  <c r="M403" i="1" s="1"/>
  <c r="E404" i="1"/>
  <c r="M404" i="1" s="1"/>
  <c r="E406" i="1"/>
  <c r="M406" i="1" s="1"/>
  <c r="E407" i="1"/>
  <c r="M407" i="1" s="1"/>
  <c r="E408" i="1"/>
  <c r="M408" i="1" s="1"/>
  <c r="E411" i="1"/>
  <c r="M411" i="1" s="1"/>
  <c r="E413" i="1"/>
  <c r="M413" i="1" s="1"/>
  <c r="E414" i="1"/>
  <c r="M414" i="1" s="1"/>
  <c r="E417" i="1"/>
  <c r="M417" i="1" s="1"/>
  <c r="E415" i="1"/>
  <c r="M415" i="1" s="1"/>
  <c r="E418" i="1"/>
  <c r="M418" i="1" s="1"/>
  <c r="E419" i="1"/>
  <c r="M419" i="1" s="1"/>
  <c r="E420" i="1"/>
  <c r="M420" i="1" s="1"/>
  <c r="E422" i="1"/>
  <c r="M422" i="1" s="1"/>
  <c r="E424" i="1"/>
  <c r="M424" i="1" s="1"/>
  <c r="E427" i="1"/>
  <c r="M427" i="1" s="1"/>
  <c r="E428" i="1"/>
  <c r="M428" i="1" s="1"/>
  <c r="E438" i="1"/>
  <c r="M438" i="1" s="1"/>
  <c r="E440" i="1"/>
  <c r="M440" i="1" s="1"/>
  <c r="E444" i="1"/>
  <c r="M444" i="1" s="1"/>
  <c r="E445" i="1"/>
  <c r="M445" i="1" s="1"/>
  <c r="E447" i="1"/>
  <c r="M447" i="1" s="1"/>
  <c r="E450" i="1"/>
  <c r="M450" i="1" s="1"/>
  <c r="E453" i="1"/>
  <c r="M453" i="1" s="1"/>
  <c r="E455" i="1"/>
  <c r="M455" i="1" s="1"/>
  <c r="E456" i="1"/>
  <c r="M456" i="1" s="1"/>
  <c r="E458" i="1"/>
  <c r="M458" i="1" s="1"/>
  <c r="E464" i="1"/>
  <c r="M464" i="1" s="1"/>
  <c r="E465" i="1"/>
  <c r="M465" i="1" s="1"/>
  <c r="E466" i="1"/>
  <c r="M466" i="1" s="1"/>
  <c r="E471" i="1"/>
  <c r="M471" i="1" s="1"/>
  <c r="E473" i="1"/>
  <c r="M473" i="1" s="1"/>
  <c r="E474" i="1"/>
  <c r="M474" i="1" s="1"/>
  <c r="E477" i="1"/>
  <c r="M477" i="1" s="1"/>
  <c r="E478" i="1"/>
  <c r="M478" i="1" s="1"/>
  <c r="E505" i="1"/>
  <c r="M505" i="1" s="1"/>
  <c r="E482" i="1"/>
  <c r="M482" i="1" s="1"/>
  <c r="E483" i="1"/>
  <c r="M483" i="1" s="1"/>
  <c r="E487" i="1"/>
  <c r="M487" i="1" s="1"/>
  <c r="E490" i="1"/>
  <c r="M490" i="1" s="1"/>
  <c r="E491" i="1"/>
  <c r="M491" i="1" s="1"/>
  <c r="E492" i="1"/>
  <c r="M492" i="1" s="1"/>
  <c r="E493" i="1"/>
  <c r="M493" i="1" s="1"/>
  <c r="E494" i="1"/>
  <c r="M494" i="1" s="1"/>
  <c r="E495" i="1"/>
  <c r="M495" i="1" s="1"/>
  <c r="E496" i="1"/>
  <c r="M496" i="1" s="1"/>
  <c r="E497" i="1"/>
  <c r="M497" i="1" s="1"/>
  <c r="E498" i="1"/>
  <c r="M498" i="1" s="1"/>
  <c r="E499" i="1"/>
  <c r="M499" i="1" s="1"/>
  <c r="E502" i="1"/>
  <c r="M502" i="1" s="1"/>
  <c r="E503" i="1"/>
  <c r="M503" i="1" s="1"/>
  <c r="E504" i="1"/>
  <c r="M504" i="1" s="1"/>
  <c r="E506" i="1"/>
  <c r="M506" i="1" s="1"/>
  <c r="E509" i="1"/>
  <c r="M509" i="1" s="1"/>
  <c r="E510" i="1"/>
  <c r="M510" i="1" s="1"/>
  <c r="E511" i="1"/>
  <c r="M511" i="1" s="1"/>
  <c r="E512" i="1"/>
  <c r="M512" i="1" s="1"/>
  <c r="E517" i="1"/>
  <c r="M517" i="1" s="1"/>
  <c r="E452" i="1"/>
  <c r="M452" i="1" s="1"/>
  <c r="E519" i="1"/>
  <c r="M519" i="1" s="1"/>
  <c r="E520" i="1"/>
  <c r="M520" i="1" s="1"/>
  <c r="E526" i="1"/>
  <c r="M526" i="1" s="1"/>
  <c r="E527" i="1"/>
  <c r="M527" i="1" s="1"/>
  <c r="E524" i="1"/>
  <c r="M524" i="1" s="1"/>
  <c r="E522" i="1"/>
  <c r="M522" i="1" s="1"/>
  <c r="E525" i="1"/>
  <c r="M525" i="1" s="1"/>
  <c r="E528" i="1"/>
  <c r="M528" i="1" s="1"/>
  <c r="E529" i="1"/>
  <c r="M529" i="1" s="1"/>
  <c r="E535" i="1"/>
  <c r="M535" i="1" s="1"/>
  <c r="E530" i="1"/>
  <c r="M530" i="1" s="1"/>
  <c r="E532" i="1"/>
  <c r="M532" i="1" s="1"/>
  <c r="E538" i="1"/>
  <c r="M538" i="1" s="1"/>
  <c r="E537" i="1"/>
  <c r="M537" i="1" s="1"/>
  <c r="E540" i="1"/>
  <c r="M540" i="1" s="1"/>
  <c r="E541" i="1"/>
  <c r="M541" i="1" s="1"/>
  <c r="E228" i="1"/>
  <c r="M228" i="1" s="1"/>
  <c r="E542" i="1"/>
  <c r="M542" i="1" s="1"/>
  <c r="E198" i="1"/>
  <c r="M198" i="1" s="1"/>
  <c r="E544" i="1"/>
  <c r="M544" i="1" s="1"/>
  <c r="E545" i="1"/>
  <c r="M545" i="1" s="1"/>
  <c r="E546" i="1"/>
  <c r="M546" i="1" s="1"/>
  <c r="E547" i="1"/>
  <c r="M547" i="1" s="1"/>
  <c r="E549" i="1"/>
  <c r="M549" i="1" s="1"/>
  <c r="E550" i="1"/>
  <c r="M550" i="1" s="1"/>
  <c r="E551" i="1"/>
  <c r="M551" i="1" s="1"/>
  <c r="E555" i="1"/>
  <c r="M555" i="1" s="1"/>
  <c r="E557" i="1"/>
  <c r="M557" i="1" s="1"/>
  <c r="E570" i="1"/>
  <c r="M570" i="1" s="1"/>
  <c r="E558" i="1"/>
  <c r="M558" i="1" s="1"/>
  <c r="E560" i="1"/>
  <c r="M560" i="1" s="1"/>
  <c r="E561" i="1"/>
  <c r="M561" i="1" s="1"/>
  <c r="E562" i="1"/>
  <c r="M562" i="1" s="1"/>
  <c r="E563" i="1"/>
  <c r="M563" i="1" s="1"/>
  <c r="E564" i="1"/>
  <c r="M564" i="1" s="1"/>
  <c r="E565" i="1"/>
  <c r="M565" i="1" s="1"/>
  <c r="E566" i="1"/>
  <c r="M566" i="1" s="1"/>
  <c r="E569" i="1"/>
  <c r="M569" i="1" s="1"/>
  <c r="E139" i="1"/>
  <c r="M139" i="1" s="1"/>
  <c r="E573" i="1"/>
  <c r="M573" i="1" s="1"/>
  <c r="E330" i="1"/>
  <c r="M330" i="1" s="1"/>
  <c r="E574" i="1"/>
  <c r="M574" i="1" s="1"/>
  <c r="E575" i="1"/>
  <c r="M575" i="1" s="1"/>
  <c r="E577" i="1"/>
  <c r="M577" i="1" s="1"/>
  <c r="E580" i="1"/>
  <c r="M580" i="1" s="1"/>
  <c r="E576" i="1"/>
  <c r="M576" i="1" s="1"/>
  <c r="E372" i="1"/>
  <c r="M372" i="1" s="1"/>
  <c r="E421" i="1"/>
  <c r="M421" i="1" s="1"/>
  <c r="E426" i="1"/>
  <c r="M426" i="1" s="1"/>
  <c r="E118" i="1"/>
  <c r="M118" i="1" s="1"/>
  <c r="E218" i="1"/>
  <c r="M218" i="1" s="1"/>
  <c r="E217" i="1"/>
  <c r="M217" i="1" s="1"/>
  <c r="E132" i="1"/>
  <c r="M132" i="1" s="1"/>
  <c r="E462" i="1"/>
  <c r="M462" i="1" s="1"/>
  <c r="E66" i="1"/>
  <c r="M66" i="1" s="1"/>
  <c r="E70" i="1"/>
  <c r="M70" i="1" s="1"/>
  <c r="E81" i="1"/>
  <c r="M81" i="1" s="1"/>
  <c r="E190" i="1"/>
  <c r="M190" i="1" s="1"/>
  <c r="E242" i="1"/>
  <c r="M242" i="1" s="1"/>
  <c r="E282" i="1"/>
  <c r="M282" i="1" s="1"/>
  <c r="E345" i="1"/>
  <c r="M345" i="1" s="1"/>
  <c r="E513" i="1"/>
  <c r="M513" i="1" s="1"/>
  <c r="E515" i="1"/>
  <c r="M515" i="1" s="1"/>
  <c r="E518" i="1"/>
  <c r="M518" i="1" s="1"/>
  <c r="E556" i="1"/>
  <c r="M556" i="1" s="1"/>
  <c r="E446" i="1"/>
  <c r="M446" i="1" s="1"/>
  <c r="E176" i="1"/>
  <c r="M176" i="1" s="1"/>
  <c r="E182" i="1"/>
  <c r="M182" i="1" s="1"/>
  <c r="E431" i="1"/>
  <c r="M431" i="1" s="1"/>
  <c r="E105" i="1"/>
  <c r="M105" i="1" s="1"/>
  <c r="E268" i="1"/>
  <c r="M268" i="1" s="1"/>
  <c r="E199" i="1"/>
  <c r="M199" i="1" s="1"/>
  <c r="E244" i="1"/>
  <c r="M244" i="1" s="1"/>
  <c r="E361" i="1"/>
  <c r="M361" i="1" s="1"/>
  <c r="E451" i="1"/>
  <c r="M451" i="1" s="1"/>
  <c r="E531" i="1"/>
  <c r="M531" i="1" s="1"/>
  <c r="E227" i="1"/>
  <c r="M227" i="1" s="1"/>
  <c r="E239" i="1"/>
  <c r="M239" i="1" s="1"/>
  <c r="E340" i="1"/>
  <c r="M340" i="1" s="1"/>
  <c r="E137" i="1"/>
  <c r="M137" i="1" s="1"/>
  <c r="E272" i="1"/>
  <c r="M272" i="1" s="1"/>
  <c r="E212" i="1"/>
  <c r="M212" i="1" s="1"/>
  <c r="E161" i="1"/>
  <c r="M161" i="1" s="1"/>
  <c r="E481" i="1"/>
  <c r="M481" i="1" s="1"/>
  <c r="E29" i="1"/>
  <c r="M29" i="1" s="1"/>
  <c r="E31" i="1"/>
  <c r="M31" i="1" s="1"/>
  <c r="E42" i="1"/>
  <c r="M42" i="1" s="1"/>
  <c r="E173" i="1"/>
  <c r="M173" i="1" s="1"/>
  <c r="E94" i="1"/>
  <c r="M94" i="1" s="1"/>
  <c r="E324" i="1"/>
  <c r="M324" i="1" s="1"/>
  <c r="E138" i="1"/>
  <c r="M138" i="1" s="1"/>
  <c r="E369" i="1"/>
  <c r="M369" i="1" s="1"/>
  <c r="E354" i="1"/>
  <c r="M354" i="1" s="1"/>
  <c r="E373" i="1"/>
  <c r="M373" i="1" s="1"/>
  <c r="E416" i="1"/>
  <c r="M416" i="1" s="1"/>
  <c r="E385" i="1"/>
  <c r="M385" i="1" s="1"/>
  <c r="E51" i="1"/>
  <c r="M51" i="1" s="1"/>
  <c r="E436" i="1"/>
  <c r="M436" i="1" s="1"/>
  <c r="E83" i="1"/>
  <c r="M83" i="1" s="1"/>
  <c r="E321" i="1"/>
  <c r="M321" i="1" s="1"/>
  <c r="E554" i="1"/>
  <c r="M554" i="1" s="1"/>
  <c r="E358" i="1"/>
  <c r="M358" i="1" s="1"/>
  <c r="E448" i="1"/>
  <c r="M448" i="1" s="1"/>
  <c r="E100" i="1"/>
  <c r="M100" i="1" s="1"/>
  <c r="E463" i="1"/>
  <c r="M463" i="1" s="1"/>
  <c r="E514" i="1"/>
  <c r="M514" i="1" s="1"/>
  <c r="E46" i="1"/>
  <c r="M46" i="1" s="1"/>
  <c r="E127" i="1"/>
  <c r="M127" i="1" s="1"/>
  <c r="E148" i="1"/>
  <c r="M148" i="1" s="1"/>
  <c r="E328" i="1"/>
  <c r="M328" i="1" s="1"/>
  <c r="E472" i="1"/>
  <c r="M472" i="1" s="1"/>
  <c r="E341" i="1"/>
  <c r="M341" i="1" s="1"/>
  <c r="E184" i="1"/>
  <c r="M184" i="1" s="1"/>
  <c r="E154" i="1"/>
  <c r="M154" i="1" s="1"/>
  <c r="E48" i="1"/>
  <c r="M48" i="1" s="1"/>
  <c r="E331" i="1"/>
  <c r="M331" i="1" s="1"/>
  <c r="E78" i="1"/>
  <c r="M78" i="1" s="1"/>
  <c r="E204" i="1"/>
  <c r="M204" i="1" s="1"/>
  <c r="E229" i="1"/>
  <c r="M229" i="1" s="1"/>
  <c r="E313" i="1"/>
  <c r="M313" i="1" s="1"/>
  <c r="E337" i="1"/>
  <c r="M337" i="1" s="1"/>
  <c r="E362" i="1"/>
  <c r="M362" i="1" s="1"/>
  <c r="E378" i="1"/>
  <c r="M378" i="1" s="1"/>
  <c r="E423" i="1"/>
  <c r="M423" i="1" s="1"/>
  <c r="E425" i="1"/>
  <c r="M425" i="1" s="1"/>
  <c r="E433" i="1"/>
  <c r="M433" i="1" s="1"/>
  <c r="E500" i="1"/>
  <c r="M500" i="1" s="1"/>
  <c r="E533" i="1"/>
  <c r="M533" i="1" s="1"/>
  <c r="E133" i="1"/>
  <c r="M133" i="1" s="1"/>
  <c r="E273" i="1"/>
  <c r="M273" i="1" s="1"/>
  <c r="E441" i="1"/>
  <c r="M441" i="1" s="1"/>
  <c r="E476" i="1"/>
  <c r="M476" i="1" s="1"/>
  <c r="E578" i="1"/>
  <c r="M578" i="1" s="1"/>
  <c r="E412" i="1"/>
  <c r="M412" i="1" s="1"/>
  <c r="E146" i="1"/>
  <c r="M146" i="1" s="1"/>
  <c r="E523" i="1"/>
  <c r="M523" i="1" s="1"/>
  <c r="E394" i="1"/>
  <c r="M394" i="1" s="1"/>
  <c r="E59" i="1"/>
  <c r="M59" i="1" s="1"/>
  <c r="E439" i="1"/>
  <c r="M439" i="1" s="1"/>
  <c r="E308" i="1"/>
  <c r="M308" i="1" s="1"/>
  <c r="E327" i="1"/>
  <c r="M327" i="1" s="1"/>
  <c r="E402" i="1"/>
  <c r="M402" i="1" s="1"/>
  <c r="E539" i="1"/>
  <c r="M539" i="1" s="1"/>
  <c r="E437" i="1"/>
  <c r="M437" i="1" s="1"/>
  <c r="E480" i="1"/>
  <c r="M480" i="1" s="1"/>
  <c r="E67" i="1"/>
  <c r="M67" i="1" s="1"/>
  <c r="E432" i="1"/>
  <c r="M432" i="1" s="1"/>
  <c r="E479" i="1"/>
  <c r="M479" i="1" s="1"/>
  <c r="E144" i="1"/>
  <c r="M144" i="1" s="1"/>
  <c r="E115" i="1"/>
  <c r="M115" i="1" s="1"/>
  <c r="E443" i="1"/>
  <c r="M443" i="1" s="1"/>
  <c r="E251" i="1"/>
  <c r="M251" i="1" s="1"/>
  <c r="E128" i="1"/>
  <c r="M128" i="1" s="1"/>
  <c r="E366" i="1"/>
  <c r="M366" i="1" s="1"/>
  <c r="E236" i="1"/>
  <c r="M236" i="1" s="1"/>
  <c r="E153" i="1"/>
  <c r="M153" i="1" s="1"/>
  <c r="E319" i="1"/>
  <c r="M319" i="1" s="1"/>
  <c r="E320" i="1"/>
  <c r="M320" i="1" s="1"/>
  <c r="E435" i="1"/>
  <c r="M435" i="1" s="1"/>
  <c r="E72" i="1"/>
  <c r="M72" i="1" s="1"/>
  <c r="E548" i="1"/>
  <c r="M548" i="1" s="1"/>
  <c r="E230" i="1"/>
  <c r="M230" i="1" s="1"/>
  <c r="E151" i="1"/>
  <c r="M151" i="1" s="1"/>
  <c r="E288" i="1"/>
  <c r="M288" i="1" s="1"/>
  <c r="E45" i="1"/>
  <c r="M45" i="1" s="1"/>
  <c r="E390" i="1"/>
  <c r="M390" i="1" s="1"/>
  <c r="E449" i="1"/>
  <c r="M449" i="1" s="1"/>
  <c r="E91" i="1"/>
  <c r="M91" i="1" s="1"/>
  <c r="E237" i="1"/>
  <c r="M237" i="1" s="1"/>
  <c r="E221" i="1"/>
  <c r="M221" i="1" s="1"/>
  <c r="E470" i="1"/>
  <c r="M470" i="1" s="1"/>
  <c r="E255" i="1"/>
  <c r="M255" i="1" s="1"/>
  <c r="E375" i="1"/>
  <c r="M375" i="1" s="1"/>
  <c r="E508" i="1"/>
  <c r="M508" i="1" s="1"/>
  <c r="E49" i="1"/>
  <c r="M49" i="1" s="1"/>
  <c r="E370" i="1"/>
  <c r="M370" i="1" s="1"/>
  <c r="E459" i="1"/>
  <c r="M459" i="1" s="1"/>
  <c r="E410" i="1"/>
  <c r="M410" i="1" s="1"/>
  <c r="E26" i="1"/>
  <c r="M26" i="1" s="1"/>
  <c r="E396" i="1"/>
  <c r="M396" i="1" s="1"/>
  <c r="E346" i="1"/>
  <c r="M346" i="1" s="1"/>
  <c r="E294" i="1"/>
  <c r="M294" i="1" s="1"/>
  <c r="E567" i="1"/>
  <c r="M567" i="1" s="1"/>
  <c r="E89" i="1"/>
  <c r="M89" i="1" s="1"/>
  <c r="E215" i="1"/>
  <c r="M215" i="1" s="1"/>
  <c r="E84" i="1"/>
  <c r="M84" i="1" s="1"/>
  <c r="E68" i="1"/>
  <c r="M68" i="1" s="1"/>
  <c r="E383" i="1"/>
  <c r="M383" i="1" s="1"/>
  <c r="E276" i="1"/>
  <c r="M276" i="1" s="1"/>
  <c r="E359" i="1"/>
  <c r="M359" i="1" s="1"/>
  <c r="E405" i="1"/>
  <c r="M405" i="1" s="1"/>
  <c r="E475" i="1"/>
  <c r="M475" i="1" s="1"/>
  <c r="E559" i="1"/>
  <c r="M559" i="1" s="1"/>
  <c r="E21" i="1"/>
  <c r="M21" i="1" s="1"/>
  <c r="E534" i="1"/>
  <c r="M534" i="1" s="1"/>
  <c r="E434" i="1"/>
  <c r="M434" i="1" s="1"/>
  <c r="E485" i="1"/>
  <c r="M485" i="1" s="1"/>
  <c r="E501" i="1"/>
  <c r="M501" i="1" s="1"/>
  <c r="E507" i="1"/>
  <c r="M507" i="1" s="1"/>
  <c r="E521" i="1"/>
  <c r="M521" i="1" s="1"/>
  <c r="E379" i="1"/>
  <c r="M379" i="1" s="1"/>
  <c r="E442" i="1"/>
  <c r="M442" i="1" s="1"/>
  <c r="E543" i="1"/>
  <c r="M543" i="1" s="1"/>
  <c r="E460" i="1"/>
  <c r="M460" i="1" s="1"/>
  <c r="E553" i="1"/>
  <c r="E134" i="1"/>
  <c r="E365" i="1"/>
  <c r="M365" i="1" s="1"/>
  <c r="E125" i="1"/>
  <c r="M125" i="1" s="1"/>
  <c r="E347" i="1"/>
  <c r="M347" i="1" s="1"/>
  <c r="E235" i="1"/>
  <c r="E58" i="1"/>
  <c r="M58" i="1" s="1"/>
  <c r="E323" i="1"/>
  <c r="M323" i="1" s="1"/>
  <c r="E552" i="1"/>
  <c r="E77" i="1"/>
  <c r="E135" i="1"/>
  <c r="M135" i="1" s="1"/>
  <c r="E207" i="1"/>
  <c r="M207" i="1" s="1"/>
  <c r="E226" i="1"/>
  <c r="E454" i="1"/>
  <c r="E484" i="1"/>
  <c r="G2" i="1"/>
  <c r="K2" i="1" s="1"/>
  <c r="G3" i="1"/>
  <c r="L3" i="1" s="1"/>
  <c r="G4" i="1"/>
  <c r="L4" i="1" s="1"/>
  <c r="G371" i="1"/>
  <c r="L371" i="1" s="1"/>
  <c r="G5" i="1"/>
  <c r="L5" i="1" s="1"/>
  <c r="G6" i="1"/>
  <c r="J6" i="1" s="1"/>
  <c r="G7" i="1"/>
  <c r="J7" i="1" s="1"/>
  <c r="G8" i="1"/>
  <c r="J8" i="1" s="1"/>
  <c r="G9" i="1"/>
  <c r="L9" i="1" s="1"/>
  <c r="G10" i="1"/>
  <c r="L10" i="1" s="1"/>
  <c r="G11" i="1"/>
  <c r="L11" i="1" s="1"/>
  <c r="G12" i="1"/>
  <c r="J12" i="1" s="1"/>
  <c r="G14" i="1"/>
  <c r="J14" i="1" s="1"/>
  <c r="G16" i="1"/>
  <c r="J16" i="1" s="1"/>
  <c r="G18" i="1"/>
  <c r="J18" i="1" s="1"/>
  <c r="G19" i="1"/>
  <c r="J19" i="1" s="1"/>
  <c r="G20" i="1"/>
  <c r="G457" i="1"/>
  <c r="L457" i="1" s="1"/>
  <c r="G22" i="1"/>
  <c r="L22" i="1" s="1"/>
  <c r="G23" i="1"/>
  <c r="L23" i="1" s="1"/>
  <c r="G24" i="1"/>
  <c r="L24" i="1" s="1"/>
  <c r="G25" i="1"/>
  <c r="J25" i="1" s="1"/>
  <c r="G27" i="1"/>
  <c r="J27" i="1" s="1"/>
  <c r="G28" i="1"/>
  <c r="J28" i="1" s="1"/>
  <c r="G30" i="1"/>
  <c r="W30" i="1" s="1"/>
  <c r="X30" i="1" s="1"/>
  <c r="G32" i="1"/>
  <c r="L32" i="1" s="1"/>
  <c r="G33" i="1"/>
  <c r="L33" i="1" s="1"/>
  <c r="G34" i="1"/>
  <c r="J34" i="1" s="1"/>
  <c r="G35" i="1"/>
  <c r="J35" i="1" s="1"/>
  <c r="G36" i="1"/>
  <c r="J36" i="1" s="1"/>
  <c r="G37" i="1"/>
  <c r="J37" i="1" s="1"/>
  <c r="G39" i="1"/>
  <c r="J39" i="1" s="1"/>
  <c r="G40" i="1"/>
  <c r="G41" i="1"/>
  <c r="L41" i="1" s="1"/>
  <c r="G43" i="1"/>
  <c r="L43" i="1" s="1"/>
  <c r="G47" i="1"/>
  <c r="L47" i="1" s="1"/>
  <c r="G50" i="1"/>
  <c r="L50" i="1" s="1"/>
  <c r="G52" i="1"/>
  <c r="J52" i="1" s="1"/>
  <c r="G53" i="1"/>
  <c r="J53" i="1" s="1"/>
  <c r="AF53" i="1" s="1"/>
  <c r="AE53" i="1" s="1"/>
  <c r="G55" i="1"/>
  <c r="J55" i="1" s="1"/>
  <c r="G56" i="1"/>
  <c r="L56" i="1" s="1"/>
  <c r="G57" i="1"/>
  <c r="L57" i="1" s="1"/>
  <c r="G82" i="1"/>
  <c r="L82" i="1" s="1"/>
  <c r="G60" i="1"/>
  <c r="J60" i="1" s="1"/>
  <c r="G61" i="1"/>
  <c r="J61" i="1" s="1"/>
  <c r="G62" i="1"/>
  <c r="J62" i="1" s="1"/>
  <c r="G63" i="1"/>
  <c r="W63" i="1" s="1"/>
  <c r="X63" i="1" s="1"/>
  <c r="G64" i="1"/>
  <c r="J64" i="1" s="1"/>
  <c r="G65" i="1"/>
  <c r="G71" i="1"/>
  <c r="L71" i="1" s="1"/>
  <c r="G75" i="1"/>
  <c r="L75" i="1" s="1"/>
  <c r="G76" i="1"/>
  <c r="L76" i="1" s="1"/>
  <c r="G79" i="1"/>
  <c r="L79" i="1" s="1"/>
  <c r="G80" i="1"/>
  <c r="J80" i="1" s="1"/>
  <c r="G85" i="1"/>
  <c r="J85" i="1" s="1"/>
  <c r="G86" i="1"/>
  <c r="J86" i="1" s="1"/>
  <c r="G87" i="1"/>
  <c r="L87" i="1" s="1"/>
  <c r="G88" i="1"/>
  <c r="L88" i="1" s="1"/>
  <c r="G90" i="1"/>
  <c r="L90" i="1" s="1"/>
  <c r="G92" i="1"/>
  <c r="J92" i="1" s="1"/>
  <c r="G93" i="1"/>
  <c r="J93" i="1" s="1"/>
  <c r="G97" i="1"/>
  <c r="J97" i="1" s="1"/>
  <c r="G98" i="1"/>
  <c r="J98" i="1" s="1"/>
  <c r="G101" i="1"/>
  <c r="J101" i="1" s="1"/>
  <c r="G102" i="1"/>
  <c r="G103" i="1"/>
  <c r="L103" i="1" s="1"/>
  <c r="G104" i="1"/>
  <c r="L104" i="1" s="1"/>
  <c r="G107" i="1"/>
  <c r="L107" i="1" s="1"/>
  <c r="G106" i="1"/>
  <c r="L106" i="1" s="1"/>
  <c r="G108" i="1"/>
  <c r="J108" i="1" s="1"/>
  <c r="G109" i="1"/>
  <c r="J109" i="1" s="1"/>
  <c r="G111" i="1"/>
  <c r="J111" i="1" s="1"/>
  <c r="G112" i="1"/>
  <c r="L112" i="1" s="1"/>
  <c r="G113" i="1"/>
  <c r="L113" i="1" s="1"/>
  <c r="G114" i="1"/>
  <c r="L114" i="1" s="1"/>
  <c r="G116" i="1"/>
  <c r="J116" i="1" s="1"/>
  <c r="G117" i="1"/>
  <c r="J117" i="1" s="1"/>
  <c r="G119" i="1"/>
  <c r="J119" i="1" s="1"/>
  <c r="G120" i="1"/>
  <c r="J120" i="1" s="1"/>
  <c r="G121" i="1"/>
  <c r="J121" i="1" s="1"/>
  <c r="G122" i="1"/>
  <c r="G124" i="1"/>
  <c r="L124" i="1" s="1"/>
  <c r="G126" i="1"/>
  <c r="L126" i="1" s="1"/>
  <c r="G129" i="1"/>
  <c r="L129" i="1" s="1"/>
  <c r="G131" i="1"/>
  <c r="L131" i="1" s="1"/>
  <c r="G130" i="1"/>
  <c r="J130" i="1" s="1"/>
  <c r="G136" i="1"/>
  <c r="J136" i="1" s="1"/>
  <c r="G140" i="1"/>
  <c r="J140" i="1" s="1"/>
  <c r="G141" i="1"/>
  <c r="L141" i="1" s="1"/>
  <c r="G142" i="1"/>
  <c r="L142" i="1" s="1"/>
  <c r="G143" i="1"/>
  <c r="L143" i="1" s="1"/>
  <c r="G145" i="1"/>
  <c r="J145" i="1" s="1"/>
  <c r="G149" i="1"/>
  <c r="J149" i="1" s="1"/>
  <c r="G150" i="1"/>
  <c r="J150" i="1" s="1"/>
  <c r="G152" i="1"/>
  <c r="J152" i="1" s="1"/>
  <c r="G155" i="1"/>
  <c r="J155" i="1" s="1"/>
  <c r="G156" i="1"/>
  <c r="G158" i="1"/>
  <c r="L158" i="1" s="1"/>
  <c r="G159" i="1"/>
  <c r="L159" i="1" s="1"/>
  <c r="G160" i="1"/>
  <c r="L160" i="1" s="1"/>
  <c r="G162" i="1"/>
  <c r="L162" i="1" s="1"/>
  <c r="G163" i="1"/>
  <c r="J163" i="1" s="1"/>
  <c r="G164" i="1"/>
  <c r="J164" i="1" s="1"/>
  <c r="G166" i="1"/>
  <c r="J166" i="1" s="1"/>
  <c r="G167" i="1"/>
  <c r="L167" i="1" s="1"/>
  <c r="G168" i="1"/>
  <c r="L168" i="1" s="1"/>
  <c r="G169" i="1"/>
  <c r="L169" i="1" s="1"/>
  <c r="G170" i="1"/>
  <c r="J170" i="1" s="1"/>
  <c r="G171" i="1"/>
  <c r="J171" i="1" s="1"/>
  <c r="G175" i="1"/>
  <c r="J175" i="1" s="1"/>
  <c r="G174" i="1"/>
  <c r="J174" i="1" s="1"/>
  <c r="G177" i="1"/>
  <c r="J177" i="1" s="1"/>
  <c r="G178" i="1"/>
  <c r="G179" i="1"/>
  <c r="L179" i="1" s="1"/>
  <c r="G180" i="1"/>
  <c r="L180" i="1" s="1"/>
  <c r="G181" i="1"/>
  <c r="L181" i="1" s="1"/>
  <c r="G183" i="1"/>
  <c r="L183" i="1" s="1"/>
  <c r="G185" i="1"/>
  <c r="J185" i="1" s="1"/>
  <c r="G186" i="1"/>
  <c r="J186" i="1" s="1"/>
  <c r="G188" i="1"/>
  <c r="J188" i="1" s="1"/>
  <c r="G189" i="1"/>
  <c r="L189" i="1" s="1"/>
  <c r="G191" i="1"/>
  <c r="L191" i="1" s="1"/>
  <c r="G192" i="1"/>
  <c r="L192" i="1" s="1"/>
  <c r="G193" i="1"/>
  <c r="J193" i="1" s="1"/>
  <c r="G194" i="1"/>
  <c r="J194" i="1" s="1"/>
  <c r="G195" i="1"/>
  <c r="J195" i="1" s="1"/>
  <c r="G196" i="1"/>
  <c r="J196" i="1" s="1"/>
  <c r="G197" i="1"/>
  <c r="W197" i="1" s="1"/>
  <c r="X197" i="1" s="1"/>
  <c r="G201" i="1"/>
  <c r="W201" i="1" s="1"/>
  <c r="X201" i="1" s="1"/>
  <c r="G208" i="1"/>
  <c r="L208" i="1" s="1"/>
  <c r="G202" i="1"/>
  <c r="L202" i="1" s="1"/>
  <c r="G203" i="1"/>
  <c r="W203" i="1" s="1"/>
  <c r="X203" i="1" s="1"/>
  <c r="G206" i="1"/>
  <c r="L206" i="1" s="1"/>
  <c r="G209" i="1"/>
  <c r="J209" i="1" s="1"/>
  <c r="G205" i="1"/>
  <c r="J205" i="1" s="1"/>
  <c r="G210" i="1"/>
  <c r="J210" i="1" s="1"/>
  <c r="G213" i="1"/>
  <c r="L213" i="1" s="1"/>
  <c r="G214" i="1"/>
  <c r="L214" i="1" s="1"/>
  <c r="G216" i="1"/>
  <c r="L216" i="1" s="1"/>
  <c r="G219" i="1"/>
  <c r="J219" i="1" s="1"/>
  <c r="G220" i="1"/>
  <c r="J220" i="1" s="1"/>
  <c r="G222" i="1"/>
  <c r="J222" i="1" s="1"/>
  <c r="G223" i="1"/>
  <c r="J223" i="1" s="1"/>
  <c r="G224" i="1"/>
  <c r="J224" i="1" s="1"/>
  <c r="G225" i="1"/>
  <c r="G231" i="1"/>
  <c r="L231" i="1" s="1"/>
  <c r="G232" i="1"/>
  <c r="L232" i="1" s="1"/>
  <c r="G233" i="1"/>
  <c r="L233" i="1" s="1"/>
  <c r="G234" i="1"/>
  <c r="L234" i="1" s="1"/>
  <c r="G238" i="1"/>
  <c r="J238" i="1" s="1"/>
  <c r="G240" i="1"/>
  <c r="J240" i="1" s="1"/>
  <c r="G241" i="1"/>
  <c r="J241" i="1" s="1"/>
  <c r="G245" i="1"/>
  <c r="L245" i="1" s="1"/>
  <c r="G246" i="1"/>
  <c r="L246" i="1" s="1"/>
  <c r="G248" i="1"/>
  <c r="L248" i="1" s="1"/>
  <c r="G247" i="1"/>
  <c r="J247" i="1" s="1"/>
  <c r="G249" i="1"/>
  <c r="J249" i="1" s="1"/>
  <c r="G250" i="1"/>
  <c r="J250" i="1" s="1"/>
  <c r="G386" i="1"/>
  <c r="J386" i="1" s="1"/>
  <c r="G387" i="1"/>
  <c r="J387" i="1" s="1"/>
  <c r="G384" i="1"/>
  <c r="G252" i="1"/>
  <c r="L252" i="1" s="1"/>
  <c r="G253" i="1"/>
  <c r="L253" i="1" s="1"/>
  <c r="G254" i="1"/>
  <c r="L254" i="1" s="1"/>
  <c r="G256" i="1"/>
  <c r="L256" i="1" s="1"/>
  <c r="G257" i="1"/>
  <c r="J257" i="1" s="1"/>
  <c r="G259" i="1"/>
  <c r="J259" i="1" s="1"/>
  <c r="G258" i="1"/>
  <c r="J258" i="1" s="1"/>
  <c r="G260" i="1"/>
  <c r="L260" i="1" s="1"/>
  <c r="G261" i="1"/>
  <c r="L261" i="1" s="1"/>
  <c r="G262" i="1"/>
  <c r="L262" i="1" s="1"/>
  <c r="G263" i="1"/>
  <c r="J263" i="1" s="1"/>
  <c r="G264" i="1"/>
  <c r="J264" i="1" s="1"/>
  <c r="G267" i="1"/>
  <c r="J267" i="1" s="1"/>
  <c r="G266" i="1"/>
  <c r="J266" i="1" s="1"/>
  <c r="G269" i="1"/>
  <c r="J269" i="1" s="1"/>
  <c r="G274" i="1"/>
  <c r="I274" i="1" s="1"/>
  <c r="G275" i="1"/>
  <c r="L275" i="1" s="1"/>
  <c r="G277" i="1"/>
  <c r="L277" i="1" s="1"/>
  <c r="G278" i="1"/>
  <c r="L278" i="1" s="1"/>
  <c r="G279" i="1"/>
  <c r="L279" i="1" s="1"/>
  <c r="G280" i="1"/>
  <c r="J280" i="1" s="1"/>
  <c r="G281" i="1"/>
  <c r="J281" i="1" s="1"/>
  <c r="G283" i="1"/>
  <c r="J283" i="1" s="1"/>
  <c r="G284" i="1"/>
  <c r="L284" i="1" s="1"/>
  <c r="G285" i="1"/>
  <c r="L285" i="1" s="1"/>
  <c r="G286" i="1"/>
  <c r="L286" i="1" s="1"/>
  <c r="G287" i="1"/>
  <c r="J287" i="1" s="1"/>
  <c r="G290" i="1"/>
  <c r="J290" i="1" s="1"/>
  <c r="G291" i="1"/>
  <c r="J291" i="1" s="1"/>
  <c r="G293" i="1"/>
  <c r="J293" i="1" s="1"/>
  <c r="G292" i="1"/>
  <c r="J292" i="1" s="1"/>
  <c r="G295" i="1"/>
  <c r="G296" i="1"/>
  <c r="L296" i="1" s="1"/>
  <c r="G297" i="1"/>
  <c r="L297" i="1" s="1"/>
  <c r="G298" i="1"/>
  <c r="L298" i="1" s="1"/>
  <c r="G299" i="1"/>
  <c r="L299" i="1" s="1"/>
  <c r="G301" i="1"/>
  <c r="J301" i="1" s="1"/>
  <c r="G300" i="1"/>
  <c r="J300" i="1" s="1"/>
  <c r="G303" i="1"/>
  <c r="J303" i="1" s="1"/>
  <c r="G304" i="1"/>
  <c r="L304" i="1" s="1"/>
  <c r="G305" i="1"/>
  <c r="L305" i="1" s="1"/>
  <c r="G306" i="1"/>
  <c r="L306" i="1" s="1"/>
  <c r="G307" i="1"/>
  <c r="J307" i="1" s="1"/>
  <c r="G309" i="1"/>
  <c r="J309" i="1" s="1"/>
  <c r="G312" i="1"/>
  <c r="J312" i="1" s="1"/>
  <c r="G310" i="1"/>
  <c r="J310" i="1" s="1"/>
  <c r="G314" i="1"/>
  <c r="J314" i="1" s="1"/>
  <c r="G315" i="1"/>
  <c r="G316" i="1"/>
  <c r="L316" i="1" s="1"/>
  <c r="G317" i="1"/>
  <c r="L317" i="1" s="1"/>
  <c r="G318" i="1"/>
  <c r="L318" i="1" s="1"/>
  <c r="G322" i="1"/>
  <c r="L322" i="1" s="1"/>
  <c r="G147" i="1"/>
  <c r="J147" i="1" s="1"/>
  <c r="G325" i="1"/>
  <c r="J325" i="1" s="1"/>
  <c r="G326" i="1"/>
  <c r="J326" i="1" s="1"/>
  <c r="G329" i="1"/>
  <c r="L329" i="1" s="1"/>
  <c r="G332" i="1"/>
  <c r="L332" i="1" s="1"/>
  <c r="G333" i="1"/>
  <c r="L333" i="1" s="1"/>
  <c r="G334" i="1"/>
  <c r="J334" i="1" s="1"/>
  <c r="G335" i="1"/>
  <c r="J335" i="1" s="1"/>
  <c r="G338" i="1"/>
  <c r="J338" i="1" s="1"/>
  <c r="G339" i="1"/>
  <c r="J339" i="1" s="1"/>
  <c r="G342" i="1"/>
  <c r="G343" i="1"/>
  <c r="L343" i="1" s="1"/>
  <c r="G344" i="1"/>
  <c r="L344" i="1" s="1"/>
  <c r="G348" i="1"/>
  <c r="L348" i="1" s="1"/>
  <c r="G349" i="1"/>
  <c r="L349" i="1" s="1"/>
  <c r="G350" i="1"/>
  <c r="J350" i="1" s="1"/>
  <c r="G351" i="1"/>
  <c r="J351" i="1" s="1"/>
  <c r="G352" i="1"/>
  <c r="J352" i="1" s="1"/>
  <c r="G353" i="1"/>
  <c r="L353" i="1" s="1"/>
  <c r="G355" i="1"/>
  <c r="L355" i="1" s="1"/>
  <c r="G356" i="1"/>
  <c r="L356" i="1" s="1"/>
  <c r="G357" i="1"/>
  <c r="J357" i="1" s="1"/>
  <c r="G360" i="1"/>
  <c r="J360" i="1" s="1"/>
  <c r="G364" i="1"/>
  <c r="J364" i="1" s="1"/>
  <c r="G363" i="1"/>
  <c r="J363" i="1" s="1"/>
  <c r="G367" i="1"/>
  <c r="J367" i="1" s="1"/>
  <c r="G368" i="1"/>
  <c r="G374" i="1"/>
  <c r="L374" i="1" s="1"/>
  <c r="G376" i="1"/>
  <c r="L376" i="1" s="1"/>
  <c r="G377" i="1"/>
  <c r="L377" i="1" s="1"/>
  <c r="G380" i="1"/>
  <c r="L380" i="1" s="1"/>
  <c r="G381" i="1"/>
  <c r="J381" i="1" s="1"/>
  <c r="G382" i="1"/>
  <c r="J382" i="1" s="1"/>
  <c r="G388" i="1"/>
  <c r="J388" i="1" s="1"/>
  <c r="G389" i="1"/>
  <c r="L389" i="1" s="1"/>
  <c r="G172" i="1"/>
  <c r="L172" i="1" s="1"/>
  <c r="G391" i="1"/>
  <c r="L391" i="1" s="1"/>
  <c r="G392" i="1"/>
  <c r="J392" i="1" s="1"/>
  <c r="G393" i="1"/>
  <c r="J393" i="1" s="1"/>
  <c r="G395" i="1"/>
  <c r="J395" i="1" s="1"/>
  <c r="G397" i="1"/>
  <c r="J397" i="1" s="1"/>
  <c r="G398" i="1"/>
  <c r="J398" i="1" s="1"/>
  <c r="G399" i="1"/>
  <c r="G400" i="1"/>
  <c r="L400" i="1" s="1"/>
  <c r="G401" i="1"/>
  <c r="L401" i="1" s="1"/>
  <c r="G403" i="1"/>
  <c r="L403" i="1" s="1"/>
  <c r="G404" i="1"/>
  <c r="J404" i="1" s="1"/>
  <c r="G406" i="1"/>
  <c r="J406" i="1" s="1"/>
  <c r="G407" i="1"/>
  <c r="J407" i="1" s="1"/>
  <c r="G408" i="1"/>
  <c r="L408" i="1" s="1"/>
  <c r="G411" i="1"/>
  <c r="L411" i="1" s="1"/>
  <c r="G413" i="1"/>
  <c r="L413" i="1" s="1"/>
  <c r="G414" i="1"/>
  <c r="J414" i="1" s="1"/>
  <c r="G417" i="1"/>
  <c r="J417" i="1" s="1"/>
  <c r="G415" i="1"/>
  <c r="J415" i="1" s="1"/>
  <c r="G418" i="1"/>
  <c r="J418" i="1" s="1"/>
  <c r="G419" i="1"/>
  <c r="J419" i="1" s="1"/>
  <c r="G420" i="1"/>
  <c r="G422" i="1"/>
  <c r="L422" i="1" s="1"/>
  <c r="G424" i="1"/>
  <c r="L424" i="1" s="1"/>
  <c r="G427" i="1"/>
  <c r="L427" i="1" s="1"/>
  <c r="G428" i="1"/>
  <c r="L428" i="1" s="1"/>
  <c r="G438" i="1"/>
  <c r="J438" i="1" s="1"/>
  <c r="G440" i="1"/>
  <c r="J440" i="1" s="1"/>
  <c r="G444" i="1"/>
  <c r="J444" i="1" s="1"/>
  <c r="G445" i="1"/>
  <c r="L445" i="1" s="1"/>
  <c r="G447" i="1"/>
  <c r="L447" i="1" s="1"/>
  <c r="G450" i="1"/>
  <c r="L450" i="1" s="1"/>
  <c r="G453" i="1"/>
  <c r="J453" i="1" s="1"/>
  <c r="G455" i="1"/>
  <c r="J455" i="1" s="1"/>
  <c r="G456" i="1"/>
  <c r="J456" i="1" s="1"/>
  <c r="G458" i="1"/>
  <c r="J458" i="1" s="1"/>
  <c r="G464" i="1"/>
  <c r="J464" i="1" s="1"/>
  <c r="G465" i="1"/>
  <c r="G466" i="1"/>
  <c r="L466" i="1" s="1"/>
  <c r="G471" i="1"/>
  <c r="L471" i="1" s="1"/>
  <c r="G473" i="1"/>
  <c r="L473" i="1" s="1"/>
  <c r="G474" i="1"/>
  <c r="L474" i="1" s="1"/>
  <c r="G477" i="1"/>
  <c r="J477" i="1" s="1"/>
  <c r="G478" i="1"/>
  <c r="J478" i="1" s="1"/>
  <c r="G505" i="1"/>
  <c r="L505" i="1" s="1"/>
  <c r="G482" i="1"/>
  <c r="L482" i="1" s="1"/>
  <c r="G483" i="1"/>
  <c r="L483" i="1" s="1"/>
  <c r="G487" i="1"/>
  <c r="J487" i="1" s="1"/>
  <c r="G490" i="1"/>
  <c r="J490" i="1" s="1"/>
  <c r="G491" i="1"/>
  <c r="J491" i="1" s="1"/>
  <c r="G492" i="1"/>
  <c r="J492" i="1" s="1"/>
  <c r="G493" i="1"/>
  <c r="J493" i="1" s="1"/>
  <c r="G494" i="1"/>
  <c r="G495" i="1"/>
  <c r="L495" i="1" s="1"/>
  <c r="G496" i="1"/>
  <c r="L496" i="1" s="1"/>
  <c r="G497" i="1"/>
  <c r="L497" i="1" s="1"/>
  <c r="G498" i="1"/>
  <c r="L498" i="1" s="1"/>
  <c r="G499" i="1"/>
  <c r="J499" i="1" s="1"/>
  <c r="G502" i="1"/>
  <c r="J502" i="1" s="1"/>
  <c r="G503" i="1"/>
  <c r="J503" i="1" s="1"/>
  <c r="G504" i="1"/>
  <c r="L504" i="1" s="1"/>
  <c r="G506" i="1"/>
  <c r="L506" i="1" s="1"/>
  <c r="G509" i="1"/>
  <c r="L509" i="1" s="1"/>
  <c r="G510" i="1"/>
  <c r="J510" i="1" s="1"/>
  <c r="G511" i="1"/>
  <c r="J511" i="1" s="1"/>
  <c r="G512" i="1"/>
  <c r="J512" i="1" s="1"/>
  <c r="G517" i="1"/>
  <c r="J517" i="1" s="1"/>
  <c r="G452" i="1"/>
  <c r="J452" i="1" s="1"/>
  <c r="G519" i="1"/>
  <c r="G520" i="1"/>
  <c r="L520" i="1" s="1"/>
  <c r="G526" i="1"/>
  <c r="L526" i="1" s="1"/>
  <c r="G527" i="1"/>
  <c r="L527" i="1" s="1"/>
  <c r="G524" i="1"/>
  <c r="L524" i="1" s="1"/>
  <c r="G522" i="1"/>
  <c r="J522" i="1" s="1"/>
  <c r="G525" i="1"/>
  <c r="J525" i="1" s="1"/>
  <c r="G528" i="1"/>
  <c r="J528" i="1" s="1"/>
  <c r="G529" i="1"/>
  <c r="L529" i="1" s="1"/>
  <c r="G535" i="1"/>
  <c r="L535" i="1" s="1"/>
  <c r="G530" i="1"/>
  <c r="L530" i="1" s="1"/>
  <c r="G532" i="1"/>
  <c r="J532" i="1" s="1"/>
  <c r="G538" i="1"/>
  <c r="J538" i="1" s="1"/>
  <c r="G537" i="1"/>
  <c r="J537" i="1" s="1"/>
  <c r="G540" i="1"/>
  <c r="J540" i="1" s="1"/>
  <c r="G541" i="1"/>
  <c r="J541" i="1" s="1"/>
  <c r="G228" i="1"/>
  <c r="G542" i="1"/>
  <c r="L542" i="1" s="1"/>
  <c r="G198" i="1"/>
  <c r="L198" i="1" s="1"/>
  <c r="G544" i="1"/>
  <c r="L544" i="1" s="1"/>
  <c r="G545" i="1"/>
  <c r="L545" i="1" s="1"/>
  <c r="G546" i="1"/>
  <c r="J546" i="1" s="1"/>
  <c r="G547" i="1"/>
  <c r="J547" i="1" s="1"/>
  <c r="G549" i="1"/>
  <c r="J549" i="1" s="1"/>
  <c r="G550" i="1"/>
  <c r="L550" i="1" s="1"/>
  <c r="G551" i="1"/>
  <c r="L551" i="1" s="1"/>
  <c r="G555" i="1"/>
  <c r="L555" i="1" s="1"/>
  <c r="G557" i="1"/>
  <c r="J557" i="1" s="1"/>
  <c r="G570" i="1"/>
  <c r="J570" i="1" s="1"/>
  <c r="G558" i="1"/>
  <c r="J558" i="1" s="1"/>
  <c r="G560" i="1"/>
  <c r="J560" i="1" s="1"/>
  <c r="G561" i="1"/>
  <c r="J561" i="1" s="1"/>
  <c r="G562" i="1"/>
  <c r="G563" i="1"/>
  <c r="L563" i="1" s="1"/>
  <c r="G564" i="1"/>
  <c r="L564" i="1" s="1"/>
  <c r="G565" i="1"/>
  <c r="L565" i="1" s="1"/>
  <c r="G566" i="1"/>
  <c r="L566" i="1" s="1"/>
  <c r="G569" i="1"/>
  <c r="J569" i="1" s="1"/>
  <c r="G139" i="1"/>
  <c r="J139" i="1" s="1"/>
  <c r="G573" i="1"/>
  <c r="J573" i="1" s="1"/>
  <c r="G330" i="1"/>
  <c r="L330" i="1" s="1"/>
  <c r="G574" i="1"/>
  <c r="L574" i="1" s="1"/>
  <c r="G575" i="1"/>
  <c r="L575" i="1" s="1"/>
  <c r="G577" i="1"/>
  <c r="J577" i="1" s="1"/>
  <c r="G580" i="1"/>
  <c r="J580" i="1" s="1"/>
  <c r="G576" i="1"/>
  <c r="J576" i="1" s="1"/>
  <c r="G372" i="1"/>
  <c r="J372" i="1" s="1"/>
  <c r="G421" i="1"/>
  <c r="J421" i="1" s="1"/>
  <c r="G426" i="1"/>
  <c r="G118" i="1"/>
  <c r="L118" i="1" s="1"/>
  <c r="G218" i="1"/>
  <c r="L218" i="1" s="1"/>
  <c r="G217" i="1"/>
  <c r="L217" i="1" s="1"/>
  <c r="G132" i="1"/>
  <c r="L132" i="1" s="1"/>
  <c r="G462" i="1"/>
  <c r="J462" i="1" s="1"/>
  <c r="G66" i="1"/>
  <c r="J66" i="1" s="1"/>
  <c r="G70" i="1"/>
  <c r="J70" i="1" s="1"/>
  <c r="G81" i="1"/>
  <c r="L81" i="1" s="1"/>
  <c r="G190" i="1"/>
  <c r="L190" i="1" s="1"/>
  <c r="G242" i="1"/>
  <c r="L242" i="1" s="1"/>
  <c r="G282" i="1"/>
  <c r="W282" i="1" s="1"/>
  <c r="X282" i="1" s="1"/>
  <c r="G345" i="1"/>
  <c r="J345" i="1" s="1"/>
  <c r="G513" i="1"/>
  <c r="J513" i="1" s="1"/>
  <c r="G515" i="1"/>
  <c r="J515" i="1" s="1"/>
  <c r="G518" i="1"/>
  <c r="J518" i="1" s="1"/>
  <c r="G556" i="1"/>
  <c r="W556" i="1" s="1"/>
  <c r="X556" i="1" s="1"/>
  <c r="G446" i="1"/>
  <c r="L446" i="1" s="1"/>
  <c r="G176" i="1"/>
  <c r="L176" i="1" s="1"/>
  <c r="G182" i="1"/>
  <c r="L182" i="1" s="1"/>
  <c r="G431" i="1"/>
  <c r="L431" i="1" s="1"/>
  <c r="G105" i="1"/>
  <c r="J105" i="1" s="1"/>
  <c r="G268" i="1"/>
  <c r="J268" i="1" s="1"/>
  <c r="G199" i="1"/>
  <c r="J199" i="1" s="1"/>
  <c r="G244" i="1"/>
  <c r="L244" i="1" s="1"/>
  <c r="G361" i="1"/>
  <c r="L361" i="1" s="1"/>
  <c r="G451" i="1"/>
  <c r="L451" i="1" s="1"/>
  <c r="G531" i="1"/>
  <c r="J531" i="1" s="1"/>
  <c r="G227" i="1"/>
  <c r="J227" i="1" s="1"/>
  <c r="G239" i="1"/>
  <c r="J239" i="1" s="1"/>
  <c r="G340" i="1"/>
  <c r="J340" i="1" s="1"/>
  <c r="G137" i="1"/>
  <c r="J137" i="1" s="1"/>
  <c r="G272" i="1"/>
  <c r="G212" i="1"/>
  <c r="L212" i="1" s="1"/>
  <c r="G161" i="1"/>
  <c r="L161" i="1" s="1"/>
  <c r="G481" i="1"/>
  <c r="L481" i="1" s="1"/>
  <c r="G29" i="1"/>
  <c r="L29" i="1" s="1"/>
  <c r="G31" i="1"/>
  <c r="J31" i="1" s="1"/>
  <c r="G42" i="1"/>
  <c r="J42" i="1" s="1"/>
  <c r="G173" i="1"/>
  <c r="J173" i="1" s="1"/>
  <c r="G94" i="1"/>
  <c r="L94" i="1" s="1"/>
  <c r="G324" i="1"/>
  <c r="L324" i="1" s="1"/>
  <c r="G138" i="1"/>
  <c r="L138" i="1" s="1"/>
  <c r="G369" i="1"/>
  <c r="J369" i="1" s="1"/>
  <c r="G354" i="1"/>
  <c r="J354" i="1" s="1"/>
  <c r="G373" i="1"/>
  <c r="J373" i="1" s="1"/>
  <c r="G416" i="1"/>
  <c r="J416" i="1" s="1"/>
  <c r="G385" i="1"/>
  <c r="J385" i="1" s="1"/>
  <c r="G51" i="1"/>
  <c r="G436" i="1"/>
  <c r="L436" i="1" s="1"/>
  <c r="G83" i="1"/>
  <c r="L83" i="1" s="1"/>
  <c r="G321" i="1"/>
  <c r="L321" i="1" s="1"/>
  <c r="G554" i="1"/>
  <c r="L554" i="1" s="1"/>
  <c r="G358" i="1"/>
  <c r="J358" i="1" s="1"/>
  <c r="G448" i="1"/>
  <c r="J448" i="1" s="1"/>
  <c r="G100" i="1"/>
  <c r="J100" i="1" s="1"/>
  <c r="G463" i="1"/>
  <c r="L463" i="1" s="1"/>
  <c r="G514" i="1"/>
  <c r="L514" i="1" s="1"/>
  <c r="G46" i="1"/>
  <c r="L46" i="1" s="1"/>
  <c r="G127" i="1"/>
  <c r="J127" i="1" s="1"/>
  <c r="G148" i="1"/>
  <c r="J148" i="1" s="1"/>
  <c r="G328" i="1"/>
  <c r="J328" i="1" s="1"/>
  <c r="G472" i="1"/>
  <c r="J472" i="1" s="1"/>
  <c r="G341" i="1"/>
  <c r="J341" i="1" s="1"/>
  <c r="G184" i="1"/>
  <c r="G154" i="1"/>
  <c r="L154" i="1" s="1"/>
  <c r="G48" i="1"/>
  <c r="L48" i="1" s="1"/>
  <c r="G331" i="1"/>
  <c r="L331" i="1" s="1"/>
  <c r="G78" i="1"/>
  <c r="L78" i="1" s="1"/>
  <c r="G204" i="1"/>
  <c r="J204" i="1" s="1"/>
  <c r="G229" i="1"/>
  <c r="J229" i="1" s="1"/>
  <c r="G313" i="1"/>
  <c r="J313" i="1" s="1"/>
  <c r="G337" i="1"/>
  <c r="L337" i="1" s="1"/>
  <c r="G362" i="1"/>
  <c r="L362" i="1" s="1"/>
  <c r="G378" i="1"/>
  <c r="L378" i="1" s="1"/>
  <c r="G423" i="1"/>
  <c r="J423" i="1" s="1"/>
  <c r="G425" i="1"/>
  <c r="J425" i="1" s="1"/>
  <c r="G433" i="1"/>
  <c r="J433" i="1" s="1"/>
  <c r="AF433" i="1" s="1"/>
  <c r="AE433" i="1" s="1"/>
  <c r="G500" i="1"/>
  <c r="J500" i="1" s="1"/>
  <c r="G533" i="1"/>
  <c r="J533" i="1" s="1"/>
  <c r="G133" i="1"/>
  <c r="I133" i="1" s="1"/>
  <c r="G273" i="1"/>
  <c r="L273" i="1" s="1"/>
  <c r="G441" i="1"/>
  <c r="L441" i="1" s="1"/>
  <c r="G476" i="1"/>
  <c r="L476" i="1" s="1"/>
  <c r="G578" i="1"/>
  <c r="L578" i="1" s="1"/>
  <c r="G412" i="1"/>
  <c r="J412" i="1" s="1"/>
  <c r="G146" i="1"/>
  <c r="J146" i="1" s="1"/>
  <c r="G523" i="1"/>
  <c r="J523" i="1" s="1"/>
  <c r="G394" i="1"/>
  <c r="L394" i="1" s="1"/>
  <c r="G59" i="1"/>
  <c r="L59" i="1" s="1"/>
  <c r="G439" i="1"/>
  <c r="L439" i="1" s="1"/>
  <c r="G308" i="1"/>
  <c r="J308" i="1" s="1"/>
  <c r="G327" i="1"/>
  <c r="J327" i="1" s="1"/>
  <c r="G402" i="1"/>
  <c r="J402" i="1" s="1"/>
  <c r="G539" i="1"/>
  <c r="J539" i="1" s="1"/>
  <c r="G437" i="1"/>
  <c r="J437" i="1" s="1"/>
  <c r="G480" i="1"/>
  <c r="G67" i="1"/>
  <c r="L67" i="1" s="1"/>
  <c r="G432" i="1"/>
  <c r="L432" i="1" s="1"/>
  <c r="G479" i="1"/>
  <c r="L479" i="1" s="1"/>
  <c r="G144" i="1"/>
  <c r="L144" i="1" s="1"/>
  <c r="G115" i="1"/>
  <c r="J115" i="1" s="1"/>
  <c r="G443" i="1"/>
  <c r="J443" i="1" s="1"/>
  <c r="G251" i="1"/>
  <c r="J251" i="1" s="1"/>
  <c r="G128" i="1"/>
  <c r="L128" i="1" s="1"/>
  <c r="G366" i="1"/>
  <c r="L366" i="1" s="1"/>
  <c r="G236" i="1"/>
  <c r="L236" i="1" s="1"/>
  <c r="G153" i="1"/>
  <c r="J153" i="1" s="1"/>
  <c r="G319" i="1"/>
  <c r="J319" i="1" s="1"/>
  <c r="G320" i="1"/>
  <c r="J320" i="1" s="1"/>
  <c r="G435" i="1"/>
  <c r="J435" i="1" s="1"/>
  <c r="G72" i="1"/>
  <c r="J72" i="1" s="1"/>
  <c r="G548" i="1"/>
  <c r="G230" i="1"/>
  <c r="L230" i="1" s="1"/>
  <c r="G151" i="1"/>
  <c r="K151" i="1" s="1"/>
  <c r="G288" i="1"/>
  <c r="L288" i="1" s="1"/>
  <c r="G45" i="1"/>
  <c r="L45" i="1" s="1"/>
  <c r="G390" i="1"/>
  <c r="J390" i="1" s="1"/>
  <c r="G449" i="1"/>
  <c r="J449" i="1" s="1"/>
  <c r="G91" i="1"/>
  <c r="J91" i="1" s="1"/>
  <c r="G237" i="1"/>
  <c r="L237" i="1" s="1"/>
  <c r="G221" i="1"/>
  <c r="W221" i="1" s="1"/>
  <c r="X221" i="1" s="1"/>
  <c r="G470" i="1"/>
  <c r="L470" i="1" s="1"/>
  <c r="G255" i="1"/>
  <c r="J255" i="1" s="1"/>
  <c r="G375" i="1"/>
  <c r="J375" i="1" s="1"/>
  <c r="G508" i="1"/>
  <c r="J508" i="1" s="1"/>
  <c r="G49" i="1"/>
  <c r="J49" i="1" s="1"/>
  <c r="G370" i="1"/>
  <c r="J370" i="1" s="1"/>
  <c r="G459" i="1"/>
  <c r="G410" i="1"/>
  <c r="L410" i="1" s="1"/>
  <c r="G26" i="1"/>
  <c r="L26" i="1" s="1"/>
  <c r="G396" i="1"/>
  <c r="L396" i="1" s="1"/>
  <c r="G346" i="1"/>
  <c r="L346" i="1" s="1"/>
  <c r="G294" i="1"/>
  <c r="J294" i="1" s="1"/>
  <c r="G567" i="1"/>
  <c r="J567" i="1" s="1"/>
  <c r="G89" i="1"/>
  <c r="J89" i="1" s="1"/>
  <c r="G215" i="1"/>
  <c r="L215" i="1" s="1"/>
  <c r="G84" i="1"/>
  <c r="L84" i="1" s="1"/>
  <c r="G68" i="1"/>
  <c r="L68" i="1" s="1"/>
  <c r="G383" i="1"/>
  <c r="J383" i="1" s="1"/>
  <c r="G276" i="1"/>
  <c r="J276" i="1" s="1"/>
  <c r="G359" i="1"/>
  <c r="J359" i="1" s="1"/>
  <c r="G405" i="1"/>
  <c r="J405" i="1" s="1"/>
  <c r="G475" i="1"/>
  <c r="J475" i="1" s="1"/>
  <c r="G559" i="1"/>
  <c r="G21" i="1"/>
  <c r="L21" i="1" s="1"/>
  <c r="G534" i="1"/>
  <c r="L534" i="1" s="1"/>
  <c r="G434" i="1"/>
  <c r="L434" i="1" s="1"/>
  <c r="G485" i="1"/>
  <c r="L485" i="1" s="1"/>
  <c r="G501" i="1"/>
  <c r="J501" i="1" s="1"/>
  <c r="AF501" i="1" s="1"/>
  <c r="AE501" i="1" s="1"/>
  <c r="G507" i="1"/>
  <c r="I507" i="1" s="1"/>
  <c r="G521" i="1"/>
  <c r="J521" i="1" s="1"/>
  <c r="AF521" i="1" s="1"/>
  <c r="AE521" i="1" s="1"/>
  <c r="G379" i="1"/>
  <c r="L379" i="1" s="1"/>
  <c r="G442" i="1"/>
  <c r="L442" i="1" s="1"/>
  <c r="G543" i="1"/>
  <c r="L543" i="1" s="1"/>
  <c r="G460" i="1"/>
  <c r="J460" i="1" s="1"/>
  <c r="G553" i="1"/>
  <c r="J553" i="1" s="1"/>
  <c r="G134" i="1"/>
  <c r="J134" i="1" s="1"/>
  <c r="G365" i="1"/>
  <c r="I365" i="1" s="1"/>
  <c r="G125" i="1"/>
  <c r="I125" i="1" s="1"/>
  <c r="G347" i="1"/>
  <c r="G235" i="1"/>
  <c r="I235" i="1" s="1"/>
  <c r="G58" i="1"/>
  <c r="L58" i="1" s="1"/>
  <c r="G323" i="1"/>
  <c r="L323" i="1" s="1"/>
  <c r="G552" i="1"/>
  <c r="L552" i="1" s="1"/>
  <c r="G77" i="1"/>
  <c r="J77" i="1" s="1"/>
  <c r="G135" i="1"/>
  <c r="J135" i="1" s="1"/>
  <c r="G207" i="1"/>
  <c r="Y207" i="1" s="1"/>
  <c r="G226" i="1"/>
  <c r="L226" i="1" s="1"/>
  <c r="G454" i="1"/>
  <c r="Y454" i="1" s="1"/>
  <c r="G484" i="1"/>
  <c r="L484" i="1" s="1"/>
  <c r="AF563" i="1"/>
  <c r="AF564" i="1"/>
  <c r="AF565" i="1"/>
  <c r="AF3" i="1"/>
  <c r="AF4" i="1"/>
  <c r="AC454" i="1"/>
  <c r="AI454" i="1" s="1"/>
  <c r="AC135" i="1"/>
  <c r="AI135" i="1" s="1"/>
  <c r="AC484" i="1"/>
  <c r="AI484" i="1" s="1"/>
  <c r="AC77" i="1"/>
  <c r="AI77" i="1" s="1"/>
  <c r="AC207" i="1"/>
  <c r="AI207" i="1" s="1"/>
  <c r="AC226" i="1"/>
  <c r="AI226" i="1" s="1"/>
  <c r="AC552" i="1"/>
  <c r="AI552" i="1" s="1"/>
  <c r="AC323" i="1"/>
  <c r="AI323" i="1" s="1"/>
  <c r="AC58" i="1"/>
  <c r="AI58" i="1" s="1"/>
  <c r="AC235" i="1"/>
  <c r="AI235" i="1" s="1"/>
  <c r="AC347" i="1"/>
  <c r="AI347" i="1" s="1"/>
  <c r="AC125" i="1"/>
  <c r="AI125" i="1" s="1"/>
  <c r="AC365" i="1"/>
  <c r="AI365" i="1" s="1"/>
  <c r="AC4" i="3"/>
  <c r="G4" i="3"/>
  <c r="Z4" i="3" s="1"/>
  <c r="E4" i="3"/>
  <c r="AC3" i="3"/>
  <c r="G3" i="3"/>
  <c r="Z3" i="3" s="1"/>
  <c r="E3" i="3"/>
  <c r="AB3" i="3" s="1"/>
  <c r="AC2" i="3"/>
  <c r="G2" i="3"/>
  <c r="Z2" i="3" s="1"/>
  <c r="E2" i="3"/>
  <c r="AC134" i="1"/>
  <c r="AI134" i="1" s="1"/>
  <c r="AC553" i="1"/>
  <c r="AI553" i="1" s="1"/>
  <c r="AC460" i="1"/>
  <c r="AI460" i="1" s="1"/>
  <c r="D2" i="1"/>
  <c r="AL2" i="1" s="1"/>
  <c r="AC543" i="1"/>
  <c r="AI543" i="1" s="1"/>
  <c r="AC442" i="1"/>
  <c r="AI442" i="1" s="1"/>
  <c r="AC379" i="1"/>
  <c r="AI379" i="1" s="1"/>
  <c r="AC521" i="1"/>
  <c r="AI521" i="1" s="1"/>
  <c r="AC507" i="1"/>
  <c r="AI507" i="1" s="1"/>
  <c r="AC501" i="1"/>
  <c r="AI501" i="1" s="1"/>
  <c r="AC485" i="1"/>
  <c r="AI485" i="1" s="1"/>
  <c r="AC434" i="1"/>
  <c r="AI434" i="1" s="1"/>
  <c r="AC534" i="1"/>
  <c r="AI534" i="1" s="1"/>
  <c r="AC21" i="1"/>
  <c r="AI21" i="1" s="1"/>
  <c r="AC559" i="1"/>
  <c r="AI559" i="1" s="1"/>
  <c r="AC475" i="1"/>
  <c r="AI475" i="1" s="1"/>
  <c r="AC405" i="1"/>
  <c r="AI405" i="1" s="1"/>
  <c r="AC359" i="1"/>
  <c r="AI359" i="1" s="1"/>
  <c r="AC276" i="1"/>
  <c r="AI276" i="1" s="1"/>
  <c r="AC383" i="1"/>
  <c r="AI383" i="1" s="1"/>
  <c r="AC230" i="1"/>
  <c r="AI230" i="1" s="1"/>
  <c r="AC251" i="1"/>
  <c r="AI251" i="1" s="1"/>
  <c r="AB429" i="1" l="1"/>
  <c r="AH429" i="1" s="1"/>
  <c r="AB430" i="1"/>
  <c r="AH430" i="1" s="1"/>
  <c r="I430" i="1"/>
  <c r="J430" i="1"/>
  <c r="AF430" i="1" s="1"/>
  <c r="AE430" i="1" s="1"/>
  <c r="K430" i="1"/>
  <c r="L430" i="1"/>
  <c r="Y430" i="1"/>
  <c r="W430" i="1"/>
  <c r="X430" i="1" s="1"/>
  <c r="Z430" i="1"/>
  <c r="I429" i="1"/>
  <c r="W429" i="1"/>
  <c r="X429" i="1" s="1"/>
  <c r="J429" i="1"/>
  <c r="AF429" i="1" s="1"/>
  <c r="AE429" i="1" s="1"/>
  <c r="K429" i="1"/>
  <c r="L429" i="1"/>
  <c r="Y429" i="1"/>
  <c r="Z429" i="1"/>
  <c r="AB96" i="1"/>
  <c r="AH96" i="1" s="1"/>
  <c r="AB69" i="1"/>
  <c r="AH69" i="1" s="1"/>
  <c r="I69" i="1"/>
  <c r="J69" i="1"/>
  <c r="AF69" i="1" s="1"/>
  <c r="AE69" i="1" s="1"/>
  <c r="K69" i="1"/>
  <c r="L69" i="1"/>
  <c r="W69" i="1"/>
  <c r="X69" i="1" s="1"/>
  <c r="Y69" i="1"/>
  <c r="Z69" i="1"/>
  <c r="I96" i="1"/>
  <c r="J96" i="1"/>
  <c r="AF96" i="1" s="1"/>
  <c r="AE96" i="1" s="1"/>
  <c r="K96" i="1"/>
  <c r="L96" i="1"/>
  <c r="W96" i="1"/>
  <c r="X96" i="1" s="1"/>
  <c r="Y96" i="1"/>
  <c r="Z96" i="1"/>
  <c r="AB302" i="1"/>
  <c r="AH302" i="1" s="1"/>
  <c r="I302" i="1"/>
  <c r="J302" i="1"/>
  <c r="AF302" i="1" s="1"/>
  <c r="AE302" i="1" s="1"/>
  <c r="K302" i="1"/>
  <c r="L302" i="1"/>
  <c r="W302" i="1"/>
  <c r="X302" i="1" s="1"/>
  <c r="Y302" i="1"/>
  <c r="Z302" i="1"/>
  <c r="J95" i="1"/>
  <c r="AF95" i="1" s="1"/>
  <c r="AE95" i="1" s="1"/>
  <c r="K95" i="1"/>
  <c r="L95" i="1"/>
  <c r="W95" i="1"/>
  <c r="X95" i="1" s="1"/>
  <c r="Y95" i="1"/>
  <c r="Z95" i="1"/>
  <c r="AB95" i="1"/>
  <c r="AH95" i="1" s="1"/>
  <c r="AB571" i="1"/>
  <c r="AH571" i="1" s="1"/>
  <c r="AB572" i="1"/>
  <c r="AH572" i="1" s="1"/>
  <c r="AB44" i="1"/>
  <c r="AH44" i="1" s="1"/>
  <c r="J572" i="1"/>
  <c r="AF572" i="1" s="1"/>
  <c r="AE572" i="1" s="1"/>
  <c r="I572" i="1"/>
  <c r="K572" i="1"/>
  <c r="L572" i="1"/>
  <c r="W572" i="1"/>
  <c r="X572" i="1" s="1"/>
  <c r="Y572" i="1"/>
  <c r="Z572" i="1"/>
  <c r="J571" i="1"/>
  <c r="AF571" i="1" s="1"/>
  <c r="AE571" i="1" s="1"/>
  <c r="K571" i="1"/>
  <c r="L571" i="1"/>
  <c r="W571" i="1"/>
  <c r="X571" i="1" s="1"/>
  <c r="I571" i="1"/>
  <c r="Y571" i="1"/>
  <c r="Z571" i="1"/>
  <c r="AB488" i="1"/>
  <c r="AH488" i="1" s="1"/>
  <c r="I488" i="1"/>
  <c r="J488" i="1"/>
  <c r="AF488" i="1" s="1"/>
  <c r="AE488" i="1" s="1"/>
  <c r="K488" i="1"/>
  <c r="L488" i="1"/>
  <c r="W488" i="1"/>
  <c r="X488" i="1" s="1"/>
  <c r="Y488" i="1"/>
  <c r="Z488" i="1"/>
  <c r="I44" i="1"/>
  <c r="J44" i="1"/>
  <c r="AF44" i="1" s="1"/>
  <c r="AE44" i="1" s="1"/>
  <c r="K44" i="1"/>
  <c r="L44" i="1"/>
  <c r="M44" i="1"/>
  <c r="W44" i="1"/>
  <c r="X44" i="1" s="1"/>
  <c r="Y44" i="1"/>
  <c r="I7" i="3"/>
  <c r="J7" i="3"/>
  <c r="K7" i="3"/>
  <c r="L7" i="3"/>
  <c r="K6" i="3"/>
  <c r="M7" i="3"/>
  <c r="L6" i="3"/>
  <c r="W7" i="3"/>
  <c r="X7" i="3" s="1"/>
  <c r="Y7" i="3"/>
  <c r="W6" i="3"/>
  <c r="X6" i="3" s="1"/>
  <c r="Y6" i="3"/>
  <c r="Z6" i="3"/>
  <c r="AB4" i="3"/>
  <c r="I5" i="3"/>
  <c r="J5" i="3"/>
  <c r="K5" i="3"/>
  <c r="I6" i="3"/>
  <c r="Z568" i="1"/>
  <c r="Y568" i="1"/>
  <c r="AB568" i="1"/>
  <c r="AH568" i="1" s="1"/>
  <c r="W568" i="1"/>
  <c r="X568" i="1" s="1"/>
  <c r="L568" i="1"/>
  <c r="K568" i="1"/>
  <c r="J568" i="1"/>
  <c r="AF568" i="1" s="1"/>
  <c r="AE568" i="1" s="1"/>
  <c r="Z469" i="1"/>
  <c r="L469" i="1"/>
  <c r="AB469" i="1"/>
  <c r="AH469" i="1" s="1"/>
  <c r="Y469" i="1"/>
  <c r="W469" i="1"/>
  <c r="X469" i="1" s="1"/>
  <c r="J468" i="1"/>
  <c r="AF468" i="1" s="1"/>
  <c r="AE468" i="1" s="1"/>
  <c r="K469" i="1"/>
  <c r="I468" i="1"/>
  <c r="J469" i="1"/>
  <c r="AF469" i="1" s="1"/>
  <c r="AE469" i="1" s="1"/>
  <c r="AB536" i="1"/>
  <c r="AH536" i="1" s="1"/>
  <c r="Z536" i="1"/>
  <c r="Y536" i="1"/>
  <c r="Z468" i="1"/>
  <c r="W536" i="1"/>
  <c r="X536" i="1" s="1"/>
  <c r="Y468" i="1"/>
  <c r="W468" i="1"/>
  <c r="X468" i="1" s="1"/>
  <c r="L536" i="1"/>
  <c r="L468" i="1"/>
  <c r="K536" i="1"/>
  <c r="J536" i="1"/>
  <c r="AF536" i="1" s="1"/>
  <c r="AE536" i="1" s="1"/>
  <c r="AB468" i="1"/>
  <c r="AH468" i="1" s="1"/>
  <c r="Z17" i="1"/>
  <c r="Y17" i="1"/>
  <c r="W17" i="1"/>
  <c r="X17" i="1" s="1"/>
  <c r="L17" i="1"/>
  <c r="K17" i="1"/>
  <c r="J17" i="1"/>
  <c r="AF17" i="1" s="1"/>
  <c r="AE17" i="1" s="1"/>
  <c r="AB17" i="1"/>
  <c r="AH17" i="1" s="1"/>
  <c r="Z110" i="1"/>
  <c r="Y110" i="1"/>
  <c r="L516" i="1"/>
  <c r="W110" i="1"/>
  <c r="X110" i="1" s="1"/>
  <c r="L110" i="1"/>
  <c r="K110" i="1"/>
  <c r="J110" i="1"/>
  <c r="AF110" i="1" s="1"/>
  <c r="AE110" i="1" s="1"/>
  <c r="AB110" i="1"/>
  <c r="AH110" i="1" s="1"/>
  <c r="Z409" i="1"/>
  <c r="Y409" i="1"/>
  <c r="W409" i="1"/>
  <c r="X409" i="1" s="1"/>
  <c r="L409" i="1"/>
  <c r="K409" i="1"/>
  <c r="W516" i="1"/>
  <c r="X516" i="1" s="1"/>
  <c r="J409" i="1"/>
  <c r="AF409" i="1" s="1"/>
  <c r="AE409" i="1" s="1"/>
  <c r="AB516" i="1"/>
  <c r="AH516" i="1" s="1"/>
  <c r="AB409" i="1"/>
  <c r="AH409" i="1" s="1"/>
  <c r="Z15" i="1"/>
  <c r="Z54" i="1"/>
  <c r="Y15" i="1"/>
  <c r="Y54" i="1"/>
  <c r="W15" i="1"/>
  <c r="X15" i="1" s="1"/>
  <c r="L15" i="1"/>
  <c r="W54" i="1"/>
  <c r="X54" i="1" s="1"/>
  <c r="K15" i="1"/>
  <c r="L54" i="1"/>
  <c r="AB54" i="1"/>
  <c r="AH54" i="1" s="1"/>
  <c r="J15" i="1"/>
  <c r="AF15" i="1" s="1"/>
  <c r="AE15" i="1" s="1"/>
  <c r="Z516" i="1"/>
  <c r="Y516" i="1"/>
  <c r="AB15" i="1"/>
  <c r="AH15" i="1" s="1"/>
  <c r="Z467" i="1"/>
  <c r="Y467" i="1"/>
  <c r="W467" i="1"/>
  <c r="X467" i="1" s="1"/>
  <c r="K516" i="1"/>
  <c r="K54" i="1"/>
  <c r="L467" i="1"/>
  <c r="J516" i="1"/>
  <c r="AF516" i="1" s="1"/>
  <c r="AE516" i="1" s="1"/>
  <c r="J54" i="1"/>
  <c r="AF54" i="1" s="1"/>
  <c r="AE54" i="1" s="1"/>
  <c r="K467" i="1"/>
  <c r="J467" i="1"/>
  <c r="AF467" i="1" s="1"/>
  <c r="AE467" i="1" s="1"/>
  <c r="AB467" i="1"/>
  <c r="AH467" i="1" s="1"/>
  <c r="AB38" i="1"/>
  <c r="AH38" i="1" s="1"/>
  <c r="Z38" i="1"/>
  <c r="Y38" i="1"/>
  <c r="W38" i="1"/>
  <c r="X38" i="1" s="1"/>
  <c r="L38" i="1"/>
  <c r="K38" i="1"/>
  <c r="J38" i="1"/>
  <c r="AF38" i="1" s="1"/>
  <c r="AE38" i="1" s="1"/>
  <c r="I579" i="1"/>
  <c r="AB289" i="1"/>
  <c r="AH289" i="1" s="1"/>
  <c r="Z289" i="1"/>
  <c r="Y289" i="1"/>
  <c r="Z579" i="1"/>
  <c r="W289" i="1"/>
  <c r="X289" i="1" s="1"/>
  <c r="Y579" i="1"/>
  <c r="W579" i="1"/>
  <c r="X579" i="1" s="1"/>
  <c r="L289" i="1"/>
  <c r="L579" i="1"/>
  <c r="K289" i="1"/>
  <c r="K579" i="1"/>
  <c r="J289" i="1"/>
  <c r="AF289" i="1" s="1"/>
  <c r="AE289" i="1" s="1"/>
  <c r="AB579" i="1"/>
  <c r="AH579" i="1" s="1"/>
  <c r="Z165" i="1"/>
  <c r="Y165" i="1"/>
  <c r="W165" i="1"/>
  <c r="X165" i="1" s="1"/>
  <c r="L165" i="1"/>
  <c r="K165" i="1"/>
  <c r="AB165" i="1"/>
  <c r="AH165" i="1" s="1"/>
  <c r="J165" i="1"/>
  <c r="AF165" i="1" s="1"/>
  <c r="AE165" i="1" s="1"/>
  <c r="AB336" i="1"/>
  <c r="AH336" i="1" s="1"/>
  <c r="Z336" i="1"/>
  <c r="Y336" i="1"/>
  <c r="W336" i="1"/>
  <c r="X336" i="1" s="1"/>
  <c r="L336" i="1"/>
  <c r="K336" i="1"/>
  <c r="J336" i="1"/>
  <c r="AF336" i="1" s="1"/>
  <c r="AE336" i="1" s="1"/>
  <c r="Y489" i="1"/>
  <c r="Z489" i="1"/>
  <c r="J200" i="1"/>
  <c r="AF200" i="1" s="1"/>
  <c r="AE200" i="1" s="1"/>
  <c r="AB489" i="1"/>
  <c r="AH489" i="1" s="1"/>
  <c r="W489" i="1"/>
  <c r="X489" i="1" s="1"/>
  <c r="L489" i="1"/>
  <c r="K489" i="1"/>
  <c r="AB200" i="1"/>
  <c r="AH200" i="1" s="1"/>
  <c r="Z200" i="1"/>
  <c r="Y200" i="1"/>
  <c r="W200" i="1"/>
  <c r="X200" i="1" s="1"/>
  <c r="J489" i="1"/>
  <c r="AF489" i="1" s="1"/>
  <c r="AE489" i="1" s="1"/>
  <c r="L200" i="1"/>
  <c r="K200" i="1"/>
  <c r="AB123" i="1"/>
  <c r="AH123" i="1" s="1"/>
  <c r="Z123" i="1"/>
  <c r="Y123" i="1"/>
  <c r="W123" i="1"/>
  <c r="X123" i="1" s="1"/>
  <c r="L123" i="1"/>
  <c r="K123" i="1"/>
  <c r="J123" i="1"/>
  <c r="AF123" i="1" s="1"/>
  <c r="AE123" i="1" s="1"/>
  <c r="AB461" i="1"/>
  <c r="AH461" i="1" s="1"/>
  <c r="Z461" i="1"/>
  <c r="Y461" i="1"/>
  <c r="W461" i="1"/>
  <c r="X461" i="1" s="1"/>
  <c r="L461" i="1"/>
  <c r="K461" i="1"/>
  <c r="J461" i="1"/>
  <c r="AF461" i="1" s="1"/>
  <c r="AE461" i="1" s="1"/>
  <c r="W13" i="1"/>
  <c r="X13" i="1" s="1"/>
  <c r="AB74" i="1"/>
  <c r="AH74" i="1" s="1"/>
  <c r="Z74" i="1"/>
  <c r="Y74" i="1"/>
  <c r="W74" i="1"/>
  <c r="X74" i="1" s="1"/>
  <c r="L74" i="1"/>
  <c r="K74" i="1"/>
  <c r="J74" i="1"/>
  <c r="AF74" i="1" s="1"/>
  <c r="AE74" i="1" s="1"/>
  <c r="Z73" i="1"/>
  <c r="Y73" i="1"/>
  <c r="W73" i="1"/>
  <c r="X73" i="1" s="1"/>
  <c r="L73" i="1"/>
  <c r="K73" i="1"/>
  <c r="J73" i="1"/>
  <c r="AF73" i="1" s="1"/>
  <c r="AE73" i="1" s="1"/>
  <c r="I211" i="1"/>
  <c r="AB73" i="1"/>
  <c r="AH73" i="1" s="1"/>
  <c r="AB157" i="1"/>
  <c r="AH157" i="1" s="1"/>
  <c r="Z265" i="1"/>
  <c r="Y265" i="1"/>
  <c r="W265" i="1"/>
  <c r="X265" i="1" s="1"/>
  <c r="L265" i="1"/>
  <c r="K265" i="1"/>
  <c r="J265" i="1"/>
  <c r="AF265" i="1" s="1"/>
  <c r="AE265" i="1" s="1"/>
  <c r="AB265" i="1"/>
  <c r="AH265" i="1" s="1"/>
  <c r="AB486" i="1"/>
  <c r="AH486" i="1" s="1"/>
  <c r="Z486" i="1"/>
  <c r="Y486" i="1"/>
  <c r="Z211" i="1"/>
  <c r="W486" i="1"/>
  <c r="X486" i="1" s="1"/>
  <c r="Y211" i="1"/>
  <c r="W211" i="1"/>
  <c r="X211" i="1" s="1"/>
  <c r="L486" i="1"/>
  <c r="Z13" i="1"/>
  <c r="L211" i="1"/>
  <c r="K486" i="1"/>
  <c r="Y13" i="1"/>
  <c r="K211" i="1"/>
  <c r="J486" i="1"/>
  <c r="AF486" i="1" s="1"/>
  <c r="AE486" i="1" s="1"/>
  <c r="W503" i="1"/>
  <c r="X503" i="1" s="1"/>
  <c r="W444" i="1"/>
  <c r="X444" i="1" s="1"/>
  <c r="W303" i="1"/>
  <c r="X303" i="1" s="1"/>
  <c r="AB211" i="1"/>
  <c r="AH211" i="1" s="1"/>
  <c r="K188" i="1"/>
  <c r="I173" i="1"/>
  <c r="W407" i="1"/>
  <c r="X407" i="1" s="1"/>
  <c r="W167" i="1"/>
  <c r="X167" i="1" s="1"/>
  <c r="W166" i="1"/>
  <c r="X166" i="1" s="1"/>
  <c r="W111" i="1"/>
  <c r="X111" i="1" s="1"/>
  <c r="W91" i="1"/>
  <c r="X91" i="1" s="1"/>
  <c r="K70" i="1"/>
  <c r="W28" i="1"/>
  <c r="X28" i="1" s="1"/>
  <c r="W55" i="1"/>
  <c r="X55" i="1" s="1"/>
  <c r="W8" i="1"/>
  <c r="X8" i="1" s="1"/>
  <c r="I157" i="1"/>
  <c r="J157" i="1"/>
  <c r="AF157" i="1" s="1"/>
  <c r="AE157" i="1" s="1"/>
  <c r="K157" i="1"/>
  <c r="L157" i="1"/>
  <c r="M157" i="1"/>
  <c r="W157" i="1"/>
  <c r="X157" i="1" s="1"/>
  <c r="Y157" i="1"/>
  <c r="W147" i="1"/>
  <c r="X147" i="1" s="1"/>
  <c r="W130" i="1"/>
  <c r="X130" i="1" s="1"/>
  <c r="AB13" i="1"/>
  <c r="AH13" i="1" s="1"/>
  <c r="L99" i="1"/>
  <c r="L13" i="1"/>
  <c r="K13" i="1"/>
  <c r="J13" i="1"/>
  <c r="AF13" i="1" s="1"/>
  <c r="AE13" i="1" s="1"/>
  <c r="W421" i="1"/>
  <c r="X421" i="1" s="1"/>
  <c r="Y187" i="1"/>
  <c r="Z187" i="1"/>
  <c r="K187" i="1"/>
  <c r="AB187" i="1"/>
  <c r="AH187" i="1" s="1"/>
  <c r="L187" i="1"/>
  <c r="I187" i="1"/>
  <c r="J187" i="1"/>
  <c r="AF187" i="1" s="1"/>
  <c r="AE187" i="1" s="1"/>
  <c r="W522" i="1"/>
  <c r="X522" i="1" s="1"/>
  <c r="W182" i="1"/>
  <c r="X182" i="1" s="1"/>
  <c r="W567" i="1"/>
  <c r="X567" i="1" s="1"/>
  <c r="I501" i="1"/>
  <c r="W462" i="1"/>
  <c r="X462" i="1" s="1"/>
  <c r="K80" i="1"/>
  <c r="W502" i="1"/>
  <c r="X502" i="1" s="1"/>
  <c r="W66" i="1"/>
  <c r="X66" i="1" s="1"/>
  <c r="W238" i="1"/>
  <c r="X238" i="1" s="1"/>
  <c r="K52" i="1"/>
  <c r="W254" i="1"/>
  <c r="X254" i="1" s="1"/>
  <c r="W53" i="1"/>
  <c r="X53" i="1" s="1"/>
  <c r="K186" i="1"/>
  <c r="K25" i="1"/>
  <c r="Y311" i="1"/>
  <c r="Z311" i="1"/>
  <c r="AB311" i="1"/>
  <c r="AH311" i="1" s="1"/>
  <c r="I311" i="1"/>
  <c r="J311" i="1"/>
  <c r="AF311" i="1" s="1"/>
  <c r="AE311" i="1" s="1"/>
  <c r="K311" i="1"/>
  <c r="L311" i="1"/>
  <c r="W112" i="1"/>
  <c r="X112" i="1" s="1"/>
  <c r="AB99" i="1"/>
  <c r="AH99" i="1" s="1"/>
  <c r="W479" i="1"/>
  <c r="X479" i="1" s="1"/>
  <c r="W481" i="1"/>
  <c r="X481" i="1" s="1"/>
  <c r="W164" i="1"/>
  <c r="X164" i="1" s="1"/>
  <c r="W7" i="1"/>
  <c r="X7" i="1" s="1"/>
  <c r="W129" i="1"/>
  <c r="X129" i="1" s="1"/>
  <c r="W6" i="1"/>
  <c r="X6" i="1" s="1"/>
  <c r="Z99" i="1"/>
  <c r="W358" i="1"/>
  <c r="X358" i="1" s="1"/>
  <c r="Y99" i="1"/>
  <c r="W406" i="1"/>
  <c r="X406" i="1" s="1"/>
  <c r="I115" i="1"/>
  <c r="W300" i="1"/>
  <c r="X300" i="1" s="1"/>
  <c r="K109" i="1"/>
  <c r="W99" i="1"/>
  <c r="X99" i="1" s="1"/>
  <c r="W270" i="1"/>
  <c r="X270" i="1" s="1"/>
  <c r="J270" i="1"/>
  <c r="AF270" i="1" s="1"/>
  <c r="AE270" i="1" s="1"/>
  <c r="L270" i="1"/>
  <c r="Y270" i="1"/>
  <c r="Z270" i="1"/>
  <c r="AB270" i="1"/>
  <c r="AH270" i="1" s="1"/>
  <c r="I270" i="1"/>
  <c r="W131" i="1"/>
  <c r="X131" i="1" s="1"/>
  <c r="I204" i="1"/>
  <c r="I94" i="1"/>
  <c r="W330" i="1"/>
  <c r="X330" i="1" s="1"/>
  <c r="W77" i="1"/>
  <c r="X77" i="1" s="1"/>
  <c r="I243" i="1"/>
  <c r="Z243" i="1"/>
  <c r="AB243" i="1"/>
  <c r="AH243" i="1" s="1"/>
  <c r="J243" i="1"/>
  <c r="AF243" i="1" s="1"/>
  <c r="AE243" i="1" s="1"/>
  <c r="L243" i="1"/>
  <c r="K243" i="1"/>
  <c r="W243" i="1"/>
  <c r="X243" i="1" s="1"/>
  <c r="I271" i="1"/>
  <c r="K271" i="1"/>
  <c r="Y271" i="1"/>
  <c r="Z271" i="1"/>
  <c r="AB271" i="1"/>
  <c r="AH271" i="1" s="1"/>
  <c r="J271" i="1"/>
  <c r="AF271" i="1" s="1"/>
  <c r="AE271" i="1" s="1"/>
  <c r="L271" i="1"/>
  <c r="W422" i="1"/>
  <c r="X422" i="1" s="1"/>
  <c r="W71" i="1"/>
  <c r="X71" i="1" s="1"/>
  <c r="W273" i="1"/>
  <c r="X273" i="1" s="1"/>
  <c r="W520" i="1"/>
  <c r="X520" i="1" s="1"/>
  <c r="I5" i="1"/>
  <c r="K189" i="1"/>
  <c r="K99" i="1"/>
  <c r="J99" i="1"/>
  <c r="AF99" i="1" s="1"/>
  <c r="AE99" i="1" s="1"/>
  <c r="W401" i="1"/>
  <c r="X401" i="1" s="1"/>
  <c r="W298" i="1"/>
  <c r="X298" i="1" s="1"/>
  <c r="W574" i="1"/>
  <c r="X574" i="1" s="1"/>
  <c r="W180" i="1"/>
  <c r="X180" i="1" s="1"/>
  <c r="W252" i="1"/>
  <c r="X252" i="1" s="1"/>
  <c r="K168" i="1"/>
  <c r="W463" i="1"/>
  <c r="X463" i="1" s="1"/>
  <c r="W237" i="1"/>
  <c r="X237" i="1" s="1"/>
  <c r="W202" i="1"/>
  <c r="X202" i="1" s="1"/>
  <c r="I521" i="1"/>
  <c r="K218" i="1"/>
  <c r="K132" i="1"/>
  <c r="I57" i="1"/>
  <c r="I379" i="1"/>
  <c r="K226" i="1"/>
  <c r="K128" i="1"/>
  <c r="I442" i="1"/>
  <c r="W305" i="1"/>
  <c r="X305" i="1" s="1"/>
  <c r="W183" i="1"/>
  <c r="X183" i="1" s="1"/>
  <c r="W113" i="1"/>
  <c r="X113" i="1" s="1"/>
  <c r="W484" i="1"/>
  <c r="X484" i="1" s="1"/>
  <c r="W253" i="1"/>
  <c r="X253" i="1" s="1"/>
  <c r="W441" i="1"/>
  <c r="X441" i="1" s="1"/>
  <c r="I4" i="1"/>
  <c r="W376" i="1"/>
  <c r="X376" i="1" s="1"/>
  <c r="K43" i="1"/>
  <c r="K26" i="1"/>
  <c r="I347" i="1"/>
  <c r="L347" i="1"/>
  <c r="J347" i="1"/>
  <c r="AF347" i="1" s="1"/>
  <c r="AE347" i="1" s="1"/>
  <c r="W459" i="1"/>
  <c r="X459" i="1" s="1"/>
  <c r="L459" i="1"/>
  <c r="J459" i="1"/>
  <c r="W480" i="1"/>
  <c r="X480" i="1" s="1"/>
  <c r="L480" i="1"/>
  <c r="J480" i="1"/>
  <c r="L51" i="1"/>
  <c r="J51" i="1"/>
  <c r="L426" i="1"/>
  <c r="J426" i="1"/>
  <c r="W519" i="1"/>
  <c r="X519" i="1" s="1"/>
  <c r="L519" i="1"/>
  <c r="J519" i="1"/>
  <c r="L465" i="1"/>
  <c r="J465" i="1"/>
  <c r="L368" i="1"/>
  <c r="J368" i="1"/>
  <c r="L315" i="1"/>
  <c r="J315" i="1"/>
  <c r="W384" i="1"/>
  <c r="X384" i="1" s="1"/>
  <c r="L384" i="1"/>
  <c r="J384" i="1"/>
  <c r="L225" i="1"/>
  <c r="J225" i="1"/>
  <c r="W156" i="1"/>
  <c r="X156" i="1" s="1"/>
  <c r="L156" i="1"/>
  <c r="J156" i="1"/>
  <c r="L122" i="1"/>
  <c r="J122" i="1"/>
  <c r="L102" i="1"/>
  <c r="J102" i="1"/>
  <c r="L65" i="1"/>
  <c r="J65" i="1"/>
  <c r="L40" i="1"/>
  <c r="J40" i="1"/>
  <c r="K40" i="1"/>
  <c r="L20" i="1"/>
  <c r="J20" i="1"/>
  <c r="L2" i="1"/>
  <c r="J2" i="1"/>
  <c r="L559" i="1"/>
  <c r="J559" i="1"/>
  <c r="L133" i="1"/>
  <c r="J133" i="1"/>
  <c r="AF133" i="1" s="1"/>
  <c r="AE133" i="1" s="1"/>
  <c r="L556" i="1"/>
  <c r="J556" i="1"/>
  <c r="L228" i="1"/>
  <c r="J228" i="1"/>
  <c r="L420" i="1"/>
  <c r="J420" i="1"/>
  <c r="L342" i="1"/>
  <c r="J342" i="1"/>
  <c r="L274" i="1"/>
  <c r="J274" i="1"/>
  <c r="AF274" i="1" s="1"/>
  <c r="AE274" i="1" s="1"/>
  <c r="L178" i="1"/>
  <c r="J178" i="1"/>
  <c r="W178" i="1"/>
  <c r="X178" i="1" s="1"/>
  <c r="L548" i="1"/>
  <c r="J548" i="1"/>
  <c r="AF548" i="1" s="1"/>
  <c r="AE548" i="1" s="1"/>
  <c r="L184" i="1"/>
  <c r="J184" i="1"/>
  <c r="L272" i="1"/>
  <c r="J272" i="1"/>
  <c r="L562" i="1"/>
  <c r="J562" i="1"/>
  <c r="L494" i="1"/>
  <c r="J494" i="1"/>
  <c r="L399" i="1"/>
  <c r="J399" i="1"/>
  <c r="L295" i="1"/>
  <c r="J295" i="1"/>
  <c r="L201" i="1"/>
  <c r="J201" i="1"/>
  <c r="J552" i="1"/>
  <c r="J485" i="1"/>
  <c r="J346" i="1"/>
  <c r="J45" i="1"/>
  <c r="J144" i="1"/>
  <c r="J578" i="1"/>
  <c r="J78" i="1"/>
  <c r="J554" i="1"/>
  <c r="J29" i="1"/>
  <c r="J431" i="1"/>
  <c r="J132" i="1"/>
  <c r="J566" i="1"/>
  <c r="J545" i="1"/>
  <c r="J524" i="1"/>
  <c r="J498" i="1"/>
  <c r="J474" i="1"/>
  <c r="J428" i="1"/>
  <c r="J403" i="1"/>
  <c r="J380" i="1"/>
  <c r="J349" i="1"/>
  <c r="J322" i="1"/>
  <c r="J299" i="1"/>
  <c r="J279" i="1"/>
  <c r="J256" i="1"/>
  <c r="J234" i="1"/>
  <c r="J206" i="1"/>
  <c r="J183" i="1"/>
  <c r="J162" i="1"/>
  <c r="J131" i="1"/>
  <c r="J106" i="1"/>
  <c r="J79" i="1"/>
  <c r="J50" i="1"/>
  <c r="J24" i="1"/>
  <c r="J5" i="1"/>
  <c r="AF5" i="1" s="1"/>
  <c r="AE5" i="1" s="1"/>
  <c r="L12" i="1"/>
  <c r="L34" i="1"/>
  <c r="L60" i="1"/>
  <c r="L92" i="1"/>
  <c r="L116" i="1"/>
  <c r="L145" i="1"/>
  <c r="L170" i="1"/>
  <c r="L193" i="1"/>
  <c r="L219" i="1"/>
  <c r="L247" i="1"/>
  <c r="L263" i="1"/>
  <c r="L287" i="1"/>
  <c r="L307" i="1"/>
  <c r="L334" i="1"/>
  <c r="L357" i="1"/>
  <c r="L392" i="1"/>
  <c r="L414" i="1"/>
  <c r="L453" i="1"/>
  <c r="L487" i="1"/>
  <c r="L510" i="1"/>
  <c r="L532" i="1"/>
  <c r="L557" i="1"/>
  <c r="L577" i="1"/>
  <c r="L282" i="1"/>
  <c r="L531" i="1"/>
  <c r="L369" i="1"/>
  <c r="L127" i="1"/>
  <c r="L423" i="1"/>
  <c r="L308" i="1"/>
  <c r="L153" i="1"/>
  <c r="L255" i="1"/>
  <c r="L383" i="1"/>
  <c r="L460" i="1"/>
  <c r="I21" i="1"/>
  <c r="J323" i="1"/>
  <c r="J434" i="1"/>
  <c r="AF434" i="1" s="1"/>
  <c r="AE434" i="1" s="1"/>
  <c r="J396" i="1"/>
  <c r="J288" i="1"/>
  <c r="J479" i="1"/>
  <c r="J476" i="1"/>
  <c r="J331" i="1"/>
  <c r="J321" i="1"/>
  <c r="J481" i="1"/>
  <c r="J182" i="1"/>
  <c r="J217" i="1"/>
  <c r="J565" i="1"/>
  <c r="J544" i="1"/>
  <c r="J527" i="1"/>
  <c r="J497" i="1"/>
  <c r="J473" i="1"/>
  <c r="J427" i="1"/>
  <c r="J401" i="1"/>
  <c r="J377" i="1"/>
  <c r="J348" i="1"/>
  <c r="J318" i="1"/>
  <c r="J298" i="1"/>
  <c r="J278" i="1"/>
  <c r="J254" i="1"/>
  <c r="J233" i="1"/>
  <c r="J203" i="1"/>
  <c r="J181" i="1"/>
  <c r="J160" i="1"/>
  <c r="J129" i="1"/>
  <c r="J107" i="1"/>
  <c r="J76" i="1"/>
  <c r="J47" i="1"/>
  <c r="J23" i="1"/>
  <c r="J371" i="1"/>
  <c r="L14" i="1"/>
  <c r="L35" i="1"/>
  <c r="L61" i="1"/>
  <c r="L93" i="1"/>
  <c r="L117" i="1"/>
  <c r="L149" i="1"/>
  <c r="L171" i="1"/>
  <c r="L194" i="1"/>
  <c r="L220" i="1"/>
  <c r="L249" i="1"/>
  <c r="L264" i="1"/>
  <c r="L290" i="1"/>
  <c r="L309" i="1"/>
  <c r="L335" i="1"/>
  <c r="L360" i="1"/>
  <c r="L393" i="1"/>
  <c r="L417" i="1"/>
  <c r="L455" i="1"/>
  <c r="L490" i="1"/>
  <c r="L511" i="1"/>
  <c r="L538" i="1"/>
  <c r="L570" i="1"/>
  <c r="L580" i="1"/>
  <c r="L345" i="1"/>
  <c r="L227" i="1"/>
  <c r="L354" i="1"/>
  <c r="L148" i="1"/>
  <c r="L425" i="1"/>
  <c r="L327" i="1"/>
  <c r="L319" i="1"/>
  <c r="L375" i="1"/>
  <c r="L276" i="1"/>
  <c r="L553" i="1"/>
  <c r="W374" i="1"/>
  <c r="X374" i="1" s="1"/>
  <c r="I58" i="1"/>
  <c r="J58" i="1"/>
  <c r="J534" i="1"/>
  <c r="AF534" i="1" s="1"/>
  <c r="AE534" i="1" s="1"/>
  <c r="J26" i="1"/>
  <c r="J151" i="1"/>
  <c r="J432" i="1"/>
  <c r="J441" i="1"/>
  <c r="J48" i="1"/>
  <c r="J83" i="1"/>
  <c r="J161" i="1"/>
  <c r="J176" i="1"/>
  <c r="J218" i="1"/>
  <c r="J564" i="1"/>
  <c r="J198" i="1"/>
  <c r="J526" i="1"/>
  <c r="J496" i="1"/>
  <c r="J471" i="1"/>
  <c r="J424" i="1"/>
  <c r="J400" i="1"/>
  <c r="J376" i="1"/>
  <c r="J344" i="1"/>
  <c r="J317" i="1"/>
  <c r="J297" i="1"/>
  <c r="J277" i="1"/>
  <c r="J253" i="1"/>
  <c r="J232" i="1"/>
  <c r="J202" i="1"/>
  <c r="J180" i="1"/>
  <c r="J159" i="1"/>
  <c r="J126" i="1"/>
  <c r="J104" i="1"/>
  <c r="J75" i="1"/>
  <c r="J43" i="1"/>
  <c r="J22" i="1"/>
  <c r="AF22" i="1" s="1"/>
  <c r="AE22" i="1" s="1"/>
  <c r="J4" i="1"/>
  <c r="L16" i="1"/>
  <c r="L36" i="1"/>
  <c r="L62" i="1"/>
  <c r="L97" i="1"/>
  <c r="L119" i="1"/>
  <c r="L150" i="1"/>
  <c r="L175" i="1"/>
  <c r="L195" i="1"/>
  <c r="L222" i="1"/>
  <c r="L250" i="1"/>
  <c r="L267" i="1"/>
  <c r="L291" i="1"/>
  <c r="L312" i="1"/>
  <c r="L364" i="1"/>
  <c r="L395" i="1"/>
  <c r="L415" i="1"/>
  <c r="L456" i="1"/>
  <c r="L491" i="1"/>
  <c r="L512" i="1"/>
  <c r="L537" i="1"/>
  <c r="L558" i="1"/>
  <c r="L576" i="1"/>
  <c r="L513" i="1"/>
  <c r="L239" i="1"/>
  <c r="L373" i="1"/>
  <c r="L328" i="1"/>
  <c r="L433" i="1"/>
  <c r="L402" i="1"/>
  <c r="L320" i="1"/>
  <c r="L508" i="1"/>
  <c r="L359" i="1"/>
  <c r="L134" i="1"/>
  <c r="J235" i="1"/>
  <c r="AF235" i="1" s="1"/>
  <c r="AE235" i="1" s="1"/>
  <c r="J21" i="1"/>
  <c r="AF21" i="1" s="1"/>
  <c r="AE21" i="1" s="1"/>
  <c r="J410" i="1"/>
  <c r="J230" i="1"/>
  <c r="J67" i="1"/>
  <c r="J273" i="1"/>
  <c r="J154" i="1"/>
  <c r="J436" i="1"/>
  <c r="J212" i="1"/>
  <c r="J446" i="1"/>
  <c r="J118" i="1"/>
  <c r="J563" i="1"/>
  <c r="J542" i="1"/>
  <c r="J520" i="1"/>
  <c r="J495" i="1"/>
  <c r="J466" i="1"/>
  <c r="J422" i="1"/>
  <c r="J374" i="1"/>
  <c r="J343" i="1"/>
  <c r="AF343" i="1" s="1"/>
  <c r="AE343" i="1" s="1"/>
  <c r="J316" i="1"/>
  <c r="J296" i="1"/>
  <c r="J275" i="1"/>
  <c r="J252" i="1"/>
  <c r="J231" i="1"/>
  <c r="J208" i="1"/>
  <c r="J179" i="1"/>
  <c r="J158" i="1"/>
  <c r="J124" i="1"/>
  <c r="J103" i="1"/>
  <c r="J71" i="1"/>
  <c r="J41" i="1"/>
  <c r="J457" i="1"/>
  <c r="J3" i="1"/>
  <c r="L18" i="1"/>
  <c r="L37" i="1"/>
  <c r="L63" i="1"/>
  <c r="L98" i="1"/>
  <c r="L120" i="1"/>
  <c r="L152" i="1"/>
  <c r="L174" i="1"/>
  <c r="L196" i="1"/>
  <c r="L223" i="1"/>
  <c r="L386" i="1"/>
  <c r="L266" i="1"/>
  <c r="L293" i="1"/>
  <c r="L310" i="1"/>
  <c r="L338" i="1"/>
  <c r="L363" i="1"/>
  <c r="L397" i="1"/>
  <c r="L418" i="1"/>
  <c r="L458" i="1"/>
  <c r="L492" i="1"/>
  <c r="L517" i="1"/>
  <c r="L540" i="1"/>
  <c r="L560" i="1"/>
  <c r="L372" i="1"/>
  <c r="L515" i="1"/>
  <c r="L340" i="1"/>
  <c r="L416" i="1"/>
  <c r="L472" i="1"/>
  <c r="L500" i="1"/>
  <c r="L539" i="1"/>
  <c r="L435" i="1"/>
  <c r="L49" i="1"/>
  <c r="L405" i="1"/>
  <c r="L365" i="1"/>
  <c r="I534" i="1"/>
  <c r="Z323" i="1"/>
  <c r="AB77" i="1"/>
  <c r="AH77" i="1" s="1"/>
  <c r="L19" i="1"/>
  <c r="L39" i="1"/>
  <c r="L64" i="1"/>
  <c r="L101" i="1"/>
  <c r="L121" i="1"/>
  <c r="L155" i="1"/>
  <c r="L177" i="1"/>
  <c r="L197" i="1"/>
  <c r="L224" i="1"/>
  <c r="L387" i="1"/>
  <c r="L269" i="1"/>
  <c r="L292" i="1"/>
  <c r="L314" i="1"/>
  <c r="L339" i="1"/>
  <c r="L367" i="1"/>
  <c r="L398" i="1"/>
  <c r="L419" i="1"/>
  <c r="L464" i="1"/>
  <c r="L493" i="1"/>
  <c r="L452" i="1"/>
  <c r="L541" i="1"/>
  <c r="L561" i="1"/>
  <c r="L421" i="1"/>
  <c r="L518" i="1"/>
  <c r="L137" i="1"/>
  <c r="L385" i="1"/>
  <c r="L341" i="1"/>
  <c r="L533" i="1"/>
  <c r="L437" i="1"/>
  <c r="L72" i="1"/>
  <c r="L370" i="1"/>
  <c r="L475" i="1"/>
  <c r="L125" i="1"/>
  <c r="W349" i="1"/>
  <c r="X349" i="1" s="1"/>
  <c r="W230" i="1"/>
  <c r="X230" i="1" s="1"/>
  <c r="I343" i="1"/>
  <c r="J125" i="1"/>
  <c r="AF125" i="1" s="1"/>
  <c r="AE125" i="1" s="1"/>
  <c r="J197" i="1"/>
  <c r="W322" i="1"/>
  <c r="X322" i="1" s="1"/>
  <c r="W208" i="1"/>
  <c r="X208" i="1" s="1"/>
  <c r="W104" i="1"/>
  <c r="X104" i="1" s="1"/>
  <c r="K24" i="1"/>
  <c r="I434" i="1"/>
  <c r="J365" i="1"/>
  <c r="AF365" i="1" s="1"/>
  <c r="AE365" i="1" s="1"/>
  <c r="J63" i="1"/>
  <c r="L235" i="1"/>
  <c r="K321" i="1"/>
  <c r="W206" i="1"/>
  <c r="X206" i="1" s="1"/>
  <c r="I22" i="1"/>
  <c r="Z552" i="1"/>
  <c r="L151" i="1"/>
  <c r="K234" i="1"/>
  <c r="L203" i="1"/>
  <c r="J282" i="1"/>
  <c r="J484" i="1"/>
  <c r="J543" i="1"/>
  <c r="J68" i="1"/>
  <c r="J470" i="1"/>
  <c r="J236" i="1"/>
  <c r="J439" i="1"/>
  <c r="J378" i="1"/>
  <c r="AF378" i="1" s="1"/>
  <c r="AE378" i="1" s="1"/>
  <c r="J46" i="1"/>
  <c r="J138" i="1"/>
  <c r="J451" i="1"/>
  <c r="J242" i="1"/>
  <c r="AF242" i="1" s="1"/>
  <c r="AE242" i="1" s="1"/>
  <c r="J575" i="1"/>
  <c r="J555" i="1"/>
  <c r="J530" i="1"/>
  <c r="J509" i="1"/>
  <c r="AF509" i="1" s="1"/>
  <c r="AE509" i="1" s="1"/>
  <c r="J483" i="1"/>
  <c r="J450" i="1"/>
  <c r="J413" i="1"/>
  <c r="J391" i="1"/>
  <c r="AF391" i="1" s="1"/>
  <c r="AE391" i="1" s="1"/>
  <c r="J356" i="1"/>
  <c r="J333" i="1"/>
  <c r="AF333" i="1" s="1"/>
  <c r="AE333" i="1" s="1"/>
  <c r="J306" i="1"/>
  <c r="AF306" i="1" s="1"/>
  <c r="AE306" i="1" s="1"/>
  <c r="J286" i="1"/>
  <c r="J262" i="1"/>
  <c r="J248" i="1"/>
  <c r="AF248" i="1" s="1"/>
  <c r="AE248" i="1" s="1"/>
  <c r="J216" i="1"/>
  <c r="AF216" i="1" s="1"/>
  <c r="AE216" i="1" s="1"/>
  <c r="J192" i="1"/>
  <c r="J169" i="1"/>
  <c r="J143" i="1"/>
  <c r="J114" i="1"/>
  <c r="AF114" i="1" s="1"/>
  <c r="AE114" i="1" s="1"/>
  <c r="J90" i="1"/>
  <c r="AF90" i="1" s="1"/>
  <c r="AE90" i="1" s="1"/>
  <c r="J82" i="1"/>
  <c r="AF82" i="1" s="1"/>
  <c r="AE82" i="1" s="1"/>
  <c r="J33" i="1"/>
  <c r="J11" i="1"/>
  <c r="L6" i="1"/>
  <c r="L25" i="1"/>
  <c r="L52" i="1"/>
  <c r="L80" i="1"/>
  <c r="L108" i="1"/>
  <c r="L130" i="1"/>
  <c r="L163" i="1"/>
  <c r="L185" i="1"/>
  <c r="L209" i="1"/>
  <c r="L238" i="1"/>
  <c r="L257" i="1"/>
  <c r="L280" i="1"/>
  <c r="L301" i="1"/>
  <c r="L147" i="1"/>
  <c r="L350" i="1"/>
  <c r="L381" i="1"/>
  <c r="L404" i="1"/>
  <c r="L438" i="1"/>
  <c r="L477" i="1"/>
  <c r="L499" i="1"/>
  <c r="L522" i="1"/>
  <c r="L546" i="1"/>
  <c r="L569" i="1"/>
  <c r="L462" i="1"/>
  <c r="L105" i="1"/>
  <c r="L31" i="1"/>
  <c r="L358" i="1"/>
  <c r="L204" i="1"/>
  <c r="L412" i="1"/>
  <c r="L115" i="1"/>
  <c r="L390" i="1"/>
  <c r="L294" i="1"/>
  <c r="L501" i="1"/>
  <c r="L77" i="1"/>
  <c r="J454" i="1"/>
  <c r="AF454" i="1" s="1"/>
  <c r="AE454" i="1" s="1"/>
  <c r="J442" i="1"/>
  <c r="AF442" i="1" s="1"/>
  <c r="AE442" i="1" s="1"/>
  <c r="J84" i="1"/>
  <c r="J221" i="1"/>
  <c r="J366" i="1"/>
  <c r="J59" i="1"/>
  <c r="J362" i="1"/>
  <c r="AF362" i="1" s="1"/>
  <c r="AE362" i="1" s="1"/>
  <c r="J514" i="1"/>
  <c r="J324" i="1"/>
  <c r="J361" i="1"/>
  <c r="J190" i="1"/>
  <c r="AF190" i="1" s="1"/>
  <c r="AE190" i="1" s="1"/>
  <c r="J574" i="1"/>
  <c r="J551" i="1"/>
  <c r="J535" i="1"/>
  <c r="AF535" i="1" s="1"/>
  <c r="AE535" i="1" s="1"/>
  <c r="J506" i="1"/>
  <c r="AF506" i="1" s="1"/>
  <c r="AE506" i="1" s="1"/>
  <c r="J482" i="1"/>
  <c r="J447" i="1"/>
  <c r="J411" i="1"/>
  <c r="AF411" i="1" s="1"/>
  <c r="AE411" i="1" s="1"/>
  <c r="J172" i="1"/>
  <c r="J355" i="1"/>
  <c r="J332" i="1"/>
  <c r="AF332" i="1" s="1"/>
  <c r="AE332" i="1" s="1"/>
  <c r="J305" i="1"/>
  <c r="J285" i="1"/>
  <c r="J261" i="1"/>
  <c r="J246" i="1"/>
  <c r="J214" i="1"/>
  <c r="AF214" i="1" s="1"/>
  <c r="AE214" i="1" s="1"/>
  <c r="J191" i="1"/>
  <c r="AF191" i="1" s="1"/>
  <c r="AE191" i="1" s="1"/>
  <c r="J168" i="1"/>
  <c r="AF168" i="1" s="1"/>
  <c r="AE168" i="1" s="1"/>
  <c r="J142" i="1"/>
  <c r="J113" i="1"/>
  <c r="J88" i="1"/>
  <c r="AF88" i="1" s="1"/>
  <c r="AE88" i="1" s="1"/>
  <c r="J57" i="1"/>
  <c r="AF57" i="1" s="1"/>
  <c r="AE57" i="1" s="1"/>
  <c r="J32" i="1"/>
  <c r="AF32" i="1" s="1"/>
  <c r="AE32" i="1" s="1"/>
  <c r="J10" i="1"/>
  <c r="L7" i="1"/>
  <c r="L27" i="1"/>
  <c r="L53" i="1"/>
  <c r="L85" i="1"/>
  <c r="L109" i="1"/>
  <c r="L136" i="1"/>
  <c r="L164" i="1"/>
  <c r="L186" i="1"/>
  <c r="L205" i="1"/>
  <c r="L240" i="1"/>
  <c r="L259" i="1"/>
  <c r="L281" i="1"/>
  <c r="L300" i="1"/>
  <c r="L325" i="1"/>
  <c r="L351" i="1"/>
  <c r="L382" i="1"/>
  <c r="L406" i="1"/>
  <c r="L440" i="1"/>
  <c r="L478" i="1"/>
  <c r="L502" i="1"/>
  <c r="L525" i="1"/>
  <c r="L547" i="1"/>
  <c r="L139" i="1"/>
  <c r="L66" i="1"/>
  <c r="L268" i="1"/>
  <c r="L42" i="1"/>
  <c r="L448" i="1"/>
  <c r="L229" i="1"/>
  <c r="L146" i="1"/>
  <c r="L443" i="1"/>
  <c r="L449" i="1"/>
  <c r="L567" i="1"/>
  <c r="L507" i="1"/>
  <c r="L135" i="1"/>
  <c r="J226" i="1"/>
  <c r="J379" i="1"/>
  <c r="AF379" i="1" s="1"/>
  <c r="AE379" i="1" s="1"/>
  <c r="J215" i="1"/>
  <c r="J237" i="1"/>
  <c r="J128" i="1"/>
  <c r="J394" i="1"/>
  <c r="AF394" i="1" s="1"/>
  <c r="AE394" i="1" s="1"/>
  <c r="J337" i="1"/>
  <c r="J463" i="1"/>
  <c r="J94" i="1"/>
  <c r="AF94" i="1" s="1"/>
  <c r="AE94" i="1" s="1"/>
  <c r="J244" i="1"/>
  <c r="AF244" i="1" s="1"/>
  <c r="AE244" i="1" s="1"/>
  <c r="J81" i="1"/>
  <c r="J330" i="1"/>
  <c r="J550" i="1"/>
  <c r="J529" i="1"/>
  <c r="J504" i="1"/>
  <c r="J505" i="1"/>
  <c r="J445" i="1"/>
  <c r="AF445" i="1" s="1"/>
  <c r="AE445" i="1" s="1"/>
  <c r="J408" i="1"/>
  <c r="J389" i="1"/>
  <c r="J353" i="1"/>
  <c r="J329" i="1"/>
  <c r="J304" i="1"/>
  <c r="J284" i="1"/>
  <c r="AF284" i="1" s="1"/>
  <c r="AE284" i="1" s="1"/>
  <c r="J260" i="1"/>
  <c r="AF260" i="1" s="1"/>
  <c r="AE260" i="1" s="1"/>
  <c r="J245" i="1"/>
  <c r="AF245" i="1" s="1"/>
  <c r="AE245" i="1" s="1"/>
  <c r="J213" i="1"/>
  <c r="J189" i="1"/>
  <c r="AF189" i="1" s="1"/>
  <c r="AE189" i="1" s="1"/>
  <c r="J167" i="1"/>
  <c r="AF167" i="1" s="1"/>
  <c r="AE167" i="1" s="1"/>
  <c r="J141" i="1"/>
  <c r="AF141" i="1" s="1"/>
  <c r="AE141" i="1" s="1"/>
  <c r="J112" i="1"/>
  <c r="J87" i="1"/>
  <c r="J56" i="1"/>
  <c r="AF56" i="1" s="1"/>
  <c r="AE56" i="1" s="1"/>
  <c r="J30" i="1"/>
  <c r="J9" i="1"/>
  <c r="L8" i="1"/>
  <c r="L28" i="1"/>
  <c r="L55" i="1"/>
  <c r="L86" i="1"/>
  <c r="L111" i="1"/>
  <c r="L140" i="1"/>
  <c r="L166" i="1"/>
  <c r="L188" i="1"/>
  <c r="L210" i="1"/>
  <c r="L241" i="1"/>
  <c r="L258" i="1"/>
  <c r="L283" i="1"/>
  <c r="L303" i="1"/>
  <c r="L326" i="1"/>
  <c r="L352" i="1"/>
  <c r="L388" i="1"/>
  <c r="L407" i="1"/>
  <c r="L444" i="1"/>
  <c r="L503" i="1"/>
  <c r="L528" i="1"/>
  <c r="L549" i="1"/>
  <c r="L573" i="1"/>
  <c r="L70" i="1"/>
  <c r="L199" i="1"/>
  <c r="L173" i="1"/>
  <c r="L100" i="1"/>
  <c r="L313" i="1"/>
  <c r="L523" i="1"/>
  <c r="L251" i="1"/>
  <c r="L91" i="1"/>
  <c r="L89" i="1"/>
  <c r="L521" i="1"/>
  <c r="L207" i="1"/>
  <c r="J207" i="1"/>
  <c r="AF207" i="1" s="1"/>
  <c r="AE207" i="1" s="1"/>
  <c r="L30" i="1"/>
  <c r="J507" i="1"/>
  <c r="AF507" i="1" s="1"/>
  <c r="AE507" i="1" s="1"/>
  <c r="L221" i="1"/>
  <c r="L454" i="1"/>
  <c r="AF173" i="1"/>
  <c r="AE173" i="1" s="1"/>
  <c r="AF292" i="1"/>
  <c r="AE292" i="1" s="1"/>
  <c r="AF500" i="1"/>
  <c r="AE500" i="1" s="1"/>
  <c r="AF386" i="1"/>
  <c r="AE386" i="1" s="1"/>
  <c r="W155" i="1"/>
  <c r="X155" i="1" s="1"/>
  <c r="AF121" i="1"/>
  <c r="AE121" i="1" s="1"/>
  <c r="W540" i="1"/>
  <c r="X540" i="1" s="1"/>
  <c r="AF174" i="1"/>
  <c r="AE174" i="1" s="1"/>
  <c r="AF320" i="1"/>
  <c r="AE320" i="1" s="1"/>
  <c r="AF150" i="1"/>
  <c r="AE150" i="1" s="1"/>
  <c r="AF340" i="1"/>
  <c r="AE340" i="1" s="1"/>
  <c r="I223" i="1"/>
  <c r="AF223" i="1"/>
  <c r="AE223" i="1" s="1"/>
  <c r="W72" i="1"/>
  <c r="X72" i="1" s="1"/>
  <c r="AF101" i="1"/>
  <c r="AE101" i="1" s="1"/>
  <c r="AF310" i="1"/>
  <c r="AE310" i="1" s="1"/>
  <c r="AF513" i="1"/>
  <c r="AE513" i="1" s="1"/>
  <c r="AF364" i="1"/>
  <c r="AE364" i="1" s="1"/>
  <c r="AF222" i="1"/>
  <c r="AE222" i="1" s="1"/>
  <c r="AF276" i="1"/>
  <c r="AE276" i="1" s="1"/>
  <c r="AF570" i="1"/>
  <c r="AE570" i="1" s="1"/>
  <c r="W149" i="1"/>
  <c r="X149" i="1" s="1"/>
  <c r="I460" i="1"/>
  <c r="AF460" i="1"/>
  <c r="AE460" i="1" s="1"/>
  <c r="AF354" i="1"/>
  <c r="AE354" i="1" s="1"/>
  <c r="W360" i="1"/>
  <c r="X360" i="1" s="1"/>
  <c r="AF360" i="1"/>
  <c r="AE360" i="1" s="1"/>
  <c r="AF61" i="1"/>
  <c r="AE61" i="1" s="1"/>
  <c r="W375" i="1"/>
  <c r="X375" i="1" s="1"/>
  <c r="AF375" i="1"/>
  <c r="AE375" i="1" s="1"/>
  <c r="AF148" i="1"/>
  <c r="AE148" i="1" s="1"/>
  <c r="W148" i="1"/>
  <c r="X148" i="1" s="1"/>
  <c r="W220" i="1"/>
  <c r="X220" i="1" s="1"/>
  <c r="W92" i="1"/>
  <c r="X92" i="1" s="1"/>
  <c r="W575" i="1"/>
  <c r="X575" i="1" s="1"/>
  <c r="W500" i="1"/>
  <c r="X500" i="1" s="1"/>
  <c r="AF177" i="1"/>
  <c r="AE177" i="1" s="1"/>
  <c r="AF472" i="1"/>
  <c r="AE472" i="1" s="1"/>
  <c r="W93" i="1"/>
  <c r="X93" i="1" s="1"/>
  <c r="W391" i="1"/>
  <c r="X391" i="1" s="1"/>
  <c r="K82" i="1"/>
  <c r="W341" i="1"/>
  <c r="X341" i="1" s="1"/>
  <c r="W39" i="1"/>
  <c r="X39" i="1" s="1"/>
  <c r="W539" i="1"/>
  <c r="X539" i="1" s="1"/>
  <c r="AF359" i="1"/>
  <c r="AE359" i="1" s="1"/>
  <c r="AF576" i="1"/>
  <c r="AE576" i="1" s="1"/>
  <c r="AF267" i="1"/>
  <c r="AE267" i="1" s="1"/>
  <c r="K580" i="1"/>
  <c r="W557" i="1"/>
  <c r="X557" i="1" s="1"/>
  <c r="W450" i="1"/>
  <c r="X450" i="1" s="1"/>
  <c r="K16" i="1"/>
  <c r="AF541" i="1"/>
  <c r="AE541" i="1" s="1"/>
  <c r="W269" i="1"/>
  <c r="X269" i="1" s="1"/>
  <c r="AF269" i="1"/>
  <c r="AE269" i="1" s="1"/>
  <c r="K373" i="1"/>
  <c r="AF120" i="1"/>
  <c r="AE120" i="1" s="1"/>
  <c r="AF402" i="1"/>
  <c r="AE402" i="1" s="1"/>
  <c r="AF456" i="1"/>
  <c r="AE456" i="1" s="1"/>
  <c r="AF250" i="1"/>
  <c r="AE250" i="1" s="1"/>
  <c r="W405" i="1"/>
  <c r="X405" i="1" s="1"/>
  <c r="W538" i="1"/>
  <c r="X538" i="1" s="1"/>
  <c r="W35" i="1"/>
  <c r="X35" i="1" s="1"/>
  <c r="W423" i="1"/>
  <c r="X423" i="1" s="1"/>
  <c r="AF487" i="1"/>
  <c r="AE487" i="1" s="1"/>
  <c r="W219" i="1"/>
  <c r="X219" i="1" s="1"/>
  <c r="AF219" i="1"/>
  <c r="AE219" i="1" s="1"/>
  <c r="K34" i="1"/>
  <c r="AF34" i="1"/>
  <c r="AE34" i="1" s="1"/>
  <c r="AF512" i="1"/>
  <c r="AE512" i="1" s="1"/>
  <c r="AF195" i="1"/>
  <c r="AE195" i="1" s="1"/>
  <c r="Z553" i="1"/>
  <c r="AF345" i="1"/>
  <c r="AE345" i="1" s="1"/>
  <c r="AF264" i="1"/>
  <c r="AE264" i="1" s="1"/>
  <c r="AF14" i="1"/>
  <c r="AE14" i="1" s="1"/>
  <c r="AF532" i="1"/>
  <c r="AE532" i="1" s="1"/>
  <c r="W357" i="1"/>
  <c r="X357" i="1" s="1"/>
  <c r="W393" i="1"/>
  <c r="X393" i="1" s="1"/>
  <c r="W262" i="1"/>
  <c r="X262" i="1" s="1"/>
  <c r="W340" i="1"/>
  <c r="X340" i="1" s="1"/>
  <c r="K339" i="1"/>
  <c r="I327" i="1"/>
  <c r="AF327" i="1" s="1"/>
  <c r="AE327" i="1" s="1"/>
  <c r="AF475" i="1"/>
  <c r="AE475" i="1" s="1"/>
  <c r="W475" i="1"/>
  <c r="X475" i="1" s="1"/>
  <c r="W137" i="1"/>
  <c r="X137" i="1" s="1"/>
  <c r="W464" i="1"/>
  <c r="X464" i="1" s="1"/>
  <c r="AF397" i="1"/>
  <c r="AE397" i="1" s="1"/>
  <c r="Z134" i="1"/>
  <c r="AF425" i="1"/>
  <c r="AE425" i="1" s="1"/>
  <c r="AF490" i="1"/>
  <c r="AE490" i="1" s="1"/>
  <c r="AF171" i="1"/>
  <c r="AE171" i="1" s="1"/>
  <c r="AF383" i="1"/>
  <c r="AE383" i="1" s="1"/>
  <c r="W392" i="1"/>
  <c r="X392" i="1" s="1"/>
  <c r="W287" i="1"/>
  <c r="X287" i="1" s="1"/>
  <c r="W18" i="1"/>
  <c r="X18" i="1" s="1"/>
  <c r="W62" i="1"/>
  <c r="X62" i="1" s="1"/>
  <c r="Z543" i="1"/>
  <c r="W236" i="1"/>
  <c r="X236" i="1" s="1"/>
  <c r="AF100" i="1"/>
  <c r="AE100" i="1" s="1"/>
  <c r="AF283" i="1"/>
  <c r="AE283" i="1" s="1"/>
  <c r="AF258" i="1"/>
  <c r="AE258" i="1" s="1"/>
  <c r="AF313" i="1"/>
  <c r="AE313" i="1" s="1"/>
  <c r="AF135" i="1"/>
  <c r="AE135" i="1" s="1"/>
  <c r="AF567" i="1"/>
  <c r="AE567" i="1" s="1"/>
  <c r="AF547" i="1"/>
  <c r="AE547" i="1" s="1"/>
  <c r="AF502" i="1"/>
  <c r="AE502" i="1" s="1"/>
  <c r="AF478" i="1"/>
  <c r="AE478" i="1" s="1"/>
  <c r="AF406" i="1"/>
  <c r="AE406" i="1" s="1"/>
  <c r="AF382" i="1"/>
  <c r="AE382" i="1" s="1"/>
  <c r="AF136" i="1"/>
  <c r="AE136" i="1" s="1"/>
  <c r="AF109" i="1"/>
  <c r="AE109" i="1" s="1"/>
  <c r="AF85" i="1"/>
  <c r="AE85" i="1" s="1"/>
  <c r="AF27" i="1"/>
  <c r="AE27" i="1" s="1"/>
  <c r="AF7" i="1"/>
  <c r="AE7" i="1" s="1"/>
  <c r="AF390" i="1"/>
  <c r="AE390" i="1" s="1"/>
  <c r="AF115" i="1"/>
  <c r="AE115" i="1" s="1"/>
  <c r="AF204" i="1"/>
  <c r="AE204" i="1" s="1"/>
  <c r="AF31" i="1"/>
  <c r="AE31" i="1" s="1"/>
  <c r="AF105" i="1"/>
  <c r="AE105" i="1" s="1"/>
  <c r="AF462" i="1"/>
  <c r="AE462" i="1" s="1"/>
  <c r="AF569" i="1"/>
  <c r="AE569" i="1" s="1"/>
  <c r="AF238" i="1"/>
  <c r="AE238" i="1" s="1"/>
  <c r="AF209" i="1"/>
  <c r="AE209" i="1" s="1"/>
  <c r="AF185" i="1"/>
  <c r="AE185" i="1" s="1"/>
  <c r="AF130" i="1"/>
  <c r="AE130" i="1" s="1"/>
  <c r="AF108" i="1"/>
  <c r="AE108" i="1" s="1"/>
  <c r="K90" i="1"/>
  <c r="AF528" i="1"/>
  <c r="AE528" i="1" s="1"/>
  <c r="AB226" i="1"/>
  <c r="AH226" i="1" s="1"/>
  <c r="K81" i="1"/>
  <c r="AB454" i="1"/>
  <c r="AH454" i="1" s="1"/>
  <c r="W229" i="1"/>
  <c r="X229" i="1" s="1"/>
  <c r="W443" i="1"/>
  <c r="X443" i="1" s="1"/>
  <c r="AB552" i="1"/>
  <c r="AH552" i="1" s="1"/>
  <c r="AB484" i="1"/>
  <c r="AH484" i="1" s="1"/>
  <c r="M454" i="1"/>
  <c r="Z454" i="1"/>
  <c r="I454" i="1"/>
  <c r="K454" i="1"/>
  <c r="W454" i="1"/>
  <c r="X454" i="1" s="1"/>
  <c r="Y135" i="1"/>
  <c r="Z135" i="1"/>
  <c r="AB135" i="1"/>
  <c r="AH135" i="1" s="1"/>
  <c r="I135" i="1"/>
  <c r="K135" i="1"/>
  <c r="W135" i="1"/>
  <c r="X135" i="1" s="1"/>
  <c r="Y484" i="1"/>
  <c r="I484" i="1"/>
  <c r="K484" i="1"/>
  <c r="M484" i="1"/>
  <c r="Z484" i="1"/>
  <c r="I77" i="1"/>
  <c r="AF77" i="1" s="1"/>
  <c r="AE77" i="1" s="1"/>
  <c r="K77" i="1"/>
  <c r="M77" i="1"/>
  <c r="Y77" i="1"/>
  <c r="Z77" i="1"/>
  <c r="Z58" i="1"/>
  <c r="Z207" i="1"/>
  <c r="I207" i="1"/>
  <c r="AB207" i="1"/>
  <c r="AH207" i="1" s="1"/>
  <c r="K207" i="1"/>
  <c r="W207" i="1"/>
  <c r="X207" i="1" s="1"/>
  <c r="W226" i="1"/>
  <c r="X226" i="1" s="1"/>
  <c r="Y226" i="1"/>
  <c r="I226" i="1"/>
  <c r="M226" i="1"/>
  <c r="Z226" i="1"/>
  <c r="I552" i="1"/>
  <c r="K552" i="1"/>
  <c r="M552" i="1"/>
  <c r="W552" i="1"/>
  <c r="X552" i="1" s="1"/>
  <c r="Y552" i="1"/>
  <c r="Y58" i="1"/>
  <c r="W323" i="1"/>
  <c r="X323" i="1" s="1"/>
  <c r="K323" i="1"/>
  <c r="I323" i="1"/>
  <c r="Y323" i="1"/>
  <c r="AB323" i="1"/>
  <c r="AH323" i="1" s="1"/>
  <c r="AB58" i="1"/>
  <c r="AH58" i="1" s="1"/>
  <c r="W58" i="1"/>
  <c r="X58" i="1" s="1"/>
  <c r="K58" i="1"/>
  <c r="AB235" i="1"/>
  <c r="AH235" i="1" s="1"/>
  <c r="M235" i="1"/>
  <c r="Z235" i="1"/>
  <c r="Y235" i="1"/>
  <c r="W235" i="1"/>
  <c r="X235" i="1" s="1"/>
  <c r="K235" i="1"/>
  <c r="AB347" i="1"/>
  <c r="AH347" i="1" s="1"/>
  <c r="Z347" i="1"/>
  <c r="Y347" i="1"/>
  <c r="W347" i="1"/>
  <c r="X347" i="1" s="1"/>
  <c r="K347" i="1"/>
  <c r="Z125" i="1"/>
  <c r="AB125" i="1"/>
  <c r="AH125" i="1" s="1"/>
  <c r="Y125" i="1"/>
  <c r="W125" i="1"/>
  <c r="X125" i="1" s="1"/>
  <c r="K125" i="1"/>
  <c r="AB365" i="1"/>
  <c r="AH365" i="1" s="1"/>
  <c r="K365" i="1"/>
  <c r="Z365" i="1"/>
  <c r="Y365" i="1"/>
  <c r="W365" i="1"/>
  <c r="X365" i="1" s="1"/>
  <c r="AB2" i="3"/>
  <c r="I4" i="3"/>
  <c r="J4" i="3"/>
  <c r="I3" i="3"/>
  <c r="J3" i="3" s="1"/>
  <c r="K4" i="3"/>
  <c r="L4" i="3" s="1"/>
  <c r="K3" i="3"/>
  <c r="M4" i="3"/>
  <c r="L3" i="3"/>
  <c r="W4" i="3"/>
  <c r="X4" i="3" s="1"/>
  <c r="M3" i="3"/>
  <c r="W3" i="3"/>
  <c r="X3" i="3" s="1"/>
  <c r="Y4" i="3"/>
  <c r="Y3" i="3"/>
  <c r="I2" i="3"/>
  <c r="J2" i="3" s="1"/>
  <c r="K2" i="3"/>
  <c r="L2" i="3" s="1"/>
  <c r="M2" i="3"/>
  <c r="W2" i="3"/>
  <c r="X2" i="3" s="1"/>
  <c r="Y2" i="3"/>
  <c r="AB134" i="1"/>
  <c r="AH134" i="1" s="1"/>
  <c r="K134" i="1"/>
  <c r="W134" i="1"/>
  <c r="X134" i="1" s="1"/>
  <c r="I134" i="1"/>
  <c r="AF134" i="1" s="1"/>
  <c r="AE134" i="1" s="1"/>
  <c r="Y134" i="1"/>
  <c r="M134" i="1"/>
  <c r="AB553" i="1"/>
  <c r="AH553" i="1" s="1"/>
  <c r="I553" i="1"/>
  <c r="AF553" i="1" s="1"/>
  <c r="AE553" i="1" s="1"/>
  <c r="K553" i="1"/>
  <c r="W553" i="1"/>
  <c r="X553" i="1" s="1"/>
  <c r="M553" i="1"/>
  <c r="Y553" i="1"/>
  <c r="M2" i="1"/>
  <c r="AB460" i="1"/>
  <c r="AH460" i="1" s="1"/>
  <c r="Z460" i="1"/>
  <c r="Y460" i="1"/>
  <c r="W460" i="1"/>
  <c r="X460" i="1" s="1"/>
  <c r="K460" i="1"/>
  <c r="AB543" i="1"/>
  <c r="AH543" i="1" s="1"/>
  <c r="AB442" i="1"/>
  <c r="AH442" i="1" s="1"/>
  <c r="Z442" i="1"/>
  <c r="Y442" i="1"/>
  <c r="W442" i="1"/>
  <c r="X442" i="1" s="1"/>
  <c r="I543" i="1"/>
  <c r="K543" i="1"/>
  <c r="W543" i="1"/>
  <c r="X543" i="1" s="1"/>
  <c r="Y543" i="1"/>
  <c r="AB379" i="1"/>
  <c r="AH379" i="1" s="1"/>
  <c r="K442" i="1"/>
  <c r="Z379" i="1"/>
  <c r="Y379" i="1"/>
  <c r="W379" i="1"/>
  <c r="X379" i="1" s="1"/>
  <c r="W521" i="1"/>
  <c r="X521" i="1" s="1"/>
  <c r="K379" i="1"/>
  <c r="Z521" i="1"/>
  <c r="Y521" i="1"/>
  <c r="I3" i="1"/>
  <c r="K521" i="1"/>
  <c r="I2" i="1"/>
  <c r="AB521" i="1"/>
  <c r="AH521" i="1" s="1"/>
  <c r="AB507" i="1"/>
  <c r="AH507" i="1" s="1"/>
  <c r="K501" i="1"/>
  <c r="Z507" i="1"/>
  <c r="Y507" i="1"/>
  <c r="W507" i="1"/>
  <c r="X507" i="1" s="1"/>
  <c r="K507" i="1"/>
  <c r="AB501" i="1"/>
  <c r="AH501" i="1" s="1"/>
  <c r="Z501" i="1"/>
  <c r="Y501" i="1"/>
  <c r="W501" i="1"/>
  <c r="X501" i="1" s="1"/>
  <c r="I485" i="1"/>
  <c r="Y434" i="1"/>
  <c r="W434" i="1"/>
  <c r="X434" i="1" s="1"/>
  <c r="AB485" i="1"/>
  <c r="AH485" i="1" s="1"/>
  <c r="Z485" i="1"/>
  <c r="Y485" i="1"/>
  <c r="W485" i="1"/>
  <c r="X485" i="1" s="1"/>
  <c r="K485" i="1"/>
  <c r="K434" i="1"/>
  <c r="AB434" i="1"/>
  <c r="AH434" i="1" s="1"/>
  <c r="Z434" i="1"/>
  <c r="K39" i="1"/>
  <c r="I464" i="1"/>
  <c r="AF464" i="1" s="1"/>
  <c r="AE464" i="1" s="1"/>
  <c r="I39" i="1"/>
  <c r="AF39" i="1" s="1"/>
  <c r="AE39" i="1" s="1"/>
  <c r="AB21" i="1"/>
  <c r="AH21" i="1" s="1"/>
  <c r="I7" i="1"/>
  <c r="Z21" i="1"/>
  <c r="AB534" i="1"/>
  <c r="AH534" i="1" s="1"/>
  <c r="Z534" i="1"/>
  <c r="Y534" i="1"/>
  <c r="W534" i="1"/>
  <c r="X534" i="1" s="1"/>
  <c r="K534" i="1"/>
  <c r="Y21" i="1"/>
  <c r="K464" i="1"/>
  <c r="I6" i="1"/>
  <c r="AF6" i="1" s="1"/>
  <c r="AE6" i="1" s="1"/>
  <c r="W21" i="1"/>
  <c r="X21" i="1" s="1"/>
  <c r="K21" i="1"/>
  <c r="I208" i="1"/>
  <c r="K208" i="1"/>
  <c r="I137" i="1"/>
  <c r="AF137" i="1" s="1"/>
  <c r="AE137" i="1" s="1"/>
  <c r="K137" i="1"/>
  <c r="K206" i="1"/>
  <c r="I206" i="1"/>
  <c r="K6" i="1"/>
  <c r="I371" i="1"/>
  <c r="W371" i="1"/>
  <c r="X371" i="1" s="1"/>
  <c r="K107" i="1"/>
  <c r="W107" i="1"/>
  <c r="X107" i="1" s="1"/>
  <c r="K514" i="1"/>
  <c r="W514" i="1"/>
  <c r="X514" i="1" s="1"/>
  <c r="K283" i="1"/>
  <c r="W283" i="1"/>
  <c r="X283" i="1" s="1"/>
  <c r="I495" i="1"/>
  <c r="W495" i="1"/>
  <c r="X495" i="1" s="1"/>
  <c r="I387" i="1"/>
  <c r="AF387" i="1" s="1"/>
  <c r="AE387" i="1" s="1"/>
  <c r="W387" i="1"/>
  <c r="X387" i="1" s="1"/>
  <c r="I369" i="1"/>
  <c r="AF369" i="1" s="1"/>
  <c r="AE369" i="1" s="1"/>
  <c r="W369" i="1"/>
  <c r="X369" i="1" s="1"/>
  <c r="I352" i="1"/>
  <c r="AF352" i="1" s="1"/>
  <c r="AE352" i="1" s="1"/>
  <c r="W352" i="1"/>
  <c r="X352" i="1" s="1"/>
  <c r="I335" i="1"/>
  <c r="AF335" i="1" s="1"/>
  <c r="AE335" i="1" s="1"/>
  <c r="W335" i="1"/>
  <c r="X335" i="1" s="1"/>
  <c r="I317" i="1"/>
  <c r="W317" i="1"/>
  <c r="X317" i="1" s="1"/>
  <c r="I299" i="1"/>
  <c r="W299" i="1"/>
  <c r="X299" i="1" s="1"/>
  <c r="I263" i="1"/>
  <c r="AF263" i="1" s="1"/>
  <c r="AE263" i="1" s="1"/>
  <c r="W263" i="1"/>
  <c r="X263" i="1" s="1"/>
  <c r="I248" i="1"/>
  <c r="W248" i="1"/>
  <c r="X248" i="1" s="1"/>
  <c r="K231" i="1"/>
  <c r="W231" i="1"/>
  <c r="X231" i="1" s="1"/>
  <c r="I214" i="1"/>
  <c r="W214" i="1"/>
  <c r="X214" i="1" s="1"/>
  <c r="I194" i="1"/>
  <c r="AF194" i="1" s="1"/>
  <c r="AE194" i="1" s="1"/>
  <c r="W194" i="1"/>
  <c r="X194" i="1" s="1"/>
  <c r="I177" i="1"/>
  <c r="W177" i="1"/>
  <c r="X177" i="1" s="1"/>
  <c r="I159" i="1"/>
  <c r="W159" i="1"/>
  <c r="X159" i="1" s="1"/>
  <c r="I142" i="1"/>
  <c r="W142" i="1"/>
  <c r="X142" i="1" s="1"/>
  <c r="I122" i="1"/>
  <c r="W122" i="1"/>
  <c r="X122" i="1" s="1"/>
  <c r="K105" i="1"/>
  <c r="W105" i="1"/>
  <c r="X105" i="1" s="1"/>
  <c r="I86" i="1"/>
  <c r="AF86" i="1" s="1"/>
  <c r="AE86" i="1" s="1"/>
  <c r="W86" i="1"/>
  <c r="X86" i="1" s="1"/>
  <c r="I65" i="1"/>
  <c r="W65" i="1"/>
  <c r="X65" i="1" s="1"/>
  <c r="I48" i="1"/>
  <c r="W48" i="1"/>
  <c r="X48" i="1" s="1"/>
  <c r="I10" i="1"/>
  <c r="W10" i="1"/>
  <c r="X10" i="1" s="1"/>
  <c r="K318" i="1"/>
  <c r="W318" i="1"/>
  <c r="X318" i="1" s="1"/>
  <c r="W548" i="1"/>
  <c r="X548" i="1" s="1"/>
  <c r="I512" i="1"/>
  <c r="W512" i="1"/>
  <c r="X512" i="1" s="1"/>
  <c r="K494" i="1"/>
  <c r="W494" i="1"/>
  <c r="X494" i="1" s="1"/>
  <c r="K474" i="1"/>
  <c r="W474" i="1"/>
  <c r="X474" i="1" s="1"/>
  <c r="K452" i="1"/>
  <c r="W452" i="1"/>
  <c r="X452" i="1" s="1"/>
  <c r="W435" i="1"/>
  <c r="X435" i="1" s="1"/>
  <c r="I415" i="1"/>
  <c r="AF415" i="1" s="1"/>
  <c r="AE415" i="1" s="1"/>
  <c r="W415" i="1"/>
  <c r="X415" i="1" s="1"/>
  <c r="K400" i="1"/>
  <c r="W400" i="1"/>
  <c r="X400" i="1" s="1"/>
  <c r="I386" i="1"/>
  <c r="W386" i="1"/>
  <c r="X386" i="1" s="1"/>
  <c r="I368" i="1"/>
  <c r="W368" i="1"/>
  <c r="X368" i="1" s="1"/>
  <c r="K351" i="1"/>
  <c r="W351" i="1"/>
  <c r="X351" i="1" s="1"/>
  <c r="K334" i="1"/>
  <c r="W334" i="1"/>
  <c r="X334" i="1" s="1"/>
  <c r="K316" i="1"/>
  <c r="W316" i="1"/>
  <c r="X316" i="1" s="1"/>
  <c r="K281" i="1"/>
  <c r="W281" i="1"/>
  <c r="X281" i="1" s="1"/>
  <c r="I247" i="1"/>
  <c r="AF247" i="1" s="1"/>
  <c r="AE247" i="1" s="1"/>
  <c r="W247" i="1"/>
  <c r="X247" i="1" s="1"/>
  <c r="K213" i="1"/>
  <c r="W213" i="1"/>
  <c r="X213" i="1" s="1"/>
  <c r="I193" i="1"/>
  <c r="AF193" i="1" s="1"/>
  <c r="AE193" i="1" s="1"/>
  <c r="W193" i="1"/>
  <c r="X193" i="1" s="1"/>
  <c r="I176" i="1"/>
  <c r="W176" i="1"/>
  <c r="X176" i="1" s="1"/>
  <c r="I158" i="1"/>
  <c r="W158" i="1"/>
  <c r="X158" i="1" s="1"/>
  <c r="I141" i="1"/>
  <c r="W141" i="1"/>
  <c r="X141" i="1" s="1"/>
  <c r="I121" i="1"/>
  <c r="W121" i="1"/>
  <c r="X121" i="1" s="1"/>
  <c r="I85" i="1"/>
  <c r="W85" i="1"/>
  <c r="X85" i="1" s="1"/>
  <c r="I64" i="1"/>
  <c r="AF64" i="1" s="1"/>
  <c r="AE64" i="1" s="1"/>
  <c r="W64" i="1"/>
  <c r="X64" i="1" s="1"/>
  <c r="I47" i="1"/>
  <c r="W47" i="1"/>
  <c r="X47" i="1" s="1"/>
  <c r="I9" i="1"/>
  <c r="W9" i="1"/>
  <c r="X9" i="1" s="1"/>
  <c r="I515" i="1"/>
  <c r="AF515" i="1" s="1"/>
  <c r="AE515" i="1" s="1"/>
  <c r="W515" i="1"/>
  <c r="X515" i="1" s="1"/>
  <c r="I250" i="1"/>
  <c r="W250" i="1"/>
  <c r="X250" i="1" s="1"/>
  <c r="K476" i="1"/>
  <c r="W476" i="1"/>
  <c r="X476" i="1" s="1"/>
  <c r="I264" i="1"/>
  <c r="W264" i="1"/>
  <c r="X264" i="1" s="1"/>
  <c r="K143" i="1"/>
  <c r="W143" i="1"/>
  <c r="X143" i="1" s="1"/>
  <c r="K511" i="1"/>
  <c r="W511" i="1"/>
  <c r="X511" i="1" s="1"/>
  <c r="I350" i="1"/>
  <c r="AF350" i="1" s="1"/>
  <c r="AE350" i="1" s="1"/>
  <c r="W350" i="1"/>
  <c r="X350" i="1" s="1"/>
  <c r="I261" i="1"/>
  <c r="W261" i="1"/>
  <c r="X261" i="1" s="1"/>
  <c r="I46" i="1"/>
  <c r="W46" i="1"/>
  <c r="X46" i="1" s="1"/>
  <c r="K29" i="1"/>
  <c r="W29" i="1"/>
  <c r="X29" i="1" s="1"/>
  <c r="I533" i="1"/>
  <c r="AF533" i="1" s="1"/>
  <c r="AE533" i="1" s="1"/>
  <c r="W533" i="1"/>
  <c r="X533" i="1" s="1"/>
  <c r="I354" i="1"/>
  <c r="W354" i="1"/>
  <c r="X354" i="1" s="1"/>
  <c r="I126" i="1"/>
  <c r="W126" i="1"/>
  <c r="X126" i="1" s="1"/>
  <c r="I370" i="1"/>
  <c r="AF370" i="1" s="1"/>
  <c r="AE370" i="1" s="1"/>
  <c r="W370" i="1"/>
  <c r="X370" i="1" s="1"/>
  <c r="W49" i="1"/>
  <c r="X49" i="1" s="1"/>
  <c r="K531" i="1"/>
  <c r="W531" i="1"/>
  <c r="X531" i="1" s="1"/>
  <c r="I473" i="1"/>
  <c r="W473" i="1"/>
  <c r="X473" i="1" s="1"/>
  <c r="K212" i="1"/>
  <c r="W212" i="1"/>
  <c r="X212" i="1" s="1"/>
  <c r="I399" i="1"/>
  <c r="W399" i="1"/>
  <c r="X399" i="1" s="1"/>
  <c r="K366" i="1"/>
  <c r="W366" i="1"/>
  <c r="X366" i="1" s="1"/>
  <c r="I332" i="1"/>
  <c r="W332" i="1"/>
  <c r="X332" i="1" s="1"/>
  <c r="K279" i="1"/>
  <c r="W279" i="1"/>
  <c r="X279" i="1" s="1"/>
  <c r="K245" i="1"/>
  <c r="W245" i="1"/>
  <c r="X245" i="1" s="1"/>
  <c r="K210" i="1"/>
  <c r="W210" i="1"/>
  <c r="X210" i="1" s="1"/>
  <c r="K139" i="1"/>
  <c r="W139" i="1"/>
  <c r="X139" i="1" s="1"/>
  <c r="K27" i="1"/>
  <c r="W27" i="1"/>
  <c r="X27" i="1" s="1"/>
  <c r="K179" i="1"/>
  <c r="W179" i="1"/>
  <c r="X179" i="1" s="1"/>
  <c r="I32" i="1"/>
  <c r="W32" i="1"/>
  <c r="X32" i="1" s="1"/>
  <c r="K550" i="1"/>
  <c r="W550" i="1"/>
  <c r="X550" i="1" s="1"/>
  <c r="K353" i="1"/>
  <c r="W353" i="1"/>
  <c r="X353" i="1" s="1"/>
  <c r="I549" i="1"/>
  <c r="AF549" i="1" s="1"/>
  <c r="AE549" i="1" s="1"/>
  <c r="W549" i="1"/>
  <c r="X549" i="1" s="1"/>
  <c r="I192" i="1"/>
  <c r="W192" i="1"/>
  <c r="X192" i="1" s="1"/>
  <c r="K546" i="1"/>
  <c r="W546" i="1"/>
  <c r="X546" i="1" s="1"/>
  <c r="I472" i="1"/>
  <c r="W472" i="1"/>
  <c r="X472" i="1" s="1"/>
  <c r="K314" i="1"/>
  <c r="W314" i="1"/>
  <c r="X314" i="1" s="1"/>
  <c r="I296" i="1"/>
  <c r="W296" i="1"/>
  <c r="X296" i="1" s="1"/>
  <c r="I260" i="1"/>
  <c r="W260" i="1"/>
  <c r="X260" i="1" s="1"/>
  <c r="I228" i="1"/>
  <c r="W228" i="1"/>
  <c r="X228" i="1" s="1"/>
  <c r="I562" i="1"/>
  <c r="W562" i="1"/>
  <c r="X562" i="1" s="1"/>
  <c r="I545" i="1"/>
  <c r="W545" i="1"/>
  <c r="X545" i="1" s="1"/>
  <c r="K527" i="1"/>
  <c r="W527" i="1"/>
  <c r="X527" i="1" s="1"/>
  <c r="I509" i="1"/>
  <c r="W509" i="1"/>
  <c r="X509" i="1" s="1"/>
  <c r="I491" i="1"/>
  <c r="AF491" i="1" s="1"/>
  <c r="AE491" i="1" s="1"/>
  <c r="W491" i="1"/>
  <c r="X491" i="1" s="1"/>
  <c r="I471" i="1"/>
  <c r="W471" i="1"/>
  <c r="X471" i="1" s="1"/>
  <c r="K449" i="1"/>
  <c r="W449" i="1"/>
  <c r="X449" i="1" s="1"/>
  <c r="I428" i="1"/>
  <c r="W428" i="1"/>
  <c r="X428" i="1" s="1"/>
  <c r="I412" i="1"/>
  <c r="AF412" i="1" s="1"/>
  <c r="AE412" i="1" s="1"/>
  <c r="W412" i="1"/>
  <c r="X412" i="1" s="1"/>
  <c r="I398" i="1"/>
  <c r="AF398" i="1" s="1"/>
  <c r="AE398" i="1" s="1"/>
  <c r="W398" i="1"/>
  <c r="X398" i="1" s="1"/>
  <c r="I382" i="1"/>
  <c r="W382" i="1"/>
  <c r="X382" i="1" s="1"/>
  <c r="I364" i="1"/>
  <c r="W364" i="1"/>
  <c r="X364" i="1" s="1"/>
  <c r="I348" i="1"/>
  <c r="W348" i="1"/>
  <c r="X348" i="1" s="1"/>
  <c r="I331" i="1"/>
  <c r="W331" i="1"/>
  <c r="X331" i="1" s="1"/>
  <c r="I313" i="1"/>
  <c r="W313" i="1"/>
  <c r="X313" i="1" s="1"/>
  <c r="I295" i="1"/>
  <c r="W295" i="1"/>
  <c r="X295" i="1" s="1"/>
  <c r="I278" i="1"/>
  <c r="W278" i="1"/>
  <c r="X278" i="1" s="1"/>
  <c r="I259" i="1"/>
  <c r="AF259" i="1" s="1"/>
  <c r="AE259" i="1" s="1"/>
  <c r="W259" i="1"/>
  <c r="X259" i="1" s="1"/>
  <c r="I244" i="1"/>
  <c r="W244" i="1"/>
  <c r="X244" i="1" s="1"/>
  <c r="I227" i="1"/>
  <c r="AF227" i="1" s="1"/>
  <c r="AE227" i="1" s="1"/>
  <c r="W227" i="1"/>
  <c r="X227" i="1" s="1"/>
  <c r="I209" i="1"/>
  <c r="W209" i="1"/>
  <c r="X209" i="1" s="1"/>
  <c r="I190" i="1"/>
  <c r="W190" i="1"/>
  <c r="X190" i="1" s="1"/>
  <c r="K173" i="1"/>
  <c r="W173" i="1"/>
  <c r="X173" i="1" s="1"/>
  <c r="K154" i="1"/>
  <c r="W154" i="1"/>
  <c r="X154" i="1" s="1"/>
  <c r="I138" i="1"/>
  <c r="W138" i="1"/>
  <c r="X138" i="1" s="1"/>
  <c r="I118" i="1"/>
  <c r="W118" i="1"/>
  <c r="X118" i="1" s="1"/>
  <c r="I101" i="1"/>
  <c r="W101" i="1"/>
  <c r="X101" i="1" s="1"/>
  <c r="I81" i="1"/>
  <c r="W81" i="1"/>
  <c r="X81" i="1" s="1"/>
  <c r="K61" i="1"/>
  <c r="W61" i="1"/>
  <c r="X61" i="1" s="1"/>
  <c r="I43" i="1"/>
  <c r="W43" i="1"/>
  <c r="X43" i="1" s="1"/>
  <c r="I26" i="1"/>
  <c r="W26" i="1"/>
  <c r="X26" i="1" s="1"/>
  <c r="I301" i="1"/>
  <c r="AF301" i="1" s="1"/>
  <c r="AE301" i="1" s="1"/>
  <c r="W301" i="1"/>
  <c r="X301" i="1" s="1"/>
  <c r="K496" i="1"/>
  <c r="W496" i="1"/>
  <c r="X496" i="1" s="1"/>
  <c r="I195" i="1"/>
  <c r="W195" i="1"/>
  <c r="X195" i="1" s="1"/>
  <c r="I160" i="1"/>
  <c r="W160" i="1"/>
  <c r="X160" i="1" s="1"/>
  <c r="K87" i="1"/>
  <c r="W87" i="1"/>
  <c r="X87" i="1" s="1"/>
  <c r="I566" i="1"/>
  <c r="W566" i="1"/>
  <c r="X566" i="1" s="1"/>
  <c r="I451" i="1"/>
  <c r="W451" i="1"/>
  <c r="X451" i="1" s="1"/>
  <c r="K280" i="1"/>
  <c r="W280" i="1"/>
  <c r="X280" i="1" s="1"/>
  <c r="I45" i="1"/>
  <c r="W45" i="1"/>
  <c r="X45" i="1" s="1"/>
  <c r="I580" i="1"/>
  <c r="AF580" i="1" s="1"/>
  <c r="AE580" i="1" s="1"/>
  <c r="W580" i="1"/>
  <c r="X580" i="1" s="1"/>
  <c r="K561" i="1"/>
  <c r="W561" i="1"/>
  <c r="X561" i="1" s="1"/>
  <c r="I544" i="1"/>
  <c r="W544" i="1"/>
  <c r="X544" i="1" s="1"/>
  <c r="K526" i="1"/>
  <c r="W526" i="1"/>
  <c r="X526" i="1" s="1"/>
  <c r="I508" i="1"/>
  <c r="AF508" i="1" s="1"/>
  <c r="AE508" i="1" s="1"/>
  <c r="W508" i="1"/>
  <c r="X508" i="1" s="1"/>
  <c r="I490" i="1"/>
  <c r="W490" i="1"/>
  <c r="X490" i="1" s="1"/>
  <c r="I470" i="1"/>
  <c r="W470" i="1"/>
  <c r="X470" i="1" s="1"/>
  <c r="I448" i="1"/>
  <c r="AF448" i="1" s="1"/>
  <c r="AE448" i="1" s="1"/>
  <c r="W448" i="1"/>
  <c r="X448" i="1" s="1"/>
  <c r="I427" i="1"/>
  <c r="W427" i="1"/>
  <c r="X427" i="1" s="1"/>
  <c r="K411" i="1"/>
  <c r="W411" i="1"/>
  <c r="X411" i="1" s="1"/>
  <c r="I397" i="1"/>
  <c r="W397" i="1"/>
  <c r="X397" i="1" s="1"/>
  <c r="I381" i="1"/>
  <c r="AF381" i="1" s="1"/>
  <c r="AE381" i="1" s="1"/>
  <c r="W381" i="1"/>
  <c r="X381" i="1" s="1"/>
  <c r="I359" i="1"/>
  <c r="W359" i="1"/>
  <c r="X359" i="1" s="1"/>
  <c r="I346" i="1"/>
  <c r="W346" i="1"/>
  <c r="X346" i="1" s="1"/>
  <c r="I329" i="1"/>
  <c r="W329" i="1"/>
  <c r="X329" i="1" s="1"/>
  <c r="I312" i="1"/>
  <c r="AF312" i="1" s="1"/>
  <c r="AE312" i="1" s="1"/>
  <c r="W312" i="1"/>
  <c r="X312" i="1" s="1"/>
  <c r="I294" i="1"/>
  <c r="AF294" i="1" s="1"/>
  <c r="AE294" i="1" s="1"/>
  <c r="W294" i="1"/>
  <c r="X294" i="1" s="1"/>
  <c r="I277" i="1"/>
  <c r="W277" i="1"/>
  <c r="X277" i="1" s="1"/>
  <c r="I258" i="1"/>
  <c r="W258" i="1"/>
  <c r="X258" i="1" s="1"/>
  <c r="I242" i="1"/>
  <c r="W242" i="1"/>
  <c r="X242" i="1" s="1"/>
  <c r="I225" i="1"/>
  <c r="W225" i="1"/>
  <c r="X225" i="1" s="1"/>
  <c r="I189" i="1"/>
  <c r="W189" i="1"/>
  <c r="X189" i="1" s="1"/>
  <c r="K171" i="1"/>
  <c r="W171" i="1"/>
  <c r="X171" i="1" s="1"/>
  <c r="I153" i="1"/>
  <c r="AF153" i="1" s="1"/>
  <c r="AE153" i="1" s="1"/>
  <c r="W153" i="1"/>
  <c r="X153" i="1" s="1"/>
  <c r="I117" i="1"/>
  <c r="AF117" i="1" s="1"/>
  <c r="AE117" i="1" s="1"/>
  <c r="W117" i="1"/>
  <c r="X117" i="1" s="1"/>
  <c r="I100" i="1"/>
  <c r="W100" i="1"/>
  <c r="X100" i="1" s="1"/>
  <c r="I80" i="1"/>
  <c r="AF80" i="1" s="1"/>
  <c r="AE80" i="1" s="1"/>
  <c r="W80" i="1"/>
  <c r="X80" i="1" s="1"/>
  <c r="I60" i="1"/>
  <c r="AF60" i="1" s="1"/>
  <c r="AE60" i="1" s="1"/>
  <c r="W60" i="1"/>
  <c r="X60" i="1" s="1"/>
  <c r="I42" i="1"/>
  <c r="AF42" i="1" s="1"/>
  <c r="AE42" i="1" s="1"/>
  <c r="W42" i="1"/>
  <c r="X42" i="1" s="1"/>
  <c r="I25" i="1"/>
  <c r="AF25" i="1" s="1"/>
  <c r="AE25" i="1" s="1"/>
  <c r="W25" i="1"/>
  <c r="X25" i="1" s="1"/>
  <c r="K5" i="1"/>
  <c r="W5" i="1"/>
  <c r="X5" i="1" s="1"/>
  <c r="I497" i="1"/>
  <c r="W497" i="1"/>
  <c r="X497" i="1" s="1"/>
  <c r="K529" i="1"/>
  <c r="W529" i="1"/>
  <c r="X529" i="1" s="1"/>
  <c r="I333" i="1"/>
  <c r="W333" i="1"/>
  <c r="X333" i="1" s="1"/>
  <c r="K103" i="1"/>
  <c r="W103" i="1"/>
  <c r="X103" i="1" s="1"/>
  <c r="I510" i="1"/>
  <c r="AF510" i="1" s="1"/>
  <c r="AE510" i="1" s="1"/>
  <c r="W510" i="1"/>
  <c r="X510" i="1" s="1"/>
  <c r="I174" i="1"/>
  <c r="W174" i="1"/>
  <c r="X174" i="1" s="1"/>
  <c r="I578" i="1"/>
  <c r="W578" i="1"/>
  <c r="X578" i="1" s="1"/>
  <c r="K560" i="1"/>
  <c r="W560" i="1"/>
  <c r="X560" i="1" s="1"/>
  <c r="I198" i="1"/>
  <c r="W198" i="1"/>
  <c r="X198" i="1" s="1"/>
  <c r="K525" i="1"/>
  <c r="W525" i="1"/>
  <c r="X525" i="1" s="1"/>
  <c r="I506" i="1"/>
  <c r="W506" i="1"/>
  <c r="X506" i="1" s="1"/>
  <c r="I487" i="1"/>
  <c r="W487" i="1"/>
  <c r="X487" i="1" s="1"/>
  <c r="I466" i="1"/>
  <c r="W466" i="1"/>
  <c r="X466" i="1" s="1"/>
  <c r="I447" i="1"/>
  <c r="W447" i="1"/>
  <c r="X447" i="1" s="1"/>
  <c r="I426" i="1"/>
  <c r="W426" i="1"/>
  <c r="X426" i="1" s="1"/>
  <c r="W410" i="1"/>
  <c r="X410" i="1" s="1"/>
  <c r="I396" i="1"/>
  <c r="W396" i="1"/>
  <c r="X396" i="1" s="1"/>
  <c r="I380" i="1"/>
  <c r="W380" i="1"/>
  <c r="X380" i="1" s="1"/>
  <c r="I363" i="1"/>
  <c r="AF363" i="1" s="1"/>
  <c r="AE363" i="1" s="1"/>
  <c r="W363" i="1"/>
  <c r="X363" i="1" s="1"/>
  <c r="I345" i="1"/>
  <c r="W345" i="1"/>
  <c r="X345" i="1" s="1"/>
  <c r="I328" i="1"/>
  <c r="AF328" i="1" s="1"/>
  <c r="AE328" i="1" s="1"/>
  <c r="W328" i="1"/>
  <c r="X328" i="1" s="1"/>
  <c r="I310" i="1"/>
  <c r="W310" i="1"/>
  <c r="X310" i="1" s="1"/>
  <c r="K293" i="1"/>
  <c r="W293" i="1"/>
  <c r="X293" i="1" s="1"/>
  <c r="I276" i="1"/>
  <c r="W276" i="1"/>
  <c r="X276" i="1" s="1"/>
  <c r="I257" i="1"/>
  <c r="AF257" i="1" s="1"/>
  <c r="AE257" i="1" s="1"/>
  <c r="W257" i="1"/>
  <c r="X257" i="1" s="1"/>
  <c r="I241" i="1"/>
  <c r="AF241" i="1" s="1"/>
  <c r="AE241" i="1" s="1"/>
  <c r="W241" i="1"/>
  <c r="X241" i="1" s="1"/>
  <c r="I224" i="1"/>
  <c r="AF224" i="1" s="1"/>
  <c r="AE224" i="1" s="1"/>
  <c r="W224" i="1"/>
  <c r="X224" i="1" s="1"/>
  <c r="I188" i="1"/>
  <c r="AF188" i="1" s="1"/>
  <c r="AE188" i="1" s="1"/>
  <c r="W188" i="1"/>
  <c r="X188" i="1" s="1"/>
  <c r="K170" i="1"/>
  <c r="W170" i="1"/>
  <c r="X170" i="1" s="1"/>
  <c r="I152" i="1"/>
  <c r="AF152" i="1" s="1"/>
  <c r="AE152" i="1" s="1"/>
  <c r="W152" i="1"/>
  <c r="X152" i="1" s="1"/>
  <c r="I136" i="1"/>
  <c r="W136" i="1"/>
  <c r="X136" i="1" s="1"/>
  <c r="K116" i="1"/>
  <c r="W116" i="1"/>
  <c r="X116" i="1" s="1"/>
  <c r="I98" i="1"/>
  <c r="AF98" i="1" s="1"/>
  <c r="AE98" i="1" s="1"/>
  <c r="W98" i="1"/>
  <c r="X98" i="1" s="1"/>
  <c r="I79" i="1"/>
  <c r="W79" i="1"/>
  <c r="X79" i="1" s="1"/>
  <c r="I59" i="1"/>
  <c r="W59" i="1"/>
  <c r="X59" i="1" s="1"/>
  <c r="I41" i="1"/>
  <c r="W41" i="1"/>
  <c r="X41" i="1" s="1"/>
  <c r="I24" i="1"/>
  <c r="W24" i="1"/>
  <c r="X24" i="1" s="1"/>
  <c r="W4" i="1"/>
  <c r="X4" i="1" s="1"/>
  <c r="K477" i="1"/>
  <c r="W477" i="1"/>
  <c r="X477" i="1" s="1"/>
  <c r="I389" i="1"/>
  <c r="W389" i="1"/>
  <c r="X389" i="1" s="1"/>
  <c r="K161" i="1"/>
  <c r="W161" i="1"/>
  <c r="X161" i="1" s="1"/>
  <c r="I50" i="1"/>
  <c r="W50" i="1"/>
  <c r="X50" i="1" s="1"/>
  <c r="I455" i="1"/>
  <c r="AF455" i="1" s="1"/>
  <c r="AE455" i="1" s="1"/>
  <c r="W455" i="1"/>
  <c r="X455" i="1" s="1"/>
  <c r="K232" i="1"/>
  <c r="W232" i="1"/>
  <c r="X232" i="1" s="1"/>
  <c r="I31" i="1"/>
  <c r="W31" i="1"/>
  <c r="X31" i="1" s="1"/>
  <c r="I367" i="1"/>
  <c r="AF367" i="1" s="1"/>
  <c r="AE367" i="1" s="1"/>
  <c r="W367" i="1"/>
  <c r="X367" i="1" s="1"/>
  <c r="I120" i="1"/>
  <c r="W120" i="1"/>
  <c r="X120" i="1" s="1"/>
  <c r="I83" i="1"/>
  <c r="W83" i="1"/>
  <c r="X83" i="1" s="1"/>
  <c r="I577" i="1"/>
  <c r="AF577" i="1" s="1"/>
  <c r="AE577" i="1" s="1"/>
  <c r="W577" i="1"/>
  <c r="X577" i="1" s="1"/>
  <c r="K559" i="1"/>
  <c r="W559" i="1"/>
  <c r="X559" i="1" s="1"/>
  <c r="K542" i="1"/>
  <c r="W542" i="1"/>
  <c r="X542" i="1" s="1"/>
  <c r="K524" i="1"/>
  <c r="W524" i="1"/>
  <c r="X524" i="1" s="1"/>
  <c r="K505" i="1"/>
  <c r="W505" i="1"/>
  <c r="X505" i="1" s="1"/>
  <c r="I483" i="1"/>
  <c r="W483" i="1"/>
  <c r="X483" i="1" s="1"/>
  <c r="K465" i="1"/>
  <c r="W465" i="1"/>
  <c r="X465" i="1" s="1"/>
  <c r="W446" i="1"/>
  <c r="X446" i="1" s="1"/>
  <c r="I425" i="1"/>
  <c r="W425" i="1"/>
  <c r="X425" i="1" s="1"/>
  <c r="I408" i="1"/>
  <c r="W408" i="1"/>
  <c r="X408" i="1" s="1"/>
  <c r="I395" i="1"/>
  <c r="AF395" i="1" s="1"/>
  <c r="AE395" i="1" s="1"/>
  <c r="W395" i="1"/>
  <c r="X395" i="1" s="1"/>
  <c r="I378" i="1"/>
  <c r="W378" i="1"/>
  <c r="X378" i="1" s="1"/>
  <c r="I362" i="1"/>
  <c r="W362" i="1"/>
  <c r="X362" i="1" s="1"/>
  <c r="K344" i="1"/>
  <c r="W344" i="1"/>
  <c r="X344" i="1" s="1"/>
  <c r="K327" i="1"/>
  <c r="W327" i="1"/>
  <c r="X327" i="1" s="1"/>
  <c r="I309" i="1"/>
  <c r="AF309" i="1" s="1"/>
  <c r="AE309" i="1" s="1"/>
  <c r="W309" i="1"/>
  <c r="X309" i="1" s="1"/>
  <c r="K292" i="1"/>
  <c r="W292" i="1"/>
  <c r="X292" i="1" s="1"/>
  <c r="I275" i="1"/>
  <c r="W275" i="1"/>
  <c r="X275" i="1" s="1"/>
  <c r="K256" i="1"/>
  <c r="W256" i="1"/>
  <c r="X256" i="1" s="1"/>
  <c r="K240" i="1"/>
  <c r="W240" i="1"/>
  <c r="X240" i="1" s="1"/>
  <c r="K223" i="1"/>
  <c r="W223" i="1"/>
  <c r="X223" i="1" s="1"/>
  <c r="I205" i="1"/>
  <c r="AF205" i="1" s="1"/>
  <c r="AE205" i="1" s="1"/>
  <c r="W205" i="1"/>
  <c r="X205" i="1" s="1"/>
  <c r="I186" i="1"/>
  <c r="AF186" i="1" s="1"/>
  <c r="AE186" i="1" s="1"/>
  <c r="W186" i="1"/>
  <c r="X186" i="1" s="1"/>
  <c r="I169" i="1"/>
  <c r="W169" i="1"/>
  <c r="X169" i="1" s="1"/>
  <c r="I151" i="1"/>
  <c r="W151" i="1"/>
  <c r="X151" i="1" s="1"/>
  <c r="K133" i="1"/>
  <c r="W133" i="1"/>
  <c r="X133" i="1" s="1"/>
  <c r="K115" i="1"/>
  <c r="W115" i="1"/>
  <c r="X115" i="1" s="1"/>
  <c r="K97" i="1"/>
  <c r="W97" i="1"/>
  <c r="X97" i="1" s="1"/>
  <c r="K78" i="1"/>
  <c r="W78" i="1"/>
  <c r="X78" i="1" s="1"/>
  <c r="I82" i="1"/>
  <c r="W82" i="1"/>
  <c r="X82" i="1" s="1"/>
  <c r="I40" i="1"/>
  <c r="W40" i="1"/>
  <c r="X40" i="1" s="1"/>
  <c r="I23" i="1"/>
  <c r="W23" i="1"/>
  <c r="X23" i="1" s="1"/>
  <c r="W3" i="1"/>
  <c r="X3" i="1" s="1"/>
  <c r="I438" i="1"/>
  <c r="AF438" i="1" s="1"/>
  <c r="AE438" i="1" s="1"/>
  <c r="W438" i="1"/>
  <c r="X438" i="1" s="1"/>
  <c r="K431" i="1"/>
  <c r="W431" i="1"/>
  <c r="X431" i="1" s="1"/>
  <c r="I388" i="1"/>
  <c r="AF388" i="1" s="1"/>
  <c r="AE388" i="1" s="1"/>
  <c r="W388" i="1"/>
  <c r="X388" i="1" s="1"/>
  <c r="K528" i="1"/>
  <c r="W528" i="1"/>
  <c r="X528" i="1" s="1"/>
  <c r="K413" i="1"/>
  <c r="W413" i="1"/>
  <c r="X413" i="1" s="1"/>
  <c r="I119" i="1"/>
  <c r="AF119" i="1" s="1"/>
  <c r="AE119" i="1" s="1"/>
  <c r="W119" i="1"/>
  <c r="X119" i="1" s="1"/>
  <c r="K576" i="1"/>
  <c r="W576" i="1"/>
  <c r="X576" i="1" s="1"/>
  <c r="K558" i="1"/>
  <c r="W558" i="1"/>
  <c r="X558" i="1" s="1"/>
  <c r="I541" i="1"/>
  <c r="W541" i="1"/>
  <c r="X541" i="1" s="1"/>
  <c r="K523" i="1"/>
  <c r="W523" i="1"/>
  <c r="X523" i="1" s="1"/>
  <c r="I504" i="1"/>
  <c r="W504" i="1"/>
  <c r="X504" i="1" s="1"/>
  <c r="K482" i="1"/>
  <c r="W482" i="1"/>
  <c r="X482" i="1" s="1"/>
  <c r="I445" i="1"/>
  <c r="W445" i="1"/>
  <c r="X445" i="1" s="1"/>
  <c r="K424" i="1"/>
  <c r="W424" i="1"/>
  <c r="X424" i="1" s="1"/>
  <c r="K394" i="1"/>
  <c r="W394" i="1"/>
  <c r="X394" i="1" s="1"/>
  <c r="K377" i="1"/>
  <c r="W377" i="1"/>
  <c r="X377" i="1" s="1"/>
  <c r="I361" i="1"/>
  <c r="W361" i="1"/>
  <c r="X361" i="1" s="1"/>
  <c r="K343" i="1"/>
  <c r="W343" i="1"/>
  <c r="X343" i="1" s="1"/>
  <c r="I326" i="1"/>
  <c r="AF326" i="1" s="1"/>
  <c r="AE326" i="1" s="1"/>
  <c r="W326" i="1"/>
  <c r="X326" i="1" s="1"/>
  <c r="I308" i="1"/>
  <c r="AF308" i="1" s="1"/>
  <c r="AE308" i="1" s="1"/>
  <c r="W308" i="1"/>
  <c r="X308" i="1" s="1"/>
  <c r="W291" i="1"/>
  <c r="X291" i="1" s="1"/>
  <c r="K274" i="1"/>
  <c r="W274" i="1"/>
  <c r="X274" i="1" s="1"/>
  <c r="I255" i="1"/>
  <c r="AF255" i="1" s="1"/>
  <c r="AE255" i="1" s="1"/>
  <c r="W255" i="1"/>
  <c r="X255" i="1" s="1"/>
  <c r="K239" i="1"/>
  <c r="W239" i="1"/>
  <c r="X239" i="1" s="1"/>
  <c r="I222" i="1"/>
  <c r="W222" i="1"/>
  <c r="X222" i="1" s="1"/>
  <c r="K204" i="1"/>
  <c r="W204" i="1"/>
  <c r="X204" i="1" s="1"/>
  <c r="K185" i="1"/>
  <c r="W185" i="1"/>
  <c r="X185" i="1" s="1"/>
  <c r="I168" i="1"/>
  <c r="W168" i="1"/>
  <c r="X168" i="1" s="1"/>
  <c r="K150" i="1"/>
  <c r="W150" i="1"/>
  <c r="X150" i="1" s="1"/>
  <c r="I132" i="1"/>
  <c r="W132" i="1"/>
  <c r="X132" i="1" s="1"/>
  <c r="I114" i="1"/>
  <c r="W114" i="1"/>
  <c r="X114" i="1" s="1"/>
  <c r="K94" i="1"/>
  <c r="W94" i="1"/>
  <c r="X94" i="1" s="1"/>
  <c r="I76" i="1"/>
  <c r="W76" i="1"/>
  <c r="X76" i="1" s="1"/>
  <c r="K57" i="1"/>
  <c r="W57" i="1"/>
  <c r="X57" i="1" s="1"/>
  <c r="K22" i="1"/>
  <c r="W22" i="1"/>
  <c r="X22" i="1" s="1"/>
  <c r="I456" i="1"/>
  <c r="W456" i="1"/>
  <c r="X456" i="1" s="1"/>
  <c r="I337" i="1"/>
  <c r="W337" i="1"/>
  <c r="X337" i="1" s="1"/>
  <c r="I216" i="1"/>
  <c r="W216" i="1"/>
  <c r="X216" i="1" s="1"/>
  <c r="I144" i="1"/>
  <c r="W144" i="1"/>
  <c r="X144" i="1" s="1"/>
  <c r="I12" i="1"/>
  <c r="AF12" i="1" s="1"/>
  <c r="AE12" i="1" s="1"/>
  <c r="W12" i="1"/>
  <c r="X12" i="1" s="1"/>
  <c r="K417" i="1"/>
  <c r="W417" i="1"/>
  <c r="X417" i="1" s="1"/>
  <c r="I453" i="1"/>
  <c r="AF453" i="1" s="1"/>
  <c r="AE453" i="1" s="1"/>
  <c r="W453" i="1"/>
  <c r="X453" i="1" s="1"/>
  <c r="K530" i="1"/>
  <c r="W530" i="1"/>
  <c r="X530" i="1" s="1"/>
  <c r="I564" i="1"/>
  <c r="W564" i="1"/>
  <c r="X564" i="1" s="1"/>
  <c r="K414" i="1"/>
  <c r="W414" i="1"/>
  <c r="X414" i="1" s="1"/>
  <c r="K315" i="1"/>
  <c r="W315" i="1"/>
  <c r="X315" i="1" s="1"/>
  <c r="K140" i="1"/>
  <c r="W140" i="1"/>
  <c r="X140" i="1" s="1"/>
  <c r="I492" i="1"/>
  <c r="AF492" i="1" s="1"/>
  <c r="AE492" i="1" s="1"/>
  <c r="W492" i="1"/>
  <c r="X492" i="1" s="1"/>
  <c r="I191" i="1"/>
  <c r="W191" i="1"/>
  <c r="X191" i="1" s="1"/>
  <c r="K342" i="1"/>
  <c r="W342" i="1"/>
  <c r="X342" i="1" s="1"/>
  <c r="K325" i="1"/>
  <c r="W325" i="1"/>
  <c r="X325" i="1" s="1"/>
  <c r="K307" i="1"/>
  <c r="W307" i="1"/>
  <c r="X307" i="1" s="1"/>
  <c r="K290" i="1"/>
  <c r="W290" i="1"/>
  <c r="X290" i="1" s="1"/>
  <c r="W184" i="1"/>
  <c r="X184" i="1" s="1"/>
  <c r="K75" i="1"/>
  <c r="W75" i="1"/>
  <c r="X75" i="1" s="1"/>
  <c r="K56" i="1"/>
  <c r="W56" i="1"/>
  <c r="X56" i="1" s="1"/>
  <c r="K37" i="1"/>
  <c r="W37" i="1"/>
  <c r="X37" i="1" s="1"/>
  <c r="K20" i="1"/>
  <c r="W20" i="1"/>
  <c r="X20" i="1" s="1"/>
  <c r="I569" i="1"/>
  <c r="W569" i="1"/>
  <c r="X569" i="1" s="1"/>
  <c r="I319" i="1"/>
  <c r="AF319" i="1" s="1"/>
  <c r="AE319" i="1" s="1"/>
  <c r="W319" i="1"/>
  <c r="X319" i="1" s="1"/>
  <c r="I88" i="1"/>
  <c r="W88" i="1"/>
  <c r="X88" i="1" s="1"/>
  <c r="I437" i="1"/>
  <c r="AF437" i="1" s="1"/>
  <c r="AE437" i="1" s="1"/>
  <c r="W437" i="1"/>
  <c r="X437" i="1" s="1"/>
  <c r="K124" i="1"/>
  <c r="W124" i="1"/>
  <c r="X124" i="1" s="1"/>
  <c r="I513" i="1"/>
  <c r="W513" i="1"/>
  <c r="X513" i="1" s="1"/>
  <c r="W433" i="1"/>
  <c r="X433" i="1" s="1"/>
  <c r="I297" i="1"/>
  <c r="W297" i="1"/>
  <c r="X297" i="1" s="1"/>
  <c r="I175" i="1"/>
  <c r="AF175" i="1" s="1"/>
  <c r="AE175" i="1" s="1"/>
  <c r="W175" i="1"/>
  <c r="X175" i="1" s="1"/>
  <c r="K324" i="1"/>
  <c r="W324" i="1"/>
  <c r="X324" i="1" s="1"/>
  <c r="K306" i="1"/>
  <c r="W306" i="1"/>
  <c r="X306" i="1" s="1"/>
  <c r="K288" i="1"/>
  <c r="W288" i="1"/>
  <c r="X288" i="1" s="1"/>
  <c r="K272" i="1"/>
  <c r="W272" i="1"/>
  <c r="X272" i="1" s="1"/>
  <c r="K36" i="1"/>
  <c r="W36" i="1"/>
  <c r="X36" i="1" s="1"/>
  <c r="K19" i="1"/>
  <c r="W19" i="1"/>
  <c r="X19" i="1" s="1"/>
  <c r="I266" i="1"/>
  <c r="AF266" i="1" s="1"/>
  <c r="AE266" i="1" s="1"/>
  <c r="W266" i="1"/>
  <c r="X266" i="1" s="1"/>
  <c r="I11" i="1"/>
  <c r="W11" i="1"/>
  <c r="X11" i="1" s="1"/>
  <c r="I565" i="1"/>
  <c r="W565" i="1"/>
  <c r="X565" i="1" s="1"/>
  <c r="I547" i="1"/>
  <c r="W547" i="1"/>
  <c r="X547" i="1" s="1"/>
  <c r="K385" i="1"/>
  <c r="W385" i="1"/>
  <c r="X385" i="1" s="1"/>
  <c r="I246" i="1"/>
  <c r="W246" i="1"/>
  <c r="X246" i="1" s="1"/>
  <c r="I563" i="1"/>
  <c r="W563" i="1"/>
  <c r="X563" i="1" s="1"/>
  <c r="I551" i="1"/>
  <c r="W551" i="1"/>
  <c r="X551" i="1" s="1"/>
  <c r="I284" i="1"/>
  <c r="W284" i="1"/>
  <c r="X284" i="1" s="1"/>
  <c r="I67" i="1"/>
  <c r="W67" i="1"/>
  <c r="X67" i="1" s="1"/>
  <c r="K402" i="1"/>
  <c r="W402" i="1"/>
  <c r="X402" i="1" s="1"/>
  <c r="I215" i="1"/>
  <c r="W215" i="1"/>
  <c r="X215" i="1" s="1"/>
  <c r="K106" i="1"/>
  <c r="W106" i="1"/>
  <c r="X106" i="1" s="1"/>
  <c r="I436" i="1"/>
  <c r="W436" i="1"/>
  <c r="X436" i="1" s="1"/>
  <c r="I493" i="1"/>
  <c r="AF493" i="1" s="1"/>
  <c r="AE493" i="1" s="1"/>
  <c r="W493" i="1"/>
  <c r="X493" i="1" s="1"/>
  <c r="I84" i="1"/>
  <c r="W84" i="1"/>
  <c r="X84" i="1" s="1"/>
  <c r="W432" i="1"/>
  <c r="X432" i="1" s="1"/>
  <c r="K102" i="1"/>
  <c r="W102" i="1"/>
  <c r="X102" i="1" s="1"/>
  <c r="K117" i="1"/>
  <c r="I573" i="1"/>
  <c r="AF573" i="1" s="1"/>
  <c r="AE573" i="1" s="1"/>
  <c r="W573" i="1"/>
  <c r="X573" i="1" s="1"/>
  <c r="I555" i="1"/>
  <c r="W555" i="1"/>
  <c r="X555" i="1" s="1"/>
  <c r="I537" i="1"/>
  <c r="AF537" i="1" s="1"/>
  <c r="AE537" i="1" s="1"/>
  <c r="W537" i="1"/>
  <c r="X537" i="1" s="1"/>
  <c r="I518" i="1"/>
  <c r="AF518" i="1" s="1"/>
  <c r="AE518" i="1" s="1"/>
  <c r="W518" i="1"/>
  <c r="X518" i="1" s="1"/>
  <c r="I499" i="1"/>
  <c r="AF499" i="1" s="1"/>
  <c r="AE499" i="1" s="1"/>
  <c r="W499" i="1"/>
  <c r="X499" i="1" s="1"/>
  <c r="I458" i="1"/>
  <c r="AF458" i="1" s="1"/>
  <c r="AE458" i="1" s="1"/>
  <c r="W458" i="1"/>
  <c r="X458" i="1" s="1"/>
  <c r="I440" i="1"/>
  <c r="AF440" i="1" s="1"/>
  <c r="AE440" i="1" s="1"/>
  <c r="W440" i="1"/>
  <c r="X440" i="1" s="1"/>
  <c r="I420" i="1"/>
  <c r="W420" i="1"/>
  <c r="X420" i="1" s="1"/>
  <c r="I404" i="1"/>
  <c r="AF404" i="1" s="1"/>
  <c r="AE404" i="1" s="1"/>
  <c r="W404" i="1"/>
  <c r="X404" i="1" s="1"/>
  <c r="I390" i="1"/>
  <c r="W390" i="1"/>
  <c r="X390" i="1" s="1"/>
  <c r="I373" i="1"/>
  <c r="AF373" i="1" s="1"/>
  <c r="AE373" i="1" s="1"/>
  <c r="W373" i="1"/>
  <c r="X373" i="1" s="1"/>
  <c r="I356" i="1"/>
  <c r="W356" i="1"/>
  <c r="X356" i="1" s="1"/>
  <c r="I339" i="1"/>
  <c r="AF339" i="1" s="1"/>
  <c r="AE339" i="1" s="1"/>
  <c r="W339" i="1"/>
  <c r="X339" i="1" s="1"/>
  <c r="I321" i="1"/>
  <c r="W321" i="1"/>
  <c r="X321" i="1" s="1"/>
  <c r="I304" i="1"/>
  <c r="W304" i="1"/>
  <c r="X304" i="1" s="1"/>
  <c r="I286" i="1"/>
  <c r="W286" i="1"/>
  <c r="X286" i="1" s="1"/>
  <c r="I268" i="1"/>
  <c r="AF268" i="1" s="1"/>
  <c r="AE268" i="1" s="1"/>
  <c r="W268" i="1"/>
  <c r="X268" i="1" s="1"/>
  <c r="I383" i="1"/>
  <c r="W383" i="1"/>
  <c r="X383" i="1" s="1"/>
  <c r="I234" i="1"/>
  <c r="W234" i="1"/>
  <c r="X234" i="1" s="1"/>
  <c r="I218" i="1"/>
  <c r="W218" i="1"/>
  <c r="X218" i="1" s="1"/>
  <c r="I199" i="1"/>
  <c r="AF199" i="1" s="1"/>
  <c r="AE199" i="1" s="1"/>
  <c r="W199" i="1"/>
  <c r="X199" i="1" s="1"/>
  <c r="I181" i="1"/>
  <c r="W181" i="1"/>
  <c r="X181" i="1" s="1"/>
  <c r="I163" i="1"/>
  <c r="AF163" i="1" s="1"/>
  <c r="AE163" i="1" s="1"/>
  <c r="W163" i="1"/>
  <c r="X163" i="1" s="1"/>
  <c r="I146" i="1"/>
  <c r="AF146" i="1" s="1"/>
  <c r="AE146" i="1" s="1"/>
  <c r="W146" i="1"/>
  <c r="X146" i="1" s="1"/>
  <c r="I128" i="1"/>
  <c r="W128" i="1"/>
  <c r="X128" i="1" s="1"/>
  <c r="I109" i="1"/>
  <c r="W109" i="1"/>
  <c r="X109" i="1" s="1"/>
  <c r="I90" i="1"/>
  <c r="W90" i="1"/>
  <c r="X90" i="1" s="1"/>
  <c r="I70" i="1"/>
  <c r="AF70" i="1" s="1"/>
  <c r="AE70" i="1" s="1"/>
  <c r="W70" i="1"/>
  <c r="X70" i="1" s="1"/>
  <c r="I52" i="1"/>
  <c r="AF52" i="1" s="1"/>
  <c r="AE52" i="1" s="1"/>
  <c r="W52" i="1"/>
  <c r="X52" i="1" s="1"/>
  <c r="I34" i="1"/>
  <c r="W34" i="1"/>
  <c r="X34" i="1" s="1"/>
  <c r="I16" i="1"/>
  <c r="AF16" i="1" s="1"/>
  <c r="AE16" i="1" s="1"/>
  <c r="W16" i="1"/>
  <c r="X16" i="1" s="1"/>
  <c r="I418" i="1"/>
  <c r="AF418" i="1" s="1"/>
  <c r="AE418" i="1" s="1"/>
  <c r="W418" i="1"/>
  <c r="X418" i="1" s="1"/>
  <c r="I196" i="1"/>
  <c r="AF196" i="1" s="1"/>
  <c r="AE196" i="1" s="1"/>
  <c r="W196" i="1"/>
  <c r="X196" i="1" s="1"/>
  <c r="I532" i="1"/>
  <c r="W532" i="1"/>
  <c r="X532" i="1" s="1"/>
  <c r="I249" i="1"/>
  <c r="AF249" i="1" s="1"/>
  <c r="AE249" i="1" s="1"/>
  <c r="W249" i="1"/>
  <c r="X249" i="1" s="1"/>
  <c r="K416" i="1"/>
  <c r="W416" i="1"/>
  <c r="X416" i="1" s="1"/>
  <c r="I570" i="1"/>
  <c r="W570" i="1"/>
  <c r="X570" i="1" s="1"/>
  <c r="I554" i="1"/>
  <c r="W554" i="1"/>
  <c r="X554" i="1" s="1"/>
  <c r="K535" i="1"/>
  <c r="W535" i="1"/>
  <c r="X535" i="1" s="1"/>
  <c r="K517" i="1"/>
  <c r="W517" i="1"/>
  <c r="X517" i="1" s="1"/>
  <c r="I498" i="1"/>
  <c r="W498" i="1"/>
  <c r="X498" i="1" s="1"/>
  <c r="K478" i="1"/>
  <c r="W478" i="1"/>
  <c r="X478" i="1" s="1"/>
  <c r="I457" i="1"/>
  <c r="W457" i="1"/>
  <c r="X457" i="1" s="1"/>
  <c r="I439" i="1"/>
  <c r="W439" i="1"/>
  <c r="X439" i="1" s="1"/>
  <c r="I419" i="1"/>
  <c r="AF419" i="1" s="1"/>
  <c r="AE419" i="1" s="1"/>
  <c r="W419" i="1"/>
  <c r="X419" i="1" s="1"/>
  <c r="I403" i="1"/>
  <c r="W403" i="1"/>
  <c r="X403" i="1" s="1"/>
  <c r="I172" i="1"/>
  <c r="W172" i="1"/>
  <c r="X172" i="1" s="1"/>
  <c r="K372" i="1"/>
  <c r="W372" i="1"/>
  <c r="X372" i="1" s="1"/>
  <c r="I355" i="1"/>
  <c r="W355" i="1"/>
  <c r="X355" i="1" s="1"/>
  <c r="K338" i="1"/>
  <c r="W338" i="1"/>
  <c r="X338" i="1" s="1"/>
  <c r="K320" i="1"/>
  <c r="W320" i="1"/>
  <c r="X320" i="1" s="1"/>
  <c r="I285" i="1"/>
  <c r="W285" i="1"/>
  <c r="X285" i="1" s="1"/>
  <c r="I267" i="1"/>
  <c r="W267" i="1"/>
  <c r="X267" i="1" s="1"/>
  <c r="K251" i="1"/>
  <c r="W251" i="1"/>
  <c r="X251" i="1" s="1"/>
  <c r="K233" i="1"/>
  <c r="W233" i="1"/>
  <c r="X233" i="1" s="1"/>
  <c r="I217" i="1"/>
  <c r="W217" i="1"/>
  <c r="X217" i="1" s="1"/>
  <c r="I162" i="1"/>
  <c r="W162" i="1"/>
  <c r="X162" i="1" s="1"/>
  <c r="I145" i="1"/>
  <c r="AF145" i="1" s="1"/>
  <c r="AE145" i="1" s="1"/>
  <c r="W145" i="1"/>
  <c r="X145" i="1" s="1"/>
  <c r="K127" i="1"/>
  <c r="W127" i="1"/>
  <c r="X127" i="1" s="1"/>
  <c r="K108" i="1"/>
  <c r="W108" i="1"/>
  <c r="X108" i="1" s="1"/>
  <c r="I89" i="1"/>
  <c r="AF89" i="1" s="1"/>
  <c r="AE89" i="1" s="1"/>
  <c r="W89" i="1"/>
  <c r="X89" i="1" s="1"/>
  <c r="I68" i="1"/>
  <c r="W68" i="1"/>
  <c r="X68" i="1" s="1"/>
  <c r="K51" i="1"/>
  <c r="W51" i="1"/>
  <c r="X51" i="1" s="1"/>
  <c r="I33" i="1"/>
  <c r="W33" i="1"/>
  <c r="X33" i="1" s="1"/>
  <c r="I14" i="1"/>
  <c r="W14" i="1"/>
  <c r="X14" i="1" s="1"/>
  <c r="K382" i="1"/>
  <c r="K380" i="1"/>
  <c r="K378" i="1"/>
  <c r="K118" i="1"/>
  <c r="K313" i="1"/>
  <c r="K277" i="1"/>
  <c r="I116" i="1"/>
  <c r="AF116" i="1" s="1"/>
  <c r="AE116" i="1" s="1"/>
  <c r="K276" i="1"/>
  <c r="K258" i="1"/>
  <c r="K100" i="1"/>
  <c r="K278" i="1"/>
  <c r="K578" i="1"/>
  <c r="K537" i="1"/>
  <c r="K257" i="1"/>
  <c r="K499" i="1"/>
  <c r="K98" i="1"/>
  <c r="K470" i="1"/>
  <c r="K397" i="1"/>
  <c r="K396" i="1"/>
  <c r="K209" i="1"/>
  <c r="K356" i="1"/>
  <c r="K304" i="1"/>
  <c r="K420" i="1"/>
  <c r="K286" i="1"/>
  <c r="K199" i="1"/>
  <c r="K404" i="1"/>
  <c r="K440" i="1"/>
  <c r="K181" i="1"/>
  <c r="K573" i="1"/>
  <c r="K390" i="1"/>
  <c r="K169" i="1"/>
  <c r="I424" i="1"/>
  <c r="I97" i="1"/>
  <c r="AF97" i="1" s="1"/>
  <c r="AE97" i="1" s="1"/>
  <c r="K458" i="1"/>
  <c r="K555" i="1"/>
  <c r="K268" i="1"/>
  <c r="K381" i="1"/>
  <c r="K163" i="1"/>
  <c r="I78" i="1"/>
  <c r="K518" i="1"/>
  <c r="K383" i="1"/>
  <c r="K146" i="1"/>
  <c r="I482" i="1"/>
  <c r="K466" i="1"/>
  <c r="K448" i="1"/>
  <c r="K346" i="1"/>
  <c r="K136" i="1"/>
  <c r="I394" i="1"/>
  <c r="K447" i="1"/>
  <c r="K445" i="1"/>
  <c r="K345" i="1"/>
  <c r="K198" i="1"/>
  <c r="K408" i="1"/>
  <c r="K331" i="1"/>
  <c r="K153" i="1"/>
  <c r="K79" i="1"/>
  <c r="K4" i="1"/>
  <c r="K329" i="1"/>
  <c r="K152" i="1"/>
  <c r="K328" i="1"/>
  <c r="K60" i="1"/>
  <c r="I256" i="1"/>
  <c r="K398" i="1"/>
  <c r="K326" i="1"/>
  <c r="K222" i="1"/>
  <c r="K59" i="1"/>
  <c r="I239" i="1"/>
  <c r="AF239" i="1" s="1"/>
  <c r="AE239" i="1" s="1"/>
  <c r="K508" i="1"/>
  <c r="K428" i="1"/>
  <c r="K312" i="1"/>
  <c r="K242" i="1"/>
  <c r="K506" i="1"/>
  <c r="K427" i="1"/>
  <c r="K310" i="1"/>
  <c r="K241" i="1"/>
  <c r="K504" i="1"/>
  <c r="K426" i="1"/>
  <c r="K364" i="1"/>
  <c r="K308" i="1"/>
  <c r="K42" i="1"/>
  <c r="I171" i="1"/>
  <c r="I61" i="1"/>
  <c r="K359" i="1"/>
  <c r="K41" i="1"/>
  <c r="I293" i="1"/>
  <c r="AF293" i="1" s="1"/>
  <c r="AE293" i="1" s="1"/>
  <c r="I170" i="1"/>
  <c r="AF170" i="1" s="1"/>
  <c r="AE170" i="1" s="1"/>
  <c r="K491" i="1"/>
  <c r="K363" i="1"/>
  <c r="K294" i="1"/>
  <c r="K227" i="1"/>
  <c r="I561" i="1"/>
  <c r="AF561" i="1" s="1"/>
  <c r="AE561" i="1" s="1"/>
  <c r="I292" i="1"/>
  <c r="K490" i="1"/>
  <c r="K410" i="1"/>
  <c r="K361" i="1"/>
  <c r="K225" i="1"/>
  <c r="K101" i="1"/>
  <c r="I560" i="1"/>
  <c r="AF560" i="1" s="1"/>
  <c r="AE560" i="1" s="1"/>
  <c r="K487" i="1"/>
  <c r="K224" i="1"/>
  <c r="I526" i="1"/>
  <c r="K435" i="1"/>
  <c r="K433" i="1"/>
  <c r="K432" i="1"/>
  <c r="K275" i="1"/>
  <c r="K577" i="1"/>
  <c r="I505" i="1"/>
  <c r="K562" i="1"/>
  <c r="K483" i="1"/>
  <c r="K23" i="1"/>
  <c r="I465" i="1"/>
  <c r="K425" i="1"/>
  <c r="K205" i="1"/>
  <c r="I449" i="1"/>
  <c r="AF449" i="1" s="1"/>
  <c r="AE449" i="1" s="1"/>
  <c r="K544" i="1"/>
  <c r="K309" i="1"/>
  <c r="K362" i="1"/>
  <c r="I525" i="1"/>
  <c r="AF525" i="1" s="1"/>
  <c r="AE525" i="1" s="1"/>
  <c r="K244" i="1"/>
  <c r="K190" i="1"/>
  <c r="K348" i="1"/>
  <c r="K295" i="1"/>
  <c r="K545" i="1"/>
  <c r="K138" i="1"/>
  <c r="I576" i="1"/>
  <c r="K120" i="1"/>
  <c r="I154" i="1"/>
  <c r="K471" i="1"/>
  <c r="K119" i="1"/>
  <c r="K412" i="1"/>
  <c r="K259" i="1"/>
  <c r="K162" i="1"/>
  <c r="K88" i="1"/>
  <c r="I431" i="1"/>
  <c r="K126" i="1"/>
  <c r="I558" i="1"/>
  <c r="AF558" i="1" s="1"/>
  <c r="AE558" i="1" s="1"/>
  <c r="I377" i="1"/>
  <c r="K541" i="1"/>
  <c r="K76" i="1"/>
  <c r="I291" i="1"/>
  <c r="AF291" i="1" s="1"/>
  <c r="AE291" i="1" s="1"/>
  <c r="K255" i="1"/>
  <c r="I283" i="1"/>
  <c r="K291" i="1"/>
  <c r="I150" i="1"/>
  <c r="K250" i="1"/>
  <c r="I523" i="1"/>
  <c r="AF523" i="1" s="1"/>
  <c r="AE523" i="1" s="1"/>
  <c r="K284" i="1"/>
  <c r="K114" i="1"/>
  <c r="K551" i="1"/>
  <c r="K509" i="1"/>
  <c r="I185" i="1"/>
  <c r="K549" i="1"/>
  <c r="K547" i="1"/>
  <c r="K354" i="1"/>
  <c r="I213" i="1"/>
  <c r="I161" i="1"/>
  <c r="I107" i="1"/>
  <c r="K497" i="1"/>
  <c r="K456" i="1"/>
  <c r="K386" i="1"/>
  <c r="K192" i="1"/>
  <c r="I315" i="1"/>
  <c r="I212" i="1"/>
  <c r="I105" i="1"/>
  <c r="K495" i="1"/>
  <c r="K228" i="1"/>
  <c r="K191" i="1"/>
  <c r="K67" i="1"/>
  <c r="K32" i="1"/>
  <c r="I314" i="1"/>
  <c r="AF314" i="1" s="1"/>
  <c r="AE314" i="1" s="1"/>
  <c r="I210" i="1"/>
  <c r="AF210" i="1" s="1"/>
  <c r="AE210" i="1" s="1"/>
  <c r="I104" i="1"/>
  <c r="K493" i="1"/>
  <c r="K384" i="1"/>
  <c r="K64" i="1"/>
  <c r="I414" i="1"/>
  <c r="AF414" i="1" s="1"/>
  <c r="AE414" i="1" s="1"/>
  <c r="I103" i="1"/>
  <c r="K196" i="1"/>
  <c r="K492" i="1"/>
  <c r="K63" i="1"/>
  <c r="I413" i="1"/>
  <c r="I102" i="1"/>
  <c r="K266" i="1"/>
  <c r="K62" i="1"/>
  <c r="I477" i="1"/>
  <c r="AF477" i="1" s="1"/>
  <c r="AE477" i="1" s="1"/>
  <c r="K337" i="1"/>
  <c r="K301" i="1"/>
  <c r="I542" i="1"/>
  <c r="I411" i="1"/>
  <c r="I245" i="1"/>
  <c r="I140" i="1"/>
  <c r="AF140" i="1" s="1"/>
  <c r="AE140" i="1" s="1"/>
  <c r="K389" i="1"/>
  <c r="K439" i="1"/>
  <c r="K144" i="1"/>
  <c r="I410" i="1"/>
  <c r="I353" i="1"/>
  <c r="I139" i="1"/>
  <c r="AF139" i="1" s="1"/>
  <c r="AE139" i="1" s="1"/>
  <c r="K438" i="1"/>
  <c r="K333" i="1"/>
  <c r="K437" i="1"/>
  <c r="K332" i="1"/>
  <c r="K216" i="1"/>
  <c r="K12" i="1"/>
  <c r="I527" i="1"/>
  <c r="K436" i="1"/>
  <c r="I179" i="1"/>
  <c r="K282" i="1"/>
  <c r="K229" i="1"/>
  <c r="K174" i="1"/>
  <c r="K122" i="1"/>
  <c r="K45" i="1"/>
  <c r="I8" i="1"/>
  <c r="AF8" i="1" s="1"/>
  <c r="AE8" i="1" s="1"/>
  <c r="K387" i="1"/>
  <c r="K335" i="1"/>
  <c r="K121" i="1"/>
  <c r="K65" i="1"/>
  <c r="I416" i="1"/>
  <c r="AF416" i="1" s="1"/>
  <c r="AE416" i="1" s="1"/>
  <c r="I452" i="1"/>
  <c r="AF452" i="1" s="1"/>
  <c r="AE452" i="1" s="1"/>
  <c r="K515" i="1"/>
  <c r="K453" i="1"/>
  <c r="K352" i="1"/>
  <c r="K299" i="1"/>
  <c r="K141" i="1"/>
  <c r="K86" i="1"/>
  <c r="K7" i="1"/>
  <c r="I528" i="1"/>
  <c r="I450" i="1"/>
  <c r="I384" i="1"/>
  <c r="I349" i="1"/>
  <c r="I279" i="1"/>
  <c r="I62" i="1"/>
  <c r="AF62" i="1" s="1"/>
  <c r="AE62" i="1" s="1"/>
  <c r="I30" i="1"/>
  <c r="K569" i="1"/>
  <c r="K513" i="1"/>
  <c r="K451" i="1"/>
  <c r="K401" i="1"/>
  <c r="K350" i="1"/>
  <c r="K297" i="1"/>
  <c r="K85" i="1"/>
  <c r="I559" i="1"/>
  <c r="I240" i="1"/>
  <c r="AF240" i="1" s="1"/>
  <c r="AE240" i="1" s="1"/>
  <c r="I28" i="1"/>
  <c r="AF28" i="1" s="1"/>
  <c r="AE28" i="1" s="1"/>
  <c r="K566" i="1"/>
  <c r="K512" i="1"/>
  <c r="K450" i="1"/>
  <c r="K349" i="1"/>
  <c r="K296" i="1"/>
  <c r="K84" i="1"/>
  <c r="K30" i="1"/>
  <c r="I478" i="1"/>
  <c r="I29" i="1"/>
  <c r="K246" i="1"/>
  <c r="I385" i="1"/>
  <c r="AF385" i="1" s="1"/>
  <c r="AE385" i="1" s="1"/>
  <c r="K399" i="1"/>
  <c r="K160" i="1"/>
  <c r="K83" i="1"/>
  <c r="K28" i="1"/>
  <c r="I27" i="1"/>
  <c r="I529" i="1"/>
  <c r="K564" i="1"/>
  <c r="K563" i="1"/>
  <c r="K510" i="1"/>
  <c r="K263" i="1"/>
  <c r="K159" i="1"/>
  <c r="K3" i="1"/>
  <c r="I524" i="1"/>
  <c r="I476" i="1"/>
  <c r="I446" i="1"/>
  <c r="I344" i="1"/>
  <c r="I231" i="1"/>
  <c r="K248" i="1"/>
  <c r="K9" i="1"/>
  <c r="K142" i="1"/>
  <c r="K8" i="1"/>
  <c r="I63" i="1"/>
  <c r="K533" i="1"/>
  <c r="K371" i="1"/>
  <c r="K319" i="1"/>
  <c r="K261" i="1"/>
  <c r="K158" i="1"/>
  <c r="K50" i="1"/>
  <c r="I475" i="1"/>
  <c r="I402" i="1"/>
  <c r="I229" i="1"/>
  <c r="AF229" i="1" s="1"/>
  <c r="AE229" i="1" s="1"/>
  <c r="I87" i="1"/>
  <c r="K194" i="1"/>
  <c r="I531" i="1"/>
  <c r="AF531" i="1" s="1"/>
  <c r="AE531" i="1" s="1"/>
  <c r="I282" i="1"/>
  <c r="I280" i="1"/>
  <c r="AF280" i="1" s="1"/>
  <c r="AE280" i="1" s="1"/>
  <c r="K475" i="1"/>
  <c r="K446" i="1"/>
  <c r="K418" i="1"/>
  <c r="K369" i="1"/>
  <c r="K317" i="1"/>
  <c r="K260" i="1"/>
  <c r="K156" i="1"/>
  <c r="K104" i="1"/>
  <c r="K49" i="1"/>
  <c r="I546" i="1"/>
  <c r="AF546" i="1" s="1"/>
  <c r="AE546" i="1" s="1"/>
  <c r="I511" i="1"/>
  <c r="AF511" i="1" s="1"/>
  <c r="AE511" i="1" s="1"/>
  <c r="I474" i="1"/>
  <c r="I433" i="1"/>
  <c r="I401" i="1"/>
  <c r="I366" i="1"/>
  <c r="I334" i="1"/>
  <c r="AF334" i="1" s="1"/>
  <c r="AE334" i="1" s="1"/>
  <c r="K10" i="1"/>
  <c r="I530" i="1"/>
  <c r="I281" i="1"/>
  <c r="AF281" i="1" s="1"/>
  <c r="AE281" i="1" s="1"/>
  <c r="K214" i="1"/>
  <c r="K473" i="1"/>
  <c r="K395" i="1"/>
  <c r="K367" i="1"/>
  <c r="K177" i="1"/>
  <c r="K155" i="1"/>
  <c r="K48" i="1"/>
  <c r="I432" i="1"/>
  <c r="I400" i="1"/>
  <c r="I156" i="1"/>
  <c r="K472" i="1"/>
  <c r="K176" i="1"/>
  <c r="K47" i="1"/>
  <c r="I155" i="1"/>
  <c r="AF155" i="1" s="1"/>
  <c r="AE155" i="1" s="1"/>
  <c r="I351" i="1"/>
  <c r="AF351" i="1" s="1"/>
  <c r="AE351" i="1" s="1"/>
  <c r="K230" i="1"/>
  <c r="K175" i="1"/>
  <c r="K46" i="1"/>
  <c r="K532" i="1"/>
  <c r="K415" i="1"/>
  <c r="K355" i="1"/>
  <c r="K249" i="1"/>
  <c r="K68" i="1"/>
  <c r="K457" i="1"/>
  <c r="K247" i="1"/>
  <c r="K180" i="1"/>
  <c r="K66" i="1"/>
  <c r="K264" i="1"/>
  <c r="I550" i="1"/>
  <c r="I417" i="1"/>
  <c r="AF417" i="1" s="1"/>
  <c r="AE417" i="1" s="1"/>
  <c r="I303" i="1"/>
  <c r="AF303" i="1" s="1"/>
  <c r="AE303" i="1" s="1"/>
  <c r="I232" i="1"/>
  <c r="I180" i="1"/>
  <c r="I106" i="1"/>
  <c r="I51" i="1"/>
  <c r="K554" i="1"/>
  <c r="I233" i="1"/>
  <c r="K570" i="1"/>
  <c r="K455" i="1"/>
  <c r="K285" i="1"/>
  <c r="K178" i="1"/>
  <c r="I108" i="1"/>
  <c r="K89" i="1"/>
  <c r="K548" i="1"/>
  <c r="K370" i="1"/>
  <c r="K262" i="1"/>
  <c r="K197" i="1"/>
  <c r="I548" i="1"/>
  <c r="I496" i="1"/>
  <c r="I372" i="1"/>
  <c r="AF372" i="1" s="1"/>
  <c r="AE372" i="1" s="1"/>
  <c r="I300" i="1"/>
  <c r="AF300" i="1" s="1"/>
  <c r="AE300" i="1" s="1"/>
  <c r="I251" i="1"/>
  <c r="AF251" i="1" s="1"/>
  <c r="AE251" i="1" s="1"/>
  <c r="I230" i="1"/>
  <c r="I178" i="1"/>
  <c r="I127" i="1"/>
  <c r="AF127" i="1" s="1"/>
  <c r="AE127" i="1" s="1"/>
  <c r="I49" i="1"/>
  <c r="AF49" i="1" s="1"/>
  <c r="AE49" i="1" s="1"/>
  <c r="K567" i="1"/>
  <c r="K172" i="1"/>
  <c r="K267" i="1"/>
  <c r="K368" i="1"/>
  <c r="K303" i="1"/>
  <c r="K195" i="1"/>
  <c r="K14" i="1"/>
  <c r="I567" i="1"/>
  <c r="I494" i="1"/>
  <c r="I320" i="1"/>
  <c r="I298" i="1"/>
  <c r="I197" i="1"/>
  <c r="I124" i="1"/>
  <c r="K565" i="1"/>
  <c r="K498" i="1"/>
  <c r="K388" i="1"/>
  <c r="K217" i="1"/>
  <c r="K403" i="1"/>
  <c r="K300" i="1"/>
  <c r="K193" i="1"/>
  <c r="K11" i="1"/>
  <c r="I517" i="1"/>
  <c r="AF517" i="1" s="1"/>
  <c r="AE517" i="1" s="1"/>
  <c r="I318" i="1"/>
  <c r="I66" i="1"/>
  <c r="AF66" i="1" s="1"/>
  <c r="AE66" i="1" s="1"/>
  <c r="K215" i="1"/>
  <c r="K33" i="1"/>
  <c r="K298" i="1"/>
  <c r="I514" i="1"/>
  <c r="I435" i="1"/>
  <c r="AF435" i="1" s="1"/>
  <c r="AE435" i="1" s="1"/>
  <c r="I338" i="1"/>
  <c r="AF338" i="1" s="1"/>
  <c r="AE338" i="1" s="1"/>
  <c r="I316" i="1"/>
  <c r="I143" i="1"/>
  <c r="K419" i="1"/>
  <c r="K145" i="1"/>
  <c r="K31" i="1"/>
  <c r="I535" i="1"/>
  <c r="I262" i="1"/>
  <c r="K93" i="1"/>
  <c r="I575" i="1"/>
  <c r="I557" i="1"/>
  <c r="AF557" i="1" s="1"/>
  <c r="AE557" i="1" s="1"/>
  <c r="I540" i="1"/>
  <c r="AF540" i="1" s="1"/>
  <c r="AE540" i="1" s="1"/>
  <c r="I522" i="1"/>
  <c r="AF522" i="1" s="1"/>
  <c r="AE522" i="1" s="1"/>
  <c r="I503" i="1"/>
  <c r="AF503" i="1" s="1"/>
  <c r="AE503" i="1" s="1"/>
  <c r="I481" i="1"/>
  <c r="I463" i="1"/>
  <c r="I444" i="1"/>
  <c r="AF444" i="1" s="1"/>
  <c r="AE444" i="1" s="1"/>
  <c r="I423" i="1"/>
  <c r="AF423" i="1" s="1"/>
  <c r="AE423" i="1" s="1"/>
  <c r="I407" i="1"/>
  <c r="AF407" i="1" s="1"/>
  <c r="AE407" i="1" s="1"/>
  <c r="I393" i="1"/>
  <c r="AF393" i="1" s="1"/>
  <c r="AE393" i="1" s="1"/>
  <c r="I376" i="1"/>
  <c r="I360" i="1"/>
  <c r="I342" i="1"/>
  <c r="I325" i="1"/>
  <c r="AF325" i="1" s="1"/>
  <c r="AE325" i="1" s="1"/>
  <c r="I307" i="1"/>
  <c r="AF307" i="1" s="1"/>
  <c r="AE307" i="1" s="1"/>
  <c r="I290" i="1"/>
  <c r="AF290" i="1" s="1"/>
  <c r="AE290" i="1" s="1"/>
  <c r="I273" i="1"/>
  <c r="I254" i="1"/>
  <c r="I238" i="1"/>
  <c r="I221" i="1"/>
  <c r="I203" i="1"/>
  <c r="I184" i="1"/>
  <c r="I167" i="1"/>
  <c r="I149" i="1"/>
  <c r="AF149" i="1" s="1"/>
  <c r="AE149" i="1" s="1"/>
  <c r="I130" i="1"/>
  <c r="I113" i="1"/>
  <c r="I93" i="1"/>
  <c r="AF93" i="1" s="1"/>
  <c r="AE93" i="1" s="1"/>
  <c r="I75" i="1"/>
  <c r="I56" i="1"/>
  <c r="I37" i="1"/>
  <c r="AF37" i="1" s="1"/>
  <c r="AE37" i="1" s="1"/>
  <c r="I20" i="1"/>
  <c r="I574" i="1"/>
  <c r="I539" i="1"/>
  <c r="AF539" i="1" s="1"/>
  <c r="AE539" i="1" s="1"/>
  <c r="I520" i="1"/>
  <c r="I502" i="1"/>
  <c r="I480" i="1"/>
  <c r="I462" i="1"/>
  <c r="I443" i="1"/>
  <c r="AF443" i="1" s="1"/>
  <c r="AE443" i="1" s="1"/>
  <c r="I422" i="1"/>
  <c r="I406" i="1"/>
  <c r="I392" i="1"/>
  <c r="AF392" i="1" s="1"/>
  <c r="AE392" i="1" s="1"/>
  <c r="I375" i="1"/>
  <c r="I358" i="1"/>
  <c r="AF358" i="1" s="1"/>
  <c r="AE358" i="1" s="1"/>
  <c r="I341" i="1"/>
  <c r="AF341" i="1" s="1"/>
  <c r="AE341" i="1" s="1"/>
  <c r="I324" i="1"/>
  <c r="I306" i="1"/>
  <c r="I288" i="1"/>
  <c r="I272" i="1"/>
  <c r="I253" i="1"/>
  <c r="I237" i="1"/>
  <c r="I220" i="1"/>
  <c r="AF220" i="1" s="1"/>
  <c r="AE220" i="1" s="1"/>
  <c r="I202" i="1"/>
  <c r="I183" i="1"/>
  <c r="I166" i="1"/>
  <c r="AF166" i="1" s="1"/>
  <c r="AE166" i="1" s="1"/>
  <c r="I148" i="1"/>
  <c r="I131" i="1"/>
  <c r="I112" i="1"/>
  <c r="I92" i="1"/>
  <c r="AF92" i="1" s="1"/>
  <c r="AE92" i="1" s="1"/>
  <c r="I72" i="1"/>
  <c r="AF72" i="1" s="1"/>
  <c r="AE72" i="1" s="1"/>
  <c r="I55" i="1"/>
  <c r="AF55" i="1" s="1"/>
  <c r="AE55" i="1" s="1"/>
  <c r="I36" i="1"/>
  <c r="AF36" i="1" s="1"/>
  <c r="AE36" i="1" s="1"/>
  <c r="I19" i="1"/>
  <c r="AF19" i="1" s="1"/>
  <c r="AE19" i="1" s="1"/>
  <c r="I330" i="1"/>
  <c r="I556" i="1"/>
  <c r="I538" i="1"/>
  <c r="AF538" i="1" s="1"/>
  <c r="AE538" i="1" s="1"/>
  <c r="I519" i="1"/>
  <c r="I500" i="1"/>
  <c r="I479" i="1"/>
  <c r="I459" i="1"/>
  <c r="I441" i="1"/>
  <c r="I421" i="1"/>
  <c r="AF421" i="1" s="1"/>
  <c r="AE421" i="1" s="1"/>
  <c r="I405" i="1"/>
  <c r="AF405" i="1" s="1"/>
  <c r="AE405" i="1" s="1"/>
  <c r="I391" i="1"/>
  <c r="I374" i="1"/>
  <c r="K374" i="1"/>
  <c r="I357" i="1"/>
  <c r="AF357" i="1" s="1"/>
  <c r="AE357" i="1" s="1"/>
  <c r="K357" i="1"/>
  <c r="I340" i="1"/>
  <c r="K340" i="1"/>
  <c r="I322" i="1"/>
  <c r="K322" i="1"/>
  <c r="I305" i="1"/>
  <c r="K305" i="1"/>
  <c r="I287" i="1"/>
  <c r="AF287" i="1" s="1"/>
  <c r="AE287" i="1" s="1"/>
  <c r="K287" i="1"/>
  <c r="I269" i="1"/>
  <c r="K269" i="1"/>
  <c r="I252" i="1"/>
  <c r="K252" i="1"/>
  <c r="I236" i="1"/>
  <c r="K236" i="1"/>
  <c r="I219" i="1"/>
  <c r="K219" i="1"/>
  <c r="I201" i="1"/>
  <c r="K201" i="1"/>
  <c r="I182" i="1"/>
  <c r="K182" i="1"/>
  <c r="I164" i="1"/>
  <c r="AF164" i="1" s="1"/>
  <c r="AE164" i="1" s="1"/>
  <c r="K164" i="1"/>
  <c r="I147" i="1"/>
  <c r="AF147" i="1" s="1"/>
  <c r="AE147" i="1" s="1"/>
  <c r="K147" i="1"/>
  <c r="I129" i="1"/>
  <c r="K129" i="1"/>
  <c r="I111" i="1"/>
  <c r="AF111" i="1" s="1"/>
  <c r="AE111" i="1" s="1"/>
  <c r="K111" i="1"/>
  <c r="I91" i="1"/>
  <c r="AF91" i="1" s="1"/>
  <c r="AE91" i="1" s="1"/>
  <c r="K91" i="1"/>
  <c r="I71" i="1"/>
  <c r="K71" i="1"/>
  <c r="I53" i="1"/>
  <c r="K53" i="1"/>
  <c r="I35" i="1"/>
  <c r="AF35" i="1" s="1"/>
  <c r="AE35" i="1" s="1"/>
  <c r="K35" i="1"/>
  <c r="I18" i="1"/>
  <c r="AF18" i="1" s="1"/>
  <c r="AE18" i="1" s="1"/>
  <c r="K18" i="1"/>
  <c r="K360" i="1"/>
  <c r="K341" i="1"/>
  <c r="K55" i="1"/>
  <c r="K575" i="1"/>
  <c r="K557" i="1"/>
  <c r="K540" i="1"/>
  <c r="K522" i="1"/>
  <c r="K503" i="1"/>
  <c r="K481" i="1"/>
  <c r="K463" i="1"/>
  <c r="K444" i="1"/>
  <c r="K423" i="1"/>
  <c r="K407" i="1"/>
  <c r="K393" i="1"/>
  <c r="K376" i="1"/>
  <c r="K358" i="1"/>
  <c r="K72" i="1"/>
  <c r="K574" i="1"/>
  <c r="K539" i="1"/>
  <c r="K520" i="1"/>
  <c r="K502" i="1"/>
  <c r="K480" i="1"/>
  <c r="K462" i="1"/>
  <c r="K443" i="1"/>
  <c r="K422" i="1"/>
  <c r="K406" i="1"/>
  <c r="K392" i="1"/>
  <c r="K375" i="1"/>
  <c r="K113" i="1"/>
  <c r="K92" i="1"/>
  <c r="K330" i="1"/>
  <c r="K556" i="1"/>
  <c r="K538" i="1"/>
  <c r="K519" i="1"/>
  <c r="K500" i="1"/>
  <c r="K479" i="1"/>
  <c r="K459" i="1"/>
  <c r="K441" i="1"/>
  <c r="K421" i="1"/>
  <c r="K405" i="1"/>
  <c r="K391" i="1"/>
  <c r="K130" i="1"/>
  <c r="K112" i="1"/>
  <c r="K149" i="1"/>
  <c r="K131" i="1"/>
  <c r="K167" i="1"/>
  <c r="K148" i="1"/>
  <c r="K184" i="1"/>
  <c r="K166" i="1"/>
  <c r="K203" i="1"/>
  <c r="K183" i="1"/>
  <c r="K221" i="1"/>
  <c r="K202" i="1"/>
  <c r="K238" i="1"/>
  <c r="K220" i="1"/>
  <c r="K254" i="1"/>
  <c r="K237" i="1"/>
  <c r="K273" i="1"/>
  <c r="K253" i="1"/>
  <c r="AB559" i="1"/>
  <c r="AH559" i="1" s="1"/>
  <c r="Z559" i="1"/>
  <c r="Y559" i="1"/>
  <c r="Y276" i="1"/>
  <c r="Y475" i="1"/>
  <c r="AB475" i="1"/>
  <c r="AH475" i="1" s="1"/>
  <c r="Z475" i="1"/>
  <c r="AB405" i="1"/>
  <c r="AH405" i="1" s="1"/>
  <c r="AB276" i="1"/>
  <c r="AH276" i="1" s="1"/>
  <c r="Z405" i="1"/>
  <c r="Y405" i="1"/>
  <c r="AB359" i="1"/>
  <c r="AH359" i="1" s="1"/>
  <c r="Z359" i="1"/>
  <c r="Y359" i="1"/>
  <c r="Z276" i="1"/>
  <c r="AB383" i="1"/>
  <c r="AH383" i="1" s="1"/>
  <c r="Z383" i="1"/>
  <c r="Y383" i="1"/>
  <c r="AB68" i="1"/>
  <c r="AH68" i="1" s="1"/>
  <c r="Z68" i="1"/>
  <c r="Y68" i="1"/>
  <c r="Y251" i="1"/>
  <c r="Z251" i="1"/>
  <c r="AB251" i="1"/>
  <c r="AH251" i="1" s="1"/>
  <c r="AB230" i="1"/>
  <c r="AH230" i="1" s="1"/>
  <c r="Z230" i="1"/>
  <c r="Y230" i="1"/>
  <c r="AF102" i="1" l="1"/>
  <c r="AE102" i="1" s="1"/>
  <c r="AF225" i="1"/>
  <c r="AE225" i="1" s="1"/>
  <c r="AF424" i="1"/>
  <c r="AE424" i="1" s="1"/>
  <c r="AF158" i="1"/>
  <c r="AE158" i="1" s="1"/>
  <c r="AF256" i="1"/>
  <c r="AE256" i="1" s="1"/>
  <c r="AF554" i="1"/>
  <c r="AE554" i="1" s="1"/>
  <c r="AF279" i="1"/>
  <c r="AE279" i="1" s="1"/>
  <c r="AF78" i="1"/>
  <c r="AE78" i="1" s="1"/>
  <c r="AF578" i="1"/>
  <c r="AE578" i="1" s="1"/>
  <c r="AF529" i="1"/>
  <c r="AE529" i="1" s="1"/>
  <c r="AF182" i="1"/>
  <c r="AE182" i="1" s="1"/>
  <c r="AF368" i="1"/>
  <c r="AE368" i="1" s="1"/>
  <c r="AF29" i="1"/>
  <c r="AE29" i="1" s="1"/>
  <c r="AF197" i="1"/>
  <c r="AE197" i="1" s="1"/>
  <c r="AF439" i="1"/>
  <c r="AE439" i="1" s="1"/>
  <c r="AF113" i="1"/>
  <c r="AE113" i="1" s="1"/>
  <c r="AF253" i="1"/>
  <c r="AE253" i="1" s="1"/>
  <c r="AF84" i="1"/>
  <c r="AE84" i="1" s="1"/>
  <c r="AF543" i="1"/>
  <c r="AE543" i="1" s="1"/>
  <c r="AF63" i="1"/>
  <c r="AE63" i="1" s="1"/>
  <c r="AF376" i="1"/>
  <c r="AE376" i="1" s="1"/>
  <c r="AF131" i="1"/>
  <c r="AE131" i="1" s="1"/>
  <c r="AF476" i="1"/>
  <c r="AE476" i="1" s="1"/>
  <c r="AF542" i="1"/>
  <c r="AE542" i="1" s="1"/>
  <c r="AF33" i="1"/>
  <c r="AE33" i="1" s="1"/>
  <c r="AF420" i="1"/>
  <c r="AE420" i="1" s="1"/>
  <c r="AF400" i="1"/>
  <c r="AE400" i="1" s="1"/>
  <c r="AF463" i="1"/>
  <c r="AE463" i="1" s="1"/>
  <c r="AF562" i="1"/>
  <c r="AE562" i="1" s="1"/>
  <c r="AF305" i="1"/>
  <c r="AE305" i="1" s="1"/>
  <c r="AF349" i="1"/>
  <c r="AE349" i="1" s="1"/>
  <c r="AF232" i="1"/>
  <c r="AE232" i="1" s="1"/>
  <c r="AF23" i="1"/>
  <c r="AE23" i="1" s="1"/>
  <c r="AF296" i="1"/>
  <c r="AE296" i="1" s="1"/>
  <c r="AF237" i="1"/>
  <c r="AE237" i="1" s="1"/>
  <c r="AF575" i="1"/>
  <c r="AE575" i="1" s="1"/>
  <c r="AF519" i="1"/>
  <c r="AE519" i="1" s="1"/>
  <c r="AF451" i="1"/>
  <c r="AE451" i="1" s="1"/>
  <c r="AF273" i="1"/>
  <c r="AE273" i="1" s="1"/>
  <c r="AF169" i="1"/>
  <c r="AE169" i="1" s="1"/>
  <c r="AF180" i="1"/>
  <c r="AE180" i="1" s="1"/>
  <c r="AF556" i="1"/>
  <c r="AE556" i="1" s="1"/>
  <c r="AF322" i="1"/>
  <c r="AE322" i="1" s="1"/>
  <c r="AF344" i="1"/>
  <c r="AE344" i="1" s="1"/>
  <c r="AF236" i="1"/>
  <c r="AE236" i="1" s="1"/>
  <c r="AF142" i="1"/>
  <c r="AE142" i="1" s="1"/>
  <c r="AF465" i="1"/>
  <c r="AE465" i="1" s="1"/>
  <c r="AF299" i="1"/>
  <c r="AE299" i="1" s="1"/>
  <c r="AF427" i="1"/>
  <c r="AE427" i="1" s="1"/>
  <c r="AF118" i="1"/>
  <c r="AE118" i="1" s="1"/>
  <c r="AF159" i="1"/>
  <c r="AE159" i="1" s="1"/>
  <c r="AF143" i="1"/>
  <c r="AE143" i="1" s="1"/>
  <c r="AF179" i="1"/>
  <c r="AE179" i="1" s="1"/>
  <c r="AF128" i="1"/>
  <c r="AE128" i="1" s="1"/>
  <c r="AF198" i="1"/>
  <c r="AE198" i="1" s="1"/>
  <c r="AF530" i="1"/>
  <c r="AE530" i="1" s="1"/>
  <c r="AF272" i="1"/>
  <c r="AE272" i="1" s="1"/>
  <c r="AF324" i="1"/>
  <c r="AE324" i="1" s="1"/>
  <c r="AF231" i="1"/>
  <c r="AE231" i="1" s="1"/>
  <c r="AF337" i="1"/>
  <c r="AE337" i="1" s="1"/>
  <c r="AF446" i="1"/>
  <c r="AE446" i="1" s="1"/>
  <c r="AF104" i="1"/>
  <c r="AE104" i="1" s="1"/>
  <c r="AF304" i="1"/>
  <c r="AE304" i="1" s="1"/>
  <c r="AF396" i="1"/>
  <c r="AE396" i="1" s="1"/>
  <c r="AF202" i="1"/>
  <c r="AE202" i="1" s="1"/>
  <c r="AF221" i="1"/>
  <c r="AE221" i="1" s="1"/>
  <c r="AF51" i="1"/>
  <c r="AE51" i="1" s="1"/>
  <c r="AF30" i="1"/>
  <c r="AE30" i="1" s="1"/>
  <c r="AF377" i="1"/>
  <c r="AE377" i="1" s="1"/>
  <c r="AF361" i="1"/>
  <c r="AE361" i="1" s="1"/>
  <c r="AF329" i="1"/>
  <c r="AE329" i="1" s="1"/>
  <c r="AF295" i="1"/>
  <c r="AE295" i="1" s="1"/>
  <c r="AF428" i="1"/>
  <c r="AE428" i="1" s="1"/>
  <c r="AF228" i="1"/>
  <c r="AE228" i="1" s="1"/>
  <c r="AF555" i="1"/>
  <c r="AE555" i="1" s="1"/>
  <c r="AF371" i="1"/>
  <c r="AE371" i="1" s="1"/>
  <c r="AF106" i="1"/>
  <c r="AE106" i="1" s="1"/>
  <c r="AF403" i="1"/>
  <c r="AE403" i="1" s="1"/>
  <c r="AF181" i="1"/>
  <c r="AE181" i="1" s="1"/>
  <c r="AF297" i="1"/>
  <c r="AE297" i="1" s="1"/>
  <c r="AF76" i="1"/>
  <c r="AE76" i="1" s="1"/>
  <c r="AF48" i="1"/>
  <c r="AE48" i="1" s="1"/>
  <c r="AF485" i="1"/>
  <c r="AE485" i="1" s="1"/>
  <c r="AF41" i="1"/>
  <c r="AE41" i="1" s="1"/>
  <c r="AF124" i="1"/>
  <c r="AE124" i="1" s="1"/>
  <c r="AF162" i="1"/>
  <c r="AE162" i="1" s="1"/>
  <c r="AF470" i="1"/>
  <c r="AE470" i="1" s="1"/>
  <c r="AF206" i="1"/>
  <c r="AE206" i="1" s="1"/>
  <c r="AF26" i="1"/>
  <c r="AE26" i="1" s="1"/>
  <c r="AF323" i="1"/>
  <c r="AE323" i="1" s="1"/>
  <c r="AF459" i="1"/>
  <c r="AE459" i="1" s="1"/>
  <c r="AF321" i="1"/>
  <c r="AE321" i="1" s="1"/>
  <c r="AF151" i="1"/>
  <c r="AE151" i="1" s="1"/>
  <c r="AF431" i="1"/>
  <c r="AE431" i="1" s="1"/>
  <c r="AF551" i="1"/>
  <c r="AE551" i="1" s="1"/>
  <c r="AF126" i="1"/>
  <c r="AE126" i="1" s="1"/>
  <c r="AF65" i="1"/>
  <c r="AE65" i="1" s="1"/>
  <c r="AF480" i="1"/>
  <c r="AE480" i="1" s="1"/>
  <c r="AF574" i="1"/>
  <c r="AE574" i="1" s="1"/>
  <c r="AF318" i="1"/>
  <c r="AE318" i="1" s="1"/>
  <c r="AF384" i="1"/>
  <c r="AE384" i="1" s="1"/>
  <c r="AF413" i="1"/>
  <c r="AE413" i="1" s="1"/>
  <c r="AF526" i="1"/>
  <c r="AE526" i="1" s="1"/>
  <c r="AF447" i="1"/>
  <c r="AE447" i="1" s="1"/>
  <c r="AF566" i="1"/>
  <c r="AE566" i="1" s="1"/>
  <c r="AF43" i="1"/>
  <c r="AE43" i="1" s="1"/>
  <c r="AF331" i="1"/>
  <c r="AE331" i="1" s="1"/>
  <c r="AF471" i="1"/>
  <c r="AE471" i="1" s="1"/>
  <c r="AF494" i="1"/>
  <c r="AE494" i="1" s="1"/>
  <c r="AF144" i="1"/>
  <c r="AE144" i="1" s="1"/>
  <c r="AF40" i="1"/>
  <c r="AE40" i="1" s="1"/>
  <c r="AF479" i="1"/>
  <c r="AE479" i="1" s="1"/>
  <c r="AF520" i="1"/>
  <c r="AE520" i="1" s="1"/>
  <c r="AF330" i="1"/>
  <c r="AE330" i="1" s="1"/>
  <c r="AF288" i="1"/>
  <c r="AE288" i="1" s="1"/>
  <c r="AF20" i="1"/>
  <c r="AE20" i="1" s="1"/>
  <c r="AF450" i="1"/>
  <c r="AE450" i="1" s="1"/>
  <c r="AF356" i="1"/>
  <c r="AE356" i="1" s="1"/>
  <c r="AF550" i="1"/>
  <c r="AE550" i="1" s="1"/>
  <c r="AF212" i="1"/>
  <c r="AE212" i="1" s="1"/>
  <c r="AF483" i="1"/>
  <c r="AE483" i="1" s="1"/>
  <c r="AF466" i="1"/>
  <c r="AE466" i="1" s="1"/>
  <c r="AF348" i="1"/>
  <c r="AE348" i="1" s="1"/>
  <c r="AF208" i="1"/>
  <c r="AE208" i="1" s="1"/>
  <c r="AF254" i="1"/>
  <c r="AE254" i="1" s="1"/>
  <c r="AF457" i="1"/>
  <c r="AE457" i="1" s="1"/>
  <c r="AF234" i="1"/>
  <c r="AE234" i="1" s="1"/>
  <c r="AF246" i="1"/>
  <c r="AE246" i="1" s="1"/>
  <c r="AF132" i="1"/>
  <c r="AE132" i="1" s="1"/>
  <c r="AF495" i="1"/>
  <c r="AE495" i="1" s="1"/>
  <c r="AF298" i="1"/>
  <c r="AE298" i="1" s="1"/>
  <c r="AF68" i="1"/>
  <c r="AE68" i="1" s="1"/>
  <c r="AF496" i="1"/>
  <c r="AE496" i="1" s="1"/>
  <c r="AF342" i="1"/>
  <c r="AE342" i="1" s="1"/>
  <c r="AF282" i="1"/>
  <c r="AE282" i="1" s="1"/>
  <c r="AF315" i="1"/>
  <c r="AE315" i="1" s="1"/>
  <c r="AF71" i="1"/>
  <c r="AE71" i="1" s="1"/>
  <c r="AF75" i="1"/>
  <c r="AE75" i="1" s="1"/>
  <c r="AF401" i="1"/>
  <c r="AE401" i="1" s="1"/>
  <c r="AF103" i="1"/>
  <c r="AE103" i="1" s="1"/>
  <c r="AF81" i="1"/>
  <c r="AE81" i="1" s="1"/>
  <c r="AF399" i="1"/>
  <c r="AE399" i="1" s="1"/>
  <c r="AF83" i="1"/>
  <c r="AE83" i="1" s="1"/>
  <c r="AF389" i="1"/>
  <c r="AE389" i="1" s="1"/>
  <c r="AF426" i="1"/>
  <c r="AE426" i="1" s="1"/>
  <c r="AF346" i="1"/>
  <c r="AE346" i="1" s="1"/>
  <c r="AF410" i="1"/>
  <c r="AE410" i="1" s="1"/>
  <c r="AF24" i="1"/>
  <c r="AE24" i="1" s="1"/>
  <c r="AF285" i="1"/>
  <c r="AE285" i="1" s="1"/>
  <c r="AF544" i="1"/>
  <c r="AE544" i="1" s="1"/>
  <c r="AF160" i="1"/>
  <c r="AE160" i="1" s="1"/>
  <c r="AF218" i="1"/>
  <c r="AE218" i="1" s="1"/>
  <c r="AF353" i="1"/>
  <c r="AE353" i="1" s="1"/>
  <c r="AF374" i="1"/>
  <c r="AE374" i="1" s="1"/>
  <c r="AF87" i="1"/>
  <c r="AE87" i="1" s="1"/>
  <c r="AF154" i="1"/>
  <c r="AE154" i="1" s="1"/>
  <c r="AF277" i="1"/>
  <c r="AE277" i="1" s="1"/>
  <c r="AF552" i="1"/>
  <c r="AE552" i="1" s="1"/>
  <c r="AF366" i="1"/>
  <c r="AE366" i="1" s="1"/>
  <c r="AF156" i="1"/>
  <c r="AE156" i="1" s="1"/>
  <c r="AF112" i="1"/>
  <c r="AE112" i="1" s="1"/>
  <c r="AF355" i="1"/>
  <c r="AE355" i="1" s="1"/>
  <c r="AF498" i="1"/>
  <c r="AE498" i="1" s="1"/>
  <c r="AF215" i="1"/>
  <c r="AE215" i="1" s="1"/>
  <c r="AF59" i="1"/>
  <c r="AE59" i="1" s="1"/>
  <c r="AF46" i="1"/>
  <c r="AE46" i="1" s="1"/>
  <c r="AF176" i="1"/>
  <c r="AE176" i="1" s="1"/>
  <c r="AF58" i="1"/>
  <c r="AE58" i="1" s="1"/>
  <c r="AF432" i="1"/>
  <c r="AE432" i="1" s="1"/>
  <c r="AF316" i="1"/>
  <c r="AE316" i="1" s="1"/>
  <c r="AF107" i="1"/>
  <c r="AE107" i="1" s="1"/>
  <c r="AF504" i="1"/>
  <c r="AE504" i="1" s="1"/>
  <c r="AF545" i="1"/>
  <c r="AE545" i="1" s="1"/>
  <c r="AF192" i="1"/>
  <c r="AE192" i="1" s="1"/>
  <c r="AF473" i="1"/>
  <c r="AE473" i="1" s="1"/>
  <c r="AF9" i="1"/>
  <c r="AE9" i="1" s="1"/>
  <c r="AF317" i="1"/>
  <c r="AE317" i="1" s="1"/>
  <c r="AF2" i="1"/>
  <c r="AE2" i="1" s="1"/>
  <c r="AF226" i="1"/>
  <c r="AE226" i="1" s="1"/>
  <c r="AF436" i="1"/>
  <c r="AE436" i="1" s="1"/>
  <c r="AF559" i="1"/>
  <c r="AE559" i="1" s="1"/>
  <c r="AF122" i="1"/>
  <c r="AE122" i="1" s="1"/>
  <c r="AF252" i="1"/>
  <c r="AE252" i="1" s="1"/>
  <c r="AF422" i="1"/>
  <c r="AE422" i="1" s="1"/>
  <c r="AF79" i="1"/>
  <c r="AE79" i="1" s="1"/>
  <c r="AF380" i="1"/>
  <c r="AE380" i="1" s="1"/>
  <c r="AF261" i="1"/>
  <c r="AE261" i="1" s="1"/>
  <c r="AF129" i="1"/>
  <c r="AE129" i="1" s="1"/>
  <c r="AF441" i="1"/>
  <c r="AE441" i="1" s="1"/>
  <c r="AF184" i="1"/>
  <c r="AE184" i="1" s="1"/>
  <c r="AF230" i="1"/>
  <c r="AE230" i="1" s="1"/>
  <c r="AF233" i="1"/>
  <c r="AE233" i="1" s="1"/>
  <c r="AF213" i="1"/>
  <c r="AE213" i="1" s="1"/>
  <c r="AF505" i="1"/>
  <c r="AE505" i="1" s="1"/>
  <c r="AF482" i="1"/>
  <c r="AE482" i="1" s="1"/>
  <c r="AF50" i="1"/>
  <c r="AE50" i="1" s="1"/>
  <c r="AF497" i="1"/>
  <c r="AE497" i="1" s="1"/>
  <c r="AF45" i="1"/>
  <c r="AE45" i="1" s="1"/>
  <c r="AF138" i="1"/>
  <c r="AE138" i="1" s="1"/>
  <c r="AF278" i="1"/>
  <c r="AE278" i="1" s="1"/>
  <c r="AF484" i="1"/>
  <c r="AE484" i="1" s="1"/>
  <c r="AF201" i="1"/>
  <c r="AE201" i="1" s="1"/>
  <c r="AF262" i="1"/>
  <c r="AE262" i="1" s="1"/>
  <c r="AF474" i="1"/>
  <c r="AE474" i="1" s="1"/>
  <c r="AF178" i="1"/>
  <c r="AE178" i="1" s="1"/>
  <c r="AF524" i="1"/>
  <c r="AE524" i="1" s="1"/>
  <c r="AF527" i="1"/>
  <c r="AE527" i="1" s="1"/>
  <c r="AF161" i="1"/>
  <c r="AE161" i="1" s="1"/>
  <c r="AF217" i="1"/>
  <c r="AE217" i="1" s="1"/>
  <c r="AF286" i="1"/>
  <c r="AE286" i="1" s="1"/>
  <c r="AF183" i="1"/>
  <c r="AE183" i="1" s="1"/>
  <c r="AF203" i="1"/>
  <c r="AE203" i="1" s="1"/>
  <c r="AF481" i="1"/>
  <c r="AE481" i="1" s="1"/>
  <c r="AF514" i="1"/>
  <c r="AE514" i="1" s="1"/>
  <c r="AF172" i="1"/>
  <c r="AE172" i="1" s="1"/>
  <c r="AF67" i="1"/>
  <c r="AE67" i="1" s="1"/>
  <c r="AF11" i="1"/>
  <c r="AE11" i="1" s="1"/>
  <c r="AF275" i="1"/>
  <c r="AE275" i="1" s="1"/>
  <c r="AF408" i="1"/>
  <c r="AE408" i="1" s="1"/>
  <c r="AF47" i="1"/>
  <c r="AE47" i="1" s="1"/>
  <c r="AF10" i="1"/>
  <c r="AE10" i="1" s="1"/>
  <c r="AC26" i="1"/>
  <c r="AI26" i="1" s="1"/>
  <c r="AC396" i="1"/>
  <c r="AI396" i="1" s="1"/>
  <c r="AC346" i="1"/>
  <c r="AI346" i="1" s="1"/>
  <c r="AC294" i="1"/>
  <c r="AI294" i="1" s="1"/>
  <c r="AC567" i="1"/>
  <c r="AI567" i="1" s="1"/>
  <c r="AC89" i="1"/>
  <c r="AI89" i="1" s="1"/>
  <c r="AC538" i="1"/>
  <c r="AI538" i="1" s="1"/>
  <c r="AC42" i="1"/>
  <c r="AI42" i="1" s="1"/>
  <c r="AC122" i="1"/>
  <c r="AI122" i="1" s="1"/>
  <c r="AC374" i="1"/>
  <c r="AI374" i="1" s="1"/>
  <c r="AC449" i="1"/>
  <c r="AI449" i="1" s="1"/>
  <c r="AC264" i="1"/>
  <c r="AI264" i="1" s="1"/>
  <c r="AC234" i="1"/>
  <c r="AI234" i="1" s="1"/>
  <c r="AC253" i="1"/>
  <c r="AI253" i="1" s="1"/>
  <c r="AC41" i="1"/>
  <c r="AI41" i="1" s="1"/>
  <c r="AC450" i="1"/>
  <c r="AI450" i="1" s="1"/>
  <c r="AC451" i="1"/>
  <c r="AI451" i="1" s="1"/>
  <c r="AC16" i="1"/>
  <c r="AI16" i="1" s="1"/>
  <c r="AC388" i="1"/>
  <c r="AI388" i="1" s="1"/>
  <c r="AC254" i="1"/>
  <c r="AI254" i="1" s="1"/>
  <c r="AC183" i="1"/>
  <c r="AI183" i="1" s="1"/>
  <c r="AC377" i="1"/>
  <c r="AI377" i="1" s="1"/>
  <c r="AC378" i="1"/>
  <c r="AI378" i="1" s="1"/>
  <c r="AC497" i="1"/>
  <c r="AI497" i="1" s="1"/>
  <c r="AC476" i="1"/>
  <c r="AI476" i="1" s="1"/>
  <c r="AC195" i="1"/>
  <c r="AI195" i="1" s="1"/>
  <c r="AC171" i="1"/>
  <c r="AI171" i="1" s="1"/>
  <c r="AC326" i="1"/>
  <c r="AI326" i="1" s="1"/>
  <c r="AC238" i="1"/>
  <c r="AI238" i="1" s="1"/>
  <c r="AC119" i="1"/>
  <c r="AI119" i="1" s="1"/>
  <c r="AC277" i="1"/>
  <c r="AI277" i="1" s="1"/>
  <c r="AC266" i="1"/>
  <c r="AI266" i="1" s="1"/>
  <c r="AC357" i="1"/>
  <c r="AI357" i="1" s="1"/>
  <c r="AC367" i="1"/>
  <c r="AI367" i="1" s="1"/>
  <c r="AC248" i="1"/>
  <c r="AI248" i="1" s="1"/>
  <c r="AC167" i="1"/>
  <c r="AI167" i="1" s="1"/>
  <c r="AC12" i="1"/>
  <c r="AI12" i="1" s="1"/>
  <c r="AC210" i="1"/>
  <c r="AI210" i="1" s="1"/>
  <c r="AC349" i="1"/>
  <c r="AI349" i="1" s="1"/>
  <c r="AC231" i="1"/>
  <c r="AI231" i="1" s="1"/>
  <c r="AC155" i="1"/>
  <c r="AI155" i="1" s="1"/>
  <c r="AC104" i="1"/>
  <c r="AI104" i="1" s="1"/>
  <c r="AC232" i="1"/>
  <c r="AI232" i="1" s="1"/>
  <c r="AC407" i="1"/>
  <c r="AI407" i="1" s="1"/>
  <c r="AC541" i="1"/>
  <c r="AI541" i="1" s="1"/>
  <c r="AC101" i="1"/>
  <c r="AI101" i="1" s="1"/>
  <c r="AC102" i="1"/>
  <c r="AI102" i="1" s="1"/>
  <c r="AC22" i="1"/>
  <c r="AI22" i="1" s="1"/>
  <c r="AC103" i="1"/>
  <c r="AI103" i="1" s="1"/>
  <c r="AC214" i="1"/>
  <c r="AI214" i="1" s="1"/>
  <c r="AC256" i="1"/>
  <c r="AI256" i="1" s="1"/>
  <c r="AC352" i="1"/>
  <c r="AI352" i="1" s="1"/>
  <c r="AC391" i="1"/>
  <c r="AI391" i="1" s="1"/>
  <c r="AC575" i="1"/>
  <c r="AI575" i="1" s="1"/>
  <c r="AC574" i="1"/>
  <c r="AI574" i="1" s="1"/>
  <c r="AC562" i="1"/>
  <c r="AI562" i="1" s="1"/>
  <c r="AC520" i="1"/>
  <c r="AI520" i="1" s="1"/>
  <c r="AC420" i="1"/>
  <c r="AI420" i="1" s="1"/>
  <c r="AC408" i="1"/>
  <c r="AI408" i="1" s="1"/>
  <c r="AC305" i="1"/>
  <c r="AI305" i="1" s="1"/>
  <c r="AC296" i="1"/>
  <c r="AI296" i="1" s="1"/>
  <c r="AC295" i="1"/>
  <c r="AI295" i="1" s="1"/>
  <c r="AC283" i="1"/>
  <c r="AI283" i="1" s="1"/>
  <c r="AC279" i="1"/>
  <c r="AI279" i="1" s="1"/>
  <c r="AC50" i="1"/>
  <c r="AI50" i="1" s="1"/>
  <c r="AC25" i="1"/>
  <c r="AI25" i="1" s="1"/>
  <c r="AC139" i="1"/>
  <c r="AI139" i="1" s="1"/>
  <c r="AC540" i="1"/>
  <c r="AI540" i="1" s="1"/>
  <c r="AC529" i="1"/>
  <c r="AI529" i="1" s="1"/>
  <c r="AC487" i="1"/>
  <c r="AI487" i="1" s="1"/>
  <c r="AC399" i="1"/>
  <c r="AI399" i="1" s="1"/>
  <c r="AC372" i="1"/>
  <c r="AI372" i="1" s="1"/>
  <c r="AC132" i="1"/>
  <c r="AI132" i="1" s="1"/>
  <c r="AC48" i="1"/>
  <c r="AI48" i="1" s="1"/>
  <c r="AC331" i="1"/>
  <c r="AI331" i="1" s="1"/>
  <c r="AC268" i="1"/>
  <c r="AI268" i="1" s="1"/>
  <c r="AC479" i="1"/>
  <c r="AI479" i="1" s="1"/>
  <c r="AC417" i="1"/>
  <c r="AI417" i="1" s="1"/>
  <c r="AC483" i="1"/>
  <c r="AI483" i="1" s="1"/>
  <c r="AC237" i="1"/>
  <c r="AI237" i="1" s="1"/>
  <c r="AC149" i="1"/>
  <c r="AI149" i="1" s="1"/>
  <c r="AC424" i="1"/>
  <c r="AI424" i="1" s="1"/>
  <c r="AC425" i="1"/>
  <c r="AI425" i="1" s="1"/>
  <c r="AC161" i="1"/>
  <c r="AI161" i="1" s="1"/>
  <c r="AC494" i="1"/>
  <c r="AI494" i="1" s="1"/>
  <c r="AC421" i="1"/>
  <c r="AI421" i="1" s="1"/>
  <c r="AC422" i="1"/>
  <c r="AI422" i="1" s="1"/>
  <c r="AC423" i="1"/>
  <c r="AI423" i="1" s="1"/>
  <c r="AC97" i="1"/>
  <c r="AI97" i="1" s="1"/>
  <c r="AC440" i="1"/>
  <c r="AI440" i="1" s="1"/>
  <c r="AC199" i="1"/>
  <c r="AI199" i="1" s="1"/>
  <c r="AC441" i="1"/>
  <c r="AI441" i="1" s="1"/>
  <c r="AC321" i="1"/>
  <c r="AI321" i="1" s="1"/>
  <c r="AC580" i="1"/>
  <c r="AI580" i="1" s="1"/>
  <c r="AC530" i="1"/>
  <c r="AI530" i="1" s="1"/>
  <c r="AC531" i="1"/>
  <c r="AI531" i="1" s="1"/>
  <c r="AC533" i="1"/>
  <c r="AI533" i="1" s="1"/>
  <c r="AC456" i="1"/>
  <c r="AI456" i="1" s="1"/>
  <c r="AC477" i="1"/>
  <c r="AI477" i="1" s="1"/>
  <c r="AC24" i="1"/>
  <c r="AI24" i="1" s="1"/>
  <c r="AC29" i="1"/>
  <c r="AI29" i="1" s="1"/>
  <c r="AC544" i="1"/>
  <c r="AI544" i="1" s="1"/>
  <c r="AC263" i="1"/>
  <c r="AI263" i="1" s="1"/>
  <c r="AC194" i="1"/>
  <c r="AI194" i="1" s="1"/>
  <c r="AC356" i="1"/>
  <c r="AI356" i="1" s="1"/>
  <c r="AC20" i="1"/>
  <c r="AI20" i="1" s="1"/>
  <c r="AC400" i="1"/>
  <c r="AI400" i="1" s="1"/>
  <c r="AC522" i="1"/>
  <c r="AI522" i="1" s="1"/>
  <c r="AC282" i="1"/>
  <c r="AI282" i="1" s="1"/>
  <c r="AC554" i="1"/>
  <c r="AI554" i="1" s="1"/>
  <c r="AC341" i="1"/>
  <c r="AI341" i="1" s="1"/>
  <c r="AC337" i="1"/>
  <c r="AI337" i="1" s="1"/>
  <c r="AC300" i="1"/>
  <c r="AI300" i="1" s="1"/>
  <c r="AC369" i="1"/>
  <c r="AI369" i="1" s="1"/>
  <c r="AC514" i="1"/>
  <c r="AI514" i="1" s="1"/>
  <c r="AC84" i="1"/>
  <c r="AI84" i="1" s="1"/>
  <c r="AC72" i="1"/>
  <c r="AI72" i="1" s="1"/>
  <c r="AC373" i="1"/>
  <c r="AI373" i="1" s="1"/>
  <c r="AC205" i="1"/>
  <c r="AI205" i="1" s="1"/>
  <c r="AC203" i="1"/>
  <c r="AI203" i="1" s="1"/>
  <c r="AC201" i="1"/>
  <c r="AI201" i="1" s="1"/>
  <c r="AC202" i="1"/>
  <c r="AI202" i="1" s="1"/>
  <c r="AC360" i="1"/>
  <c r="AI360" i="1" s="1"/>
  <c r="AC269" i="1"/>
  <c r="AI269" i="1" s="1"/>
  <c r="AC343" i="1"/>
  <c r="AI343" i="1" s="1"/>
  <c r="AC180" i="1"/>
  <c r="AI180" i="1" s="1"/>
  <c r="AC168" i="1"/>
  <c r="AI168" i="1" s="1"/>
  <c r="AC6" i="1"/>
  <c r="AI6" i="1" s="1"/>
  <c r="AC185" i="1"/>
  <c r="AI185" i="1" s="1"/>
  <c r="AC241" i="1"/>
  <c r="AI241" i="1" s="1"/>
  <c r="AC272" i="1"/>
  <c r="AI272" i="1" s="1"/>
  <c r="AC107" i="1"/>
  <c r="AI107" i="1" s="1"/>
  <c r="AC143" i="1"/>
  <c r="AI143" i="1" s="1"/>
  <c r="AC363" i="1"/>
  <c r="AI363" i="1" s="1"/>
  <c r="AC419" i="1"/>
  <c r="AI419" i="1" s="1"/>
  <c r="AC557" i="1"/>
  <c r="AI557" i="1" s="1"/>
  <c r="AC14" i="1"/>
  <c r="AI14" i="1" s="1"/>
  <c r="AC177" i="1"/>
  <c r="AI177" i="1" s="1"/>
  <c r="AC361" i="1"/>
  <c r="AI361" i="1" s="1"/>
  <c r="AC204" i="1"/>
  <c r="AI204" i="1" s="1"/>
  <c r="AC362" i="1"/>
  <c r="AI362" i="1" s="1"/>
  <c r="AC115" i="1"/>
  <c r="AI115" i="1" s="1"/>
  <c r="AC37" i="1"/>
  <c r="AI37" i="1" s="1"/>
  <c r="AC87" i="1"/>
  <c r="AI87" i="1" s="1"/>
  <c r="AC466" i="1"/>
  <c r="AI466" i="1" s="1"/>
  <c r="AC81" i="1"/>
  <c r="AI81" i="1" s="1"/>
  <c r="AC556" i="1"/>
  <c r="AI556" i="1" s="1"/>
  <c r="AC190" i="1"/>
  <c r="AI190" i="1" s="1"/>
  <c r="AC70" i="1"/>
  <c r="AI70" i="1" s="1"/>
  <c r="AC66" i="1"/>
  <c r="AI66" i="1" s="1"/>
  <c r="AC518" i="1"/>
  <c r="AI518" i="1" s="1"/>
  <c r="AC345" i="1"/>
  <c r="AI345" i="1" s="1"/>
  <c r="AC105" i="1"/>
  <c r="AI105" i="1" s="1"/>
  <c r="AC547" i="1"/>
  <c r="AI547" i="1" s="1"/>
  <c r="AC560" i="1"/>
  <c r="AI560" i="1" s="1"/>
  <c r="AC27" i="1"/>
  <c r="AI27" i="1" s="1"/>
  <c r="AC93" i="1"/>
  <c r="AI93" i="1" s="1"/>
  <c r="AC106" i="1"/>
  <c r="AI106" i="1" s="1"/>
  <c r="AC257" i="1"/>
  <c r="AI257" i="1" s="1"/>
  <c r="AC496" i="1"/>
  <c r="AI496" i="1" s="1"/>
  <c r="AC109" i="1"/>
  <c r="AI109" i="1" s="1"/>
  <c r="AC510" i="1"/>
  <c r="AI510" i="1" s="1"/>
  <c r="AC127" i="1"/>
  <c r="AI127" i="1" s="1"/>
  <c r="AC380" i="1"/>
  <c r="AI380" i="1" s="1"/>
  <c r="AC153" i="1"/>
  <c r="AI153" i="1" s="1"/>
  <c r="AC570" i="1"/>
  <c r="AI570" i="1" s="1"/>
  <c r="AC558" i="1"/>
  <c r="AI558" i="1" s="1"/>
  <c r="AC228" i="1"/>
  <c r="AI228" i="1" s="1"/>
  <c r="AC364" i="1"/>
  <c r="AI364" i="1" s="1"/>
  <c r="AC137" i="1"/>
  <c r="AI137" i="1" s="1"/>
  <c r="AC499" i="1"/>
  <c r="AI499" i="1" s="1"/>
  <c r="AC500" i="1"/>
  <c r="AI500" i="1" s="1"/>
  <c r="AC371" i="1"/>
  <c r="AI371" i="1" s="1"/>
  <c r="AC46" i="1"/>
  <c r="AI46" i="1" s="1"/>
  <c r="AC515" i="1"/>
  <c r="AI515" i="1" s="1"/>
  <c r="AC34" i="1"/>
  <c r="AI34" i="1" s="1"/>
  <c r="AC65" i="1"/>
  <c r="AI65" i="1" s="1"/>
  <c r="AC10" i="1"/>
  <c r="AI10" i="1" s="1"/>
  <c r="AC145" i="1"/>
  <c r="AI145" i="1" s="1"/>
  <c r="AC85" i="1"/>
  <c r="AI85" i="1" s="1"/>
  <c r="AC334" i="1"/>
  <c r="AI334" i="1" s="1"/>
  <c r="AC260" i="1"/>
  <c r="AI260" i="1" s="1"/>
  <c r="AC154" i="1"/>
  <c r="AI154" i="1" s="1"/>
  <c r="AC439" i="1"/>
  <c r="AI439" i="1" s="1"/>
  <c r="AC262" i="1"/>
  <c r="AI262" i="1" s="1"/>
  <c r="AC474" i="1"/>
  <c r="AI474" i="1" s="1"/>
  <c r="AC438" i="1"/>
  <c r="AI438" i="1" s="1"/>
  <c r="AC301" i="1"/>
  <c r="AI301" i="1" s="1"/>
  <c r="AC286" i="1"/>
  <c r="AI286" i="1" s="1"/>
  <c r="AC242" i="1"/>
  <c r="AI242" i="1" s="1"/>
  <c r="AC528" i="1"/>
  <c r="AI528" i="1" s="1"/>
  <c r="AC94" i="1"/>
  <c r="AI94" i="1" s="1"/>
  <c r="AC462" i="1"/>
  <c r="AI462" i="1" s="1"/>
  <c r="AC193" i="1"/>
  <c r="AI193" i="1" s="1"/>
  <c r="AC415" i="1"/>
  <c r="AI415" i="1" s="1"/>
  <c r="AC561" i="1"/>
  <c r="AI561" i="1" s="1"/>
  <c r="AC136" i="1"/>
  <c r="AI136" i="1" s="1"/>
  <c r="AC224" i="1"/>
  <c r="AI224" i="1" s="1"/>
  <c r="AC223" i="1"/>
  <c r="AI223" i="1" s="1"/>
  <c r="AC344" i="1"/>
  <c r="AI344" i="1" s="1"/>
  <c r="AC147" i="1"/>
  <c r="AI147" i="1" s="1"/>
  <c r="AC196" i="1"/>
  <c r="AI196" i="1" s="1"/>
  <c r="AC406" i="1"/>
  <c r="AI406" i="1" s="1"/>
  <c r="AC448" i="1"/>
  <c r="AI448" i="1" s="1"/>
  <c r="AC513" i="1"/>
  <c r="AI513" i="1" s="1"/>
  <c r="AC338" i="1"/>
  <c r="AI338" i="1" s="1"/>
  <c r="AC524" i="1"/>
  <c r="AI524" i="1" s="1"/>
  <c r="AC482" i="1"/>
  <c r="AI482" i="1" s="1"/>
  <c r="AC158" i="1"/>
  <c r="AI158" i="1" s="1"/>
  <c r="AC146" i="1"/>
  <c r="AI146" i="1" s="1"/>
  <c r="AC394" i="1"/>
  <c r="AI394" i="1" s="1"/>
  <c r="AC315" i="1"/>
  <c r="AI315" i="1" s="1"/>
  <c r="AC259" i="1"/>
  <c r="AI259" i="1" s="1"/>
  <c r="AC169" i="1"/>
  <c r="AI169" i="1" s="1"/>
  <c r="AC258" i="1"/>
  <c r="AI258" i="1" s="1"/>
  <c r="AC395" i="1"/>
  <c r="AI395" i="1" s="1"/>
  <c r="AC206" i="1"/>
  <c r="AI206" i="1" s="1"/>
  <c r="AC498" i="1"/>
  <c r="AI498" i="1" s="1"/>
  <c r="AC458" i="1"/>
  <c r="AI458" i="1" s="1"/>
  <c r="AC481" i="1"/>
  <c r="AI481" i="1" s="1"/>
  <c r="AC108" i="1"/>
  <c r="AI108" i="1" s="1"/>
  <c r="AC472" i="1"/>
  <c r="AI472" i="1" s="1"/>
  <c r="AC64" i="1"/>
  <c r="AI64" i="1" s="1"/>
  <c r="AC8" i="1"/>
  <c r="AI8" i="1" s="1"/>
  <c r="AC216" i="1"/>
  <c r="AI216" i="1" s="1"/>
  <c r="AC31" i="1"/>
  <c r="AI31" i="1" s="1"/>
  <c r="AC284" i="1"/>
  <c r="AI284" i="1" s="1"/>
  <c r="AC443" i="1"/>
  <c r="AI443" i="1" s="1"/>
  <c r="AC250" i="1"/>
  <c r="AI250" i="1" s="1"/>
  <c r="AC267" i="1"/>
  <c r="AI267" i="1" s="1"/>
  <c r="AC208" i="1"/>
  <c r="AI208" i="1" s="1"/>
  <c r="AC181" i="1"/>
  <c r="AI181" i="1" s="1"/>
  <c r="AC506" i="1"/>
  <c r="AI506" i="1" s="1"/>
  <c r="AC512" i="1"/>
  <c r="AI512" i="1" s="1"/>
  <c r="AC174" i="1"/>
  <c r="AI174" i="1" s="1"/>
  <c r="AC261" i="1"/>
  <c r="AI261" i="1" s="1"/>
  <c r="AC519" i="1"/>
  <c r="AI519" i="1" s="1"/>
  <c r="AC328" i="1"/>
  <c r="AI328" i="1" s="1"/>
  <c r="AC317" i="1"/>
  <c r="AI317" i="1" s="1"/>
  <c r="AC342" i="1"/>
  <c r="AI342" i="1" s="1"/>
  <c r="AC197" i="1"/>
  <c r="AI197" i="1" s="1"/>
  <c r="AC412" i="1"/>
  <c r="AI412" i="1" s="1"/>
  <c r="AC509" i="1"/>
  <c r="AI509" i="1" s="1"/>
  <c r="AC40" i="1"/>
  <c r="AI40" i="1" s="1"/>
  <c r="AC111" i="1"/>
  <c r="AI111" i="1" s="1"/>
  <c r="AC182" i="1"/>
  <c r="AI182" i="1" s="1"/>
  <c r="AC319" i="1"/>
  <c r="AI319" i="1" s="1"/>
  <c r="AC320" i="1"/>
  <c r="AI320" i="1" s="1"/>
  <c r="AC151" i="1"/>
  <c r="AI151" i="1" s="1"/>
  <c r="AC246" i="1"/>
  <c r="AI246" i="1" s="1"/>
  <c r="AC192" i="1"/>
  <c r="AI192" i="1" s="1"/>
  <c r="AC215" i="1"/>
  <c r="AI215" i="1" s="1"/>
  <c r="AC30" i="1"/>
  <c r="AI30" i="1" s="1"/>
  <c r="AC138" i="1"/>
  <c r="AI138" i="1" s="1"/>
  <c r="AC290" i="1"/>
  <c r="AI290" i="1" s="1"/>
  <c r="AC126" i="1"/>
  <c r="AI126" i="1" s="1"/>
  <c r="AC503" i="1"/>
  <c r="AI503" i="1" s="1"/>
  <c r="AC452" i="1"/>
  <c r="AI452" i="1" s="1"/>
  <c r="AC236" i="1"/>
  <c r="AI236" i="1" s="1"/>
  <c r="AC275" i="1"/>
  <c r="AI275" i="1" s="1"/>
  <c r="AC437" i="1"/>
  <c r="AI437" i="1" s="1"/>
  <c r="AC505" i="1"/>
  <c r="AI505" i="1" s="1"/>
  <c r="AC308" i="1"/>
  <c r="AI308" i="1" s="1"/>
  <c r="AC178" i="1"/>
  <c r="AI178" i="1" s="1"/>
  <c r="AC278" i="1"/>
  <c r="AI278" i="1" s="1"/>
  <c r="AC293" i="1"/>
  <c r="AI293" i="1" s="1"/>
  <c r="AC298" i="1"/>
  <c r="AI298" i="1" s="1"/>
  <c r="AC322" i="1"/>
  <c r="AI322" i="1" s="1"/>
  <c r="AC381" i="1"/>
  <c r="AI381" i="1" s="1"/>
  <c r="AC502" i="1"/>
  <c r="AI502" i="1" s="1"/>
  <c r="AC495" i="1"/>
  <c r="AI495" i="1" s="1"/>
  <c r="AC511" i="1"/>
  <c r="AI511" i="1" s="1"/>
  <c r="AC36" i="1"/>
  <c r="AI36" i="1" s="1"/>
  <c r="AC555" i="1"/>
  <c r="AI555" i="1" s="1"/>
  <c r="AC392" i="1"/>
  <c r="AI392" i="1" s="1"/>
  <c r="AC142" i="1"/>
  <c r="AI142" i="1" s="1"/>
  <c r="AC382" i="1"/>
  <c r="AI382" i="1" s="1"/>
  <c r="AC113" i="1"/>
  <c r="AI113" i="1" s="1"/>
  <c r="AC144" i="1"/>
  <c r="AI144" i="1" s="1"/>
  <c r="AC350" i="1"/>
  <c r="AI350" i="1" s="1"/>
  <c r="AC546" i="1"/>
  <c r="AI546" i="1" s="1"/>
  <c r="AC63" i="1"/>
  <c r="AI63" i="1" s="1"/>
  <c r="AC59" i="1"/>
  <c r="AI59" i="1" s="1"/>
  <c r="AC91" i="1"/>
  <c r="AI91" i="1" s="1"/>
  <c r="AC310" i="1"/>
  <c r="AI310" i="1" s="1"/>
  <c r="AC517" i="1"/>
  <c r="AI517" i="1" s="1"/>
  <c r="AC325" i="1"/>
  <c r="AI325" i="1" s="1"/>
  <c r="AC220" i="1"/>
  <c r="AI220" i="1" s="1"/>
  <c r="AC327" i="1"/>
  <c r="AI327" i="1" s="1"/>
  <c r="AC414" i="1"/>
  <c r="AI414" i="1" s="1"/>
  <c r="AC551" i="1"/>
  <c r="AI551" i="1" s="1"/>
  <c r="AC116" i="1"/>
  <c r="AI116" i="1" s="1"/>
  <c r="AC418" i="1"/>
  <c r="AI418" i="1" s="1"/>
  <c r="AC130" i="1"/>
  <c r="AI130" i="1" s="1"/>
  <c r="AC172" i="1"/>
  <c r="AI172" i="1" s="1"/>
  <c r="AC164" i="1"/>
  <c r="AI164" i="1" s="1"/>
  <c r="AC57" i="1"/>
  <c r="AI57" i="1" s="1"/>
  <c r="AC213" i="1"/>
  <c r="AI213" i="1" s="1"/>
  <c r="AC330" i="1"/>
  <c r="AI330" i="1" s="1"/>
  <c r="AC166" i="1"/>
  <c r="AI166" i="1" s="1"/>
  <c r="AC23" i="1"/>
  <c r="AI23" i="1" s="1"/>
  <c r="AC221" i="1"/>
  <c r="AI221" i="1" s="1"/>
  <c r="AC18" i="1"/>
  <c r="AI18" i="1" s="1"/>
  <c r="AC76" i="1"/>
  <c r="AI76" i="1" s="1"/>
  <c r="AC225" i="1"/>
  <c r="AI225" i="1" s="1"/>
  <c r="AC312" i="1"/>
  <c r="AI312" i="1" s="1"/>
  <c r="AC78" i="1"/>
  <c r="AI78" i="1" s="1"/>
  <c r="AC229" i="1"/>
  <c r="AI229" i="1" s="1"/>
  <c r="AC313" i="1"/>
  <c r="AI313" i="1" s="1"/>
  <c r="AC45" i="1"/>
  <c r="AI45" i="1" s="1"/>
  <c r="AC60" i="1"/>
  <c r="AI60" i="1" s="1"/>
  <c r="AC550" i="1"/>
  <c r="AI550" i="1" s="1"/>
  <c r="AC306" i="1"/>
  <c r="AI306" i="1" s="1"/>
  <c r="AC354" i="1"/>
  <c r="AI354" i="1" s="1"/>
  <c r="AC416" i="1"/>
  <c r="AI416" i="1" s="1"/>
  <c r="AC7" i="1"/>
  <c r="AI7" i="1" s="1"/>
  <c r="AC175" i="1"/>
  <c r="AI175" i="1" s="1"/>
  <c r="AC191" i="1"/>
  <c r="AI191" i="1" s="1"/>
  <c r="AC390" i="1"/>
  <c r="AI390" i="1" s="1"/>
  <c r="AC353" i="1"/>
  <c r="AI353" i="1" s="1"/>
  <c r="AC61" i="1"/>
  <c r="AI61" i="1" s="1"/>
  <c r="AC537" i="1"/>
  <c r="AI537" i="1" s="1"/>
  <c r="AC471" i="1"/>
  <c r="AI471" i="1" s="1"/>
  <c r="AC188" i="1"/>
  <c r="AI188" i="1" s="1"/>
  <c r="AC329" i="1"/>
  <c r="AI329" i="1" s="1"/>
  <c r="AC465" i="1"/>
  <c r="AI465" i="1" s="1"/>
  <c r="AC401" i="1"/>
  <c r="AI401" i="1" s="1"/>
  <c r="AC332" i="1"/>
  <c r="AI332" i="1" s="1"/>
  <c r="AC333" i="1"/>
  <c r="AI333" i="1" s="1"/>
  <c r="AC118" i="1"/>
  <c r="AI118" i="1" s="1"/>
  <c r="AC464" i="1"/>
  <c r="AI464" i="1" s="1"/>
  <c r="AC285" i="1"/>
  <c r="AI285" i="1" s="1"/>
  <c r="AC480" i="1"/>
  <c r="AI480" i="1" s="1"/>
  <c r="AC535" i="1"/>
  <c r="AI535" i="1" s="1"/>
  <c r="AC402" i="1"/>
  <c r="AI402" i="1" s="1"/>
  <c r="AC478" i="1"/>
  <c r="AI478" i="1" s="1"/>
  <c r="AC159" i="1"/>
  <c r="AI159" i="1" s="1"/>
  <c r="AC573" i="1"/>
  <c r="AI573" i="1" s="1"/>
  <c r="AC112" i="1"/>
  <c r="AI112" i="1" s="1"/>
  <c r="AC389" i="1"/>
  <c r="AI389" i="1" s="1"/>
  <c r="AC335" i="1"/>
  <c r="AI335" i="1" s="1"/>
  <c r="AC222" i="1"/>
  <c r="AI222" i="1" s="1"/>
  <c r="AC426" i="1"/>
  <c r="AI426" i="1" s="1"/>
  <c r="AC351" i="1"/>
  <c r="AI351" i="1" s="1"/>
  <c r="AC427" i="1"/>
  <c r="AI427" i="1" s="1"/>
  <c r="AC75" i="1"/>
  <c r="AI75" i="1" s="1"/>
  <c r="AC387" i="1"/>
  <c r="AI387" i="1" s="1"/>
  <c r="AC490" i="1"/>
  <c r="AI490" i="1" s="1"/>
  <c r="AC100" i="1"/>
  <c r="AI100" i="1" s="1"/>
  <c r="AC47" i="1"/>
  <c r="AI47" i="1" s="1"/>
  <c r="AC71" i="1"/>
  <c r="AI71" i="1" s="1"/>
  <c r="AC577" i="1"/>
  <c r="AI577" i="1" s="1"/>
  <c r="AC578" i="1"/>
  <c r="AI578" i="1" s="1"/>
  <c r="AC504" i="1"/>
  <c r="AI504" i="1" s="1"/>
  <c r="AC79" i="1"/>
  <c r="AI79" i="1" s="1"/>
  <c r="AC233" i="1"/>
  <c r="AI233" i="1" s="1"/>
  <c r="AC28" i="1"/>
  <c r="AI28" i="1" s="1"/>
  <c r="AC198" i="1"/>
  <c r="AI198" i="1" s="1"/>
  <c r="AC152" i="1"/>
  <c r="AI152" i="1" s="1"/>
  <c r="AC32" i="1"/>
  <c r="AI32" i="1" s="1"/>
  <c r="AC403" i="1"/>
  <c r="AI403" i="1" s="1"/>
  <c r="AC431" i="1"/>
  <c r="AI431" i="1" s="1"/>
  <c r="AC162" i="1"/>
  <c r="AI162" i="1" s="1"/>
  <c r="AC176" i="1"/>
  <c r="AI176" i="1" s="1"/>
  <c r="AC297" i="1"/>
  <c r="AI297" i="1" s="1"/>
  <c r="AC292" i="1"/>
  <c r="AI292" i="1" s="1"/>
  <c r="AC2" i="1"/>
  <c r="AI2" i="1" s="1"/>
  <c r="AC62" i="1"/>
  <c r="AI62" i="1" s="1"/>
  <c r="AC141" i="1"/>
  <c r="AI141" i="1" s="1"/>
  <c r="AC473" i="1"/>
  <c r="AI473" i="1" s="1"/>
  <c r="AC303" i="1"/>
  <c r="AI303" i="1" s="1"/>
  <c r="AC411" i="1"/>
  <c r="AI411" i="1" s="1"/>
  <c r="AC86" i="1"/>
  <c r="AI86" i="1" s="1"/>
  <c r="AC324" i="1"/>
  <c r="AI324" i="1" s="1"/>
  <c r="AC11" i="1"/>
  <c r="AI11" i="1" s="1"/>
  <c r="AC280" i="1"/>
  <c r="AI280" i="1" s="1"/>
  <c r="AC160" i="1"/>
  <c r="AI160" i="1" s="1"/>
  <c r="AC436" i="1"/>
  <c r="AI436" i="1" s="1"/>
  <c r="AC88" i="1"/>
  <c r="AI88" i="1" s="1"/>
  <c r="AC566" i="1"/>
  <c r="AI566" i="1" s="1"/>
  <c r="AC239" i="1"/>
  <c r="AI239" i="1" s="1"/>
  <c r="AC358" i="1"/>
  <c r="AI358" i="1" s="1"/>
  <c r="AC463" i="1"/>
  <c r="AI463" i="1" s="1"/>
  <c r="AC186" i="1"/>
  <c r="AI186" i="1" s="1"/>
  <c r="AC179" i="1"/>
  <c r="AI179" i="1" s="1"/>
  <c r="AC148" i="1"/>
  <c r="AI148" i="1" s="1"/>
  <c r="AC413" i="1"/>
  <c r="AI413" i="1" s="1"/>
  <c r="AC576" i="1"/>
  <c r="AI576" i="1" s="1"/>
  <c r="AC80" i="1"/>
  <c r="AI80" i="1" s="1"/>
  <c r="AC299" i="1"/>
  <c r="AI299" i="1" s="1"/>
  <c r="AC5" i="1"/>
  <c r="AI5" i="1" s="1"/>
  <c r="AC393" i="1"/>
  <c r="AI393" i="1" s="1"/>
  <c r="AC92" i="1"/>
  <c r="AI92" i="1" s="1"/>
  <c r="AC129" i="1"/>
  <c r="AI129" i="1" s="1"/>
  <c r="AC150" i="1"/>
  <c r="AI150" i="1" s="1"/>
  <c r="AC140" i="1"/>
  <c r="AI140" i="1" s="1"/>
  <c r="AC170" i="1"/>
  <c r="AI170" i="1" s="1"/>
  <c r="AC453" i="1"/>
  <c r="AI453" i="1" s="1"/>
  <c r="AC131" i="1"/>
  <c r="AI131" i="1" s="1"/>
  <c r="AC273" i="1"/>
  <c r="AI273" i="1" s="1"/>
  <c r="AC455" i="1"/>
  <c r="AI455" i="1" s="1"/>
  <c r="AC318" i="1"/>
  <c r="AI318" i="1" s="1"/>
  <c r="AC274" i="1"/>
  <c r="AI274" i="1" s="1"/>
  <c r="AC545" i="1"/>
  <c r="AI545" i="1" s="1"/>
  <c r="AC307" i="1"/>
  <c r="AI307" i="1" s="1"/>
  <c r="AC217" i="1"/>
  <c r="AI217" i="1" s="1"/>
  <c r="AC340" i="1"/>
  <c r="AI340" i="1" s="1"/>
  <c r="AC133" i="1"/>
  <c r="AI133" i="1" s="1"/>
  <c r="AC491" i="1"/>
  <c r="AI491" i="1" s="1"/>
  <c r="AC525" i="1"/>
  <c r="AI525" i="1" s="1"/>
  <c r="AC189" i="1"/>
  <c r="AI189" i="1" s="1"/>
  <c r="AC492" i="1"/>
  <c r="AI492" i="1" s="1"/>
  <c r="AC124" i="1"/>
  <c r="AI124" i="1" s="1"/>
  <c r="AC539" i="1"/>
  <c r="AI539" i="1" s="1"/>
  <c r="AC90" i="1"/>
  <c r="AI90" i="1" s="1"/>
  <c r="AC447" i="1"/>
  <c r="AI447" i="1" s="1"/>
  <c r="AC385" i="1"/>
  <c r="AI385" i="1" s="1"/>
  <c r="AC384" i="1"/>
  <c r="AI384" i="1" s="1"/>
  <c r="AC218" i="1"/>
  <c r="AI218" i="1" s="1"/>
  <c r="AC249" i="1"/>
  <c r="AI249" i="1" s="1"/>
  <c r="AC316" i="1"/>
  <c r="AI316" i="1" s="1"/>
  <c r="AC52" i="1"/>
  <c r="AI52" i="1" s="1"/>
  <c r="AC445" i="1"/>
  <c r="AI445" i="1" s="1"/>
  <c r="AC444" i="1"/>
  <c r="AI444" i="1" s="1"/>
  <c r="AC532" i="1"/>
  <c r="AI532" i="1" s="1"/>
  <c r="AC98" i="1"/>
  <c r="AI98" i="1" s="1"/>
  <c r="AC114" i="1"/>
  <c r="AI114" i="1" s="1"/>
  <c r="AC173" i="1"/>
  <c r="AI173" i="1" s="1"/>
  <c r="AC348" i="1"/>
  <c r="AI348" i="1" s="1"/>
  <c r="AC281" i="1"/>
  <c r="AI281" i="1" s="1"/>
  <c r="AC457" i="1"/>
  <c r="AI457" i="1" s="1"/>
  <c r="AC209" i="1"/>
  <c r="AI209" i="1" s="1"/>
  <c r="AC117" i="1"/>
  <c r="AI117" i="1" s="1"/>
  <c r="AC19" i="1"/>
  <c r="AI19" i="1" s="1"/>
  <c r="AC397" i="1"/>
  <c r="AI397" i="1" s="1"/>
  <c r="AC526" i="1"/>
  <c r="AI526" i="1" s="1"/>
  <c r="AC527" i="1"/>
  <c r="AI527" i="1" s="1"/>
  <c r="AC523" i="1"/>
  <c r="AI523" i="1" s="1"/>
  <c r="AC339" i="1"/>
  <c r="AI339" i="1" s="1"/>
  <c r="AC542" i="1"/>
  <c r="AI542" i="1" s="1"/>
  <c r="AC227" i="1"/>
  <c r="AI227" i="1" s="1"/>
  <c r="AC9" i="1"/>
  <c r="AI9" i="1" s="1"/>
  <c r="AC219" i="1"/>
  <c r="AI219" i="1" s="1"/>
  <c r="AC33" i="1"/>
  <c r="AI33" i="1" s="1"/>
  <c r="AC376" i="1"/>
  <c r="AI376" i="1" s="1"/>
  <c r="AC398" i="1"/>
  <c r="AI398" i="1" s="1"/>
  <c r="AC35" i="1"/>
  <c r="AI35" i="1" s="1"/>
  <c r="AC314" i="1"/>
  <c r="AI314" i="1" s="1"/>
  <c r="AC549" i="1"/>
  <c r="AI549" i="1" s="1"/>
  <c r="AC121" i="1"/>
  <c r="AI121" i="1" s="1"/>
  <c r="AC368" i="1"/>
  <c r="AI368" i="1" s="1"/>
  <c r="AC39" i="1"/>
  <c r="AI39" i="1" s="1"/>
  <c r="AC309" i="1"/>
  <c r="AI309" i="1" s="1"/>
  <c r="AC43" i="1"/>
  <c r="AI43" i="1" s="1"/>
  <c r="AC247" i="1"/>
  <c r="AI247" i="1" s="1"/>
  <c r="AC428" i="1"/>
  <c r="AI428" i="1" s="1"/>
  <c r="AC493" i="1"/>
  <c r="AI493" i="1" s="1"/>
  <c r="AC304" i="1"/>
  <c r="AI304" i="1" s="1"/>
  <c r="AC287" i="1"/>
  <c r="AI287" i="1" s="1"/>
  <c r="AC51" i="1"/>
  <c r="AI51" i="1" s="1"/>
  <c r="AC288" i="1"/>
  <c r="AI288" i="1" s="1"/>
  <c r="AC252" i="1"/>
  <c r="AI252" i="1" s="1"/>
  <c r="AC386" i="1"/>
  <c r="AI386" i="1" s="1"/>
  <c r="AC156" i="1"/>
  <c r="AI156" i="1" s="1"/>
  <c r="AC212" i="1"/>
  <c r="AI212" i="1" s="1"/>
  <c r="AC56" i="1"/>
  <c r="AI56" i="1" s="1"/>
  <c r="AC82" i="1"/>
  <c r="AI82" i="1" s="1"/>
  <c r="AC432" i="1"/>
  <c r="AI432" i="1" s="1"/>
  <c r="AC565" i="1"/>
  <c r="AI565" i="1" s="1"/>
  <c r="AC563" i="1"/>
  <c r="AI563" i="1" s="1"/>
  <c r="AC564" i="1"/>
  <c r="AI564" i="1" s="1"/>
  <c r="AC4" i="1"/>
  <c r="AI4" i="1" s="1"/>
  <c r="AC3" i="1"/>
  <c r="AI3" i="1" s="1"/>
  <c r="AC184" i="1"/>
  <c r="AI184" i="1" s="1"/>
  <c r="AC433" i="1"/>
  <c r="AI433" i="1" s="1"/>
  <c r="AC569" i="1"/>
  <c r="AI569" i="1" s="1"/>
  <c r="AC83" i="1"/>
  <c r="AI83" i="1" s="1"/>
  <c r="AC435" i="1"/>
  <c r="AI435" i="1" s="1"/>
  <c r="AC53" i="1"/>
  <c r="AI53" i="1" s="1"/>
  <c r="AC404" i="1"/>
  <c r="AI404" i="1" s="1"/>
  <c r="AC55" i="1"/>
  <c r="AI55" i="1" s="1"/>
  <c r="AC446" i="1"/>
  <c r="AI446" i="1" s="1"/>
  <c r="AC120" i="1"/>
  <c r="AI120" i="1" s="1"/>
  <c r="AC240" i="1"/>
  <c r="AI240" i="1" s="1"/>
  <c r="AC291" i="1"/>
  <c r="AI291" i="1" s="1"/>
  <c r="AC548" i="1"/>
  <c r="AI548" i="1" s="1"/>
  <c r="AC470" i="1"/>
  <c r="AI470" i="1" s="1"/>
  <c r="AC255" i="1"/>
  <c r="AI255" i="1" s="1"/>
  <c r="AC375" i="1"/>
  <c r="AI375" i="1" s="1"/>
  <c r="AC508" i="1"/>
  <c r="AI508" i="1" s="1"/>
  <c r="AC49" i="1"/>
  <c r="AI49" i="1" s="1"/>
  <c r="AC370" i="1"/>
  <c r="AI370" i="1" s="1"/>
  <c r="AC459" i="1"/>
  <c r="AI459" i="1" s="1"/>
  <c r="AC410" i="1"/>
  <c r="AI410" i="1" s="1"/>
  <c r="AC355" i="1"/>
  <c r="AI355" i="1" s="1"/>
  <c r="AC245" i="1"/>
  <c r="AI245" i="1" s="1"/>
  <c r="AC244" i="1"/>
  <c r="AI244" i="1" s="1"/>
  <c r="AC366" i="1"/>
  <c r="AI366" i="1" s="1"/>
  <c r="AC128" i="1"/>
  <c r="AI128" i="1" s="1"/>
  <c r="Z49" i="1"/>
  <c r="Y224" i="1" l="1"/>
  <c r="Z42" i="1"/>
  <c r="Y126" i="1"/>
  <c r="Z145" i="1"/>
  <c r="Y163" i="1"/>
  <c r="Y223" i="1"/>
  <c r="Y242" i="1"/>
  <c r="Z283" i="1"/>
  <c r="Y344" i="1"/>
  <c r="Z384" i="1"/>
  <c r="Y444" i="1"/>
  <c r="Y465" i="1"/>
  <c r="Y547" i="1"/>
  <c r="Z492" i="1"/>
  <c r="Y217" i="1"/>
  <c r="Y88" i="1"/>
  <c r="Y417" i="1"/>
  <c r="Z447" i="1"/>
  <c r="Z493" i="1"/>
  <c r="Z573" i="1"/>
  <c r="Z147" i="1"/>
  <c r="Z168" i="1"/>
  <c r="Z186" i="1"/>
  <c r="Y248" i="1"/>
  <c r="Y369" i="1"/>
  <c r="Y388" i="1"/>
  <c r="Y420" i="1"/>
  <c r="Z448" i="1"/>
  <c r="Y472" i="1"/>
  <c r="Z494" i="1"/>
  <c r="Y551" i="1"/>
  <c r="Z273" i="1"/>
  <c r="Z445" i="1"/>
  <c r="Z346" i="1"/>
  <c r="Y30" i="1"/>
  <c r="Y209" i="1"/>
  <c r="Y148" i="1"/>
  <c r="Z78" i="1"/>
  <c r="Z569" i="1"/>
  <c r="Z169" i="1"/>
  <c r="Y421" i="1"/>
  <c r="Z31" i="1"/>
  <c r="Z132" i="1"/>
  <c r="Z170" i="1"/>
  <c r="Y232" i="1"/>
  <c r="Y268" i="1"/>
  <c r="Z307" i="1"/>
  <c r="Y172" i="1"/>
  <c r="Z406" i="1"/>
  <c r="Y474" i="1"/>
  <c r="Y556" i="1"/>
  <c r="Y575" i="1"/>
  <c r="Z64" i="1"/>
  <c r="Z549" i="1"/>
  <c r="Y129" i="1"/>
  <c r="Y67" i="1"/>
  <c r="Z136" i="1"/>
  <c r="Z309" i="1"/>
  <c r="Z497" i="1"/>
  <c r="Y554" i="1"/>
  <c r="Z246" i="1"/>
  <c r="Z188" i="1"/>
  <c r="Y71" i="1"/>
  <c r="Y252" i="1"/>
  <c r="Y97" i="1"/>
  <c r="Y173" i="1"/>
  <c r="Y213" i="1"/>
  <c r="Y272" i="1"/>
  <c r="Z333" i="1"/>
  <c r="Y373" i="1"/>
  <c r="Y392" i="1"/>
  <c r="Y427" i="1"/>
  <c r="Y478" i="1"/>
  <c r="Z518" i="1"/>
  <c r="Y557" i="1"/>
  <c r="Y577" i="1"/>
  <c r="Y433" i="1"/>
  <c r="Y324" i="1"/>
  <c r="Y149" i="1"/>
  <c r="Z130" i="1"/>
  <c r="Z450" i="1"/>
  <c r="Y212" i="1"/>
  <c r="Y16" i="1"/>
  <c r="Z234" i="1"/>
  <c r="Z312" i="1"/>
  <c r="Z540" i="1"/>
  <c r="Y390" i="1"/>
  <c r="Y425" i="1"/>
  <c r="Z322" i="1"/>
  <c r="Y225" i="1"/>
  <c r="Z348" i="1"/>
  <c r="Z495" i="1"/>
  <c r="Y94" i="1"/>
  <c r="Z33" i="1"/>
  <c r="Y254" i="1"/>
  <c r="Z236" i="1"/>
  <c r="Y356" i="1"/>
  <c r="Y436" i="1"/>
  <c r="Y457" i="1"/>
  <c r="Y520" i="1"/>
  <c r="Z127" i="1"/>
  <c r="Y286" i="1"/>
  <c r="Y10" i="1"/>
  <c r="Y112" i="1"/>
  <c r="Z267" i="1"/>
  <c r="Y190" i="1"/>
  <c r="Y576" i="1"/>
  <c r="Y138" i="1"/>
  <c r="Y456" i="1"/>
  <c r="Z56" i="1"/>
  <c r="Y100" i="1"/>
  <c r="Z335" i="1"/>
  <c r="Y19" i="1"/>
  <c r="Z36" i="1"/>
  <c r="Y119" i="1"/>
  <c r="Y176" i="1"/>
  <c r="Z216" i="1"/>
  <c r="Y357" i="1"/>
  <c r="Z376" i="1"/>
  <c r="Z411" i="1"/>
  <c r="Z437" i="1"/>
  <c r="Y458" i="1"/>
  <c r="Z480" i="1"/>
  <c r="Y503" i="1"/>
  <c r="Y522" i="1"/>
  <c r="Y561" i="1"/>
  <c r="Y443" i="1"/>
  <c r="Y284" i="1"/>
  <c r="Y108" i="1"/>
  <c r="Y285" i="1"/>
  <c r="Y368" i="1"/>
  <c r="Z535" i="1"/>
  <c r="Y171" i="1"/>
  <c r="Y75" i="1"/>
  <c r="Y174" i="1"/>
  <c r="Z274" i="1"/>
  <c r="Y374" i="1"/>
  <c r="Y195" i="1"/>
  <c r="Y238" i="1"/>
  <c r="Z257" i="1"/>
  <c r="Z278" i="1"/>
  <c r="Y296" i="1"/>
  <c r="Z316" i="1"/>
  <c r="Z396" i="1"/>
  <c r="Y432" i="1"/>
  <c r="Y504" i="1"/>
  <c r="Y562" i="1"/>
  <c r="Y164" i="1"/>
  <c r="Z528" i="1"/>
  <c r="Z7" i="1"/>
  <c r="Y401" i="1"/>
  <c r="Y387" i="1"/>
  <c r="Y291" i="1"/>
  <c r="Z360" i="1"/>
  <c r="Y397" i="1"/>
  <c r="Z482" i="1"/>
  <c r="Y524" i="1"/>
  <c r="Y29" i="1"/>
  <c r="Z167" i="1"/>
  <c r="Z9" i="1"/>
  <c r="Y404" i="1"/>
  <c r="Z431" i="1"/>
  <c r="Y407" i="1"/>
  <c r="Y55" i="1"/>
  <c r="Y408" i="1"/>
  <c r="Z218" i="1"/>
  <c r="Y103" i="1"/>
  <c r="Y196" i="1"/>
  <c r="Z413" i="1"/>
  <c r="Y85" i="1"/>
  <c r="Y104" i="1"/>
  <c r="Z122" i="1"/>
  <c r="Y143" i="1"/>
  <c r="Z161" i="1"/>
  <c r="Y280" i="1"/>
  <c r="Y318" i="1"/>
  <c r="Y342" i="1"/>
  <c r="Y398" i="1"/>
  <c r="Y414" i="1"/>
  <c r="Z463" i="1"/>
  <c r="Y483" i="1"/>
  <c r="Z525" i="1"/>
  <c r="Z545" i="1"/>
  <c r="Y564" i="1"/>
  <c r="Z282" i="1"/>
  <c r="Y345" i="1"/>
  <c r="Y111" i="1"/>
  <c r="Y50" i="1"/>
  <c r="Y249" i="1"/>
  <c r="Y473" i="1"/>
  <c r="Z153" i="1"/>
  <c r="Y34" i="1"/>
  <c r="Z214" i="1"/>
  <c r="Z393" i="1"/>
  <c r="Y37" i="1"/>
  <c r="Y120" i="1"/>
  <c r="Y2" i="1"/>
  <c r="Y83" i="1"/>
  <c r="Y178" i="1"/>
  <c r="Z105" i="1"/>
  <c r="Y124" i="1"/>
  <c r="Z260" i="1"/>
  <c r="Y281" i="1"/>
  <c r="Z343" i="1"/>
  <c r="Y382" i="1"/>
  <c r="Z399" i="1"/>
  <c r="Y565" i="1"/>
  <c r="AB422" i="1"/>
  <c r="AH422" i="1" s="1"/>
  <c r="AB476" i="1"/>
  <c r="AH476" i="1" s="1"/>
  <c r="AB45" i="1"/>
  <c r="AH45" i="1" s="1"/>
  <c r="AB423" i="1"/>
  <c r="AH423" i="1" s="1"/>
  <c r="AB531" i="1"/>
  <c r="AH531" i="1" s="1"/>
  <c r="AB33" i="1"/>
  <c r="AH33" i="1" s="1"/>
  <c r="AB371" i="1"/>
  <c r="AH371" i="1" s="1"/>
  <c r="AB390" i="1"/>
  <c r="AH390" i="1" s="1"/>
  <c r="AB425" i="1"/>
  <c r="AH425" i="1" s="1"/>
  <c r="AB570" i="1"/>
  <c r="AH570" i="1" s="1"/>
  <c r="AB493" i="1"/>
  <c r="AH493" i="1" s="1"/>
  <c r="AB496" i="1"/>
  <c r="AH496" i="1" s="1"/>
  <c r="AB330" i="1"/>
  <c r="AH330" i="1" s="1"/>
  <c r="AB353" i="1"/>
  <c r="AH353" i="1" s="1"/>
  <c r="AB532" i="1"/>
  <c r="AH532" i="1" s="1"/>
  <c r="AB333" i="1"/>
  <c r="AH333" i="1" s="1"/>
  <c r="AB136" i="1"/>
  <c r="AH136" i="1" s="1"/>
  <c r="AB478" i="1"/>
  <c r="AH478" i="1" s="1"/>
  <c r="AB577" i="1"/>
  <c r="AH577" i="1" s="1"/>
  <c r="AB351" i="1"/>
  <c r="AH351" i="1" s="1"/>
  <c r="AB539" i="1"/>
  <c r="AH539" i="1" s="1"/>
  <c r="AB392" i="1"/>
  <c r="AH392" i="1" s="1"/>
  <c r="AB402" i="1"/>
  <c r="AH402" i="1" s="1"/>
  <c r="AB337" i="1"/>
  <c r="AH337" i="1" s="1"/>
  <c r="AB340" i="1"/>
  <c r="AH340" i="1" s="1"/>
  <c r="AB439" i="1"/>
  <c r="AH439" i="1" s="1"/>
  <c r="AB229" i="1"/>
  <c r="AH229" i="1" s="1"/>
  <c r="AB244" i="1"/>
  <c r="AH244" i="1" s="1"/>
  <c r="AB459" i="1"/>
  <c r="AH459" i="1" s="1"/>
  <c r="AB307" i="1"/>
  <c r="AH307" i="1" s="1"/>
  <c r="AB308" i="1"/>
  <c r="AH308" i="1" s="1"/>
  <c r="AB204" i="1"/>
  <c r="AH204" i="1" s="1"/>
  <c r="AB199" i="1"/>
  <c r="AH199" i="1" s="1"/>
  <c r="AB184" i="1"/>
  <c r="AH184" i="1" s="1"/>
  <c r="AB217" i="1"/>
  <c r="AH217" i="1" s="1"/>
  <c r="Y578" i="1"/>
  <c r="AB441" i="1"/>
  <c r="AH441" i="1" s="1"/>
  <c r="AB341" i="1"/>
  <c r="AH341" i="1" s="1"/>
  <c r="AB426" i="1"/>
  <c r="AH426" i="1" s="1"/>
  <c r="AB435" i="1"/>
  <c r="AH435" i="1" s="1"/>
  <c r="AB273" i="1"/>
  <c r="AH273" i="1" s="1"/>
  <c r="AB328" i="1"/>
  <c r="AH328" i="1" s="1"/>
  <c r="Y273" i="1"/>
  <c r="AB133" i="1"/>
  <c r="AH133" i="1" s="1"/>
  <c r="AB148" i="1"/>
  <c r="AH148" i="1" s="1"/>
  <c r="AB153" i="1"/>
  <c r="AH153" i="1" s="1"/>
  <c r="AB287" i="1"/>
  <c r="AH287" i="1" s="1"/>
  <c r="AB368" i="1"/>
  <c r="AH368" i="1" s="1"/>
  <c r="AB52" i="1"/>
  <c r="AH52" i="1" s="1"/>
  <c r="AB505" i="1"/>
  <c r="AH505" i="1" s="1"/>
  <c r="AB557" i="1"/>
  <c r="AH557" i="1" s="1"/>
  <c r="AB84" i="1"/>
  <c r="AH84" i="1" s="1"/>
  <c r="AB533" i="1"/>
  <c r="AH533" i="1" s="1"/>
  <c r="AB46" i="1"/>
  <c r="AH46" i="1" s="1"/>
  <c r="Z184" i="1"/>
  <c r="AB91" i="1"/>
  <c r="AH91" i="1" s="1"/>
  <c r="AB322" i="1"/>
  <c r="AH322" i="1" s="1"/>
  <c r="AB285" i="1"/>
  <c r="AH285" i="1" s="1"/>
  <c r="AB121" i="1"/>
  <c r="AH121" i="1" s="1"/>
  <c r="AB291" i="1"/>
  <c r="AH291" i="1" s="1"/>
  <c r="AB114" i="1"/>
  <c r="AH114" i="1" s="1"/>
  <c r="AB151" i="1"/>
  <c r="AH151" i="1" s="1"/>
  <c r="AB452" i="1"/>
  <c r="AH452" i="1" s="1"/>
  <c r="AB446" i="1"/>
  <c r="AH446" i="1" s="1"/>
  <c r="AB116" i="1"/>
  <c r="AH116" i="1" s="1"/>
  <c r="AB198" i="1"/>
  <c r="AH198" i="1" s="1"/>
  <c r="AB352" i="1"/>
  <c r="AH352" i="1" s="1"/>
  <c r="AB191" i="1"/>
  <c r="AH191" i="1" s="1"/>
  <c r="AB411" i="1"/>
  <c r="AH411" i="1" s="1"/>
  <c r="AB221" i="1"/>
  <c r="AH221" i="1" s="1"/>
  <c r="AB500" i="1"/>
  <c r="AH500" i="1" s="1"/>
  <c r="AB554" i="1"/>
  <c r="AH554" i="1" s="1"/>
  <c r="Y184" i="1"/>
  <c r="AB298" i="1"/>
  <c r="AH298" i="1" s="1"/>
  <c r="AB366" i="1"/>
  <c r="AH366" i="1" s="1"/>
  <c r="AB304" i="1"/>
  <c r="AH304" i="1" s="1"/>
  <c r="AB427" i="1"/>
  <c r="AH427" i="1" s="1"/>
  <c r="AB400" i="1"/>
  <c r="AH400" i="1" s="1"/>
  <c r="AB170" i="1"/>
  <c r="AH170" i="1" s="1"/>
  <c r="AB544" i="1"/>
  <c r="AH544" i="1" s="1"/>
  <c r="AB498" i="1"/>
  <c r="AH498" i="1" s="1"/>
  <c r="AB449" i="1"/>
  <c r="AH449" i="1" s="1"/>
  <c r="AB433" i="1"/>
  <c r="AH433" i="1" s="1"/>
  <c r="AB75" i="1"/>
  <c r="AH75" i="1" s="1"/>
  <c r="AB237" i="1"/>
  <c r="AH237" i="1" s="1"/>
  <c r="AB176" i="1"/>
  <c r="AH176" i="1" s="1"/>
  <c r="AB524" i="1"/>
  <c r="AH524" i="1" s="1"/>
  <c r="AB356" i="1"/>
  <c r="AH356" i="1" s="1"/>
  <c r="AB158" i="1"/>
  <c r="AH158" i="1" s="1"/>
  <c r="AB92" i="1"/>
  <c r="AH92" i="1" s="1"/>
  <c r="AB16" i="1"/>
  <c r="AH16" i="1" s="1"/>
  <c r="AB470" i="1"/>
  <c r="AH470" i="1" s="1"/>
  <c r="AB369" i="1"/>
  <c r="AH369" i="1" s="1"/>
  <c r="AB300" i="1"/>
  <c r="AH300" i="1" s="1"/>
  <c r="AB185" i="1"/>
  <c r="AH185" i="1" s="1"/>
  <c r="AB236" i="1"/>
  <c r="AH236" i="1" s="1"/>
  <c r="AB542" i="1"/>
  <c r="AH542" i="1" s="1"/>
  <c r="AB85" i="1"/>
  <c r="AH85" i="1" s="1"/>
  <c r="AB27" i="1"/>
  <c r="AH27" i="1" s="1"/>
  <c r="AB415" i="1"/>
  <c r="AH415" i="1" s="1"/>
  <c r="AB540" i="1"/>
  <c r="AH540" i="1" s="1"/>
  <c r="AB167" i="1"/>
  <c r="AH167" i="1" s="1"/>
  <c r="AB138" i="1"/>
  <c r="AH138" i="1" s="1"/>
  <c r="AB482" i="1"/>
  <c r="AH482" i="1" s="1"/>
  <c r="AB242" i="1"/>
  <c r="AH242" i="1" s="1"/>
  <c r="AB325" i="1"/>
  <c r="AH325" i="1" s="1"/>
  <c r="AB218" i="1"/>
  <c r="AH218" i="1" s="1"/>
  <c r="AB562" i="1"/>
  <c r="AH562" i="1" s="1"/>
  <c r="AB316" i="1"/>
  <c r="AH316" i="1" s="1"/>
  <c r="AB41" i="1"/>
  <c r="AH41" i="1" s="1"/>
  <c r="AB410" i="1"/>
  <c r="AH410" i="1" s="1"/>
  <c r="AB108" i="1"/>
  <c r="AH108" i="1" s="1"/>
  <c r="AB481" i="1"/>
  <c r="AH481" i="1" s="1"/>
  <c r="AB324" i="1"/>
  <c r="AH324" i="1" s="1"/>
  <c r="AB6" i="1"/>
  <c r="AH6" i="1" s="1"/>
  <c r="AB519" i="1"/>
  <c r="AH519" i="1" s="1"/>
  <c r="AB59" i="1"/>
  <c r="AH59" i="1" s="1"/>
  <c r="AB293" i="1"/>
  <c r="AH293" i="1" s="1"/>
  <c r="AB9" i="1"/>
  <c r="AH9" i="1" s="1"/>
  <c r="AB522" i="1"/>
  <c r="AH522" i="1" s="1"/>
  <c r="AB338" i="1"/>
  <c r="AH338" i="1" s="1"/>
  <c r="AB438" i="1"/>
  <c r="AH438" i="1" s="1"/>
  <c r="AB25" i="1"/>
  <c r="AH25" i="1" s="1"/>
  <c r="AB214" i="1"/>
  <c r="AH214" i="1" s="1"/>
  <c r="AB367" i="1"/>
  <c r="AH367" i="1" s="1"/>
  <c r="AB462" i="1"/>
  <c r="AH462" i="1" s="1"/>
  <c r="AB458" i="1"/>
  <c r="AH458" i="1" s="1"/>
  <c r="AB456" i="1"/>
  <c r="AH456" i="1" s="1"/>
  <c r="AB168" i="1"/>
  <c r="AH168" i="1" s="1"/>
  <c r="AB413" i="1"/>
  <c r="AH413" i="1" s="1"/>
  <c r="AB174" i="1"/>
  <c r="AH174" i="1" s="1"/>
  <c r="AB479" i="1"/>
  <c r="AH479" i="1" s="1"/>
  <c r="AB7" i="1"/>
  <c r="AH7" i="1" s="1"/>
  <c r="AB55" i="1"/>
  <c r="AH55" i="1" s="1"/>
  <c r="AB140" i="1"/>
  <c r="AH140" i="1" s="1"/>
  <c r="AB472" i="1"/>
  <c r="AH472" i="1" s="1"/>
  <c r="AB299" i="1"/>
  <c r="AH299" i="1" s="1"/>
  <c r="AB11" i="1"/>
  <c r="AH11" i="1" s="1"/>
  <c r="AB50" i="1"/>
  <c r="AH50" i="1" s="1"/>
  <c r="AB103" i="1"/>
  <c r="AH103" i="1" s="1"/>
  <c r="AB357" i="1"/>
  <c r="AH357" i="1" s="1"/>
  <c r="AB94" i="1"/>
  <c r="AH94" i="1" s="1"/>
  <c r="AB180" i="1"/>
  <c r="AH180" i="1" s="1"/>
  <c r="AB202" i="1"/>
  <c r="AH202" i="1" s="1"/>
  <c r="AB261" i="1"/>
  <c r="AH261" i="1" s="1"/>
  <c r="AB321" i="1"/>
  <c r="AH321" i="1" s="1"/>
  <c r="Z46" i="1"/>
  <c r="AB382" i="1"/>
  <c r="AH382" i="1" s="1"/>
  <c r="AB178" i="1"/>
  <c r="AH178" i="1" s="1"/>
  <c r="AB463" i="1"/>
  <c r="AH463" i="1" s="1"/>
  <c r="AB156" i="1"/>
  <c r="AH156" i="1" s="1"/>
  <c r="AB314" i="1"/>
  <c r="AH314" i="1" s="1"/>
  <c r="AB117" i="1"/>
  <c r="AH117" i="1" s="1"/>
  <c r="AB395" i="1"/>
  <c r="AH395" i="1" s="1"/>
  <c r="AB394" i="1"/>
  <c r="AH394" i="1" s="1"/>
  <c r="AB23" i="1"/>
  <c r="AH23" i="1" s="1"/>
  <c r="AB344" i="1"/>
  <c r="AH344" i="1" s="1"/>
  <c r="AB162" i="1"/>
  <c r="AH162" i="1" s="1"/>
  <c r="AB150" i="1"/>
  <c r="AH150" i="1" s="1"/>
  <c r="AB436" i="1"/>
  <c r="AH436" i="1" s="1"/>
  <c r="AB370" i="1"/>
  <c r="AH370" i="1" s="1"/>
  <c r="AB286" i="1"/>
  <c r="AH286" i="1" s="1"/>
  <c r="AB279" i="1"/>
  <c r="AH279" i="1" s="1"/>
  <c r="AB22" i="1"/>
  <c r="AH22" i="1" s="1"/>
  <c r="AB266" i="1"/>
  <c r="AH266" i="1" s="1"/>
  <c r="AB188" i="1"/>
  <c r="AH188" i="1" s="1"/>
  <c r="AB173" i="1"/>
  <c r="AH173" i="1" s="1"/>
  <c r="AB65" i="1"/>
  <c r="AH65" i="1" s="1"/>
  <c r="AB317" i="1"/>
  <c r="AH317" i="1" s="1"/>
  <c r="AB3" i="1"/>
  <c r="AH3" i="1" s="1"/>
  <c r="AB343" i="1"/>
  <c r="AH343" i="1" s="1"/>
  <c r="AB186" i="1"/>
  <c r="AH186" i="1" s="1"/>
  <c r="AB473" i="1"/>
  <c r="AH473" i="1" s="1"/>
  <c r="Z221" i="1"/>
  <c r="AB142" i="1"/>
  <c r="AH142" i="1" s="1"/>
  <c r="AB437" i="1"/>
  <c r="AH437" i="1" s="1"/>
  <c r="AB100" i="1"/>
  <c r="AH100" i="1" s="1"/>
  <c r="AB428" i="1"/>
  <c r="AH428" i="1" s="1"/>
  <c r="AB464" i="1"/>
  <c r="AH464" i="1" s="1"/>
  <c r="AB246" i="1"/>
  <c r="AH246" i="1" s="1"/>
  <c r="AB523" i="1"/>
  <c r="AH523" i="1" s="1"/>
  <c r="AB260" i="1"/>
  <c r="AH260" i="1" s="1"/>
  <c r="AB183" i="1"/>
  <c r="AH183" i="1" s="1"/>
  <c r="AB401" i="1"/>
  <c r="AH401" i="1" s="1"/>
  <c r="AB306" i="1"/>
  <c r="AH306" i="1" s="1"/>
  <c r="AB49" i="1"/>
  <c r="AH49" i="1" s="1"/>
  <c r="AB149" i="1"/>
  <c r="AH149" i="1" s="1"/>
  <c r="AB283" i="1"/>
  <c r="AH283" i="1" s="1"/>
  <c r="AB102" i="1"/>
  <c r="AH102" i="1" s="1"/>
  <c r="AB277" i="1"/>
  <c r="AH277" i="1" s="1"/>
  <c r="AB513" i="1"/>
  <c r="AH513" i="1" s="1"/>
  <c r="AB42" i="1"/>
  <c r="AH42" i="1" s="1"/>
  <c r="AB163" i="1"/>
  <c r="AH163" i="1" s="1"/>
  <c r="AB86" i="1"/>
  <c r="AH86" i="1" s="1"/>
  <c r="AB4" i="1"/>
  <c r="AH4" i="1" s="1"/>
  <c r="AB201" i="1"/>
  <c r="AH201" i="1" s="1"/>
  <c r="AB213" i="1"/>
  <c r="AH213" i="1" s="1"/>
  <c r="Y221" i="1"/>
  <c r="Z133" i="1"/>
  <c r="Z321" i="1"/>
  <c r="AB63" i="1"/>
  <c r="AH63" i="1" s="1"/>
  <c r="AB89" i="1"/>
  <c r="AH89" i="1" s="1"/>
  <c r="AB448" i="1"/>
  <c r="AH448" i="1" s="1"/>
  <c r="AB247" i="1"/>
  <c r="AH247" i="1" s="1"/>
  <c r="AB444" i="1"/>
  <c r="AH444" i="1" s="1"/>
  <c r="AB525" i="1"/>
  <c r="AH525" i="1" s="1"/>
  <c r="AB146" i="1"/>
  <c r="AH146" i="1" s="1"/>
  <c r="AB332" i="1"/>
  <c r="AH332" i="1" s="1"/>
  <c r="AB245" i="1"/>
  <c r="AH245" i="1" s="1"/>
  <c r="AB342" i="1"/>
  <c r="AH342" i="1" s="1"/>
  <c r="AB403" i="1"/>
  <c r="AH403" i="1" s="1"/>
  <c r="AB364" i="1"/>
  <c r="AH364" i="1" s="1"/>
  <c r="AB257" i="1"/>
  <c r="AH257" i="1" s="1"/>
  <c r="AB72" i="1"/>
  <c r="AH72" i="1" s="1"/>
  <c r="AB97" i="1"/>
  <c r="AH97" i="1" s="1"/>
  <c r="AB295" i="1"/>
  <c r="AH295" i="1" s="1"/>
  <c r="AB101" i="1"/>
  <c r="AH101" i="1" s="1"/>
  <c r="AB119" i="1"/>
  <c r="AH119" i="1" s="1"/>
  <c r="AB253" i="1"/>
  <c r="AH253" i="1" s="1"/>
  <c r="AB471" i="1"/>
  <c r="AH471" i="1" s="1"/>
  <c r="AB267" i="1"/>
  <c r="AH267" i="1" s="1"/>
  <c r="AB301" i="1"/>
  <c r="AH301" i="1" s="1"/>
  <c r="AB355" i="1"/>
  <c r="AH355" i="1" s="1"/>
  <c r="AB564" i="1"/>
  <c r="AH564" i="1" s="1"/>
  <c r="AB269" i="1"/>
  <c r="AH269" i="1" s="1"/>
  <c r="AB225" i="1"/>
  <c r="AH225" i="1" s="1"/>
  <c r="AB57" i="1"/>
  <c r="AH57" i="1" s="1"/>
  <c r="AB443" i="1"/>
  <c r="AH443" i="1" s="1"/>
  <c r="AB378" i="1"/>
  <c r="AH378" i="1" s="1"/>
  <c r="AB451" i="1"/>
  <c r="AH451" i="1" s="1"/>
  <c r="Y133" i="1"/>
  <c r="Y321" i="1"/>
  <c r="AB546" i="1"/>
  <c r="AH546" i="1" s="1"/>
  <c r="AB358" i="1"/>
  <c r="AH358" i="1" s="1"/>
  <c r="AB43" i="1"/>
  <c r="AH43" i="1" s="1"/>
  <c r="AB445" i="1"/>
  <c r="AH445" i="1" s="1"/>
  <c r="AB397" i="1"/>
  <c r="AH397" i="1" s="1"/>
  <c r="AB275" i="1"/>
  <c r="AH275" i="1" s="1"/>
  <c r="AB161" i="1"/>
  <c r="AH161" i="1" s="1"/>
  <c r="AB19" i="1"/>
  <c r="AH19" i="1" s="1"/>
  <c r="AB223" i="1"/>
  <c r="AH223" i="1" s="1"/>
  <c r="AB64" i="1"/>
  <c r="AH64" i="1" s="1"/>
  <c r="AB274" i="1"/>
  <c r="AH274" i="1" s="1"/>
  <c r="AB40" i="1"/>
  <c r="AH40" i="1" s="1"/>
  <c r="AB129" i="1"/>
  <c r="AH129" i="1" s="1"/>
  <c r="AB393" i="1"/>
  <c r="AH393" i="1" s="1"/>
  <c r="AB80" i="1"/>
  <c r="AH80" i="1" s="1"/>
  <c r="AB82" i="1"/>
  <c r="AH82" i="1" s="1"/>
  <c r="AB296" i="1"/>
  <c r="AH296" i="1" s="1"/>
  <c r="AB541" i="1"/>
  <c r="AH541" i="1" s="1"/>
  <c r="AB238" i="1"/>
  <c r="AH238" i="1" s="1"/>
  <c r="AB345" i="1"/>
  <c r="AH345" i="1" s="1"/>
  <c r="AB234" i="1"/>
  <c r="AH234" i="1" s="1"/>
  <c r="AB551" i="1"/>
  <c r="AH551" i="1" s="1"/>
  <c r="AB466" i="1"/>
  <c r="AH466" i="1" s="1"/>
  <c r="AB504" i="1"/>
  <c r="AH504" i="1" s="1"/>
  <c r="AB563" i="1"/>
  <c r="AH563" i="1" s="1"/>
  <c r="AB535" i="1"/>
  <c r="AH535" i="1" s="1"/>
  <c r="AB377" i="1"/>
  <c r="AH377" i="1" s="1"/>
  <c r="AB164" i="1"/>
  <c r="AH164" i="1" s="1"/>
  <c r="AB115" i="1"/>
  <c r="AH115" i="1" s="1"/>
  <c r="AB362" i="1"/>
  <c r="AH362" i="1" s="1"/>
  <c r="AB361" i="1"/>
  <c r="AH361" i="1" s="1"/>
  <c r="Z449" i="1"/>
  <c r="AB215" i="1"/>
  <c r="AH215" i="1" s="1"/>
  <c r="AB346" i="1"/>
  <c r="AH346" i="1" s="1"/>
  <c r="AB490" i="1"/>
  <c r="AH490" i="1" s="1"/>
  <c r="AB35" i="1"/>
  <c r="AH35" i="1" s="1"/>
  <c r="AB189" i="1"/>
  <c r="AH189" i="1" s="1"/>
  <c r="AB124" i="1"/>
  <c r="AH124" i="1" s="1"/>
  <c r="AB268" i="1"/>
  <c r="AH268" i="1" s="1"/>
  <c r="AB166" i="1"/>
  <c r="AH166" i="1" s="1"/>
  <c r="AB224" i="1"/>
  <c r="AH224" i="1" s="1"/>
  <c r="AB566" i="1"/>
  <c r="AH566" i="1" s="1"/>
  <c r="AB416" i="1"/>
  <c r="AH416" i="1" s="1"/>
  <c r="AB465" i="1"/>
  <c r="AH465" i="1" s="1"/>
  <c r="AB329" i="1"/>
  <c r="AH329" i="1" s="1"/>
  <c r="AB560" i="1"/>
  <c r="AH560" i="1" s="1"/>
  <c r="AB10" i="1"/>
  <c r="AH10" i="1" s="1"/>
  <c r="AB305" i="1"/>
  <c r="AH305" i="1" s="1"/>
  <c r="AB407" i="1"/>
  <c r="AH407" i="1" s="1"/>
  <c r="AB326" i="1"/>
  <c r="AH326" i="1" s="1"/>
  <c r="AB518" i="1"/>
  <c r="AH518" i="1" s="1"/>
  <c r="AB576" i="1"/>
  <c r="AH576" i="1" s="1"/>
  <c r="AB528" i="1"/>
  <c r="AH528" i="1" s="1"/>
  <c r="AB455" i="1"/>
  <c r="AH455" i="1" s="1"/>
  <c r="AB37" i="1"/>
  <c r="AH37" i="1" s="1"/>
  <c r="AB565" i="1"/>
  <c r="AH565" i="1" s="1"/>
  <c r="AB360" i="1"/>
  <c r="AH360" i="1" s="1"/>
  <c r="AB197" i="1"/>
  <c r="AH197" i="1" s="1"/>
  <c r="AB172" i="1"/>
  <c r="AH172" i="1" s="1"/>
  <c r="Z533" i="1"/>
  <c r="Z570" i="1"/>
  <c r="AB555" i="1"/>
  <c r="AH555" i="1" s="1"/>
  <c r="AB288" i="1"/>
  <c r="AH288" i="1" s="1"/>
  <c r="AB192" i="1"/>
  <c r="AH192" i="1" s="1"/>
  <c r="AB386" i="1"/>
  <c r="AH386" i="1" s="1"/>
  <c r="AB98" i="1"/>
  <c r="AH98" i="1" s="1"/>
  <c r="AB240" i="1"/>
  <c r="AH240" i="1" s="1"/>
  <c r="AB118" i="1"/>
  <c r="AH118" i="1" s="1"/>
  <c r="AB406" i="1"/>
  <c r="AH406" i="1" s="1"/>
  <c r="AB222" i="1"/>
  <c r="AH222" i="1" s="1"/>
  <c r="AB335" i="1"/>
  <c r="AH335" i="1" s="1"/>
  <c r="AB373" i="1"/>
  <c r="AH373" i="1" s="1"/>
  <c r="AB510" i="1"/>
  <c r="AH510" i="1" s="1"/>
  <c r="AB558" i="1"/>
  <c r="AH558" i="1" s="1"/>
  <c r="AB547" i="1"/>
  <c r="AH547" i="1" s="1"/>
  <c r="AB105" i="1"/>
  <c r="AH105" i="1" s="1"/>
  <c r="AB331" i="1"/>
  <c r="AH331" i="1" s="1"/>
  <c r="AB408" i="1"/>
  <c r="AH408" i="1" s="1"/>
  <c r="AB232" i="1"/>
  <c r="AH232" i="1" s="1"/>
  <c r="AB171" i="1"/>
  <c r="AH171" i="1" s="1"/>
  <c r="AB66" i="1"/>
  <c r="AH66" i="1" s="1"/>
  <c r="AB537" i="1"/>
  <c r="AH537" i="1" s="1"/>
  <c r="AB569" i="1"/>
  <c r="AH569" i="1" s="1"/>
  <c r="AB18" i="1"/>
  <c r="AH18" i="1" s="1"/>
  <c r="AB252" i="1"/>
  <c r="AH252" i="1" s="1"/>
  <c r="AB424" i="1"/>
  <c r="AH424" i="1" s="1"/>
  <c r="AB517" i="1"/>
  <c r="AH517" i="1" s="1"/>
  <c r="AB141" i="1"/>
  <c r="AH141" i="1" s="1"/>
  <c r="AB327" i="1"/>
  <c r="AH327" i="1" s="1"/>
  <c r="AB282" i="1"/>
  <c r="AH282" i="1" s="1"/>
  <c r="Z45" i="1"/>
  <c r="Y533" i="1"/>
  <c r="AB36" i="1"/>
  <c r="AH36" i="1" s="1"/>
  <c r="AB567" i="1"/>
  <c r="AH567" i="1" s="1"/>
  <c r="AB548" i="1"/>
  <c r="AH548" i="1" s="1"/>
  <c r="AB309" i="1"/>
  <c r="AH309" i="1" s="1"/>
  <c r="AB387" i="1"/>
  <c r="AH387" i="1" s="1"/>
  <c r="AB447" i="1"/>
  <c r="AH447" i="1" s="1"/>
  <c r="AB249" i="1"/>
  <c r="AH249" i="1" s="1"/>
  <c r="AB31" i="1"/>
  <c r="AH31" i="1" s="1"/>
  <c r="AB122" i="1"/>
  <c r="AH122" i="1" s="1"/>
  <c r="AB503" i="1"/>
  <c r="AH503" i="1" s="1"/>
  <c r="AB339" i="1"/>
  <c r="AH339" i="1" s="1"/>
  <c r="AB354" i="1"/>
  <c r="AH354" i="1" s="1"/>
  <c r="AB160" i="1"/>
  <c r="AH160" i="1" s="1"/>
  <c r="AB404" i="1"/>
  <c r="AH404" i="1" s="1"/>
  <c r="AB388" i="1"/>
  <c r="AH388" i="1" s="1"/>
  <c r="AB32" i="1"/>
  <c r="AH32" i="1" s="1"/>
  <c r="AB48" i="1"/>
  <c r="AH48" i="1" s="1"/>
  <c r="AB420" i="1"/>
  <c r="AH420" i="1" s="1"/>
  <c r="AB104" i="1"/>
  <c r="AH104" i="1" s="1"/>
  <c r="AB195" i="1"/>
  <c r="AH195" i="1" s="1"/>
  <c r="AB70" i="1"/>
  <c r="AH70" i="1" s="1"/>
  <c r="AB264" i="1"/>
  <c r="AH264" i="1" s="1"/>
  <c r="AB580" i="1"/>
  <c r="AH580" i="1" s="1"/>
  <c r="AB47" i="1"/>
  <c r="AH47" i="1" s="1"/>
  <c r="AB412" i="1"/>
  <c r="AH412" i="1" s="1"/>
  <c r="AB432" i="1"/>
  <c r="AH432" i="1" s="1"/>
  <c r="AB374" i="1"/>
  <c r="AH374" i="1" s="1"/>
  <c r="AB530" i="1"/>
  <c r="AH530" i="1" s="1"/>
  <c r="AB62" i="1"/>
  <c r="AH62" i="1" s="1"/>
  <c r="Y45" i="1"/>
  <c r="Z500" i="1"/>
  <c r="AB511" i="1"/>
  <c r="AH511" i="1" s="1"/>
  <c r="AB480" i="1"/>
  <c r="AH480" i="1" s="1"/>
  <c r="AB51" i="1"/>
  <c r="AH51" i="1" s="1"/>
  <c r="AB284" i="1"/>
  <c r="AH284" i="1" s="1"/>
  <c r="AB281" i="1"/>
  <c r="AH281" i="1" s="1"/>
  <c r="AB348" i="1"/>
  <c r="AH348" i="1" s="1"/>
  <c r="AB491" i="1"/>
  <c r="AH491" i="1" s="1"/>
  <c r="AB137" i="1"/>
  <c r="AH137" i="1" s="1"/>
  <c r="AB196" i="1"/>
  <c r="AH196" i="1" s="1"/>
  <c r="AB126" i="1"/>
  <c r="AH126" i="1" s="1"/>
  <c r="AB88" i="1"/>
  <c r="AH88" i="1" s="1"/>
  <c r="AB380" i="1"/>
  <c r="AH380" i="1" s="1"/>
  <c r="AB109" i="1"/>
  <c r="AH109" i="1" s="1"/>
  <c r="AB5" i="1"/>
  <c r="AH5" i="1" s="1"/>
  <c r="AB132" i="1"/>
  <c r="AH132" i="1" s="1"/>
  <c r="AB520" i="1"/>
  <c r="AH520" i="1" s="1"/>
  <c r="AB155" i="1"/>
  <c r="AH155" i="1" s="1"/>
  <c r="AB508" i="1"/>
  <c r="AH508" i="1" s="1"/>
  <c r="AB190" i="1"/>
  <c r="AH190" i="1" s="1"/>
  <c r="AB315" i="1"/>
  <c r="AH315" i="1" s="1"/>
  <c r="AB509" i="1"/>
  <c r="AH509" i="1" s="1"/>
  <c r="AB515" i="1"/>
  <c r="AH515" i="1" s="1"/>
  <c r="AB67" i="1"/>
  <c r="AH67" i="1" s="1"/>
  <c r="AB450" i="1"/>
  <c r="AH450" i="1" s="1"/>
  <c r="AB499" i="1"/>
  <c r="AH499" i="1" s="1"/>
  <c r="Y500" i="1"/>
  <c r="AB495" i="1"/>
  <c r="AH495" i="1" s="1"/>
  <c r="AB294" i="1"/>
  <c r="AH294" i="1" s="1"/>
  <c r="AB527" i="1"/>
  <c r="AH527" i="1" s="1"/>
  <c r="AB39" i="1"/>
  <c r="AH39" i="1" s="1"/>
  <c r="AB398" i="1"/>
  <c r="AH398" i="1" s="1"/>
  <c r="AB492" i="1"/>
  <c r="AH492" i="1" s="1"/>
  <c r="AB216" i="1"/>
  <c r="AH216" i="1" s="1"/>
  <c r="AB120" i="1"/>
  <c r="AH120" i="1" s="1"/>
  <c r="AB34" i="1"/>
  <c r="AH34" i="1" s="1"/>
  <c r="AB90" i="1"/>
  <c r="AH90" i="1" s="1"/>
  <c r="AB280" i="1"/>
  <c r="AH280" i="1" s="1"/>
  <c r="AB561" i="1"/>
  <c r="AH561" i="1" s="1"/>
  <c r="AB512" i="1"/>
  <c r="AH512" i="1" s="1"/>
  <c r="AB24" i="1"/>
  <c r="AH24" i="1" s="1"/>
  <c r="AB87" i="1"/>
  <c r="AH87" i="1" s="1"/>
  <c r="AB177" i="1"/>
  <c r="AH177" i="1" s="1"/>
  <c r="AB440" i="1"/>
  <c r="AH440" i="1" s="1"/>
  <c r="AB578" i="1"/>
  <c r="AH578" i="1" s="1"/>
  <c r="AB502" i="1"/>
  <c r="AH502" i="1" s="1"/>
  <c r="AB175" i="1"/>
  <c r="AH175" i="1" s="1"/>
  <c r="AB526" i="1"/>
  <c r="AH526" i="1" s="1"/>
  <c r="AB292" i="1"/>
  <c r="AH292" i="1" s="1"/>
  <c r="AB376" i="1"/>
  <c r="AH376" i="1" s="1"/>
  <c r="AB219" i="1"/>
  <c r="AH219" i="1" s="1"/>
  <c r="AB30" i="1"/>
  <c r="AH30" i="1" s="1"/>
  <c r="AB227" i="1"/>
  <c r="AH227" i="1" s="1"/>
  <c r="AB20" i="1"/>
  <c r="AH20" i="1" s="1"/>
  <c r="AB431" i="1"/>
  <c r="AH431" i="1" s="1"/>
  <c r="AB474" i="1"/>
  <c r="AH474" i="1" s="1"/>
  <c r="AB106" i="1"/>
  <c r="AH106" i="1" s="1"/>
  <c r="AB290" i="1"/>
  <c r="AH290" i="1" s="1"/>
  <c r="AB556" i="1"/>
  <c r="AH556" i="1" s="1"/>
  <c r="AB79" i="1"/>
  <c r="AH79" i="1" s="1"/>
  <c r="AB241" i="1"/>
  <c r="AH241" i="1" s="1"/>
  <c r="AB310" i="1"/>
  <c r="AH310" i="1" s="1"/>
  <c r="Y78" i="1"/>
  <c r="AB381" i="1"/>
  <c r="AH381" i="1" s="1"/>
  <c r="AB131" i="1"/>
  <c r="AH131" i="1" s="1"/>
  <c r="AB297" i="1"/>
  <c r="AH297" i="1" s="1"/>
  <c r="AB417" i="1"/>
  <c r="AH417" i="1" s="1"/>
  <c r="AB71" i="1"/>
  <c r="AH71" i="1" s="1"/>
  <c r="AB239" i="1"/>
  <c r="AH239" i="1" s="1"/>
  <c r="AB8" i="1"/>
  <c r="AH8" i="1" s="1"/>
  <c r="AB254" i="1"/>
  <c r="AH254" i="1" s="1"/>
  <c r="AB93" i="1"/>
  <c r="AH93" i="1" s="1"/>
  <c r="AB193" i="1"/>
  <c r="AH193" i="1" s="1"/>
  <c r="AB255" i="1"/>
  <c r="AH255" i="1" s="1"/>
  <c r="AB81" i="1"/>
  <c r="AH81" i="1" s="1"/>
  <c r="AB483" i="1"/>
  <c r="AH483" i="1" s="1"/>
  <c r="AB220" i="1"/>
  <c r="AH220" i="1" s="1"/>
  <c r="AB76" i="1"/>
  <c r="AH76" i="1" s="1"/>
  <c r="AB396" i="1"/>
  <c r="AH396" i="1" s="1"/>
  <c r="AB53" i="1"/>
  <c r="AH53" i="1" s="1"/>
  <c r="AB545" i="1"/>
  <c r="AH545" i="1" s="1"/>
  <c r="AB550" i="1"/>
  <c r="AH550" i="1" s="1"/>
  <c r="AB278" i="1"/>
  <c r="AH278" i="1" s="1"/>
  <c r="AB506" i="1"/>
  <c r="AH506" i="1" s="1"/>
  <c r="AB206" i="1"/>
  <c r="AH206" i="1" s="1"/>
  <c r="AB147" i="1"/>
  <c r="AH147" i="1" s="1"/>
  <c r="AB262" i="1"/>
  <c r="AH262" i="1" s="1"/>
  <c r="AB14" i="1"/>
  <c r="AH14" i="1" s="1"/>
  <c r="AB26" i="1"/>
  <c r="AH26" i="1" s="1"/>
  <c r="AB56" i="1"/>
  <c r="AH56" i="1" s="1"/>
  <c r="AB152" i="1"/>
  <c r="AH152" i="1" s="1"/>
  <c r="AB60" i="1"/>
  <c r="AH60" i="1" s="1"/>
  <c r="AB350" i="1"/>
  <c r="AH350" i="1" s="1"/>
  <c r="AB320" i="1"/>
  <c r="AH320" i="1" s="1"/>
  <c r="AB181" i="1"/>
  <c r="AH181" i="1" s="1"/>
  <c r="AB228" i="1"/>
  <c r="AH228" i="1" s="1"/>
  <c r="AB203" i="1"/>
  <c r="AH203" i="1" s="1"/>
  <c r="AB194" i="1"/>
  <c r="AH194" i="1" s="1"/>
  <c r="AB372" i="1"/>
  <c r="AH372" i="1" s="1"/>
  <c r="AB231" i="1"/>
  <c r="AH231" i="1" s="1"/>
  <c r="AB497" i="1"/>
  <c r="AH497" i="1" s="1"/>
  <c r="AB83" i="1"/>
  <c r="AH83" i="1" s="1"/>
  <c r="AB212" i="1"/>
  <c r="AH212" i="1" s="1"/>
  <c r="AB549" i="1"/>
  <c r="AH549" i="1" s="1"/>
  <c r="AB384" i="1"/>
  <c r="AH384" i="1" s="1"/>
  <c r="AB318" i="1"/>
  <c r="AH318" i="1" s="1"/>
  <c r="AB303" i="1"/>
  <c r="AH303" i="1" s="1"/>
  <c r="AB144" i="1"/>
  <c r="AH144" i="1" s="1"/>
  <c r="AB319" i="1"/>
  <c r="AH319" i="1" s="1"/>
  <c r="AB208" i="1"/>
  <c r="AH208" i="1" s="1"/>
  <c r="AB258" i="1"/>
  <c r="AH258" i="1" s="1"/>
  <c r="AB154" i="1"/>
  <c r="AH154" i="1" s="1"/>
  <c r="AB419" i="1"/>
  <c r="AH419" i="1" s="1"/>
  <c r="AB205" i="1"/>
  <c r="AH205" i="1" s="1"/>
  <c r="AB263" i="1"/>
  <c r="AH263" i="1" s="1"/>
  <c r="AB399" i="1"/>
  <c r="AH399" i="1" s="1"/>
  <c r="AB574" i="1"/>
  <c r="AH574" i="1" s="1"/>
  <c r="AB349" i="1"/>
  <c r="AH349" i="1" s="1"/>
  <c r="AB538" i="1"/>
  <c r="AH538" i="1" s="1"/>
  <c r="AB385" i="1"/>
  <c r="AH385" i="1" s="1"/>
  <c r="AB28" i="1"/>
  <c r="AH28" i="1" s="1"/>
  <c r="AB313" i="1"/>
  <c r="AH313" i="1" s="1"/>
  <c r="AB130" i="1"/>
  <c r="AH130" i="1" s="1"/>
  <c r="AB113" i="1"/>
  <c r="AH113" i="1" s="1"/>
  <c r="AB182" i="1"/>
  <c r="AH182" i="1" s="1"/>
  <c r="AB169" i="1"/>
  <c r="AH169" i="1" s="1"/>
  <c r="AB363" i="1"/>
  <c r="AH363" i="1" s="1"/>
  <c r="AB421" i="1"/>
  <c r="AH421" i="1" s="1"/>
  <c r="AB487" i="1"/>
  <c r="AH487" i="1" s="1"/>
  <c r="AB575" i="1"/>
  <c r="AH575" i="1" s="1"/>
  <c r="AB210" i="1"/>
  <c r="AH210" i="1" s="1"/>
  <c r="AB209" i="1"/>
  <c r="AH209" i="1" s="1"/>
  <c r="AB179" i="1"/>
  <c r="AH179" i="1" s="1"/>
  <c r="AB233" i="1"/>
  <c r="AH233" i="1" s="1"/>
  <c r="AB389" i="1"/>
  <c r="AH389" i="1" s="1"/>
  <c r="AB418" i="1"/>
  <c r="AH418" i="1" s="1"/>
  <c r="AB111" i="1"/>
  <c r="AH111" i="1" s="1"/>
  <c r="AB250" i="1"/>
  <c r="AH250" i="1" s="1"/>
  <c r="AB259" i="1"/>
  <c r="AH259" i="1" s="1"/>
  <c r="AB334" i="1"/>
  <c r="AH334" i="1" s="1"/>
  <c r="AB143" i="1"/>
  <c r="AH143" i="1" s="1"/>
  <c r="AB29" i="1"/>
  <c r="AH29" i="1" s="1"/>
  <c r="AB494" i="1"/>
  <c r="AH494" i="1" s="1"/>
  <c r="AB529" i="1"/>
  <c r="AH529" i="1" s="1"/>
  <c r="AB391" i="1"/>
  <c r="AH391" i="1" s="1"/>
  <c r="AB12" i="1"/>
  <c r="AH12" i="1" s="1"/>
  <c r="AB457" i="1"/>
  <c r="AH457" i="1" s="1"/>
  <c r="AB112" i="1"/>
  <c r="AH112" i="1" s="1"/>
  <c r="AB78" i="1"/>
  <c r="AH78" i="1" s="1"/>
  <c r="AB107" i="1"/>
  <c r="AH107" i="1" s="1"/>
  <c r="Y282" i="1"/>
  <c r="AB128" i="1"/>
  <c r="AH128" i="1" s="1"/>
  <c r="AB375" i="1"/>
  <c r="AH375" i="1" s="1"/>
  <c r="AB453" i="1"/>
  <c r="AH453" i="1" s="1"/>
  <c r="AB2" i="1"/>
  <c r="AH2" i="1" s="1"/>
  <c r="AB573" i="1"/>
  <c r="AH573" i="1" s="1"/>
  <c r="AB312" i="1"/>
  <c r="AH312" i="1" s="1"/>
  <c r="AB145" i="1"/>
  <c r="AH145" i="1" s="1"/>
  <c r="AB127" i="1"/>
  <c r="AH127" i="1" s="1"/>
  <c r="AB272" i="1"/>
  <c r="AH272" i="1" s="1"/>
  <c r="AB514" i="1"/>
  <c r="AH514" i="1" s="1"/>
  <c r="AB477" i="1"/>
  <c r="AH477" i="1" s="1"/>
  <c r="AB139" i="1"/>
  <c r="AH139" i="1" s="1"/>
  <c r="AB256" i="1"/>
  <c r="AH256" i="1" s="1"/>
  <c r="AB248" i="1"/>
  <c r="AH248" i="1" s="1"/>
  <c r="Z341" i="1"/>
  <c r="AB159" i="1"/>
  <c r="AH159" i="1" s="1"/>
  <c r="AB61" i="1"/>
  <c r="AH61" i="1" s="1"/>
  <c r="AB414" i="1"/>
  <c r="AH414" i="1" s="1"/>
  <c r="Z244" i="1"/>
  <c r="Y46" i="1"/>
  <c r="Z84" i="1"/>
  <c r="Y308" i="1"/>
  <c r="Z554" i="1"/>
  <c r="Y84" i="1"/>
  <c r="Z425" i="1"/>
  <c r="Z578" i="1"/>
  <c r="Z308" i="1"/>
  <c r="Z337" i="1"/>
  <c r="Z531" i="1"/>
  <c r="Z115" i="1"/>
  <c r="Y337" i="1"/>
  <c r="Y531" i="1"/>
  <c r="Y115" i="1"/>
  <c r="Z402" i="1"/>
  <c r="Z313" i="1"/>
  <c r="Z451" i="1"/>
  <c r="Y244" i="1"/>
  <c r="Y402" i="1"/>
  <c r="Z423" i="1"/>
  <c r="Y313" i="1"/>
  <c r="Y451" i="1"/>
  <c r="Y423" i="1"/>
  <c r="Z476" i="1"/>
  <c r="Y341" i="1"/>
  <c r="Z199" i="1"/>
  <c r="Z327" i="1"/>
  <c r="Y476" i="1"/>
  <c r="Z229" i="1"/>
  <c r="Z361" i="1"/>
  <c r="Y199" i="1"/>
  <c r="Y327" i="1"/>
  <c r="Z378" i="1"/>
  <c r="Y229" i="1"/>
  <c r="Y361" i="1"/>
  <c r="Y378" i="1"/>
  <c r="Z328" i="1"/>
  <c r="Z422" i="1"/>
  <c r="Y449" i="1"/>
  <c r="Z441" i="1"/>
  <c r="Y328" i="1"/>
  <c r="Z340" i="1"/>
  <c r="Y422" i="1"/>
  <c r="Z439" i="1"/>
  <c r="Y441" i="1"/>
  <c r="Z204" i="1"/>
  <c r="Y340" i="1"/>
  <c r="Z443" i="1"/>
  <c r="Y439" i="1"/>
  <c r="Z362" i="1"/>
  <c r="Y204" i="1"/>
  <c r="Z148" i="1"/>
  <c r="Y570" i="1"/>
  <c r="Z390" i="1"/>
  <c r="Z433" i="1"/>
  <c r="Y362" i="1"/>
  <c r="Z217" i="1"/>
  <c r="Z297" i="1"/>
  <c r="Y435" i="1"/>
  <c r="Z435" i="1"/>
  <c r="Z477" i="1"/>
  <c r="Y517" i="1"/>
  <c r="Y535" i="1"/>
  <c r="Y555" i="1"/>
  <c r="Z555" i="1"/>
  <c r="Z330" i="1"/>
  <c r="Y537" i="1"/>
  <c r="Z537" i="1"/>
  <c r="Y260" i="1"/>
  <c r="Y518" i="1"/>
  <c r="Y297" i="1"/>
  <c r="Y333" i="1"/>
  <c r="Y446" i="1"/>
  <c r="Z76" i="1"/>
  <c r="Y498" i="1"/>
  <c r="Y499" i="1"/>
  <c r="Z478" i="1"/>
  <c r="Z498" i="1"/>
  <c r="Z499" i="1"/>
  <c r="Y315" i="1"/>
  <c r="Z315" i="1"/>
  <c r="Z457" i="1"/>
  <c r="Y76" i="1"/>
  <c r="Z280" i="1"/>
  <c r="Y227" i="1"/>
  <c r="Z350" i="1"/>
  <c r="Z355" i="1"/>
  <c r="Y350" i="1"/>
  <c r="Y355" i="1"/>
  <c r="Y502" i="1"/>
  <c r="Z386" i="1"/>
  <c r="Y573" i="1"/>
  <c r="Y330" i="1"/>
  <c r="Y386" i="1"/>
  <c r="Z438" i="1"/>
  <c r="Y400" i="1"/>
  <c r="Y416" i="1"/>
  <c r="Z400" i="1"/>
  <c r="Y438" i="1"/>
  <c r="Z551" i="1"/>
  <c r="Z416" i="1"/>
  <c r="Y240" i="1"/>
  <c r="Z329" i="1"/>
  <c r="Y515" i="1"/>
  <c r="Z456" i="1"/>
  <c r="Z245" i="1"/>
  <c r="Z517" i="1"/>
  <c r="Z227" i="1"/>
  <c r="Y59" i="1"/>
  <c r="Z57" i="1"/>
  <c r="Y448" i="1"/>
  <c r="Z563" i="1"/>
  <c r="Z565" i="1"/>
  <c r="Y511" i="1"/>
  <c r="Z502" i="1"/>
  <c r="Z520" i="1"/>
  <c r="Y139" i="1"/>
  <c r="Y539" i="1"/>
  <c r="Z334" i="1"/>
  <c r="Z575" i="1"/>
  <c r="Y247" i="1"/>
  <c r="Z371" i="1"/>
  <c r="Y413" i="1"/>
  <c r="Y257" i="1"/>
  <c r="Z223" i="1"/>
  <c r="Z382" i="1"/>
  <c r="Y277" i="1"/>
  <c r="Z240" i="1"/>
  <c r="Y312" i="1"/>
  <c r="Y329" i="1"/>
  <c r="Z277" i="1"/>
  <c r="Z366" i="1"/>
  <c r="Z398" i="1"/>
  <c r="Y346" i="1"/>
  <c r="Y316" i="1"/>
  <c r="Y228" i="1"/>
  <c r="Z387" i="1"/>
  <c r="Z351" i="1"/>
  <c r="Z190" i="1"/>
  <c r="Y334" i="1"/>
  <c r="Y245" i="1"/>
  <c r="Y351" i="1"/>
  <c r="Z401" i="1"/>
  <c r="Z81" i="1"/>
  <c r="Y60" i="1"/>
  <c r="Z261" i="1"/>
  <c r="Y81" i="1"/>
  <c r="Z281" i="1"/>
  <c r="Z417" i="1"/>
  <c r="Z173" i="1"/>
  <c r="Y101" i="1"/>
  <c r="Y261" i="1"/>
  <c r="Y118" i="1"/>
  <c r="Z298" i="1"/>
  <c r="Z118" i="1"/>
  <c r="Z60" i="1"/>
  <c r="Z138" i="1"/>
  <c r="Y154" i="1"/>
  <c r="Z101" i="1"/>
  <c r="Z228" i="1"/>
  <c r="Z209" i="1"/>
  <c r="Z154" i="1"/>
  <c r="Y298" i="1"/>
  <c r="Z369" i="1"/>
  <c r="Z247" i="1"/>
  <c r="Z318" i="1"/>
  <c r="Z419" i="1"/>
  <c r="Y140" i="1"/>
  <c r="Y419" i="1"/>
  <c r="Z27" i="1"/>
  <c r="Y156" i="1"/>
  <c r="Z212" i="1"/>
  <c r="Y371" i="1"/>
  <c r="Y263" i="1"/>
  <c r="Z62" i="1"/>
  <c r="Y7" i="1"/>
  <c r="Y175" i="1"/>
  <c r="Y353" i="1"/>
  <c r="Y283" i="1"/>
  <c r="Z103" i="1"/>
  <c r="Z263" i="1"/>
  <c r="Y27" i="1"/>
  <c r="Y192" i="1"/>
  <c r="Z120" i="1"/>
  <c r="Z353" i="1"/>
  <c r="Z140" i="1"/>
  <c r="Z156" i="1"/>
  <c r="Y62" i="1"/>
  <c r="Y300" i="1"/>
  <c r="Y389" i="1"/>
  <c r="Z175" i="1"/>
  <c r="Z389" i="1"/>
  <c r="Z192" i="1"/>
  <c r="Z300" i="1"/>
  <c r="Z303" i="1"/>
  <c r="Z436" i="1"/>
  <c r="Z34" i="1"/>
  <c r="Z201" i="1"/>
  <c r="Y529" i="1"/>
  <c r="Z529" i="1"/>
  <c r="Z71" i="1"/>
  <c r="Y290" i="1"/>
  <c r="Z52" i="1"/>
  <c r="Z511" i="1"/>
  <c r="Z547" i="1"/>
  <c r="Z472" i="1"/>
  <c r="Y450" i="1"/>
  <c r="Z377" i="1"/>
  <c r="Z111" i="1"/>
  <c r="Z129" i="1"/>
  <c r="Y493" i="1"/>
  <c r="Z164" i="1"/>
  <c r="Z176" i="1"/>
  <c r="Z394" i="1"/>
  <c r="Y377" i="1"/>
  <c r="Z325" i="1"/>
  <c r="Z408" i="1"/>
  <c r="Z272" i="1"/>
  <c r="Y253" i="1"/>
  <c r="Y325" i="1"/>
  <c r="Y307" i="1"/>
  <c r="Y394" i="1"/>
  <c r="Z342" i="1"/>
  <c r="Y52" i="1"/>
  <c r="Z253" i="1"/>
  <c r="Z290" i="1"/>
  <c r="Y201" i="1"/>
  <c r="Y219" i="1"/>
  <c r="Z453" i="1"/>
  <c r="Y496" i="1"/>
  <c r="Y550" i="1"/>
  <c r="Z550" i="1"/>
  <c r="Y22" i="1"/>
  <c r="Z97" i="1"/>
  <c r="Y39" i="1"/>
  <c r="Y569" i="1"/>
  <c r="Z496" i="1"/>
  <c r="Y514" i="1"/>
  <c r="Y57" i="1"/>
  <c r="Y169" i="1"/>
  <c r="Z514" i="1"/>
  <c r="Z22" i="1"/>
  <c r="Y186" i="1"/>
  <c r="Y453" i="1"/>
  <c r="Y532" i="1"/>
  <c r="Z39" i="1"/>
  <c r="Z532" i="1"/>
  <c r="Z2" i="1"/>
  <c r="Z356" i="1"/>
  <c r="Z561" i="1"/>
  <c r="Z404" i="1"/>
  <c r="Y580" i="1"/>
  <c r="Z506" i="1"/>
  <c r="Z285" i="1"/>
  <c r="Z338" i="1"/>
  <c r="Z232" i="1"/>
  <c r="Z421" i="1"/>
  <c r="Z107" i="1"/>
  <c r="Y141" i="1"/>
  <c r="Y477" i="1"/>
  <c r="Z8" i="1"/>
  <c r="Z104" i="1"/>
  <c r="Z503" i="1"/>
  <c r="Z557" i="1"/>
  <c r="Y161" i="1"/>
  <c r="Y540" i="1"/>
  <c r="Y497" i="1"/>
  <c r="Z301" i="1"/>
  <c r="Z444" i="1"/>
  <c r="Y121" i="1"/>
  <c r="Z515" i="1"/>
  <c r="Z522" i="1"/>
  <c r="Z141" i="1"/>
  <c r="Z455" i="1"/>
  <c r="Z576" i="1"/>
  <c r="Z372" i="1"/>
  <c r="Z63" i="1"/>
  <c r="Y11" i="1"/>
  <c r="Y8" i="1"/>
  <c r="Z462" i="1"/>
  <c r="Z29" i="1"/>
  <c r="Y193" i="1"/>
  <c r="Y455" i="1"/>
  <c r="Z85" i="1"/>
  <c r="Z193" i="1"/>
  <c r="Z119" i="1"/>
  <c r="Z191" i="1"/>
  <c r="Y6" i="1"/>
  <c r="Y182" i="1"/>
  <c r="Y335" i="1"/>
  <c r="Z6" i="1"/>
  <c r="Z61" i="1"/>
  <c r="Z124" i="1"/>
  <c r="Z352" i="1"/>
  <c r="Z418" i="1"/>
  <c r="Y61" i="1"/>
  <c r="Z195" i="1"/>
  <c r="Y63" i="1"/>
  <c r="Y191" i="1"/>
  <c r="Y246" i="1"/>
  <c r="Y299" i="1"/>
  <c r="Z65" i="1"/>
  <c r="Z262" i="1"/>
  <c r="Z143" i="1"/>
  <c r="Z317" i="1"/>
  <c r="Z357" i="1"/>
  <c r="Z440" i="1"/>
  <c r="Y352" i="1"/>
  <c r="Z155" i="1"/>
  <c r="Y155" i="1"/>
  <c r="Z16" i="1"/>
  <c r="Z87" i="1"/>
  <c r="Z213" i="1"/>
  <c r="Z481" i="1"/>
  <c r="Z370" i="1"/>
  <c r="Z158" i="1"/>
  <c r="Z388" i="1"/>
  <c r="Y87" i="1"/>
  <c r="Y158" i="1"/>
  <c r="Y370" i="1"/>
  <c r="Z121" i="1"/>
  <c r="Z160" i="1"/>
  <c r="Z182" i="1"/>
  <c r="Y210" i="1"/>
  <c r="Y262" i="1"/>
  <c r="Y317" i="1"/>
  <c r="Z139" i="1"/>
  <c r="Z83" i="1"/>
  <c r="Z102" i="1"/>
  <c r="Y381" i="1"/>
  <c r="Y418" i="1"/>
  <c r="Y538" i="1"/>
  <c r="Z210" i="1"/>
  <c r="Z30" i="1"/>
  <c r="Y48" i="1"/>
  <c r="Y102" i="1"/>
  <c r="Z174" i="1"/>
  <c r="Z299" i="1"/>
  <c r="Z178" i="1"/>
  <c r="Y82" i="1"/>
  <c r="Y440" i="1"/>
  <c r="Y91" i="1"/>
  <c r="Z25" i="1"/>
  <c r="Y42" i="1"/>
  <c r="Z5" i="1"/>
  <c r="Y5" i="1"/>
  <c r="Y236" i="1"/>
  <c r="Z219" i="1"/>
  <c r="Z374" i="1"/>
  <c r="Y107" i="1"/>
  <c r="Y250" i="1"/>
  <c r="Y144" i="1"/>
  <c r="Z179" i="1"/>
  <c r="Z286" i="1"/>
  <c r="Y339" i="1"/>
  <c r="Z144" i="1"/>
  <c r="Y66" i="1"/>
  <c r="Y391" i="1"/>
  <c r="Z126" i="1"/>
  <c r="Z250" i="1"/>
  <c r="Y304" i="1"/>
  <c r="Z391" i="1"/>
  <c r="Y31" i="1"/>
  <c r="Y216" i="1"/>
  <c r="Z66" i="1"/>
  <c r="Z11" i="1"/>
  <c r="Z339" i="1"/>
  <c r="Y179" i="1"/>
  <c r="Y267" i="1"/>
  <c r="Z196" i="1"/>
  <c r="Z88" i="1"/>
  <c r="Y275" i="1"/>
  <c r="Y406" i="1"/>
  <c r="Y431" i="1"/>
  <c r="Y49" i="1"/>
  <c r="Z304" i="1"/>
  <c r="Z151" i="1"/>
  <c r="Y338" i="1"/>
  <c r="Z91" i="1"/>
  <c r="Y303" i="1"/>
  <c r="Y462" i="1"/>
  <c r="Y319" i="1"/>
  <c r="Z106" i="1"/>
  <c r="Z373" i="1"/>
  <c r="Y266" i="1"/>
  <c r="Y320" i="1"/>
  <c r="Y147" i="1"/>
  <c r="Z266" i="1"/>
  <c r="Y106" i="1"/>
  <c r="Z177" i="1"/>
  <c r="Z539" i="1"/>
  <c r="Y65" i="1"/>
  <c r="Y160" i="1"/>
  <c r="Z320" i="1"/>
  <c r="Z48" i="1"/>
  <c r="Y480" i="1"/>
  <c r="Y481" i="1"/>
  <c r="Z459" i="1"/>
  <c r="Z560" i="1"/>
  <c r="Y459" i="1"/>
  <c r="Z10" i="1"/>
  <c r="Z249" i="1"/>
  <c r="Y47" i="1"/>
  <c r="Y487" i="1"/>
  <c r="Y525" i="1"/>
  <c r="Z465" i="1"/>
  <c r="Z487" i="1"/>
  <c r="Y506" i="1"/>
  <c r="Z580" i="1"/>
  <c r="Y198" i="1"/>
  <c r="Z198" i="1"/>
  <c r="Z446" i="1"/>
  <c r="Z363" i="1"/>
  <c r="Z75" i="1"/>
  <c r="Y56" i="1"/>
  <c r="Z524" i="1"/>
  <c r="Z505" i="1"/>
  <c r="Z90" i="1"/>
  <c r="Z28" i="1"/>
  <c r="Z86" i="1"/>
  <c r="Z231" i="1"/>
  <c r="Z354" i="1"/>
  <c r="Y9" i="1"/>
  <c r="Y159" i="1"/>
  <c r="Y360" i="1"/>
  <c r="Z264" i="1"/>
  <c r="Y574" i="1"/>
  <c r="Z403" i="1"/>
  <c r="Y122" i="1"/>
  <c r="Y231" i="1"/>
  <c r="Z319" i="1"/>
  <c r="Z47" i="1"/>
  <c r="Z142" i="1"/>
  <c r="Z556" i="1"/>
  <c r="Y264" i="1"/>
  <c r="Y403" i="1"/>
  <c r="Y372" i="1"/>
  <c r="Y234" i="1"/>
  <c r="Y301" i="1"/>
  <c r="Y86" i="1"/>
  <c r="Z194" i="1"/>
  <c r="Z248" i="1"/>
  <c r="Y519" i="1"/>
  <c r="Y479" i="1"/>
  <c r="Y128" i="1"/>
  <c r="Y194" i="1"/>
  <c r="Z284" i="1"/>
  <c r="Y28" i="1"/>
  <c r="Z159" i="1"/>
  <c r="Z479" i="1"/>
  <c r="Z420" i="1"/>
  <c r="Y64" i="1"/>
  <c r="Y142" i="1"/>
  <c r="Y177" i="1"/>
  <c r="Z574" i="1"/>
  <c r="Y105" i="1"/>
  <c r="Z519" i="1"/>
  <c r="Z538" i="1"/>
  <c r="Y214" i="1"/>
  <c r="Z458" i="1"/>
  <c r="Z172" i="1"/>
  <c r="Y70" i="1"/>
  <c r="Y354" i="1"/>
  <c r="Z294" i="1"/>
  <c r="Z181" i="1"/>
  <c r="Z483" i="1"/>
  <c r="Y146" i="1"/>
  <c r="Y424" i="1"/>
  <c r="Z324" i="1"/>
  <c r="Y109" i="1"/>
  <c r="Y269" i="1"/>
  <c r="Y464" i="1"/>
  <c r="Z424" i="1"/>
  <c r="Z146" i="1"/>
  <c r="Y14" i="1"/>
  <c r="Y51" i="1"/>
  <c r="Y306" i="1"/>
  <c r="Y560" i="1"/>
  <c r="Z128" i="1"/>
  <c r="Z306" i="1"/>
  <c r="Y181" i="1"/>
  <c r="Y288" i="1"/>
  <c r="Y393" i="1"/>
  <c r="Z252" i="1"/>
  <c r="Z12" i="1"/>
  <c r="Z269" i="1"/>
  <c r="Y376" i="1"/>
  <c r="Z14" i="1"/>
  <c r="Y218" i="1"/>
  <c r="Z288" i="1"/>
  <c r="Z109" i="1"/>
  <c r="Z542" i="1"/>
  <c r="Y542" i="1"/>
  <c r="Z163" i="1"/>
  <c r="Z197" i="1"/>
  <c r="Z577" i="1"/>
  <c r="Y90" i="1"/>
  <c r="Z407" i="1"/>
  <c r="Z70" i="1"/>
  <c r="Y505" i="1"/>
  <c r="Z51" i="1"/>
  <c r="Z464" i="1"/>
  <c r="Y33" i="1"/>
  <c r="Y482" i="1"/>
  <c r="Y541" i="1"/>
  <c r="Y233" i="1"/>
  <c r="Y523" i="1"/>
  <c r="Y558" i="1"/>
  <c r="Z295" i="1"/>
  <c r="Z296" i="1"/>
  <c r="Z432" i="1"/>
  <c r="Y278" i="1"/>
  <c r="Z473" i="1"/>
  <c r="Z474" i="1"/>
  <c r="Z242" i="1"/>
  <c r="Y137" i="1"/>
  <c r="Y384" i="1"/>
  <c r="Y385" i="1"/>
  <c r="Y89" i="1"/>
  <c r="Z206" i="1"/>
  <c r="Z137" i="1"/>
  <c r="Y80" i="1"/>
  <c r="Y206" i="1"/>
  <c r="Z205" i="1"/>
  <c r="Y331" i="1"/>
  <c r="Y332" i="1"/>
  <c r="Y452" i="1"/>
  <c r="Z171" i="1"/>
  <c r="Z258" i="1"/>
  <c r="Z314" i="1"/>
  <c r="Z349" i="1"/>
  <c r="Z414" i="1"/>
  <c r="Z59" i="1"/>
  <c r="Y24" i="1"/>
  <c r="Y348" i="1"/>
  <c r="Z548" i="1"/>
  <c r="Z259" i="1"/>
  <c r="Z415" i="1"/>
  <c r="Z530" i="1"/>
  <c r="Z331" i="1"/>
  <c r="Y79" i="1"/>
  <c r="Y132" i="1"/>
  <c r="Y203" i="1"/>
  <c r="Y349" i="1"/>
  <c r="Y546" i="1"/>
  <c r="Y548" i="1"/>
  <c r="Y399" i="1"/>
  <c r="Z37" i="1"/>
  <c r="Z203" i="1"/>
  <c r="Z241" i="1"/>
  <c r="Z293" i="1"/>
  <c r="Z471" i="1"/>
  <c r="Z94" i="1"/>
  <c r="Y136" i="1"/>
  <c r="Y205" i="1"/>
  <c r="Y528" i="1"/>
  <c r="Y549" i="1"/>
  <c r="Z41" i="1"/>
  <c r="Z80" i="1"/>
  <c r="Z114" i="1"/>
  <c r="Y188" i="1"/>
  <c r="Y428" i="1"/>
  <c r="Y279" i="1"/>
  <c r="Z116" i="1"/>
  <c r="Z185" i="1"/>
  <c r="Z332" i="1"/>
  <c r="Z512" i="1"/>
  <c r="Z513" i="1"/>
  <c r="Z385" i="1"/>
  <c r="Y114" i="1"/>
  <c r="Y168" i="1"/>
  <c r="Y189" i="1"/>
  <c r="Y258" i="1"/>
  <c r="Y310" i="1"/>
  <c r="Y512" i="1"/>
  <c r="Z510" i="1"/>
  <c r="Z566" i="1"/>
  <c r="Z79" i="1"/>
  <c r="Z117" i="1"/>
  <c r="Z428" i="1"/>
  <c r="Z100" i="1"/>
  <c r="Y116" i="1"/>
  <c r="Y239" i="1"/>
  <c r="Y259" i="1"/>
  <c r="Y412" i="1"/>
  <c r="Y513" i="1"/>
  <c r="Y566" i="1"/>
  <c r="Y185" i="1"/>
  <c r="Z452" i="1"/>
  <c r="Z546" i="1"/>
  <c r="Y117" i="1"/>
  <c r="Y170" i="1"/>
  <c r="Y437" i="1"/>
  <c r="Y492" i="1"/>
  <c r="Y153" i="1"/>
  <c r="Z368" i="1"/>
  <c r="Z20" i="1"/>
  <c r="Z189" i="1"/>
  <c r="Z275" i="1"/>
  <c r="Z364" i="1"/>
  <c r="Y40" i="1"/>
  <c r="Y241" i="1"/>
  <c r="Y314" i="1"/>
  <c r="Y23" i="1"/>
  <c r="Z150" i="1"/>
  <c r="Y256" i="1"/>
  <c r="Y530" i="1"/>
  <c r="Z82" i="1"/>
  <c r="Z222" i="1"/>
  <c r="Z367" i="1"/>
  <c r="Y41" i="1"/>
  <c r="Y150" i="1"/>
  <c r="Y364" i="1"/>
  <c r="Y415" i="1"/>
  <c r="Y494" i="1"/>
  <c r="Z564" i="1"/>
  <c r="Z152" i="1"/>
  <c r="Z239" i="1"/>
  <c r="Z412" i="1"/>
  <c r="Y98" i="1"/>
  <c r="Y152" i="1"/>
  <c r="Y222" i="1"/>
  <c r="Y293" i="1"/>
  <c r="Y367" i="1"/>
  <c r="Y471" i="1"/>
  <c r="Y495" i="1"/>
  <c r="Z567" i="1"/>
  <c r="Z23" i="1"/>
  <c r="Z397" i="1"/>
  <c r="Z345" i="1"/>
  <c r="Z24" i="1"/>
  <c r="Z98" i="1"/>
  <c r="Z224" i="1"/>
  <c r="Y20" i="1"/>
  <c r="Y295" i="1"/>
  <c r="Y567" i="1"/>
  <c r="Z40" i="1"/>
  <c r="Z225" i="1"/>
  <c r="Z256" i="1"/>
  <c r="Z310" i="1"/>
  <c r="Z381" i="1"/>
  <c r="Z3" i="1"/>
  <c r="Y3" i="1"/>
  <c r="Z427" i="1"/>
  <c r="Z509" i="1"/>
  <c r="Y130" i="1"/>
  <c r="Y563" i="1"/>
  <c r="Y545" i="1"/>
  <c r="Y36" i="1"/>
  <c r="Y292" i="1"/>
  <c r="Y527" i="1"/>
  <c r="Z19" i="1"/>
  <c r="Z113" i="1"/>
  <c r="Z149" i="1"/>
  <c r="Y411" i="1"/>
  <c r="Z55" i="1"/>
  <c r="Z202" i="1"/>
  <c r="Z238" i="1"/>
  <c r="Z344" i="1"/>
  <c r="Z380" i="1"/>
  <c r="Z491" i="1"/>
  <c r="Y202" i="1"/>
  <c r="Y363" i="1"/>
  <c r="Y509" i="1"/>
  <c r="Y113" i="1"/>
  <c r="Y491" i="1"/>
  <c r="Z292" i="1"/>
  <c r="Z527" i="1"/>
  <c r="Y93" i="1"/>
  <c r="Y274" i="1"/>
  <c r="Z93" i="1"/>
  <c r="Y167" i="1"/>
  <c r="Z255" i="1"/>
  <c r="Y380" i="1"/>
  <c r="W2" i="1"/>
  <c r="X2" i="1" s="1"/>
  <c r="Z279" i="1"/>
  <c r="Z92" i="1"/>
  <c r="Y92" i="1"/>
  <c r="Y426" i="1"/>
  <c r="Y526" i="1"/>
  <c r="Z426" i="1"/>
  <c r="Z72" i="1"/>
  <c r="Z35" i="1"/>
  <c r="Z43" i="1"/>
  <c r="Y151" i="1"/>
  <c r="Y544" i="1"/>
  <c r="Z326" i="1"/>
  <c r="Z558" i="1"/>
  <c r="Z208" i="1"/>
  <c r="Z254" i="1"/>
  <c r="Z490" i="1"/>
  <c r="Z268" i="1"/>
  <c r="Z523" i="1"/>
  <c r="Y32" i="1"/>
  <c r="Y53" i="1"/>
  <c r="Y463" i="1"/>
  <c r="Z18" i="1"/>
  <c r="Z180" i="1"/>
  <c r="Z233" i="1"/>
  <c r="Z392" i="1"/>
  <c r="Y162" i="1"/>
  <c r="Y358" i="1"/>
  <c r="Y490" i="1"/>
  <c r="Y237" i="1"/>
  <c r="Z395" i="1"/>
  <c r="Z541" i="1"/>
  <c r="Z562" i="1"/>
  <c r="Y12" i="1"/>
  <c r="Y180" i="1"/>
  <c r="Y197" i="1"/>
  <c r="Y322" i="1"/>
  <c r="Y43" i="1"/>
  <c r="Z162" i="1"/>
  <c r="Z183" i="1"/>
  <c r="Z305" i="1"/>
  <c r="Z358" i="1"/>
  <c r="Y35" i="1"/>
  <c r="Y220" i="1"/>
  <c r="Y445" i="1"/>
  <c r="Y466" i="1"/>
  <c r="Z50" i="1"/>
  <c r="Z131" i="1"/>
  <c r="Y145" i="1"/>
  <c r="Z237" i="1"/>
  <c r="Z375" i="1"/>
  <c r="Y215" i="1"/>
  <c r="Z108" i="1"/>
  <c r="Z526" i="1"/>
  <c r="Z544" i="1"/>
  <c r="Z67" i="1"/>
  <c r="Y18" i="1"/>
  <c r="Y166" i="1"/>
  <c r="Y183" i="1"/>
  <c r="Y208" i="1"/>
  <c r="Y305" i="1"/>
  <c r="Y326" i="1"/>
  <c r="Y343" i="1"/>
  <c r="Z508" i="1"/>
  <c r="Y375" i="1"/>
  <c r="Z53" i="1"/>
  <c r="Z166" i="1"/>
  <c r="Z287" i="1"/>
  <c r="Z466" i="1"/>
  <c r="Y447" i="1"/>
  <c r="Y508" i="1"/>
  <c r="Z4" i="1"/>
  <c r="Y127" i="1"/>
  <c r="Z26" i="1"/>
  <c r="Y4" i="1"/>
  <c r="Z215" i="1"/>
  <c r="Z112" i="1"/>
  <c r="Z291" i="1"/>
  <c r="Y287" i="1"/>
  <c r="Y26" i="1"/>
  <c r="Y470" i="1"/>
  <c r="Y131" i="1"/>
  <c r="Z32" i="1"/>
  <c r="Z220" i="1"/>
  <c r="Y255" i="1"/>
  <c r="Z89" i="1"/>
  <c r="Y395" i="1"/>
  <c r="Y72" i="1"/>
  <c r="Z504" i="1"/>
  <c r="Y366" i="1"/>
  <c r="Y294" i="1"/>
  <c r="Y25" i="1"/>
  <c r="Z410" i="1"/>
  <c r="Y396" i="1"/>
  <c r="Y410" i="1"/>
  <c r="Y309" i="1"/>
  <c r="Y510" i="1"/>
  <c r="Z470" i="1"/>
</calcChain>
</file>

<file path=xl/sharedStrings.xml><?xml version="1.0" encoding="utf-8"?>
<sst xmlns="http://schemas.openxmlformats.org/spreadsheetml/2006/main" count="3647" uniqueCount="2699">
  <si>
    <t>SKU</t>
  </si>
  <si>
    <t>Spice Name</t>
  </si>
  <si>
    <t>Spice Name 
Front Display</t>
  </si>
  <si>
    <t>Ingredients</t>
  </si>
  <si>
    <t>2oz/Cruet/
Infuser/Mixer
Net Wt (oz)</t>
  </si>
  <si>
    <t>2oz/Cruet/
Infuser/Mixer
Net Wt (grams)</t>
  </si>
  <si>
    <t>4oz 
Net Wt (oz)</t>
  </si>
  <si>
    <t>4oz 
Net Wt (grams)</t>
  </si>
  <si>
    <t>5oz 
Net Wt (oz)</t>
  </si>
  <si>
    <t>5oz 
Net Wt (grams)</t>
  </si>
  <si>
    <t>8oz 
Net Wt (oz)</t>
  </si>
  <si>
    <t>8oz 
Net Wt (grams)</t>
  </si>
  <si>
    <t>Back Display</t>
  </si>
  <si>
    <t>4oz 
Barcodes</t>
  </si>
  <si>
    <t>5oz 
Barcodes</t>
  </si>
  <si>
    <t>8oz 
Barcodes</t>
  </si>
  <si>
    <t>Cruet 
Barcodes</t>
  </si>
  <si>
    <t>Mixer 
Barcodes</t>
  </si>
  <si>
    <t>16oz 
Barcodes</t>
  </si>
  <si>
    <t>1oz 
Barcodes</t>
  </si>
  <si>
    <t>2022</t>
  </si>
  <si>
    <t>1oz Net Wt (oz)</t>
  </si>
  <si>
    <t>1oz
Net Wt (grams)</t>
  </si>
  <si>
    <t>16oz Net Wt (oz)</t>
  </si>
  <si>
    <t>16oz Net Wt (grams)</t>
  </si>
  <si>
    <t>NOTES</t>
  </si>
  <si>
    <t>1st Spice Placeholder Test</t>
  </si>
  <si>
    <t>1st Spice
Placeholder Test</t>
  </si>
  <si>
    <t>• Chad's Placeholder</t>
  </si>
  <si>
    <t>CAH-006</t>
  </si>
  <si>
    <t>2 Grill Seasonings w/ Chef Apron</t>
  </si>
  <si>
    <t>2 Grill Seasonings
w/ Chef Apron</t>
  </si>
  <si>
    <t>NULL</t>
  </si>
  <si>
    <t>CAH-005</t>
  </si>
  <si>
    <t>2 Pizza Seasonings w/ Chef Hat</t>
  </si>
  <si>
    <t>2 Pizza Seasonings
w/ Chef Hat</t>
  </si>
  <si>
    <t>PP-007</t>
  </si>
  <si>
    <t>6 Pepper Blend</t>
  </si>
  <si>
    <t>x</t>
  </si>
  <si>
    <t>BD-032</t>
  </si>
  <si>
    <t>A Taste of Europe Bread Dip</t>
  </si>
  <si>
    <t>A Taste of Europe
Bread Dip</t>
  </si>
  <si>
    <t>SP-028</t>
  </si>
  <si>
    <t>A Taste of Thailand Seasoning</t>
  </si>
  <si>
    <t>A Taste of Thailand
Seasoning</t>
  </si>
  <si>
    <t>SP-001</t>
  </si>
  <si>
    <t>Adobo Seasoning</t>
  </si>
  <si>
    <t>SS-012</t>
  </si>
  <si>
    <t>Alderwood Sea Salt</t>
  </si>
  <si>
    <t>Alderwood
Sea Salt</t>
  </si>
  <si>
    <t>Aleppo Pepper</t>
  </si>
  <si>
    <t>Olive Nation Spice Co</t>
  </si>
  <si>
    <t>PD-001</t>
  </si>
  <si>
    <t>Alpine Swiss Spinach Dip Mix</t>
  </si>
  <si>
    <t>Alpine Swiss
Spinach Dip Mix</t>
  </si>
  <si>
    <t>LT-012</t>
  </si>
  <si>
    <t>Ambrosia Tea</t>
  </si>
  <si>
    <t>CH-007</t>
  </si>
  <si>
    <t>American Cheese Powder</t>
  </si>
  <si>
    <t>American
Cheese Powder</t>
  </si>
  <si>
    <t>PP-010</t>
  </si>
  <si>
    <t>Ancho Pepper</t>
  </si>
  <si>
    <t>GS-001</t>
  </si>
  <si>
    <t>Any Kind of Burger Seasoning</t>
  </si>
  <si>
    <t>Any Kind of Burger
Seasoning</t>
  </si>
  <si>
    <t>SP-024</t>
  </si>
  <si>
    <t>Apple Cider Mix</t>
  </si>
  <si>
    <t>SP-002</t>
  </si>
  <si>
    <t>Apple Pie Spice Blend</t>
  </si>
  <si>
    <t>Apple Pie
Spice Blend</t>
  </si>
  <si>
    <t>SS-011</t>
  </si>
  <si>
    <t>Apricot Tea</t>
  </si>
  <si>
    <t>SP-027</t>
  </si>
  <si>
    <t>Asian Dragon Seasoning</t>
  </si>
  <si>
    <t>GS-030</t>
  </si>
  <si>
    <t>Asian Pork Rub</t>
  </si>
  <si>
    <t>Asian
Pork Rub</t>
  </si>
  <si>
    <t>LT-041</t>
  </si>
  <si>
    <t>Assam Bop Tea</t>
  </si>
  <si>
    <t>PS-001</t>
  </si>
  <si>
    <t>Bacon &amp; Cheddar Popcorn Seasoning</t>
  </si>
  <si>
    <t>Bacon &amp; Cheddar
Popcorn Seasoning</t>
  </si>
  <si>
    <t>Spice Barn</t>
  </si>
  <si>
    <t>GS-073</t>
  </si>
  <si>
    <t>Bacon Griller Seasoning</t>
  </si>
  <si>
    <t>• Custom Blend</t>
  </si>
  <si>
    <t>PD-002</t>
  </si>
  <si>
    <t>SS-001</t>
  </si>
  <si>
    <t>Bacon Salt</t>
  </si>
  <si>
    <t>SP-037</t>
  </si>
  <si>
    <t>Bacon Seasoning</t>
  </si>
  <si>
    <t>PD-010</t>
  </si>
  <si>
    <t>Bacon, Lettuce &amp; Tomato Dip Mix</t>
  </si>
  <si>
    <t>Bacon, Lettuce
&amp; Tomato
Dip Mix</t>
  </si>
  <si>
    <t>SS-029</t>
  </si>
  <si>
    <t>Balsamic Sea Salt</t>
  </si>
  <si>
    <t>SF-010</t>
  </si>
  <si>
    <t>Bam-Bam Spicy Shrimp Seasoning</t>
  </si>
  <si>
    <t>Bam-Bam Spicy
Shrimp Seasoning</t>
  </si>
  <si>
    <t>SS-039</t>
  </si>
  <si>
    <t>Bamboo Jade Sea Salt</t>
  </si>
  <si>
    <t>Bamboo Jade
Sea Salt</t>
  </si>
  <si>
    <t>WS-011</t>
  </si>
  <si>
    <t>Banana Mango Wine Slush</t>
  </si>
  <si>
    <t>Banana Mango
Wine Slush</t>
  </si>
  <si>
    <t>GS-002</t>
  </si>
  <si>
    <t>Barbecue Sauce &amp; Seasoning</t>
  </si>
  <si>
    <t>Barbecue Sauce
&amp; Seasoning</t>
  </si>
  <si>
    <t>SS-051</t>
  </si>
  <si>
    <t>Basil Sea Salt</t>
  </si>
  <si>
    <t>Basil
Sea Salt</t>
  </si>
  <si>
    <t>PS-027</t>
  </si>
  <si>
    <t>BBQ  Bacon Popcorn Seasoning</t>
  </si>
  <si>
    <t>BBQ Bacon
Popcorn Seasoning</t>
  </si>
  <si>
    <t>PS-016</t>
  </si>
  <si>
    <t>BBQ  Popcorn Seasoning</t>
  </si>
  <si>
    <t>BBQ
Popcorn Seasoning</t>
  </si>
  <si>
    <t>GS-055</t>
  </si>
  <si>
    <t>Beer Can Chicken</t>
  </si>
  <si>
    <t>SS-056</t>
  </si>
  <si>
    <t>Beer Sea Salt</t>
  </si>
  <si>
    <t>Beer
Sea Salt</t>
  </si>
  <si>
    <t>CNC-013</t>
  </si>
  <si>
    <t>Birmingham Bam Bam Shrimp Seasoning</t>
  </si>
  <si>
    <t>Birmingham Bam Bam
Shrimp Seasoning</t>
  </si>
  <si>
    <t>• Client: Mountain Brook
• Original SKU: SF-010 - Bam-Bam Spicy Shrimp Seasoning</t>
  </si>
  <si>
    <t>GS-016</t>
  </si>
  <si>
    <t>LT-049</t>
  </si>
  <si>
    <t>Black Bourbon Tea</t>
  </si>
  <si>
    <t>Black Currant Tea</t>
  </si>
  <si>
    <t>SS-068</t>
  </si>
  <si>
    <t>Black Garlic Sea Salt</t>
  </si>
  <si>
    <t>Black Garlic
Sea Salt</t>
  </si>
  <si>
    <t>SS-015</t>
  </si>
  <si>
    <t>Black Lava Sea Salt</t>
  </si>
  <si>
    <t>Black Lava
Sea Salt</t>
  </si>
  <si>
    <t>PP-011</t>
  </si>
  <si>
    <t>Black Peppercorns</t>
  </si>
  <si>
    <t>Spices Inc</t>
  </si>
  <si>
    <t>SF-019</t>
  </si>
  <si>
    <t>Blackened Seasoning</t>
  </si>
  <si>
    <t>CH-006</t>
  </si>
  <si>
    <t>Bleu Cheese Powder</t>
  </si>
  <si>
    <t>Bleu
Cheese Powder</t>
  </si>
  <si>
    <t>AL-006</t>
  </si>
  <si>
    <t>Bloodthirsty Mary Infuser</t>
  </si>
  <si>
    <t>rokz</t>
  </si>
  <si>
    <t>PC-002</t>
  </si>
  <si>
    <t>WS-019</t>
  </si>
  <si>
    <t>Blue Raspberry Wine Slush</t>
  </si>
  <si>
    <t>Blue Raspberry
Wine Slush</t>
  </si>
  <si>
    <t>GS-012</t>
  </si>
  <si>
    <t>Blue Ribbon Pecan Rub</t>
  </si>
  <si>
    <t>Blue Ribbon
Pecan Rub</t>
  </si>
  <si>
    <t>Big Poppa's Smokers</t>
  </si>
  <si>
    <t>GS-041</t>
  </si>
  <si>
    <t>Blue Ridge Mountain Seasoning</t>
  </si>
  <si>
    <t>Blue Ridge
Mountain Seasoning</t>
  </si>
  <si>
    <t>AL-002</t>
  </si>
  <si>
    <t>Blueberry Fields Infuser</t>
  </si>
  <si>
    <t>Blueberry Fields
Infuser</t>
  </si>
  <si>
    <t>WS-015</t>
  </si>
  <si>
    <t>Blueberry Wine Slush</t>
  </si>
  <si>
    <t>Blueberry
Wine Slush</t>
  </si>
  <si>
    <t>SF-015</t>
  </si>
  <si>
    <t>Boardwalk Seafood Seasoning</t>
  </si>
  <si>
    <t>Boardwalk
Seafood Seasoning</t>
  </si>
  <si>
    <t>GS-022</t>
  </si>
  <si>
    <t>Bold &amp; Savory Grill Seasoning</t>
  </si>
  <si>
    <t>Bold &amp; Savory
Grill Seasoning</t>
  </si>
  <si>
    <t>GS-067</t>
  </si>
  <si>
    <t>Bold Heat Grill Seasoning</t>
  </si>
  <si>
    <t>Bold Heat
Grill Seasoning</t>
  </si>
  <si>
    <t>BD-038</t>
  </si>
  <si>
    <t>Bold Onion &amp; Garlic Bread Dip</t>
  </si>
  <si>
    <t>GS-066</t>
  </si>
  <si>
    <t>Born To Grill Seasoning</t>
  </si>
  <si>
    <t>SS-016</t>
  </si>
  <si>
    <t>Bourbon Sea Salt</t>
  </si>
  <si>
    <t>Bourbon
Sea Salt</t>
  </si>
  <si>
    <t>SS-032</t>
  </si>
  <si>
    <t>Brown Sugar Bacon Sea Salt</t>
  </si>
  <si>
    <t>Brown Sugar
Bacon Sea Salt</t>
  </si>
  <si>
    <t>San Francisco Salt Co</t>
  </si>
  <si>
    <t>BD-001</t>
  </si>
  <si>
    <t>Bruschetta Bread Dip</t>
  </si>
  <si>
    <t>Bruschetta
Bread Dip</t>
  </si>
  <si>
    <t>CNC-018</t>
  </si>
  <si>
    <t>Bruschetta Seasoning</t>
  </si>
  <si>
    <t>• Client: Vines &amp; Branches
• Original SKU: BD-001 - Bruschetta Bread Dip</t>
  </si>
  <si>
    <t>GS-013</t>
  </si>
  <si>
    <t>Burnt End Brisket Rub</t>
  </si>
  <si>
    <t>Burnt End
Brisket Rub</t>
  </si>
  <si>
    <t>Butcher Blend Black Pepper</t>
  </si>
  <si>
    <t>Butcher Blend
Black Pepper</t>
  </si>
  <si>
    <t>Webstaurant</t>
  </si>
  <si>
    <t>GS-062</t>
  </si>
  <si>
    <t>Butcher Blend Grill Seasoning</t>
  </si>
  <si>
    <t>Butcher Blend
Grill Seasoning</t>
  </si>
  <si>
    <t>GS-076</t>
  </si>
  <si>
    <t>Buttery Garlic Steak Seasoning</t>
  </si>
  <si>
    <t>Buttery Garlic
Steak Seasoning</t>
  </si>
  <si>
    <t>PS-017</t>
  </si>
  <si>
    <t>Cajun Popcorn Seasoning</t>
  </si>
  <si>
    <t>Cajun
Popcorn Seasoning</t>
  </si>
  <si>
    <t>GS-021</t>
  </si>
  <si>
    <t>Canadian Chicken Blend</t>
  </si>
  <si>
    <t>Canadian
Chicken Blend</t>
  </si>
  <si>
    <t>GS-014</t>
  </si>
  <si>
    <t>Canadian Steak Seasoning</t>
  </si>
  <si>
    <t>Canadian
Steak Seasoning</t>
  </si>
  <si>
    <t>SF-011</t>
  </si>
  <si>
    <t>Cape Cod Seafood Seasoning</t>
  </si>
  <si>
    <t>Cape Cod
Seafood Seasoning</t>
  </si>
  <si>
    <t>PS-021</t>
  </si>
  <si>
    <t>Caramel Apple Popcorn Seasoning</t>
  </si>
  <si>
    <t>Caramel Apple
Popcorn Seasoning</t>
  </si>
  <si>
    <t>PS-002</t>
  </si>
  <si>
    <t>Caramel Popcorn Glaze</t>
  </si>
  <si>
    <t>Caramel
Popcorn Glaze</t>
  </si>
  <si>
    <t>PS-003</t>
  </si>
  <si>
    <t>Caramels &amp; Cream Popcorn Seasoning</t>
  </si>
  <si>
    <t>Caramels &amp; Cream
Popcorn Seasoning</t>
  </si>
  <si>
    <t>GS-057</t>
  </si>
  <si>
    <t>Caribbean Island Jerk Seasoning</t>
  </si>
  <si>
    <t>Caribbean Island
Jerk Seasoning</t>
  </si>
  <si>
    <t>Cayenne Pepper</t>
  </si>
  <si>
    <t>SS-022</t>
  </si>
  <si>
    <t>Celery Salt</t>
  </si>
  <si>
    <t>ST-003</t>
  </si>
  <si>
    <t>Ceylon Cinnamon</t>
  </si>
  <si>
    <t>LT-021</t>
  </si>
  <si>
    <t>Chai Black Turmeric Tea</t>
  </si>
  <si>
    <t>Chai Black
Turmeric Tea</t>
  </si>
  <si>
    <t>LT-022</t>
  </si>
  <si>
    <t>Chai Herbal Turmeric Tea</t>
  </si>
  <si>
    <t>Chai Herbal
Turmeric Tea</t>
  </si>
  <si>
    <t>Chai Tea</t>
  </si>
  <si>
    <t>LT-017</t>
  </si>
  <si>
    <t>Chamomile Tea</t>
  </si>
  <si>
    <t>PD-011</t>
  </si>
  <si>
    <t>PS-004</t>
  </si>
  <si>
    <t>Cheddar Cheese Popcorn Seasoning</t>
  </si>
  <si>
    <t>Cheddar Cheese
Popcorn Seasoning</t>
  </si>
  <si>
    <t>CH-001</t>
  </si>
  <si>
    <t>Cheddar Cheese Powder</t>
  </si>
  <si>
    <t>Cheddar
Cheese Powder</t>
  </si>
  <si>
    <t>PD-003</t>
  </si>
  <si>
    <t>Cheddar Ranch Dip Mix</t>
  </si>
  <si>
    <t>Cheddar Ranch
Dip Mix</t>
  </si>
  <si>
    <t>PS-022</t>
  </si>
  <si>
    <t>Cheddar Ranch Popcorn Seasoning</t>
  </si>
  <si>
    <t>Cheddar Ranch
Popcorn Seasoning</t>
  </si>
  <si>
    <t>Cheesy Pizza Seasoning</t>
  </si>
  <si>
    <t>Cheesy
Pizza Seasoning</t>
  </si>
  <si>
    <t>Firehouse Pantry</t>
  </si>
  <si>
    <t>GS-046</t>
  </si>
  <si>
    <t>Chef Master Grill Seasoning</t>
  </si>
  <si>
    <t>Chef Master
Grill Seasoning</t>
  </si>
  <si>
    <t>WS-018</t>
  </si>
  <si>
    <t>Cherry Lime Wine Slush</t>
  </si>
  <si>
    <t>Cherry Lime
Wine Slush</t>
  </si>
  <si>
    <t>SS-014</t>
  </si>
  <si>
    <t>CNC-040</t>
  </si>
  <si>
    <t>Chicago Steak Seasoning</t>
  </si>
  <si>
    <t>Chicago
Steak Seasoning</t>
  </si>
  <si>
    <t>• Client: HideAway Farms
• Original SKU: GS-014 - Canadian Steak Seasoning</t>
  </si>
  <si>
    <t>Chicago Style Pizza Seasoning</t>
  </si>
  <si>
    <t>Chicago Style
Pizza Seasoning</t>
  </si>
  <si>
    <t>SS-027</t>
  </si>
  <si>
    <t>Chili Lime Sea Salt</t>
  </si>
  <si>
    <t>Chili Lime
Sea Salt</t>
  </si>
  <si>
    <t>SP-038</t>
  </si>
  <si>
    <t>Chimichurri</t>
  </si>
  <si>
    <t>LT-005</t>
  </si>
  <si>
    <t>China Black Tea</t>
  </si>
  <si>
    <t>China
Black Tea</t>
  </si>
  <si>
    <t>SP-003</t>
  </si>
  <si>
    <t>SS-047</t>
  </si>
  <si>
    <t>Chipotle &amp; Smoked Serrano Sea Salt</t>
  </si>
  <si>
    <t>Chipotle &amp; Smoked
Serrano Sea Salt</t>
  </si>
  <si>
    <t>SP-021</t>
  </si>
  <si>
    <t>Chipotle Morita Powder</t>
  </si>
  <si>
    <t>SS-006</t>
  </si>
  <si>
    <t>Chipotle Sea Salt</t>
  </si>
  <si>
    <t>Chipotle
Sea Salt</t>
  </si>
  <si>
    <t>SP-004</t>
  </si>
  <si>
    <t>Chocolate Mexican Mole’</t>
  </si>
  <si>
    <t>Chocolate 
Mexican Mole’</t>
  </si>
  <si>
    <t>PS-032</t>
  </si>
  <si>
    <t>Chocolate Peanut Banana Popcorn Seasoning</t>
  </si>
  <si>
    <t>Chocolate Peanut Banana
Popcorn Seasoning</t>
  </si>
  <si>
    <t>ST-007</t>
  </si>
  <si>
    <t>Cilantro</t>
  </si>
  <si>
    <t>PS-010</t>
  </si>
  <si>
    <t>Cinnamon Roll Popcorn Seasoning</t>
  </si>
  <si>
    <t>Cinnamon Roll
Popcorn Seasoning</t>
  </si>
  <si>
    <t>SU-001</t>
  </si>
  <si>
    <t>Cinnamon Sugar</t>
  </si>
  <si>
    <t>AL-001</t>
  </si>
  <si>
    <t>Cinnamon
Spice Infuser</t>
  </si>
  <si>
    <t>LT-048</t>
  </si>
  <si>
    <t>Citrus Chamomile Tea</t>
  </si>
  <si>
    <t>Citrus
Chamomile Tea</t>
  </si>
  <si>
    <t>CNC-030</t>
  </si>
  <si>
    <t>Citrus Sea Salt</t>
  </si>
  <si>
    <t>Citrus
Sea Salt</t>
  </si>
  <si>
    <t>• Client: Vines &amp; Branches
• Original SKU: SS-023 - Florida Citrus Sea Salt</t>
  </si>
  <si>
    <t>SD-003</t>
  </si>
  <si>
    <t>Classic Italian Salad Dressing Mix</t>
  </si>
  <si>
    <t>Classic Italian Salad
Dressing Mix</t>
  </si>
  <si>
    <t>SP-036</t>
  </si>
  <si>
    <t>Coconut Curry Seasoning</t>
  </si>
  <si>
    <t>Cornflower Blue Tea</t>
  </si>
  <si>
    <t>• Vendor Spice Name: Blue Eyes Fruit</t>
  </si>
  <si>
    <t>SF-002</t>
  </si>
  <si>
    <t>Crackin’ Crab &amp; Shrimp Spice</t>
  </si>
  <si>
    <t>Crackin’ Crab
&amp; Shrimp Spice</t>
  </si>
  <si>
    <t>AL-003</t>
  </si>
  <si>
    <t>WS-016</t>
  </si>
  <si>
    <t>Crangrape Wine Slush</t>
  </si>
  <si>
    <t>Crangrape
Wine Slush</t>
  </si>
  <si>
    <t>CH-002</t>
  </si>
  <si>
    <t>Cream Cheese Powder</t>
  </si>
  <si>
    <t>Cream
Cheese Powder</t>
  </si>
  <si>
    <t>WS-020</t>
  </si>
  <si>
    <t>Creamsicle Wine Slush</t>
  </si>
  <si>
    <t>Creamsicle
Wine Slush</t>
  </si>
  <si>
    <t>PS-014</t>
  </si>
  <si>
    <t>Creamy Dill Popcorn Seasoning</t>
  </si>
  <si>
    <t>Creamy Dill
Popcorn Seasoning</t>
  </si>
  <si>
    <t>SP-041</t>
  </si>
  <si>
    <t>Creamy Parmesan Truffle Couscous</t>
  </si>
  <si>
    <t>Creamy Parmesan
Truffle Couscous</t>
  </si>
  <si>
    <t>SP-012</t>
  </si>
  <si>
    <t>Creole Seasoning</t>
  </si>
  <si>
    <t>CNC-014</t>
  </si>
  <si>
    <t>Crestline Crustacean Sensation Seafood Seasoning</t>
  </si>
  <si>
    <t>Crestline Crustacean Sensation
Seafood Seasoning</t>
  </si>
  <si>
    <t>• Client: Mountain Brook
• Original SKU: SF-001 - Crustacean Sensation</t>
  </si>
  <si>
    <t>PP-004</t>
  </si>
  <si>
    <t>Crushed Red Pepper</t>
  </si>
  <si>
    <t>SF-001</t>
  </si>
  <si>
    <t>Crustacean Sensation</t>
  </si>
  <si>
    <t>PD-005</t>
  </si>
  <si>
    <t>Cucumber Dill Dip Mix</t>
  </si>
  <si>
    <t>Cucumber Dill
Dip Mix</t>
  </si>
  <si>
    <t>ST-010</t>
  </si>
  <si>
    <t>Cumin</t>
  </si>
  <si>
    <t>ST-006</t>
  </si>
  <si>
    <t>Curry</t>
  </si>
  <si>
    <t>LT-016</t>
  </si>
  <si>
    <t>Darjeeling Tea</t>
  </si>
  <si>
    <t>SS-059</t>
  </si>
  <si>
    <t>Dark Chocolate Sea Salt</t>
  </si>
  <si>
    <t>Dark Chocolate
Sea Salt</t>
  </si>
  <si>
    <t>Deep Dish Pizza Seasoning</t>
  </si>
  <si>
    <t>Deep Dish
Pizza Seasoning</t>
  </si>
  <si>
    <t>Marshall Creek</t>
  </si>
  <si>
    <t>GS-007</t>
  </si>
  <si>
    <t>Deli BBQ Seasoning</t>
  </si>
  <si>
    <t>PS-023</t>
  </si>
  <si>
    <t>Dill Pickle Popcorn Seasoning</t>
  </si>
  <si>
    <t>Dill Pickle
Popcorn Seasoning</t>
  </si>
  <si>
    <t>SP-040</t>
  </si>
  <si>
    <t>Dilly Dilly</t>
  </si>
  <si>
    <t>SF-018</t>
  </si>
  <si>
    <t>Down by the Bay Seasoning</t>
  </si>
  <si>
    <t>GS-037</t>
  </si>
  <si>
    <t>AL-005</t>
  </si>
  <si>
    <t>SP-023</t>
  </si>
  <si>
    <t>Dukkah Spice</t>
  </si>
  <si>
    <t>LT-011</t>
  </si>
  <si>
    <t>BD-031</t>
  </si>
  <si>
    <t>Earth &amp; Garden Bread Dip</t>
  </si>
  <si>
    <t>Earth &amp; Garden
Bread Dip</t>
  </si>
  <si>
    <t>SF-003</t>
  </si>
  <si>
    <t>Eastern Shore Crab Boil</t>
  </si>
  <si>
    <t>Eastern Shore
Crab Boil</t>
  </si>
  <si>
    <t>SF-005</t>
  </si>
  <si>
    <t>Eastern Shore Seafood Seasoning</t>
  </si>
  <si>
    <t>Eastern Shore
Seafood Seasoning</t>
  </si>
  <si>
    <t>English Breakfast Tea</t>
  </si>
  <si>
    <t>English
Breakfast Tea</t>
  </si>
  <si>
    <t>GS-056</t>
  </si>
  <si>
    <t>Espresso Coffee Rub</t>
  </si>
  <si>
    <t>SS-028</t>
  </si>
  <si>
    <t>Espresso Sea Salt</t>
  </si>
  <si>
    <t>Espresso
Sea Salt</t>
  </si>
  <si>
    <t>SU-002</t>
  </si>
  <si>
    <t>Espresso Sugar</t>
  </si>
  <si>
    <t>SP-032</t>
  </si>
  <si>
    <t>Every Veggie Seasoning</t>
  </si>
  <si>
    <t>CH-008</t>
  </si>
  <si>
    <t>Extra Buttery Cheddar Cheese Powder</t>
  </si>
  <si>
    <t>Extra Buttery Cheddar
Cheese Powder</t>
  </si>
  <si>
    <t>WS-001</t>
  </si>
  <si>
    <t>Fall Apple Harvest Wine Slush</t>
  </si>
  <si>
    <t>Fall Apple Harvest
Wine Slush</t>
  </si>
  <si>
    <t>BD-015</t>
  </si>
  <si>
    <t>Farm Market Bread Dip</t>
  </si>
  <si>
    <t>Farm Market
Bread Dip</t>
  </si>
  <si>
    <t>BD-030</t>
  </si>
  <si>
    <t>Festival of Herbs Bread Dip</t>
  </si>
  <si>
    <t>Festival of Herbs
Bread Dip</t>
  </si>
  <si>
    <t>GS-008</t>
  </si>
  <si>
    <t>SF-021</t>
  </si>
  <si>
    <t>Fish Taco Seasoning</t>
  </si>
  <si>
    <t>SF-017</t>
  </si>
  <si>
    <t>Fisherman’s Wharf Seafood Seasoning</t>
  </si>
  <si>
    <t>Fisherman’s Wharf
Seafood Seasoning</t>
  </si>
  <si>
    <t>CNC-017</t>
  </si>
  <si>
    <t>Fisherman's Catch "Private Blend" Blackened Seasoning</t>
  </si>
  <si>
    <t>Fisherman's Catch
"Private Blend"
Blackened Seasoning</t>
  </si>
  <si>
    <t>• Client: Sizzle Fish
• Original SKU: SF-019 - Blackened Seasoning</t>
  </si>
  <si>
    <t>BD-034</t>
  </si>
  <si>
    <t>Flavors of Rome Bread Dip</t>
  </si>
  <si>
    <t>Flavors of Rome
Bread Dip</t>
  </si>
  <si>
    <t>BD-013</t>
  </si>
  <si>
    <t>Flavors of Venice Bread Dip</t>
  </si>
  <si>
    <t>Flavors of Venice
Bread Dip</t>
  </si>
  <si>
    <t>GS-072</t>
  </si>
  <si>
    <t>Flipping the Bird Seasoning</t>
  </si>
  <si>
    <t>SS-023</t>
  </si>
  <si>
    <t>Florida Citrus Sea Salt</t>
  </si>
  <si>
    <t>Florida Citrus
Sea Salt</t>
  </si>
  <si>
    <t>GS-065</t>
  </si>
  <si>
    <t>For Every Grill Seasoning</t>
  </si>
  <si>
    <t>For Every
Grill Seasoning</t>
  </si>
  <si>
    <t>BD-033</t>
  </si>
  <si>
    <t>French Flair Bread Dip</t>
  </si>
  <si>
    <t>French Flair
Bread Dip</t>
  </si>
  <si>
    <t>SS-054</t>
  </si>
  <si>
    <t>French Grey Sea Salt</t>
  </si>
  <si>
    <t>French Grey
Sea Salt</t>
  </si>
  <si>
    <t>PD-006</t>
  </si>
  <si>
    <t>French Onion Dip Mix</t>
  </si>
  <si>
    <t>French Onion
Dip Mix</t>
  </si>
  <si>
    <t>SF-006</t>
  </si>
  <si>
    <t>Friday Night Fish Rub</t>
  </si>
  <si>
    <t>Friday Night
Fish Rub</t>
  </si>
  <si>
    <t>LT-001</t>
  </si>
  <si>
    <t>Fruit Tea</t>
  </si>
  <si>
    <t>SP-020</t>
  </si>
  <si>
    <t>Garam Marsala</t>
  </si>
  <si>
    <t>BD-009</t>
  </si>
  <si>
    <t>Garden Delight Bread Dip</t>
  </si>
  <si>
    <t>Garden Delight
Bread Dip</t>
  </si>
  <si>
    <t>CNC-003</t>
  </si>
  <si>
    <t>Garlic &amp; Herb Bread Dip &amp; Seasoning</t>
  </si>
  <si>
    <t>Garlic &amp; Herb 
Bread Dip &amp; Seasoning</t>
  </si>
  <si>
    <t>• Client: Olive Branch, The
• Original SKU: BD-021 - Savory Garlic &amp; Herb Bread Dip</t>
  </si>
  <si>
    <t>BD-012</t>
  </si>
  <si>
    <t>Garlic &amp; Parmesan Bread Dip</t>
  </si>
  <si>
    <t>Garlic &amp; Parmesan
Bread Dip</t>
  </si>
  <si>
    <t>Pepper Creek Farms</t>
  </si>
  <si>
    <t>GS-047</t>
  </si>
  <si>
    <t>BD-014</t>
  </si>
  <si>
    <t>Garlic &amp; Thyme Bread Dip</t>
  </si>
  <si>
    <t>Garlic &amp; Thyme
Bread Dip</t>
  </si>
  <si>
    <t>BD-003</t>
  </si>
  <si>
    <t>Garlic &amp; Tomato Bread Dip</t>
  </si>
  <si>
    <t>Garlic &amp; Tomato
Bread Dip</t>
  </si>
  <si>
    <t>CNC-019</t>
  </si>
  <si>
    <t>Garlic &amp; Tomato Seasoning</t>
  </si>
  <si>
    <t>• Client: Vines &amp; Branches
• Original SKU: BD-003 - Garlic &amp; Tomato Bread Dip</t>
  </si>
  <si>
    <t>BD-002</t>
  </si>
  <si>
    <t>Garlic Bread Dip</t>
  </si>
  <si>
    <t>Garlic
Bread Dip</t>
  </si>
  <si>
    <t>BD-018</t>
  </si>
  <si>
    <t>Garlic Butter Bread Dip</t>
  </si>
  <si>
    <t>Garlic Butter
Bread Dip</t>
  </si>
  <si>
    <t>SS-019</t>
  </si>
  <si>
    <t>Garlic Salt</t>
  </si>
  <si>
    <t>Genmai Tea</t>
  </si>
  <si>
    <t>SS-065</t>
  </si>
  <si>
    <t>Ghost Pepper Sea Salt</t>
  </si>
  <si>
    <t>Ghost Pepper
Sea Salt</t>
  </si>
  <si>
    <t>AL-007</t>
  </si>
  <si>
    <t>Ginger Lemon Herbal Tea</t>
  </si>
  <si>
    <t>Ginger Lemon
Herbal Tea</t>
  </si>
  <si>
    <t>SP-019</t>
  </si>
  <si>
    <t>Gingerbread Spice</t>
  </si>
  <si>
    <t>CNC-001</t>
  </si>
  <si>
    <t>Gloucester Citrus Sea Salt</t>
  </si>
  <si>
    <t>Gloucester Citrus
Sea Salt</t>
  </si>
  <si>
    <t>• Client: Cape Ann Olive Oil
• Original SKU: SS-023 - Florida Citrus Sea Salt</t>
  </si>
  <si>
    <t>CSB-001</t>
  </si>
  <si>
    <t>Gloucester Seasoning</t>
  </si>
  <si>
    <t>Gloucester
Seasoning</t>
  </si>
  <si>
    <t>• Client: Cape Ann Olive Oil</t>
  </si>
  <si>
    <t>SS-018</t>
  </si>
  <si>
    <t>Gochujang Sea Salt</t>
  </si>
  <si>
    <t>Gochujang
Sea Salt</t>
  </si>
  <si>
    <t>BD-019</t>
  </si>
  <si>
    <t>Golden Greek Bread Dip</t>
  </si>
  <si>
    <t>Golden Greek
Bread Dip</t>
  </si>
  <si>
    <t>SP-006</t>
  </si>
  <si>
    <t>Granulated Honey</t>
  </si>
  <si>
    <t>SP-008</t>
  </si>
  <si>
    <t>Grated Lemon Peel</t>
  </si>
  <si>
    <t>Grated
Lemon Peel</t>
  </si>
  <si>
    <t>SP-007</t>
  </si>
  <si>
    <t>Grated Orange Peel</t>
  </si>
  <si>
    <t>Grated
Orange Peel</t>
  </si>
  <si>
    <t>BD-011</t>
  </si>
  <si>
    <t>Greek Bread Dip</t>
  </si>
  <si>
    <t>Greek
Bread Dip</t>
  </si>
  <si>
    <t>SP-034</t>
  </si>
  <si>
    <t>Greek Marinade Seasoning</t>
  </si>
  <si>
    <t>SP-029</t>
  </si>
  <si>
    <t>Greek Seasoning</t>
  </si>
  <si>
    <t xml:space="preserve"> Greek Seasoning</t>
  </si>
  <si>
    <t>CNC-020</t>
  </si>
  <si>
    <t xml:space="preserve">Greek Seasoning </t>
  </si>
  <si>
    <t>• Client: Vines &amp; Branches
• Original SKU: BD-011 - Greek Bread Dip</t>
  </si>
  <si>
    <t>LT-015</t>
  </si>
  <si>
    <t>Green Dragon Tea</t>
  </si>
  <si>
    <t>Green
Dragon Tea</t>
  </si>
  <si>
    <t>Green Sencha Tea</t>
  </si>
  <si>
    <t>Green
Sencha Tea</t>
  </si>
  <si>
    <t>SF-020</t>
  </si>
  <si>
    <t>GS-029</t>
  </si>
  <si>
    <t>Griller Thriller</t>
  </si>
  <si>
    <t>GS-053</t>
  </si>
  <si>
    <t>Grillin’ w/ Heat Seasoning</t>
  </si>
  <si>
    <t>Grillin’ with
Heat Seasoning</t>
  </si>
  <si>
    <t>ST-009</t>
  </si>
  <si>
    <t>Ground Ginger</t>
  </si>
  <si>
    <t>LT-004</t>
  </si>
  <si>
    <t>Gun Powder Green Tea</t>
  </si>
  <si>
    <t>Gun Powder
Green Tea</t>
  </si>
  <si>
    <t>SP-033</t>
  </si>
  <si>
    <t>Gyro Seasoning</t>
  </si>
  <si>
    <t>SS-005</t>
  </si>
  <si>
    <t>Habanero Sea Salt</t>
  </si>
  <si>
    <t>Habanero
Sea Salt</t>
  </si>
  <si>
    <t>BD-036</t>
  </si>
  <si>
    <t>Herbal Country Bread Dip</t>
  </si>
  <si>
    <t>Herbal Country
Bread Dip</t>
  </si>
  <si>
    <t>GS-070</t>
  </si>
  <si>
    <t>Herbal Grill Seasoning</t>
  </si>
  <si>
    <t>Herbal
Grill Seasoning</t>
  </si>
  <si>
    <t>CNC-004</t>
  </si>
  <si>
    <t>Herbs de Provence Bread Dip &amp; Seasoning</t>
  </si>
  <si>
    <t>Herbs de Provence
Bread Dip &amp; Seasoning</t>
  </si>
  <si>
    <t>• Client: Olive Branch, The
• Original SKU: SP-009 - Herbs de Provence with Lavender</t>
  </si>
  <si>
    <t>SP-009</t>
  </si>
  <si>
    <t>SS-026</t>
  </si>
  <si>
    <t>Hibiscus Chili Lime Sea Salt</t>
  </si>
  <si>
    <t>Hibiscus Chili Lime
Sea Salt</t>
  </si>
  <si>
    <t>SS-057</t>
  </si>
  <si>
    <t>Hibiscus Sea Salt</t>
  </si>
  <si>
    <t>Hibiscus
Sea Salt</t>
  </si>
  <si>
    <t>Hibiscus Tea</t>
  </si>
  <si>
    <t>SS-004</t>
  </si>
  <si>
    <t>Hickory Smoked Sea Salt</t>
  </si>
  <si>
    <t>Hickory Smoked
Sea Salt</t>
  </si>
  <si>
    <t>GS-009</t>
  </si>
  <si>
    <t>Hickory Wood Grill Seasoning</t>
  </si>
  <si>
    <t>Hickory Wood
Grill Seasoning</t>
  </si>
  <si>
    <t>CNC-042</t>
  </si>
  <si>
    <t>Highland Steak Rub</t>
  </si>
  <si>
    <t>Highland
Steak Rub</t>
  </si>
  <si>
    <t>• Client: HideAway Farms
• Original SKU: GS-016 - Black Angus Steak Rub</t>
  </si>
  <si>
    <t>CAH-001</t>
  </si>
  <si>
    <t>Himalayan Salt w/ Grater</t>
  </si>
  <si>
    <t>Himalayan Salt
w/ Grater</t>
  </si>
  <si>
    <t>GS-026</t>
  </si>
  <si>
    <t>Home Made Chili Blend</t>
  </si>
  <si>
    <t>Home Made
Chili Blend</t>
  </si>
  <si>
    <t>Home Style Pizza Seasoning</t>
  </si>
  <si>
    <t>Home Style
Pizza Seasoning</t>
  </si>
  <si>
    <t>Honey Bush Tea</t>
  </si>
  <si>
    <t>PS-011</t>
  </si>
  <si>
    <t>Honey Butter Popcorn Seasoning</t>
  </si>
  <si>
    <t>Honey Butter
Popcorn Seasoning</t>
  </si>
  <si>
    <t>SS-061</t>
  </si>
  <si>
    <t>Honey Chipotle Sea Salt</t>
  </si>
  <si>
    <t>Honey Chipotle
Sea Salt</t>
  </si>
  <si>
    <t>GS-010</t>
  </si>
  <si>
    <t>Honey Chipotle Seasoning</t>
  </si>
  <si>
    <t>SP-010</t>
  </si>
  <si>
    <t>Honey Mustard Powder</t>
  </si>
  <si>
    <t>AL-009</t>
  </si>
  <si>
    <t>Hop &amp; Vine Party Time Infuser</t>
  </si>
  <si>
    <t>Hop &amp; Vine
Party Time Infuser</t>
  </si>
  <si>
    <t>PS-015</t>
  </si>
  <si>
    <t>Hot Jalapeno Popcorn Seasoning</t>
  </si>
  <si>
    <t>Hot Jalapeno
Popcorn Seasoning</t>
  </si>
  <si>
    <t>PS-018</t>
  </si>
  <si>
    <t>Hot N Spicy Popcorn Seasoning</t>
  </si>
  <si>
    <t>Hot N Spicy
Popcorn Seasoning</t>
  </si>
  <si>
    <t>GS-050</t>
  </si>
  <si>
    <t>Hot Off the Grill Seasoning</t>
  </si>
  <si>
    <t>Hot off the Grill Seasoning</t>
  </si>
  <si>
    <t>Irish Breakfast Tea</t>
  </si>
  <si>
    <t>Irish
Breakfast Tea</t>
  </si>
  <si>
    <t>GS-036</t>
  </si>
  <si>
    <t>Irish Pub Seasoning</t>
  </si>
  <si>
    <t>SP-039</t>
  </si>
  <si>
    <t>Irish Stew Seasoning</t>
  </si>
  <si>
    <t>BD-027</t>
  </si>
  <si>
    <t>Italian Classic Bread Dip</t>
  </si>
  <si>
    <t>Italian Classic
Bread Dip</t>
  </si>
  <si>
    <t>BD-037</t>
  </si>
  <si>
    <t>Italian Cuisine Bread Dip</t>
  </si>
  <si>
    <t>Italian Cuisine
Bread Dip</t>
  </si>
  <si>
    <t>CNC-031</t>
  </si>
  <si>
    <t>Italian Lemon Herb Dressing Mix</t>
  </si>
  <si>
    <t>Italian Lemon Herb
Dressing Mix</t>
  </si>
  <si>
    <t>• Client: Vines &amp; Branches
• Original SKU: SD-001 - Italian Salad Dressing Mix</t>
  </si>
  <si>
    <t>SD-001</t>
  </si>
  <si>
    <t>Italian Salad Dressing Mix</t>
  </si>
  <si>
    <t>Italian Salad
Dressing Mix</t>
  </si>
  <si>
    <t>SS-007</t>
  </si>
  <si>
    <t>Jalapeno Sea Salt</t>
  </si>
  <si>
    <t>Jalapeno
Sea Salt</t>
  </si>
  <si>
    <t>Jasmine Tea</t>
  </si>
  <si>
    <t>WS-002</t>
  </si>
  <si>
    <t>Just Peachy Wine Slush</t>
  </si>
  <si>
    <t>Just Peachy
Wine Slush</t>
  </si>
  <si>
    <t>LT-039</t>
  </si>
  <si>
    <t>Keemun Tea</t>
  </si>
  <si>
    <t>PS-005</t>
  </si>
  <si>
    <t>Kettle Corn Popcorn Seasoning</t>
  </si>
  <si>
    <t>Kettle Corn
Popcorn Seasoning</t>
  </si>
  <si>
    <t>SS-036</t>
  </si>
  <si>
    <t>Kosher Salt</t>
  </si>
  <si>
    <t>CNC-005</t>
  </si>
  <si>
    <t>Lagniappe Spice Blend</t>
  </si>
  <si>
    <t>Lagniappe
Spice Blend</t>
  </si>
  <si>
    <t>• Client: Deep South
• Original SKU: GS-011 - Louisiana Bayou</t>
  </si>
  <si>
    <t>LT-038</t>
  </si>
  <si>
    <t>Lapsang Black Tea</t>
  </si>
  <si>
    <t>Lapsang
Black Tea</t>
  </si>
  <si>
    <t>SS-052</t>
  </si>
  <si>
    <t>Lavender Sea Salt</t>
  </si>
  <si>
    <t>Lavender
Sea Salt</t>
  </si>
  <si>
    <t>SS-063</t>
  </si>
  <si>
    <t>Lemon Basil Sea Salt</t>
  </si>
  <si>
    <t>Lemon Basil
Sea Salt</t>
  </si>
  <si>
    <t>Lemon Citrus Pepper</t>
  </si>
  <si>
    <t>SS-064</t>
  </si>
  <si>
    <t>Lemon Dill Sea Salt</t>
  </si>
  <si>
    <t>Lemon Dill
Sea Salt</t>
  </si>
  <si>
    <t>Spicers Mill</t>
  </si>
  <si>
    <t>Lemon Pepper &amp; Herbs</t>
  </si>
  <si>
    <t>Lemon Pepper
&amp; Herbs</t>
  </si>
  <si>
    <t>SS-031</t>
  </si>
  <si>
    <t>Lemon Rosemary Sea Salt</t>
  </si>
  <si>
    <t>Lemon Rosemary
Sea Salt</t>
  </si>
  <si>
    <t>SS-050</t>
  </si>
  <si>
    <t>Lemon Sea Salt</t>
  </si>
  <si>
    <t>Lemon
Sea Salt</t>
  </si>
  <si>
    <t>WS-003</t>
  </si>
  <si>
    <t>Lemon Squeeze Wine Slush</t>
  </si>
  <si>
    <t>Lemon Squeeze
Wine Slush</t>
  </si>
  <si>
    <t>LT-037</t>
  </si>
  <si>
    <t>Licorice Mint Tea</t>
  </si>
  <si>
    <t>Licorice
Mint Tea</t>
  </si>
  <si>
    <t>LT-036</t>
  </si>
  <si>
    <t>Licorice Spice Tea</t>
  </si>
  <si>
    <t>Licorice
Spice Tea</t>
  </si>
  <si>
    <t>SS-049</t>
  </si>
  <si>
    <t>Lime Sea Salt</t>
  </si>
  <si>
    <t>Lime
Sea Salt</t>
  </si>
  <si>
    <t>WS-004</t>
  </si>
  <si>
    <t>Little Green Apple Wine Slush</t>
  </si>
  <si>
    <t>Little Green Apple
Wine Slush</t>
  </si>
  <si>
    <t>PP-006</t>
  </si>
  <si>
    <t>Lively Lemon Pepper</t>
  </si>
  <si>
    <t>Lively
Lemon Pepper</t>
  </si>
  <si>
    <t>GS-011</t>
  </si>
  <si>
    <t>Louisiana Bayou Blend</t>
  </si>
  <si>
    <t>Louisiana
Bayou Blend</t>
  </si>
  <si>
    <t>GS-020</t>
  </si>
  <si>
    <t>Louisiana Cajun Style Blend</t>
  </si>
  <si>
    <t>Louisiana Cajun
Style Blend</t>
  </si>
  <si>
    <t>AL-010</t>
  </si>
  <si>
    <t>Make Mine Margarita Infuser</t>
  </si>
  <si>
    <t>Make Mine
Margarita Infuser</t>
  </si>
  <si>
    <t>SS-062</t>
  </si>
  <si>
    <t>Mango Chipotle Sea Salt</t>
  </si>
  <si>
    <t>Mango Chipotle
Sea Salt</t>
  </si>
  <si>
    <t>Mango Tea</t>
  </si>
  <si>
    <t>PS-012</t>
  </si>
  <si>
    <t>Maple Butter Popcorn Seasoning</t>
  </si>
  <si>
    <t>Maple Butter
Popcorn Seasoning</t>
  </si>
  <si>
    <t>SU-008</t>
  </si>
  <si>
    <t>Maple Cinnamon Sugar</t>
  </si>
  <si>
    <t>Maple
Cinnamon Sugar</t>
  </si>
  <si>
    <t>CNC-035</t>
  </si>
  <si>
    <t>Maria's Mojito Wine Slush</t>
  </si>
  <si>
    <t>Maria's Mojito
Wine Slush</t>
  </si>
  <si>
    <t>• Client: Olive Branch, The
• Original SKU: WS-005 - Mint Mojito Wine Slush</t>
  </si>
  <si>
    <t>SS-053</t>
  </si>
  <si>
    <t>Maui Onion Sea Salt</t>
  </si>
  <si>
    <t>Maui Onion
Sea Salt</t>
  </si>
  <si>
    <t>BD-004</t>
  </si>
  <si>
    <t>Mediterranean Bread Dip</t>
  </si>
  <si>
    <t>Mediterranean
Bread Dip</t>
  </si>
  <si>
    <t>BD-020</t>
  </si>
  <si>
    <t>Mediterranean Garden Bread Dip</t>
  </si>
  <si>
    <t>Mediterranean Garden
Bread Dip</t>
  </si>
  <si>
    <t>CNC-021</t>
  </si>
  <si>
    <t>Mediterranean Garden Seasoning</t>
  </si>
  <si>
    <t>• Client: Vines &amp; Branches
• Original SKU: BD-020 - Mediterranean Garden Bread Dip</t>
  </si>
  <si>
    <t>SS-043</t>
  </si>
  <si>
    <t>Mediterranean Sea Salt</t>
  </si>
  <si>
    <t>Mediterranean
Sea Salt</t>
  </si>
  <si>
    <t>GS-049</t>
  </si>
  <si>
    <t>Memphis Grill Seasoning</t>
  </si>
  <si>
    <t>Memphis
Grill Seasoning</t>
  </si>
  <si>
    <t>SS-013</t>
  </si>
  <si>
    <t>Mesquite Smoked Sea Salt</t>
  </si>
  <si>
    <t>Mesquite Smoked
Sea Salt</t>
  </si>
  <si>
    <t>GS-006</t>
  </si>
  <si>
    <t>Mesquite Wood Grill Seasoning</t>
  </si>
  <si>
    <t>Mesquite Wood
Grill Seasoning</t>
  </si>
  <si>
    <t>GS-015</t>
  </si>
  <si>
    <t>Mighty Meatloaf Seasoning</t>
  </si>
  <si>
    <t>Mighty Meatloaf
Seasoning</t>
  </si>
  <si>
    <t>SP-045</t>
  </si>
  <si>
    <t>Minced Garlic</t>
  </si>
  <si>
    <t>SP-046</t>
  </si>
  <si>
    <t>Minced Onion</t>
  </si>
  <si>
    <t>CNC-011</t>
  </si>
  <si>
    <t>Miners Taco</t>
  </si>
  <si>
    <t>• Client: Olive &amp; Vinnies
• Original SKU: GS-032 - Zesty Taco</t>
  </si>
  <si>
    <t>WS-005</t>
  </si>
  <si>
    <t>Mint Mojito Wine Slush</t>
  </si>
  <si>
    <t>Mint Mojito
Wine Slush</t>
  </si>
  <si>
    <t>GS-059</t>
  </si>
  <si>
    <t>Montreal Chicken Seasoning</t>
  </si>
  <si>
    <t>BD-017</t>
  </si>
  <si>
    <t>Moroccan Bread Dip</t>
  </si>
  <si>
    <t>Moroccan
Bread Dip</t>
  </si>
  <si>
    <t>Moroccan Mint Tea</t>
  </si>
  <si>
    <t>Moroccan
Mint Tea</t>
  </si>
  <si>
    <t>CNC-038</t>
  </si>
  <si>
    <t>Moroccan Seasoning</t>
  </si>
  <si>
    <t>• Client: Vines &amp; Branches
• Original SKU: BD-017 - Moroccan Bread Dip</t>
  </si>
  <si>
    <t>CNC-015</t>
  </si>
  <si>
    <t>Mountain Brook Mesquite Grill Seasoning</t>
  </si>
  <si>
    <t>Mountain Brook
Mesquite Grill Seasoning</t>
  </si>
  <si>
    <t>• Client: Mountain Brook
• Original SKU: GS-006 - Mesquite Wood Grill Seasoning</t>
  </si>
  <si>
    <t>PS-009</t>
  </si>
  <si>
    <t>Movie Butter Popcorn Seasoning</t>
  </si>
  <si>
    <t>Movie Butter
Popcorn Seasoning</t>
  </si>
  <si>
    <t>LT-050</t>
  </si>
  <si>
    <t>Mulled Wine Tea</t>
  </si>
  <si>
    <t>SP-025</t>
  </si>
  <si>
    <t>Mulling Spices (Powder)</t>
  </si>
  <si>
    <t>Mulling Spices
(Powder)</t>
  </si>
  <si>
    <t>SP-026</t>
  </si>
  <si>
    <t>Mulling Spices (Whole)</t>
  </si>
  <si>
    <t>Mulling Spices
(Whole)</t>
  </si>
  <si>
    <t>PS-019</t>
  </si>
  <si>
    <t>Nacho Cheese Popcorn Seasoning</t>
  </si>
  <si>
    <t>Nacho Cheese
Popcorn Seasoning</t>
  </si>
  <si>
    <t>SF-013</t>
  </si>
  <si>
    <t>Nantucket Seafood Blend</t>
  </si>
  <si>
    <t>Nantucket
Seafood Blend</t>
  </si>
  <si>
    <t>PD-009</t>
  </si>
  <si>
    <t>Natural Maple Dip Mix</t>
  </si>
  <si>
    <t>Natural Maple
Dip Mix</t>
  </si>
  <si>
    <t>CNC-022</t>
  </si>
  <si>
    <t>North Fork Heat Seasoning</t>
  </si>
  <si>
    <t>North Fork
Heat Seasoning</t>
  </si>
  <si>
    <t>• Client: Vines &amp; Branches
• Original SKU: GS-011 - Louisiana Bayou</t>
  </si>
  <si>
    <t>SP-013</t>
  </si>
  <si>
    <t>NY Style Everything Bagel</t>
  </si>
  <si>
    <t>NY Style
Everything Bagel</t>
  </si>
  <si>
    <t>SF-012</t>
  </si>
  <si>
    <t>OBX Seafood Seasoning</t>
  </si>
  <si>
    <t>OBX
Seafood Seasoning</t>
  </si>
  <si>
    <t>CNC-006</t>
  </si>
  <si>
    <t>OBX Sunshine Sea Salt</t>
  </si>
  <si>
    <t>OBX Sunshine
Sea Salt</t>
  </si>
  <si>
    <t>• Client: Ella's Olive Oil
• Original SKU: SS-023 - Florida Citrus Sea Salt</t>
  </si>
  <si>
    <t>CNC-016</t>
  </si>
  <si>
    <t>Off the Hook Cajun Style Seasoning</t>
  </si>
  <si>
    <t>• Client: Sizzle Fish
• Original SKU: GS-011 - Louisiana Bayou</t>
  </si>
  <si>
    <t>SF-016</t>
  </si>
  <si>
    <t>Off the Hook Seafood Seasoning</t>
  </si>
  <si>
    <t>Off the Hook
Seafood Seasoning</t>
  </si>
  <si>
    <t>BD-029</t>
  </si>
  <si>
    <t>Olive &amp; Herb Bread Dip</t>
  </si>
  <si>
    <t>Olive &amp; Herb
Bread Dip</t>
  </si>
  <si>
    <t>SP-011</t>
  </si>
  <si>
    <t>Olive Leaf Powder</t>
  </si>
  <si>
    <t>GS-069</t>
  </si>
  <si>
    <t>On The Sweet Side Grill Seasoning</t>
  </si>
  <si>
    <t>On The Sweet Side
Grill Seasoning</t>
  </si>
  <si>
    <t>SS-020</t>
  </si>
  <si>
    <t>Onion Salt</t>
  </si>
  <si>
    <t>LT-014</t>
  </si>
  <si>
    <t>Oolong Tea</t>
  </si>
  <si>
    <t>WS-006</t>
  </si>
  <si>
    <t>Orange Cranberry Wine Slush</t>
  </si>
  <si>
    <t>Orange Cranberry
Wine Slush</t>
  </si>
  <si>
    <t>SS-025</t>
  </si>
  <si>
    <t>Orange Ginger Sea Salt</t>
  </si>
  <si>
    <t>Orange Ginger
Sea Salt</t>
  </si>
  <si>
    <t>Orange Spice Tea</t>
  </si>
  <si>
    <t>GS-038</t>
  </si>
  <si>
    <t>Oregon Trail Bold Steak Seasoning</t>
  </si>
  <si>
    <t>Oregon Trail Bold
Steak Seasoning</t>
  </si>
  <si>
    <t>Oven Baked Pizza Seasoning</t>
  </si>
  <si>
    <t>Oven Baked
Pizza Seasoning</t>
  </si>
  <si>
    <t>A1 Spice World</t>
  </si>
  <si>
    <t>SF-007</t>
  </si>
  <si>
    <t>Pacific Northwest Seafood Seasoning</t>
  </si>
  <si>
    <t>Pacific Northwest
Seafood Seasoning</t>
  </si>
  <si>
    <t>LT-008</t>
  </si>
  <si>
    <t>Panfired Green Tea</t>
  </si>
  <si>
    <t>Panfired
Green Tea</t>
  </si>
  <si>
    <t>ST-001</t>
  </si>
  <si>
    <t>Paprika</t>
  </si>
  <si>
    <t>BD-025</t>
  </si>
  <si>
    <t>Parmesan &amp; Herb Bread Dip</t>
  </si>
  <si>
    <t>Parmesan &amp; Herb
Bread Dip</t>
  </si>
  <si>
    <t>CNC-007</t>
  </si>
  <si>
    <t>Parmesan &amp; Herb Bread Dip &amp; Seasoning</t>
  </si>
  <si>
    <t>Parmesan &amp; Herb
Bread Dip &amp; Seasoning</t>
  </si>
  <si>
    <t>• Client: Olive Branch, The
• Original SKU: BD-025 - Parmesan &amp; Herb Bread Dip</t>
  </si>
  <si>
    <t>CNC-023</t>
  </si>
  <si>
    <t>Parmesan &amp; Herb Seasoning</t>
  </si>
  <si>
    <t>• Client: Vines &amp; Branches
• Original SKU: BD-025 - Parmesan &amp; Herb Bread Dip</t>
  </si>
  <si>
    <t>CH-003</t>
  </si>
  <si>
    <t>Parmesan Cheese Powder</t>
  </si>
  <si>
    <t>Parmesan
Cheese Powder</t>
  </si>
  <si>
    <t>PS-028</t>
  </si>
  <si>
    <t>Parmesan Garlic Popcorn Seasoning</t>
  </si>
  <si>
    <t>Parmesan Garlic
Popcorn Seasoning</t>
  </si>
  <si>
    <t>Old Town Spice Shop</t>
  </si>
  <si>
    <t>ST-008</t>
  </si>
  <si>
    <t>Parsley</t>
  </si>
  <si>
    <t>Peach Passion Tea</t>
  </si>
  <si>
    <t>SS-048</t>
  </si>
  <si>
    <t>Pecan Wood Smoked Sea Salt</t>
  </si>
  <si>
    <t>Pecan Wood
Smoked Sea Salt</t>
  </si>
  <si>
    <t>GS-004</t>
  </si>
  <si>
    <t>LT-047</t>
  </si>
  <si>
    <t>Peppermint Tea</t>
  </si>
  <si>
    <t>Pepperoni Kick Pizza Seasoning</t>
  </si>
  <si>
    <t>Pepperoni Kick
Pizza Seasoning</t>
  </si>
  <si>
    <t>BD-023</t>
  </si>
  <si>
    <t>Perfect Blend Italian Bread Dip</t>
  </si>
  <si>
    <t>Perfect Blend
Italian Bread Dip</t>
  </si>
  <si>
    <t>SS-034</t>
  </si>
  <si>
    <t>Peruvian Chili Citrus Sea Salt</t>
  </si>
  <si>
    <t>Peruvian Chili
Citrus Sea Salt</t>
  </si>
  <si>
    <t>BD-010</t>
  </si>
  <si>
    <t>Pesto &amp; Cheese Bread Dip</t>
  </si>
  <si>
    <t>Pesto &amp; Cheese
Bread Dip</t>
  </si>
  <si>
    <t>CNC-024</t>
  </si>
  <si>
    <t>• Client: Vines &amp; Branches
• Original SKU: BD-010 - Pesto &amp; Cheese Bread Dip</t>
  </si>
  <si>
    <t>Philly Favorite Pizza Seasoning</t>
  </si>
  <si>
    <t>Philly Favorite
Pizza Seasoning</t>
  </si>
  <si>
    <t>Bulk Foods</t>
  </si>
  <si>
    <t>WS-007</t>
  </si>
  <si>
    <t>WS-017</t>
  </si>
  <si>
    <t>Pineapple Wine Slush</t>
  </si>
  <si>
    <t>Pineapple
Wine Slush</t>
  </si>
  <si>
    <t>SS-045</t>
  </si>
  <si>
    <t>Pink Himalayan &amp; Ghost Chili Sea Salt (Coarse)</t>
  </si>
  <si>
    <t>Pink Himalayan &amp; Ghost
Chili Sea Salt (Coarse)</t>
  </si>
  <si>
    <t>SS-044</t>
  </si>
  <si>
    <t>Pink Himalayan &amp; Ghost Chili Sea Salt (Fine)</t>
  </si>
  <si>
    <t>Pink Himalayan &amp; Ghost
Chili Sea Salt (Fine)</t>
  </si>
  <si>
    <t>SS-038</t>
  </si>
  <si>
    <t>Pink Himalayan Coarse Sea Salt</t>
  </si>
  <si>
    <t>Pink Himalayan
Coarse Sea Salt</t>
  </si>
  <si>
    <t>SS-037</t>
  </si>
  <si>
    <t>Pink Himalayan Fine Sea Salt</t>
  </si>
  <si>
    <t>Pink Himalayan
Fine Sea Salt</t>
  </si>
  <si>
    <t>PP-016</t>
  </si>
  <si>
    <t>Pink Peppercorns</t>
  </si>
  <si>
    <t>PS-006</t>
  </si>
  <si>
    <t>Pizza Popcorn Seasoning</t>
  </si>
  <si>
    <t>Pizza
Popcorn Seasoning</t>
  </si>
  <si>
    <t>AL-004</t>
  </si>
  <si>
    <t>Pomegranate Tea</t>
  </si>
  <si>
    <t>WS-013</t>
  </si>
  <si>
    <t>Pomegranate Wine Slush</t>
  </si>
  <si>
    <t>Pomegranate
Wine Slush</t>
  </si>
  <si>
    <t>PP-019</t>
  </si>
  <si>
    <t>Poppin’ Pepper</t>
  </si>
  <si>
    <t>SP-043</t>
  </si>
  <si>
    <t>Porcini &amp; Truffle Polenta</t>
  </si>
  <si>
    <t>SS-010</t>
  </si>
  <si>
    <t>Porcini Champignon Sea Salt</t>
  </si>
  <si>
    <t>Porcini Champignon
Sea Salt</t>
  </si>
  <si>
    <t>Woodland Foods</t>
  </si>
  <si>
    <t>SS-024</t>
  </si>
  <si>
    <t>Pretzel Salt</t>
  </si>
  <si>
    <t>SS-035</t>
  </si>
  <si>
    <t>Provencal Sea Salt</t>
  </si>
  <si>
    <t>Provencal
Sea Salt</t>
  </si>
  <si>
    <t>LT-046</t>
  </si>
  <si>
    <t>Pu-Erh Xiao Yeh Tea</t>
  </si>
  <si>
    <t>Pu-Erh Xiao
Yeh Tea</t>
  </si>
  <si>
    <t>PD-007</t>
  </si>
  <si>
    <t>Pumpkin Pie Dip Mix</t>
  </si>
  <si>
    <t>Pumpkin Pie
Dip Mix</t>
  </si>
  <si>
    <t>SP-014</t>
  </si>
  <si>
    <t>Pumpkin Pie Spice Blend</t>
  </si>
  <si>
    <t>Pumpkin Pie
Spice Blend</t>
  </si>
  <si>
    <t>PS-029</t>
  </si>
  <si>
    <t>Pumpkin Spice Popcorn Seasoning</t>
  </si>
  <si>
    <t>Pumpkin Spice
Popcorn Seasoning</t>
  </si>
  <si>
    <t>CNC-039</t>
  </si>
  <si>
    <t>Pure Spanish Saffron</t>
  </si>
  <si>
    <t>• Client: Vines &amp; Branches
• Original SKU: SP-018 - Saffron</t>
  </si>
  <si>
    <t>PC-001</t>
  </si>
  <si>
    <t>SD-002</t>
  </si>
  <si>
    <t>Ranch Dressing Mix</t>
  </si>
  <si>
    <t>PS-007</t>
  </si>
  <si>
    <t>Ranch Popcorn Seasoning</t>
  </si>
  <si>
    <t>Ranch
Popcorn Seasoning</t>
  </si>
  <si>
    <t>SP-022</t>
  </si>
  <si>
    <t>Ras El Hanout</t>
  </si>
  <si>
    <t>Raspberry Tea</t>
  </si>
  <si>
    <t>PC-003</t>
  </si>
  <si>
    <t>LT-034</t>
  </si>
  <si>
    <t>Red Fruit Cocktail Tea</t>
  </si>
  <si>
    <t>Red Fruit
Cocktail Tea</t>
  </si>
  <si>
    <t>AL-012</t>
  </si>
  <si>
    <t>Relax Mode Mojito Infuser</t>
  </si>
  <si>
    <t>Relax Mode
Mojito Infuser</t>
  </si>
  <si>
    <t>CSB-002</t>
  </si>
  <si>
    <t>River City Blend</t>
  </si>
  <si>
    <t>• Client: Belmont Butchery</t>
  </si>
  <si>
    <t>GS-017</t>
  </si>
  <si>
    <t>Roast Beef Seasoning</t>
  </si>
  <si>
    <t>GS-023</t>
  </si>
  <si>
    <t>Roasted Chicken Dinner Seasoning</t>
  </si>
  <si>
    <t>Roasted Chicken
Dinner Seasoning</t>
  </si>
  <si>
    <t>PP-009</t>
  </si>
  <si>
    <t>Roasted Garlic Pepper</t>
  </si>
  <si>
    <t>Roasted
Garlic Pepper</t>
  </si>
  <si>
    <t>Roasted Garlic Pepper Pizza Seasoning</t>
  </si>
  <si>
    <t>Roasted Garlic Pepper
Pizza Seasoning</t>
  </si>
  <si>
    <t>SS-033</t>
  </si>
  <si>
    <t>Roasted Garlic Sea Salt</t>
  </si>
  <si>
    <t>Roasted Garlic
Sea Salt</t>
  </si>
  <si>
    <t>GS-060</t>
  </si>
  <si>
    <t>Roma Romano Pizza Seasoning</t>
  </si>
  <si>
    <t>Roma Romano
Pizza Seasoning</t>
  </si>
  <si>
    <t>CH-004</t>
  </si>
  <si>
    <t>Romano Cheese Powder</t>
  </si>
  <si>
    <t>Romano
Cheese Powder</t>
  </si>
  <si>
    <t>LT-033</t>
  </si>
  <si>
    <t>Rooibos Tea</t>
  </si>
  <si>
    <t>BD-005</t>
  </si>
  <si>
    <t>Rosemary &amp; Garlic Bread Dip</t>
  </si>
  <si>
    <t>Rosemary &amp; Garlic
Bread Dip</t>
  </si>
  <si>
    <t>CNC-002</t>
  </si>
  <si>
    <t>Rosemary &amp; Garlic Griller</t>
  </si>
  <si>
    <t>• Client: Deep South
• Original SKU: BD-005 - Rosemary &amp; Garlic Bread Dip</t>
  </si>
  <si>
    <t>CNC-025</t>
  </si>
  <si>
    <t>Rosemary &amp; Garlic Seasoning</t>
  </si>
  <si>
    <t>• Client: Vines &amp; Branches
• Original SKU: BD-005 - Rosemary &amp; Garlic Bread Dip</t>
  </si>
  <si>
    <t>BD-024</t>
  </si>
  <si>
    <t>Rustic Herb Bread Dip</t>
  </si>
  <si>
    <t>Rustic Herb
Bread Dip</t>
  </si>
  <si>
    <t>CNC-026</t>
  </si>
  <si>
    <t>Rustic Herb Seasoning</t>
  </si>
  <si>
    <t xml:space="preserve">Rustic Herb Seasoning </t>
  </si>
  <si>
    <t>• Client: Vines &amp; Branches
• Original SKU: BD-024 - Rustic Herb Bread Dip</t>
  </si>
  <si>
    <t>SP-018</t>
  </si>
  <si>
    <t>Saffron</t>
  </si>
  <si>
    <t>SS-030</t>
  </si>
  <si>
    <t>Saffron Pink Peppercorn Sea Salt</t>
  </si>
  <si>
    <t>Saffron Pink Peppercorn
Sea Salt</t>
  </si>
  <si>
    <t>SS-058</t>
  </si>
  <si>
    <t>BD-039</t>
  </si>
  <si>
    <t>PS-030</t>
  </si>
  <si>
    <t>Salted Caramel Popcorn Seasoning</t>
  </si>
  <si>
    <t>Salted Caramel
Popcorn Seasoning</t>
  </si>
  <si>
    <t>SU-027</t>
  </si>
  <si>
    <t>Salted Caramel Sugar</t>
  </si>
  <si>
    <t>SF-009</t>
  </si>
  <si>
    <t>CNC-037</t>
  </si>
  <si>
    <t>Sassy Seafood</t>
  </si>
  <si>
    <t>BD-021</t>
  </si>
  <si>
    <t>Savory Garlic &amp; Herb Bread Dip</t>
  </si>
  <si>
    <t>Savory Garlic &amp; Herb
Bread Dip</t>
  </si>
  <si>
    <t>CNC-032</t>
  </si>
  <si>
    <t>Savory Garlic &amp; Herb Seasoning</t>
  </si>
  <si>
    <t>Savory Garlic &amp; Herb
Seasoning</t>
  </si>
  <si>
    <t>• Client: Vines &amp; Branches
• Original SKU: BD-021 - Savory Garlic &amp; Herb Bread Dip</t>
  </si>
  <si>
    <t>CNC-041</t>
  </si>
  <si>
    <t>Scottish Pub Mix</t>
  </si>
  <si>
    <t>• Client: HideAway Farms
• Original SKU:
GS-036 - Irish Pub Seasoning</t>
  </si>
  <si>
    <t>SS-041</t>
  </si>
  <si>
    <t>Sea Salt (Plain/Coarse)</t>
  </si>
  <si>
    <t>Sea Salt
(Plain/Coarse)</t>
  </si>
  <si>
    <t>SS-040</t>
  </si>
  <si>
    <t>Sea Salt (Plain/Fine)</t>
  </si>
  <si>
    <t>Sea Salt
(Plain/Fine)</t>
  </si>
  <si>
    <t>CNC-027</t>
  </si>
  <si>
    <t>• Client: Vines &amp; Branches
• Original SKU: SF-022 - Sea Side Seafood Seasoning</t>
  </si>
  <si>
    <t>SF-022</t>
  </si>
  <si>
    <t>Sea Side Seafood Seasoning</t>
  </si>
  <si>
    <t>Sea Side
Seafood Seasoning</t>
  </si>
  <si>
    <t>SS-021</t>
  </si>
  <si>
    <t>Seasoning Salt</t>
  </si>
  <si>
    <t>ST-002</t>
  </si>
  <si>
    <t>Sesame Ginger</t>
  </si>
  <si>
    <t>BD-022</t>
  </si>
  <si>
    <t>Sicilian Herb Bread Dip</t>
  </si>
  <si>
    <t>Sicilian Herb
Bread Dip</t>
  </si>
  <si>
    <t>CNC-008</t>
  </si>
  <si>
    <t>Sicilian Herb Bread Dip &amp; Seasoning</t>
  </si>
  <si>
    <t>Sicilian Herb
Bread Dip &amp; Seasoning</t>
  </si>
  <si>
    <t>SP-015</t>
  </si>
  <si>
    <t>Simply Salad Topper</t>
  </si>
  <si>
    <t>SF-008</t>
  </si>
  <si>
    <t>Simply Shrimp Seasoning</t>
  </si>
  <si>
    <t>GS-018</t>
  </si>
  <si>
    <t>Sizzlin/Southwestern Blend</t>
  </si>
  <si>
    <t>GS-024</t>
  </si>
  <si>
    <t>Sloppy Joe Seasoning</t>
  </si>
  <si>
    <t>GS-058</t>
  </si>
  <si>
    <t>Smoked Bacon Bourbon</t>
  </si>
  <si>
    <t>GS-074</t>
  </si>
  <si>
    <t>Smoked Griller Blend</t>
  </si>
  <si>
    <t>Smoked
Griller Blend</t>
  </si>
  <si>
    <t>ST-004</t>
  </si>
  <si>
    <t>Smoked Paprika</t>
  </si>
  <si>
    <t>SS-042</t>
  </si>
  <si>
    <t>Smoked Sea Salt</t>
  </si>
  <si>
    <t>Smoked
Sea Salt</t>
  </si>
  <si>
    <t>PS-026</t>
  </si>
  <si>
    <t>Smoky Bacon Popcorn Seasoning</t>
  </si>
  <si>
    <t>Smoky Bacon
Popcorn Seasoning</t>
  </si>
  <si>
    <t>GS-019</t>
  </si>
  <si>
    <t>Smoky BBQ Blend</t>
  </si>
  <si>
    <t>GS-054</t>
  </si>
  <si>
    <t>Smoky Mountain BBQ</t>
  </si>
  <si>
    <t>PS-031</t>
  </si>
  <si>
    <t>Smoky Pepper Bacon Popcorn Seasoning</t>
  </si>
  <si>
    <t>Smoky Pepper Bacon
Popcorn Seasoning</t>
  </si>
  <si>
    <t>AL-008</t>
  </si>
  <si>
    <t>So Gingerly Infuser</t>
  </si>
  <si>
    <t>PS-020</t>
  </si>
  <si>
    <t>Sour Cream &amp; Chive Popcorn Seasoning</t>
  </si>
  <si>
    <t>Sour Cream &amp; Chive
Popcorn Seasoning</t>
  </si>
  <si>
    <t>CNC-033</t>
  </si>
  <si>
    <t>South African Rooibos Tea</t>
  </si>
  <si>
    <t>South African
Rooibos Tea</t>
  </si>
  <si>
    <t>• Client: Vines &amp; Branches
• Original SKU: LT-033 - Rooibos Tea</t>
  </si>
  <si>
    <t>GS-025</t>
  </si>
  <si>
    <t>Southern Farmhouse Blend</t>
  </si>
  <si>
    <t>Southern
Farmhouse Blend</t>
  </si>
  <si>
    <t>GS-005</t>
  </si>
  <si>
    <t>Southern Sweet Rib Rub</t>
  </si>
  <si>
    <t>Southern Sweet
Rib Rub</t>
  </si>
  <si>
    <t>PD-008</t>
  </si>
  <si>
    <t>Southwest Dip Mix</t>
  </si>
  <si>
    <t>Southwest
Dip Mix</t>
  </si>
  <si>
    <t>SP-044</t>
  </si>
  <si>
    <t>Soy Sauce Powder</t>
  </si>
  <si>
    <t>SU-006</t>
  </si>
  <si>
    <t>Spiced Chai Sugar</t>
  </si>
  <si>
    <t>GS-075</t>
  </si>
  <si>
    <t>Spiced Honey Bacon</t>
  </si>
  <si>
    <t>GS-045</t>
  </si>
  <si>
    <t>GS-044</t>
  </si>
  <si>
    <t>BD-035</t>
  </si>
  <si>
    <t>Spicy Italian Bread Dip</t>
  </si>
  <si>
    <t>Spicy Italian
Bread Dip</t>
  </si>
  <si>
    <t>LT-045</t>
  </si>
  <si>
    <t>Spicy Rooibos Tea</t>
  </si>
  <si>
    <t>Spicy
Rooibos Tea</t>
  </si>
  <si>
    <t>SS-055</t>
  </si>
  <si>
    <t>Sriracha Lime Sea Salt</t>
  </si>
  <si>
    <t>Sriracha Lime
Sea Salt</t>
  </si>
  <si>
    <t>SS-003</t>
  </si>
  <si>
    <t>Sriracha Sea Salt</t>
  </si>
  <si>
    <t>Sriracha
Sea Salt</t>
  </si>
  <si>
    <t>SS-002</t>
  </si>
  <si>
    <t>SS-060</t>
  </si>
  <si>
    <t>Steak House Sea Salt</t>
  </si>
  <si>
    <t>Steak House
Sea Salt</t>
  </si>
  <si>
    <t>SP-030</t>
  </si>
  <si>
    <t>Stir Fry Seasoning</t>
  </si>
  <si>
    <t>WS-009</t>
  </si>
  <si>
    <t>Strawberry Daiquiri Wine Slush</t>
  </si>
  <si>
    <t>Strawberry Daiquiri
Wine Slush</t>
  </si>
  <si>
    <t>PS-013</t>
  </si>
  <si>
    <t>Sugar Cookie Popcorn Seasoning</t>
  </si>
  <si>
    <t>Sugar Cookie
Popcorn Seasoning</t>
  </si>
  <si>
    <t>BD-016</t>
  </si>
  <si>
    <t>Summer Garden Bread Dip</t>
  </si>
  <si>
    <t>Summer Garden
Bread Dip</t>
  </si>
  <si>
    <t>GS-042</t>
  </si>
  <si>
    <t>Summer Sizzle Grill Seasoning</t>
  </si>
  <si>
    <t>Summer Sizzle
Grill Seasoning</t>
  </si>
  <si>
    <t>BD-006</t>
  </si>
  <si>
    <t>CNC-028</t>
  </si>
  <si>
    <t>• Client: Vines &amp; Branches
• Original SKU: BD-006 - Sun Dried Tomato &amp; Basil Bread Dip</t>
  </si>
  <si>
    <t>WS-008</t>
  </si>
  <si>
    <t>Sunset Sippin’ Sangria Wine Slush</t>
  </si>
  <si>
    <t>Sunset Sippin’
Sangria Wine Slush</t>
  </si>
  <si>
    <t>SP-005</t>
  </si>
  <si>
    <t>Super Salad Topper</t>
  </si>
  <si>
    <t>Super
Salad Topper</t>
  </si>
  <si>
    <t>GS-003</t>
  </si>
  <si>
    <t>Sure Fire Winner Grill Seasoning</t>
  </si>
  <si>
    <t>Sure Fire Winner
Grill Seasoning</t>
  </si>
  <si>
    <t>GS-027</t>
  </si>
  <si>
    <t>Sweet Cherry Rub</t>
  </si>
  <si>
    <t>GS-031</t>
  </si>
  <si>
    <t>Sweet Honey Herb</t>
  </si>
  <si>
    <t>PS-025</t>
  </si>
  <si>
    <t>Sweet Maui Onion Popcorn Seasoning</t>
  </si>
  <si>
    <t>Sweet Maui Onion
Popcorn Seasoning</t>
  </si>
  <si>
    <t>WS-010</t>
  </si>
  <si>
    <t>GS-048</t>
  </si>
  <si>
    <t>GS-071</t>
  </si>
  <si>
    <t>Tellicherry Peppercorns</t>
  </si>
  <si>
    <t>GS-064</t>
  </si>
  <si>
    <t>Texas Smoke Grill Seasoning</t>
  </si>
  <si>
    <t>Texas Smoke
Grill Seasoning</t>
  </si>
  <si>
    <t>BD-008</t>
  </si>
  <si>
    <t>Tomato Balsamic Bread Dip</t>
  </si>
  <si>
    <t>Tomato Balsamic
Bread Dip</t>
  </si>
  <si>
    <t>GS-068</t>
  </si>
  <si>
    <t>Top Choice Grill Seasoning</t>
  </si>
  <si>
    <t>Top Choice
Grill Seasoning</t>
  </si>
  <si>
    <t>AL-011</t>
  </si>
  <si>
    <t>Tropical Hibiscus Infuser</t>
  </si>
  <si>
    <t>LT-032</t>
  </si>
  <si>
    <t>Tropicana Tea</t>
  </si>
  <si>
    <t>SP-035</t>
  </si>
  <si>
    <t>Truffle Parmesan &amp; Black Garlic Seasoning</t>
  </si>
  <si>
    <t>Truffle Parmesan &amp;
Black Garlic Seasoning</t>
  </si>
  <si>
    <t>SP-042</t>
  </si>
  <si>
    <t>Truffle Parmesan Risotto</t>
  </si>
  <si>
    <t>SP-016</t>
  </si>
  <si>
    <t>Truffle Parmesan Seasoning</t>
  </si>
  <si>
    <t>SS-008</t>
  </si>
  <si>
    <t>Truffle Sea Salt</t>
  </si>
  <si>
    <t>Truffle
Sea Salt</t>
  </si>
  <si>
    <t>SS-066</t>
  </si>
  <si>
    <t>Truffle Sea Salt &amp; Cayenne</t>
  </si>
  <si>
    <t>Truffle Sea Salt
&amp; Cayenne</t>
  </si>
  <si>
    <t>SS-067</t>
  </si>
  <si>
    <t>Truffle Sea Salt &amp; Parsley</t>
  </si>
  <si>
    <t>Truffle Sea Salt
&amp; Parsley</t>
  </si>
  <si>
    <t>GS-034</t>
  </si>
  <si>
    <t>Turkey &amp; Stuffing Seasoning</t>
  </si>
  <si>
    <t>Turmeric Ginger Herbal Tea</t>
  </si>
  <si>
    <t>Turmeric Ginger
Herbal Tea</t>
  </si>
  <si>
    <t>BD-007</t>
  </si>
  <si>
    <t>Tuscan Bread Dip</t>
  </si>
  <si>
    <t>Tuscan
Bread Dip</t>
  </si>
  <si>
    <t>CNC-009</t>
  </si>
  <si>
    <t>• Client: Olive Branch, The
• Original SKU: BD-007 - Tuscan Bread Dip</t>
  </si>
  <si>
    <t>SS-009</t>
  </si>
  <si>
    <t>Tuscan Sea Salt</t>
  </si>
  <si>
    <t>Tuscan
Sea Salt</t>
  </si>
  <si>
    <t>CNC-029</t>
  </si>
  <si>
    <t>Tuscan Seasoning</t>
  </si>
  <si>
    <t>• Client: Vines &amp; Branches
• Original SKU: BD-007 - Tuscan Bread Dip</t>
  </si>
  <si>
    <t>BD-026</t>
  </si>
  <si>
    <t>Tuscan Tomato Bread Dip</t>
  </si>
  <si>
    <t>Tuscan Tomato
Bread Dip</t>
  </si>
  <si>
    <t>GS-051</t>
  </si>
  <si>
    <t>Ultimate Grill Seasoning</t>
  </si>
  <si>
    <t>Ultimate
Grill Seasoning</t>
  </si>
  <si>
    <t>Ultimate Pizza Seasoning</t>
  </si>
  <si>
    <t>Ultimate
Pizza Seasoning</t>
  </si>
  <si>
    <t>SU-013</t>
  </si>
  <si>
    <t>Vanilla Bean Sugar</t>
  </si>
  <si>
    <t>Vanilla Rooibos Herbal Tea</t>
  </si>
  <si>
    <t>Vanilla Rooibos
Herbal Tea</t>
  </si>
  <si>
    <t>LT-020</t>
  </si>
  <si>
    <t>Vanilla Tea</t>
  </si>
  <si>
    <t>SP-031</t>
  </si>
  <si>
    <t>Veggie Butter Seasoning</t>
  </si>
  <si>
    <t>PD-004</t>
  </si>
  <si>
    <t>PP-008</t>
  </si>
  <si>
    <t>Vermont Maple Pepper</t>
  </si>
  <si>
    <t>SP-017</t>
  </si>
  <si>
    <t>Vermont Pure Maple Syrup (Granulated)</t>
  </si>
  <si>
    <t>Vermont Pure
Maple Syrup (Granulated)</t>
  </si>
  <si>
    <t>WS-014</t>
  </si>
  <si>
    <t>Very Cherry Wine Slush</t>
  </si>
  <si>
    <t>Very Cherry
Wine Slush</t>
  </si>
  <si>
    <t>PP-017</t>
  </si>
  <si>
    <t>Vietnamese Peppercorns</t>
  </si>
  <si>
    <t>SS-046</t>
  </si>
  <si>
    <t>Vintage Merlot Sea Salt</t>
  </si>
  <si>
    <t>Vintage Merlot
Sea Salt</t>
  </si>
  <si>
    <t>GS-028</t>
  </si>
  <si>
    <t>Virginia Baked Ham Glaze</t>
  </si>
  <si>
    <t>Virginia
Baked Ham Glaze</t>
  </si>
  <si>
    <t>GS-035</t>
  </si>
  <si>
    <t>Virginia Chicken &amp; Poultry</t>
  </si>
  <si>
    <t>Virginia
Chicken &amp; Poultry</t>
  </si>
  <si>
    <t>GS-061</t>
  </si>
  <si>
    <t>CNC-012</t>
  </si>
  <si>
    <t>Voodoo Blend</t>
  </si>
  <si>
    <t>• Client: Olive &amp; Vinnies
• Original SKU: GS-011 - Louisiana Bayou</t>
  </si>
  <si>
    <t>WS-012</t>
  </si>
  <si>
    <t>Watermelon Patch Wine Slush</t>
  </si>
  <si>
    <t>Watermelon Patch
Wine Slush</t>
  </si>
  <si>
    <t>GS-063</t>
  </si>
  <si>
    <t>Way Down South Grill Seasoning</t>
  </si>
  <si>
    <t>Way Down South
Grill Seasoning</t>
  </si>
  <si>
    <t>PC-004</t>
  </si>
  <si>
    <t>CH-005</t>
  </si>
  <si>
    <t>White Cheddar Cheese Powder</t>
  </si>
  <si>
    <t>White Cheddar
Cheese Powder</t>
  </si>
  <si>
    <t>PS-008</t>
  </si>
  <si>
    <t>White Cheddar Popcorn Seasoning</t>
  </si>
  <si>
    <t>White Cheddar
Popcorn Seasoning</t>
  </si>
  <si>
    <t>PP-018</t>
  </si>
  <si>
    <t>White Pepper</t>
  </si>
  <si>
    <t>PP-014</t>
  </si>
  <si>
    <t>White Peppercorns</t>
  </si>
  <si>
    <t>LT-031</t>
  </si>
  <si>
    <t>White Tea</t>
  </si>
  <si>
    <t>CAH-003</t>
  </si>
  <si>
    <t>Whole Cinnamon w/ Grater</t>
  </si>
  <si>
    <t>Whole Cinnamon
w/ Grater</t>
  </si>
  <si>
    <t>CAH-004</t>
  </si>
  <si>
    <t>Whole Cinnamon/Nutmeg w/ Grater</t>
  </si>
  <si>
    <t>Whole Cinnamon/Nutmeg
w/ Grater</t>
  </si>
  <si>
    <t>CAH-002</t>
  </si>
  <si>
    <t>Whole Nutmeg w/ Grater</t>
  </si>
  <si>
    <t>Whole Nutmeg
w/ Grater</t>
  </si>
  <si>
    <t>SF-014</t>
  </si>
  <si>
    <t>Wild Alaskan Salmon Seasoning</t>
  </si>
  <si>
    <t>Wild Alaskan
Salmon Seasoning</t>
  </si>
  <si>
    <t>GS-033</t>
  </si>
  <si>
    <t>Wild Buffalo Wing Seasoning</t>
  </si>
  <si>
    <t>Wild Buffalo
Wing Seasoning</t>
  </si>
  <si>
    <t>CNC-010</t>
  </si>
  <si>
    <t>Wisconsin Cheddar Popcorn Seasoning</t>
  </si>
  <si>
    <t>Wisconsin Cheddar
Popcorn Seasoning</t>
  </si>
  <si>
    <t>• Client: Lake Geneva Olive Oil
• Original SKU: PS-008 - White Cheddar Popcorn Seasoning</t>
  </si>
  <si>
    <t>GS-039</t>
  </si>
  <si>
    <t>Woodfire BBQ Seasoning</t>
  </si>
  <si>
    <t>PC-005</t>
  </si>
  <si>
    <t>LT-030</t>
  </si>
  <si>
    <t>Yerba Mate Tea</t>
  </si>
  <si>
    <t>LT-029</t>
  </si>
  <si>
    <t>Yun YU Green Tea</t>
  </si>
  <si>
    <t>Yun YU
Green Tea</t>
  </si>
  <si>
    <t>GS-052</t>
  </si>
  <si>
    <t>Zesty Grill Seasoning</t>
  </si>
  <si>
    <t>Zesty
Grill Seasoning</t>
  </si>
  <si>
    <t>BD-028</t>
  </si>
  <si>
    <t>Zesty Italian Bread Dip</t>
  </si>
  <si>
    <t>Zesty Italian
Bread Dip</t>
  </si>
  <si>
    <t>CNC-034</t>
  </si>
  <si>
    <t>• Client: Vines &amp; Branches
• Original SKU: BD-028 - Zesty Italian Bread Dip</t>
  </si>
  <si>
    <t>GS-032</t>
  </si>
  <si>
    <t>OB9907</t>
  </si>
  <si>
    <t>OB9920</t>
  </si>
  <si>
    <t>OB9913</t>
  </si>
  <si>
    <t>OB9918</t>
  </si>
  <si>
    <t>OB9909</t>
  </si>
  <si>
    <t>OB9912</t>
  </si>
  <si>
    <t>OB9919</t>
  </si>
  <si>
    <t>OB9911</t>
  </si>
  <si>
    <t>OB9922</t>
  </si>
  <si>
    <t>OB9926</t>
  </si>
  <si>
    <t>OB9929</t>
  </si>
  <si>
    <t>OB9917</t>
  </si>
  <si>
    <t>OB9916</t>
  </si>
  <si>
    <t>OB9910</t>
  </si>
  <si>
    <t>OB9923</t>
  </si>
  <si>
    <t>OB9927</t>
  </si>
  <si>
    <t>OB9930</t>
  </si>
  <si>
    <t>OB9924</t>
  </si>
  <si>
    <t>OB9914</t>
  </si>
  <si>
    <t>OB9915</t>
  </si>
  <si>
    <t>OB9908</t>
  </si>
  <si>
    <t>OB9921</t>
  </si>
  <si>
    <t>OB9925</t>
  </si>
  <si>
    <t>OB9928</t>
  </si>
  <si>
    <t>Tuscan Herb Bread Dip &amp; Seasoning</t>
  </si>
  <si>
    <t>Tuscan Herb
Bread Dip &amp; Seasoning</t>
  </si>
  <si>
    <t>2oz 
Barcodes</t>
  </si>
  <si>
    <t>Sal de Vino Wine Salt</t>
  </si>
  <si>
    <t>Sal de Vino
Wine Salt</t>
  </si>
  <si>
    <t>Hoosier Hill Co</t>
  </si>
  <si>
    <t>PP-020</t>
  </si>
  <si>
    <t>Bourbon Smoked Pepper</t>
  </si>
  <si>
    <t>SS-069</t>
  </si>
  <si>
    <t>Vinegar Sea Salt</t>
  </si>
  <si>
    <t>Pittsburgh Spice Co</t>
  </si>
  <si>
    <t>Atlantic Spice Co</t>
  </si>
  <si>
    <t>Red Goose Spice Co</t>
  </si>
  <si>
    <t>Pittsburg Spice Co</t>
  </si>
  <si>
    <t>Greek Seasoning &amp; Bread Dip</t>
  </si>
  <si>
    <t>Earl Grey Blank Tea</t>
  </si>
  <si>
    <t>Earl Grey
Black Tea</t>
  </si>
  <si>
    <t>Salt Works</t>
  </si>
  <si>
    <t>SP-047</t>
  </si>
  <si>
    <t>Cuban Seasoning</t>
  </si>
  <si>
    <t>• Client: Olive Branch, The
• Original: Mojo Seasoning</t>
  </si>
  <si>
    <t>SS-070</t>
  </si>
  <si>
    <t>Lemon Flake Sea Salt</t>
  </si>
  <si>
    <t>Lemon Flake
Sea Salt</t>
  </si>
  <si>
    <t>Billy Club Rub</t>
  </si>
  <si>
    <t>• Client: Olive Branch, The
• Original SKU: GS-012 - Blue Ribbon Pecan Rub</t>
  </si>
  <si>
    <t>Plow Boy Rub</t>
  </si>
  <si>
    <t>• Client: Olive Branch, The
• Original SKU: GS-038 - Oregon Trail Bold Steak Seasoning</t>
  </si>
  <si>
    <t>Show Me State Rub</t>
  </si>
  <si>
    <t>Show Me
State Rub</t>
  </si>
  <si>
    <t>CNC-043</t>
  </si>
  <si>
    <t>CNC-044</t>
  </si>
  <si>
    <t>CNC-045</t>
  </si>
  <si>
    <t>• Client: Olive Branch, The
• Original SKU: GS-053 - Grillin’ w/ Heat Seasoning</t>
  </si>
  <si>
    <t>1-SKU</t>
  </si>
  <si>
    <t>WS-021</t>
  </si>
  <si>
    <t>Caramel Apple Wine Slush</t>
  </si>
  <si>
    <t>Caramel Apple
Wine Slush</t>
  </si>
  <si>
    <t>Guacamole Seasoning</t>
  </si>
  <si>
    <t>SP-048</t>
  </si>
  <si>
    <t>OB9987</t>
  </si>
  <si>
    <t>Zesty Taco Seasoning</t>
  </si>
  <si>
    <t>Coffee Rub Blend</t>
  </si>
  <si>
    <t>Ultimate Pizza</t>
  </si>
  <si>
    <t>Pennsylvania Pork Rub</t>
  </si>
  <si>
    <t>Sweet Heat Pub Seasoning</t>
  </si>
  <si>
    <t>Red Hot Pepper Flakes</t>
  </si>
  <si>
    <t>Smoked Applewood Sea Salt</t>
  </si>
  <si>
    <t>Wild Blueberry Sugar</t>
  </si>
  <si>
    <t>Lemon Sugar</t>
  </si>
  <si>
    <t>Cappuccino Sugar</t>
  </si>
  <si>
    <t>KK - 1oz Barcodes</t>
  </si>
  <si>
    <t>KK - 5oz Barcodes</t>
  </si>
  <si>
    <t>KK - Cruet Barcodes</t>
  </si>
  <si>
    <t>KK - 1oz Barcodes (Bag)</t>
  </si>
  <si>
    <t>Sweet &amp; Spicy Grill Seasoning</t>
  </si>
  <si>
    <t>Sweet &amp; Spicy
Grill Seasoning</t>
  </si>
  <si>
    <t>GS-078</t>
  </si>
  <si>
    <t>PP-005</t>
  </si>
  <si>
    <t>PZ-009</t>
  </si>
  <si>
    <t>PZ-001</t>
  </si>
  <si>
    <t>GS-079</t>
  </si>
  <si>
    <t>SP-049</t>
  </si>
  <si>
    <t>GS-081</t>
  </si>
  <si>
    <t>GS-082</t>
  </si>
  <si>
    <t>SF-023</t>
  </si>
  <si>
    <t>PP-021</t>
  </si>
  <si>
    <t>SU-018</t>
  </si>
  <si>
    <t>SU-003</t>
  </si>
  <si>
    <t>SS-071</t>
  </si>
  <si>
    <t>PP-022</t>
  </si>
  <si>
    <t>Perfect Prime Rib Seasoning</t>
  </si>
  <si>
    <t>Potato Passion Seasoning</t>
  </si>
  <si>
    <t>PP-024</t>
  </si>
  <si>
    <t>PP-023</t>
  </si>
  <si>
    <t>SU-007</t>
  </si>
  <si>
    <t>GS-080</t>
  </si>
  <si>
    <t>KK - 2oz Barcodes (Bag)</t>
  </si>
  <si>
    <t>KK - 4oz Barcodes (Bag)</t>
  </si>
  <si>
    <t>OB9211</t>
  </si>
  <si>
    <t>OB9212</t>
  </si>
  <si>
    <t>OB9213</t>
  </si>
  <si>
    <t>OB9214</t>
  </si>
  <si>
    <t>OB9215</t>
  </si>
  <si>
    <t>OB9216</t>
  </si>
  <si>
    <t>OB9217</t>
  </si>
  <si>
    <t>OB9218</t>
  </si>
  <si>
    <t>OB9219</t>
  </si>
  <si>
    <t>Smoked Black Peppercorns</t>
  </si>
  <si>
    <t>Peppercorn Medley</t>
  </si>
  <si>
    <t>Pepper Sensation</t>
  </si>
  <si>
    <t>OB9220</t>
  </si>
  <si>
    <t>OB9221</t>
  </si>
  <si>
    <t>OB9222</t>
  </si>
  <si>
    <t>OB9223</t>
  </si>
  <si>
    <t>OB9224</t>
  </si>
  <si>
    <t>OB9225</t>
  </si>
  <si>
    <t>OB9226</t>
  </si>
  <si>
    <t>OB9227</t>
  </si>
  <si>
    <t>OB9228</t>
  </si>
  <si>
    <t>OB9229</t>
  </si>
  <si>
    <t>OB9230</t>
  </si>
  <si>
    <t>OB9231</t>
  </si>
  <si>
    <t>OB9232</t>
  </si>
  <si>
    <t>OB9233</t>
  </si>
  <si>
    <t>OB9234</t>
  </si>
  <si>
    <t>OB9235</t>
  </si>
  <si>
    <t>OB9236</t>
  </si>
  <si>
    <t>OB9237</t>
  </si>
  <si>
    <t>OB9238</t>
  </si>
  <si>
    <t>OB9239</t>
  </si>
  <si>
    <t>OB9240</t>
  </si>
  <si>
    <t>OB9241</t>
  </si>
  <si>
    <t>OB9242</t>
  </si>
  <si>
    <t>OB9243</t>
  </si>
  <si>
    <t>OB9244</t>
  </si>
  <si>
    <t>OB9245</t>
  </si>
  <si>
    <t>OB9246</t>
  </si>
  <si>
    <t>OB9247</t>
  </si>
  <si>
    <t>OB9248</t>
  </si>
  <si>
    <t>OB9249</t>
  </si>
  <si>
    <t>OB9250</t>
  </si>
  <si>
    <t>OB9251</t>
  </si>
  <si>
    <t>OB9252</t>
  </si>
  <si>
    <t>OB9253</t>
  </si>
  <si>
    <t>OB9254</t>
  </si>
  <si>
    <t>OB9255</t>
  </si>
  <si>
    <t>OB9256</t>
  </si>
  <si>
    <t>OB9257</t>
  </si>
  <si>
    <t>OB9258</t>
  </si>
  <si>
    <t>OB9259</t>
  </si>
  <si>
    <t>OB9260</t>
  </si>
  <si>
    <t>OB9261</t>
  </si>
  <si>
    <t>OB9262</t>
  </si>
  <si>
    <t>OB9263</t>
  </si>
  <si>
    <t>OB9264</t>
  </si>
  <si>
    <t>OB9265</t>
  </si>
  <si>
    <t>OB9266</t>
  </si>
  <si>
    <t>OB9267</t>
  </si>
  <si>
    <t>OB9268</t>
  </si>
  <si>
    <t>OB9269</t>
  </si>
  <si>
    <t>OB9270</t>
  </si>
  <si>
    <t>OB9271</t>
  </si>
  <si>
    <t>OB9272</t>
  </si>
  <si>
    <t>OB9273</t>
  </si>
  <si>
    <t>OB9274</t>
  </si>
  <si>
    <t>OB9275</t>
  </si>
  <si>
    <t>OB9276</t>
  </si>
  <si>
    <t>OB9277</t>
  </si>
  <si>
    <t>OB9278</t>
  </si>
  <si>
    <t>OB9279</t>
  </si>
  <si>
    <t>OB9280</t>
  </si>
  <si>
    <t>OB9281</t>
  </si>
  <si>
    <t>OB9282</t>
  </si>
  <si>
    <t>OB9283</t>
  </si>
  <si>
    <t>OB9284</t>
  </si>
  <si>
    <t>OB9285</t>
  </si>
  <si>
    <t>OB9286</t>
  </si>
  <si>
    <t>OB9287</t>
  </si>
  <si>
    <t>OB9288</t>
  </si>
  <si>
    <t>OB9289</t>
  </si>
  <si>
    <t>OB9290</t>
  </si>
  <si>
    <t>OB9291</t>
  </si>
  <si>
    <t>OB9292</t>
  </si>
  <si>
    <t>OB9293</t>
  </si>
  <si>
    <t>OB9294</t>
  </si>
  <si>
    <t>OB9295</t>
  </si>
  <si>
    <t>OB9296</t>
  </si>
  <si>
    <t>OB9297</t>
  </si>
  <si>
    <t>OB9298</t>
  </si>
  <si>
    <t>OB9299</t>
  </si>
  <si>
    <t>OB9305</t>
  </si>
  <si>
    <t>OB9306</t>
  </si>
  <si>
    <t>OB9307</t>
  </si>
  <si>
    <t>OB9308</t>
  </si>
  <si>
    <t>OB9310</t>
  </si>
  <si>
    <t>OB9309</t>
  </si>
  <si>
    <t>OB9311</t>
  </si>
  <si>
    <t>OB9312</t>
  </si>
  <si>
    <t>OB9313</t>
  </si>
  <si>
    <t>OB9314</t>
  </si>
  <si>
    <t>OB9315</t>
  </si>
  <si>
    <t>OB9316</t>
  </si>
  <si>
    <t>OB9317</t>
  </si>
  <si>
    <t>OB9319</t>
  </si>
  <si>
    <t>OB9320</t>
  </si>
  <si>
    <t>OB9321</t>
  </si>
  <si>
    <t>OB9322</t>
  </si>
  <si>
    <t>OB9323</t>
  </si>
  <si>
    <t>OB9324</t>
  </si>
  <si>
    <t>OB9325</t>
  </si>
  <si>
    <t>OB9326</t>
  </si>
  <si>
    <t>OB9327</t>
  </si>
  <si>
    <t>OB9328</t>
  </si>
  <si>
    <t>OB9329</t>
  </si>
  <si>
    <t>OB9330</t>
  </si>
  <si>
    <t>OB9331</t>
  </si>
  <si>
    <t>OB9332</t>
  </si>
  <si>
    <t>OB9333</t>
  </si>
  <si>
    <t>OB9334</t>
  </si>
  <si>
    <t>OB9335</t>
  </si>
  <si>
    <t>OB9336</t>
  </si>
  <si>
    <t>OB9337</t>
  </si>
  <si>
    <t>OB9338</t>
  </si>
  <si>
    <t>OB9339</t>
  </si>
  <si>
    <t>OB9340</t>
  </si>
  <si>
    <t>OB9341</t>
  </si>
  <si>
    <t>OB9345</t>
  </si>
  <si>
    <t>OB9346</t>
  </si>
  <si>
    <t>OB9347</t>
  </si>
  <si>
    <t>OB9348</t>
  </si>
  <si>
    <t>OB9349</t>
  </si>
  <si>
    <t>OB9350</t>
  </si>
  <si>
    <t>OB9351</t>
  </si>
  <si>
    <t>OB9352</t>
  </si>
  <si>
    <t>OB9353</t>
  </si>
  <si>
    <t>OB9354</t>
  </si>
  <si>
    <t>OB9355</t>
  </si>
  <si>
    <t>OB9356</t>
  </si>
  <si>
    <t>OB9357</t>
  </si>
  <si>
    <t>OB9358</t>
  </si>
  <si>
    <t>OB9359</t>
  </si>
  <si>
    <t>OB9360</t>
  </si>
  <si>
    <t>OB9361</t>
  </si>
  <si>
    <t>OB9362</t>
  </si>
  <si>
    <t>OB9363</t>
  </si>
  <si>
    <t>OB9364</t>
  </si>
  <si>
    <t>OB9365</t>
  </si>
  <si>
    <t>OB9366</t>
  </si>
  <si>
    <t>OB9367</t>
  </si>
  <si>
    <t>OB9368</t>
  </si>
  <si>
    <t>OB9369</t>
  </si>
  <si>
    <t>OB9370</t>
  </si>
  <si>
    <t>OB9371</t>
  </si>
  <si>
    <t>OB9372</t>
  </si>
  <si>
    <t>OB9373</t>
  </si>
  <si>
    <t>OB9374</t>
  </si>
  <si>
    <t>OB9375</t>
  </si>
  <si>
    <t>OB9376</t>
  </si>
  <si>
    <t>OB9377</t>
  </si>
  <si>
    <t>OB9378</t>
  </si>
  <si>
    <t>OB9379</t>
  </si>
  <si>
    <t>OB9380</t>
  </si>
  <si>
    <t>OB9381</t>
  </si>
  <si>
    <t>OB9382</t>
  </si>
  <si>
    <t>OB9383</t>
  </si>
  <si>
    <t>OB9384</t>
  </si>
  <si>
    <t>OB9385</t>
  </si>
  <si>
    <t>OB9386</t>
  </si>
  <si>
    <t>OB9387</t>
  </si>
  <si>
    <t>OB9388</t>
  </si>
  <si>
    <t>OB9389</t>
  </si>
  <si>
    <t>OB9390</t>
  </si>
  <si>
    <t>OB9391</t>
  </si>
  <si>
    <t>OB9392</t>
  </si>
  <si>
    <t>OB9393</t>
  </si>
  <si>
    <t>OB9394</t>
  </si>
  <si>
    <t>OB9395</t>
  </si>
  <si>
    <t>OB9396</t>
  </si>
  <si>
    <t>OB9397</t>
  </si>
  <si>
    <t>OB9398</t>
  </si>
  <si>
    <t>OB9399</t>
  </si>
  <si>
    <t>OB9405</t>
  </si>
  <si>
    <t>OB9406</t>
  </si>
  <si>
    <t>OB9407</t>
  </si>
  <si>
    <t>OB9408</t>
  </si>
  <si>
    <t>OB9409</t>
  </si>
  <si>
    <t>OB9410</t>
  </si>
  <si>
    <t>OB9411</t>
  </si>
  <si>
    <t>OB9412</t>
  </si>
  <si>
    <t>OB9413</t>
  </si>
  <si>
    <t>OB9414</t>
  </si>
  <si>
    <t>OB9415</t>
  </si>
  <si>
    <t>OB9416</t>
  </si>
  <si>
    <t>OB9417</t>
  </si>
  <si>
    <t>OB9418</t>
  </si>
  <si>
    <t>OB9419</t>
  </si>
  <si>
    <t>OB9420</t>
  </si>
  <si>
    <t>OB9421</t>
  </si>
  <si>
    <t>OB9422</t>
  </si>
  <si>
    <t>OB9423</t>
  </si>
  <si>
    <t>OB9424</t>
  </si>
  <si>
    <t>OB9425</t>
  </si>
  <si>
    <t>OB9426</t>
  </si>
  <si>
    <t>OB9427</t>
  </si>
  <si>
    <t>OB9428</t>
  </si>
  <si>
    <t>OB9429</t>
  </si>
  <si>
    <t>OB9430</t>
  </si>
  <si>
    <t>Gourmet Burger Seasoning</t>
  </si>
  <si>
    <t>• Client: Kitchen Kettle
• Original SKU: GS-001 - Any Kind of Burger</t>
  </si>
  <si>
    <t>CNC-046</t>
  </si>
  <si>
    <t>KK - SKU</t>
  </si>
  <si>
    <t>KK - Spice Name</t>
  </si>
  <si>
    <t>• Vendor Spice Name:
Italian Pesto Bread Dip</t>
  </si>
  <si>
    <t>• Vendor Spice Name:
Herb Delight Oil Dip</t>
  </si>
  <si>
    <t>• Vendor Spice Name:
Regal Salt Free Italian</t>
  </si>
  <si>
    <t>Vendor</t>
  </si>
  <si>
    <t>• Vendor Spice Name:
Regal Country Chicken</t>
  </si>
  <si>
    <t>• Vendor Spice Name:
Regal Fajita Seasoning</t>
  </si>
  <si>
    <t>Fiesta Fajita Seasoning</t>
  </si>
  <si>
    <t>• Vendor Spice Name:
Hickory Patty Seasoning</t>
  </si>
  <si>
    <t>• Vendor Spice Name:
Szedges Steak</t>
  </si>
  <si>
    <t>Black Angus Steak Seasoning</t>
  </si>
  <si>
    <t>• Vendor Spice Name:
Simply Marvelous Cherry BBQ</t>
  </si>
  <si>
    <t>• Vendor Spice Name:
Regal Taco Seasoning</t>
  </si>
  <si>
    <t>• Vendor Spice Name:
Regal Prairie Style Buffalo Wing</t>
  </si>
  <si>
    <t>• Vendor Spice Name:
KC Tavern House</t>
  </si>
  <si>
    <t>• Vendor Spice Name:
Spicy Apple BBQ Rub</t>
  </si>
  <si>
    <t>• Vendor Spice Name:
Sweet &amp; Spicy Grill</t>
  </si>
  <si>
    <t>• Vendor Spice Name:
Garlic Pepper Steak</t>
  </si>
  <si>
    <t>• Vendor Spice Name:
BBQ, Sweet, Hot &amp; Smoky</t>
  </si>
  <si>
    <t>• Vendor Spice Name:
Memphis Dust</t>
  </si>
  <si>
    <t>• Vendor Spice Name:
Robust Coffee Rub</t>
  </si>
  <si>
    <t>Tangy Chicken Seasoning</t>
  </si>
  <si>
    <t>• Vendor Spice Name:
Canadian Chicken</t>
  </si>
  <si>
    <t>• Vendor Spice Name:
Flippin' The Bird Seasoning</t>
  </si>
  <si>
    <t>• Vendor Spice Name:
Regal Smoke Pit Maple</t>
  </si>
  <si>
    <t>• Vendor Spice Name:
Prime Rub</t>
  </si>
  <si>
    <t>• Vendor Spice Name:
Pub Style Sweet Heat</t>
  </si>
  <si>
    <t>• Vendor Spice Name:
Cracked Blacked Pepper</t>
  </si>
  <si>
    <t>• Vendor Spice Name:
Pork Maple Sausage Seasoning</t>
  </si>
  <si>
    <t>• Vendor Spice Name:
Regal Tangy Lemon Pepper</t>
  </si>
  <si>
    <t>• Vendor Spice Name:
Bourbon Barrel Smoked</t>
  </si>
  <si>
    <t>• Vendor Spice Name:
Red Pepper Flakes</t>
  </si>
  <si>
    <t>Katom</t>
  </si>
  <si>
    <t>• Vendor Spice Name:
Southwest Jalapeno</t>
  </si>
  <si>
    <t>• Vendor Spice Name:
Cajun Creole</t>
  </si>
  <si>
    <t>• Vendor Spice Name:
Bam-Bam Seasoning</t>
  </si>
  <si>
    <t>• Vendor Spice Name:
Seafood Seasoning No Salt</t>
  </si>
  <si>
    <t>Atlantic Catch Seafood Seasoning</t>
  </si>
  <si>
    <t>J.O. Seasonings</t>
  </si>
  <si>
    <t>• Vendor Spice Name:
J.O. #2</t>
  </si>
  <si>
    <t>• Vendor Spice Name:
Regal 5 Spice</t>
  </si>
  <si>
    <t>• Vendor Spice Name:
Regal Everything Bagel</t>
  </si>
  <si>
    <t>• Vendor Spice Name:
Asian Seasoning</t>
  </si>
  <si>
    <t>Spices For Less</t>
  </si>
  <si>
    <t>• Vendor Spice Name:
Fry Dust</t>
  </si>
  <si>
    <t>• Vendor Spice Name:
Smoky Citrus Salt</t>
  </si>
  <si>
    <t>Safran Salt</t>
  </si>
  <si>
    <t>• Previously Virginia Pork Rub</t>
  </si>
  <si>
    <t>PP-025</t>
  </si>
  <si>
    <t>Black Angus
Steak Seasoning</t>
  </si>
  <si>
    <t>Smoky Maple Seasoning</t>
  </si>
  <si>
    <t>Sassy Salmon Seasoning</t>
  </si>
  <si>
    <t>Smoked Applewood
Sea Salt</t>
  </si>
  <si>
    <t>LT-002</t>
  </si>
  <si>
    <t>LT-003</t>
  </si>
  <si>
    <t>LT-006</t>
  </si>
  <si>
    <t>LT-007</t>
  </si>
  <si>
    <t>LT-009</t>
  </si>
  <si>
    <t>LT-010</t>
  </si>
  <si>
    <t>LT-013</t>
  </si>
  <si>
    <t>LT-018</t>
  </si>
  <si>
    <t>LT-019</t>
  </si>
  <si>
    <t>LT-023</t>
  </si>
  <si>
    <t>LT-024</t>
  </si>
  <si>
    <t>LT-025</t>
  </si>
  <si>
    <t>LT-026</t>
  </si>
  <si>
    <t>LT-027</t>
  </si>
  <si>
    <t>LT-028</t>
  </si>
  <si>
    <t>LT-035</t>
  </si>
  <si>
    <t>LT-040</t>
  </si>
  <si>
    <t>LT-042</t>
  </si>
  <si>
    <t>LT-043</t>
  </si>
  <si>
    <t>LT-044</t>
  </si>
  <si>
    <t>PP-001</t>
  </si>
  <si>
    <t>PP-002</t>
  </si>
  <si>
    <t>PP-003</t>
  </si>
  <si>
    <t>PP-013</t>
  </si>
  <si>
    <t>PP-015</t>
  </si>
  <si>
    <t>PZ-002</t>
  </si>
  <si>
    <t>PZ-003</t>
  </si>
  <si>
    <t>PZ-004</t>
  </si>
  <si>
    <t>PZ-005</t>
  </si>
  <si>
    <t>PZ-006</t>
  </si>
  <si>
    <t>PZ-007</t>
  </si>
  <si>
    <t>PZ-008</t>
  </si>
  <si>
    <t>PZ-010</t>
  </si>
  <si>
    <t>• Vendor Spice Name:
High Peaks Seasoning</t>
  </si>
  <si>
    <t>SU-011</t>
  </si>
  <si>
    <t>Ginger Sugar</t>
  </si>
  <si>
    <t>Cajun Creole</t>
  </si>
  <si>
    <t>CNC-047</t>
  </si>
  <si>
    <t>3oz 
Net Wt (oz)</t>
  </si>
  <si>
    <t>3oz 
Net Wt (grams)</t>
  </si>
  <si>
    <t>• Client: Olive Branch, The
• Original SKU: BD-022 - Sicilian Herb Bread Dip</t>
  </si>
  <si>
    <t>• Client: Vines &amp; Branches
• Original SKU: SF-020 - Sassy Salmon Seasoning</t>
  </si>
  <si>
    <t>• Client: Soultana's
• Original SKU: SP-035 - Greek Seasoning</t>
  </si>
  <si>
    <t>• Client: Oliver's Olive Oil
• Original: SKU: PZ-009 - Pepperoni Kick Pizza Seasoning</t>
  </si>
  <si>
    <t>KK - 3oz Barcodes</t>
  </si>
  <si>
    <t>OB9991</t>
  </si>
  <si>
    <t>OB9992</t>
  </si>
  <si>
    <t>OB9993</t>
  </si>
  <si>
    <t>OB9994</t>
  </si>
  <si>
    <t>OB9995</t>
  </si>
  <si>
    <t>OB9996</t>
  </si>
  <si>
    <t>OB9997</t>
  </si>
  <si>
    <t>OB9998</t>
  </si>
  <si>
    <t>OB9999</t>
  </si>
  <si>
    <t>OB9009</t>
  </si>
  <si>
    <t>OB9011</t>
  </si>
  <si>
    <t>OB9012</t>
  </si>
  <si>
    <t>OB9013</t>
  </si>
  <si>
    <t>OB9014</t>
  </si>
  <si>
    <t>OB9015</t>
  </si>
  <si>
    <t>OB9016</t>
  </si>
  <si>
    <t>OB9017</t>
  </si>
  <si>
    <t>OB9018</t>
  </si>
  <si>
    <t>OB9019</t>
  </si>
  <si>
    <t>OB9020</t>
  </si>
  <si>
    <t>OB9021</t>
  </si>
  <si>
    <t>OB9033</t>
  </si>
  <si>
    <t>OB9040</t>
  </si>
  <si>
    <t>OB9042</t>
  </si>
  <si>
    <t>OB9022</t>
  </si>
  <si>
    <t>OB9023</t>
  </si>
  <si>
    <t>OB9024</t>
  </si>
  <si>
    <t>OB9025</t>
  </si>
  <si>
    <t>OB9026</t>
  </si>
  <si>
    <t>OB9028</t>
  </si>
  <si>
    <t>OB9029</t>
  </si>
  <si>
    <t>OB9030</t>
  </si>
  <si>
    <t>OB9031</t>
  </si>
  <si>
    <t>OB9032</t>
  </si>
  <si>
    <t>OB9034</t>
  </si>
  <si>
    <t>OB9035</t>
  </si>
  <si>
    <t>OB9036</t>
  </si>
  <si>
    <t>OB9037</t>
  </si>
  <si>
    <t>OB9038</t>
  </si>
  <si>
    <t>OB9039</t>
  </si>
  <si>
    <t>OB9041</t>
  </si>
  <si>
    <t>OB9342</t>
  </si>
  <si>
    <t>OB9043</t>
  </si>
  <si>
    <t>OB9343</t>
  </si>
  <si>
    <t>OB9045</t>
  </si>
  <si>
    <t>OB9046</t>
  </si>
  <si>
    <t>OB9047</t>
  </si>
  <si>
    <t>OB9048</t>
  </si>
  <si>
    <t>OB9049</t>
  </si>
  <si>
    <t>OB9050</t>
  </si>
  <si>
    <t>OB9988</t>
  </si>
  <si>
    <t>OB9989</t>
  </si>
  <si>
    <t>OB9990</t>
  </si>
  <si>
    <t>OB9344</t>
  </si>
  <si>
    <t>Black Cracked Pepper</t>
  </si>
  <si>
    <t>Salt Free European Bread Dip</t>
  </si>
  <si>
    <t>Salt Free Taco Seasoning</t>
  </si>
  <si>
    <t>Salt Free European
Bread Dip</t>
  </si>
  <si>
    <t>Salt Free
Taco Seasoning</t>
  </si>
  <si>
    <t>Salt Free Sea Side Seafood Seasoning</t>
  </si>
  <si>
    <t>Salt Free
Sea Side
Seafood Seasoning</t>
  </si>
  <si>
    <t>Garlic Pepper Steak Grill Seasoning</t>
  </si>
  <si>
    <t>Jalapeno Seasoning</t>
  </si>
  <si>
    <t>Ranch Seasoning</t>
  </si>
  <si>
    <t>Sour Cream &amp; Chive Seasoning</t>
  </si>
  <si>
    <t>Sundried Tomato &amp; Basil Bread Dip</t>
  </si>
  <si>
    <t>White Cheddar Seasoning</t>
  </si>
  <si>
    <t>Bold Onion &amp; Garlic Seasoning</t>
  </si>
  <si>
    <t>Bold Onion &amp; 
Garlic Seasoning</t>
  </si>
  <si>
    <t>Sundried
Tomato &amp; Basil
Bread Dip</t>
  </si>
  <si>
    <t>Sundried Tomato &amp; Basil Seasoning</t>
  </si>
  <si>
    <t>Sundried
Tomato &amp; Basil
Seasoning</t>
  </si>
  <si>
    <t>• Client: Kitchen Kettle
• Original SKU: BD-038 - Bold Onion &amp; Garlic Bread Dip</t>
  </si>
  <si>
    <t>• Client: Kitchen Kettle
• Original SKU: SS-045 - Pink Himalayan &amp; Ghost Chili Sea Salt (Coarse)</t>
  </si>
  <si>
    <t>• Client: Kitchen Kettle
• Original SKU: PS-015 - Hot Jalapeno Seasoning</t>
  </si>
  <si>
    <t>• Client: Kitchen Kettle
• Original SKU: PS-028 - Parmesan Garlic Popcorn Seasoning</t>
  </si>
  <si>
    <t>• Client: Kitchen Kettle
• Original SKU: PS-007 - Ranch Popcorn Seasoning</t>
  </si>
  <si>
    <t>Sour Cream &amp; 
Chive Seasoning</t>
  </si>
  <si>
    <t>• Client: Kitchen Kettle
• Original SKU: PS-020 - Sour Cream &amp; Chive Popcorn Seasoning</t>
  </si>
  <si>
    <t>• Client: Kitchen Kettle
• Original SKU: PS-008 - White Cheddar Popcorn Seasoning</t>
  </si>
  <si>
    <t>CNC-048</t>
  </si>
  <si>
    <t>CNC-049</t>
  </si>
  <si>
    <t>CNC-050</t>
  </si>
  <si>
    <t>CNC-051</t>
  </si>
  <si>
    <t>CNC-052</t>
  </si>
  <si>
    <t>CNC-053</t>
  </si>
  <si>
    <t>CNC-054</t>
  </si>
  <si>
    <t>Applewood Sea Salt</t>
  </si>
  <si>
    <t>Applewood
Sea Salt</t>
  </si>
  <si>
    <t>• Client: Kitchen Kettle
• Original SKU: SS-011 - Smoked Applewood Sea Salt</t>
  </si>
  <si>
    <t>CNC-055</t>
  </si>
  <si>
    <t>• Client: Kitchen Kettle
• Original SKU: BD-007 - Tuscan Bread Dip</t>
  </si>
  <si>
    <t>CNC-056</t>
  </si>
  <si>
    <t>Parmesan &amp; Garlic Seasoning</t>
  </si>
  <si>
    <t>Cherry Wood Sea Salt</t>
  </si>
  <si>
    <t>Chinese 5 Spice</t>
  </si>
  <si>
    <t>Down Home Beef &amp; Chop</t>
  </si>
  <si>
    <t>Down Home
Beef &amp; Chop</t>
  </si>
  <si>
    <t>Honey BBQ Rub</t>
  </si>
  <si>
    <t>Onion Himalayan Sea Salt</t>
  </si>
  <si>
    <t>PA Dutch Chicken Seasoning</t>
  </si>
  <si>
    <t>Pesto &amp; Parmesan Seasoning</t>
  </si>
  <si>
    <t>Pink Himalayan &amp; Ghost Chili Sea Salt</t>
  </si>
  <si>
    <t>Pink Himalayan 
&amp; Ghost Chili Sea Salt</t>
  </si>
  <si>
    <t>Salt Free Seaside Seafood</t>
  </si>
  <si>
    <t>• Client: Kitchen Kettle
• Original SKU: SF-022 - Sea Side Seafood Seasoning</t>
  </si>
  <si>
    <t>Salt Free
Seaside Seafood</t>
  </si>
  <si>
    <t>Spicy Apple Seasoning</t>
  </si>
  <si>
    <t>Spicy Italian Seasoning</t>
  </si>
  <si>
    <t>St. Simons Sea Salt Blend</t>
  </si>
  <si>
    <t>St. Simons
Sea Salt Blend</t>
  </si>
  <si>
    <t>• Client: Kitchen Kettle
• Original SKU: BD-006 - Sun Dried Tomato &amp; Basil Bread Dip</t>
  </si>
  <si>
    <t>• Client: Kitchen Kettle
• Original SKU: GS-027 - Sweet Cheery Rub</t>
  </si>
  <si>
    <t>Sweet, Hot &amp; Smoky Seasoning</t>
  </si>
  <si>
    <t>Sweet, Hot &amp; Smoky
Seasoning</t>
  </si>
  <si>
    <t>Sweet Cherry Seasoning</t>
  </si>
  <si>
    <t>Truffle &amp; Black Garlic Seasoning</t>
  </si>
  <si>
    <t>Truffle &amp; Black
Garlic Seasoning</t>
  </si>
  <si>
    <t>• Client: Kitchen Kettle
• Original SKU: SP-029 - Truffle Parmesan &amp; Black Garlic Seasoning</t>
  </si>
  <si>
    <t>CNC-057</t>
  </si>
  <si>
    <t>CNC-058</t>
  </si>
  <si>
    <t>CNC-059</t>
  </si>
  <si>
    <t>CNC-060</t>
  </si>
  <si>
    <t>CNC-061</t>
  </si>
  <si>
    <t>• Client: Kitchen Kettle
• Original SKU: BD-010 - Pesto &amp; Cheese Bread Dip</t>
  </si>
  <si>
    <t>CNC-062</t>
  </si>
  <si>
    <t>• Client: Kitchen Kettle
• Original SKU: BD-035 - Spicy Italian Bread Dip</t>
  </si>
  <si>
    <t>Herbs De Provence with Lavender Seasoning</t>
  </si>
  <si>
    <t>Herbs De Provence with
Lavender Seasoning</t>
  </si>
  <si>
    <t>• Client: Kitchen Kettle
• Original SKU: BD-021 - Savory Garlic &amp; Herb Bread Dip</t>
  </si>
  <si>
    <t>CNC-063</t>
  </si>
  <si>
    <t>St. Simon's Sea Salt Blend</t>
  </si>
  <si>
    <t>Cherrywood Sea Salt</t>
  </si>
  <si>
    <t>Cherrywood
Sea Salt</t>
  </si>
  <si>
    <t>3oz 
Barcodes</t>
  </si>
  <si>
    <t>• Vendor Spice Name:
Kansas City BBQ Rub</t>
  </si>
  <si>
    <t>Bold Onion &amp; Garlic
Bread Dip</t>
  </si>
  <si>
    <t>Venison Seasoning</t>
  </si>
  <si>
    <t>• Vendor Spice Name:
Zesty Burger Seasoning</t>
  </si>
  <si>
    <t>GS-083</t>
  </si>
  <si>
    <t>Movie Theater Popcorn Kernels</t>
  </si>
  <si>
    <t>White Butterfly Popcorn Kernels</t>
  </si>
  <si>
    <t>Red Butterfly Popcorn Kernels</t>
  </si>
  <si>
    <t>Rainbow Mix Popcorn Kernels</t>
  </si>
  <si>
    <t>Red Butterfly
Popcorn Kernels</t>
  </si>
  <si>
    <t>White Butterfly
Popcorn Kernels</t>
  </si>
  <si>
    <t>Rainbow Mix
Popcorn Kernels</t>
  </si>
  <si>
    <t>Movie Theater
Popcorn Kernels</t>
  </si>
  <si>
    <t>• Vendor Spice Name:
Char Grill Seasoning</t>
  </si>
  <si>
    <t>Natural Maple Dip Mix Ingredients:
natural evaporated cane juice, brown sugar (cane sugar, molasses) unrefined sugar, dextrose, corn starch, natural flavors, natural butter flavor (maltodextrin, salt, buttermilk solids, natural flavor, expeller pressed non gmo canola oil, extractives of turmeric, paprika) pure maple sugar, caramel color, sea salt
• ALLERGY ALERT: contains dairy •
• Packed in a facility and/or equipment that produces products containing peanuts, tree nuts, soybean, milk, dairy, eggs, fish, shellfish, wheat, sesame •</t>
  </si>
  <si>
    <t>Pumpkin Dip Mix Ingredients:
natural unrefined cane sugar, brown sugar (cane sugar, molasses) dextrose, pumpkin powder (pumpkin, altodextrin, corn flour, lecithin) corn starch, cinnamon, ginger, pure vanilla, real salt unrefined mineral sea salt, expeller pressed canola oil, nutmeg, extractives of spice
• ALLERGY ALERT: contains soy •
• Packed in a facility and/or equipment that produces products containing peanuts, tree nuts, soybean, milk, dairy, eggs, fish, shellfish, wheat, sesame •</t>
  </si>
  <si>
    <t>Rainbow Mix Popcorn Ingredients:
red, white, &amp; blue rainbow butterfly popcorn kernels  (NON GMO)
• Packed in a facility and/or equipment that produces products containing peanuts, tree nuts, soybean, milk, dairy, eggs, fish, shellfish, wheat, sesame •</t>
  </si>
  <si>
    <t>Red Butterfly Popcorn Ingredients:
red butterfly popcorn kernels (NON GMO)
• Packed in a facility and/or equipment that produces products containing peanuts, tree nuts, soybean, milk, dairy, eggs, fish, shellfish, wheat, sesame •</t>
  </si>
  <si>
    <t>White Butterfly Popcorn Ingredients:
white butterfly popcorn kernels (NON GMO)
• Packed in a facility and/or equipment that produces products containing peanuts, tree nuts, soybean, milk, dairy, eggs, fish, shellfish, wheat, sesame •</t>
  </si>
  <si>
    <t xml:space="preserve">NULL
</t>
  </si>
  <si>
    <t>Smoked Brown Sugar</t>
  </si>
  <si>
    <t>Signature</t>
  </si>
  <si>
    <t>SU-029</t>
  </si>
  <si>
    <t>OB9805</t>
  </si>
  <si>
    <t>OB9806</t>
  </si>
  <si>
    <t>OB9807</t>
  </si>
  <si>
    <t>OB9808</t>
  </si>
  <si>
    <t>OB9809</t>
  </si>
  <si>
    <t>Virginia Pork Rub</t>
  </si>
  <si>
    <t>CNC-064</t>
  </si>
  <si>
    <t>• Client: 3 Springs Farm
• Original SKU:GS-061 - Pennsylvania Pork Rub</t>
  </si>
  <si>
    <t>Citrus Sneeze</t>
  </si>
  <si>
    <t>• Client: Olive &amp; Vinnies
• Original SKU: PP-006 - Lively Lemon Pepper</t>
  </si>
  <si>
    <t>CNC-065</t>
  </si>
  <si>
    <t>Ingredients w/o Disclaimer</t>
  </si>
  <si>
    <t>Salmon Grill Seasoning</t>
  </si>
  <si>
    <t>• Vendor Spice Name: Salmon Rub</t>
  </si>
  <si>
    <t>Pittsburg</t>
  </si>
  <si>
    <t>Formerly: Mushroom Popcorn Kernels</t>
  </si>
  <si>
    <t>Formerly: Blue Butterfly Popcorn Kernels</t>
  </si>
  <si>
    <t>Butterfly Popcorn Kernels</t>
  </si>
  <si>
    <t>Butterfly
Popcorn Kernels</t>
  </si>
  <si>
    <t>Off the Hook
Cajun Style Seasoning</t>
  </si>
  <si>
    <t>OB000114</t>
  </si>
  <si>
    <t>OB000115</t>
  </si>
  <si>
    <t>OB000116</t>
  </si>
  <si>
    <t>OB000117</t>
  </si>
  <si>
    <t>OB000118</t>
  </si>
  <si>
    <t>OB000119</t>
  </si>
  <si>
    <t>OB000120</t>
  </si>
  <si>
    <t>OB000121</t>
  </si>
  <si>
    <t>OB000122</t>
  </si>
  <si>
    <t>PD-013</t>
  </si>
  <si>
    <t>PD-012</t>
  </si>
  <si>
    <t>Parmesan Peppercorn Dip Mix</t>
  </si>
  <si>
    <t>Chive &amp; Onion Dip Mix</t>
  </si>
  <si>
    <t>Parmesan Peppercorn
Dip Mix</t>
  </si>
  <si>
    <t>Chive &amp; Onion
Dip Mix</t>
  </si>
  <si>
    <t>• Vendor Spice Name:
Grilled Steak Patty Seasoning</t>
  </si>
  <si>
    <t>• Vendor Spice Name:
Garlic Bread Spread</t>
  </si>
  <si>
    <t>• Vendor Spice Name:
Homestyle Meatloaf Seasoning</t>
  </si>
  <si>
    <t>• Vendor Spice Name:
Honey BBQ Seasoning</t>
  </si>
  <si>
    <t>• Vendor Spice Name:
Buttery Garlic Steak Rub</t>
  </si>
  <si>
    <t>• Vendor Spice Name:
Citrus Balance Oil Dip </t>
  </si>
  <si>
    <t>• Vendor Spice Name:
Mediterranean Spice Sea Salt </t>
  </si>
  <si>
    <t>• Vendor Spice Name:
Garlic &amp; Rosemary </t>
  </si>
  <si>
    <t>• Vendor Spice Name:
Pizza Seasoning</t>
  </si>
  <si>
    <t>• Vendor Spice Name:
Milan Bread Dip</t>
  </si>
  <si>
    <t>• Vendor Spice Name:
Zesty Garden</t>
  </si>
  <si>
    <t>• Vendor Spice Name:
Parmesan Garlic</t>
  </si>
  <si>
    <t>• Vendor Spice Name:
Genmai Cha Green Tea</t>
  </si>
  <si>
    <t>• Vendor Spice Name:
Classic Greek</t>
  </si>
  <si>
    <t>• Vendor Spice Name:
Greek Isle</t>
  </si>
  <si>
    <t>All Bulk Foods</t>
  </si>
  <si>
    <t>• Vendor Spice Name:
Sicilian Bread Dip</t>
  </si>
  <si>
    <t>• Vendor Spice Name:
Rustico</t>
  </si>
  <si>
    <t>• Vendor Spice Name:
Regal Mediterranean</t>
  </si>
  <si>
    <t>• Vendor Spice Name:
Mediterranean Market Spice</t>
  </si>
  <si>
    <t>• Vendor Spice Name:
Middle Eastern Street Market Spice</t>
  </si>
  <si>
    <t>• Vendor Spice Name:
Rustic Parmesan &amp; Herb</t>
  </si>
  <si>
    <t>• Vendor Spice Name:
Italian Seasoning Blend</t>
  </si>
  <si>
    <t>• Vendor Spice Name:
Regal Herb &amp; Garlic Blend</t>
  </si>
  <si>
    <t>• Vendor Spice Name:
Regal Pasta &amp; Herb</t>
  </si>
  <si>
    <t>• Vendor Spice Name:
Balsamic Tomato</t>
  </si>
  <si>
    <t>• Vendor Spice Name:
Tuscany Bread Dip</t>
  </si>
  <si>
    <t>• Vendor Spice Name:
Tuscan Tomato Oil Dip</t>
  </si>
  <si>
    <t>• Vendor Spice Name:
Garlic &amp; Herb</t>
  </si>
  <si>
    <t>Onion Powder</t>
  </si>
  <si>
    <t>Ground Cinnamon</t>
  </si>
  <si>
    <t>ST-011</t>
  </si>
  <si>
    <t>ST-056</t>
  </si>
  <si>
    <t>SP-050</t>
  </si>
  <si>
    <t>Bloody Mary Mix</t>
  </si>
  <si>
    <t>Montana "Big Sky" Steak Seasoning</t>
  </si>
  <si>
    <t>Montana
"Big Sky"
Steak Seasoning</t>
  </si>
  <si>
    <t>CNC-066</t>
  </si>
  <si>
    <t>Virginia Homestyle Heat</t>
  </si>
  <si>
    <t>Virginia
Homestyle Heat</t>
  </si>
  <si>
    <t>CNC-067</t>
  </si>
  <si>
    <t>Greek Dipping Herbs</t>
  </si>
  <si>
    <t>Greek
Dipping Herbs</t>
  </si>
  <si>
    <t>Garlic Parmesan Dipping Herbs</t>
  </si>
  <si>
    <t>Garlic Parmesan
Dipping Herbs</t>
  </si>
  <si>
    <t>Bruschetta Rustic Dipping Herbs</t>
  </si>
  <si>
    <t>Bruschetta Rustic
Dipping Herbs</t>
  </si>
  <si>
    <t>Spicy Italian Dipping Herbs</t>
  </si>
  <si>
    <t>Spicy Italian
Dipping Herbs</t>
  </si>
  <si>
    <t>Classic Italian Blend</t>
  </si>
  <si>
    <t>Classic 
Italian Blend</t>
  </si>
  <si>
    <t>Six Pepper Blend Seasoning</t>
  </si>
  <si>
    <t>Six Pepper
Blend Seasoning</t>
  </si>
  <si>
    <t>CNC-068</t>
  </si>
  <si>
    <t>CNC-069</t>
  </si>
  <si>
    <t>CNC-070</t>
  </si>
  <si>
    <t>CNC-071</t>
  </si>
  <si>
    <t>CNC-072</t>
  </si>
  <si>
    <t>CNC-073</t>
  </si>
  <si>
    <t>• Client: Virginia Shop, The
• Original SKU: GS-011 - Louisiana Bayou</t>
  </si>
  <si>
    <t>• Client: Sassy Olive, The
• Original SKU: PP-015 - 6 Pepper Blend</t>
  </si>
  <si>
    <t>• Client: Sassy Olive, The
• Original SKU: BD-001 - Bruschetta Bread Dip</t>
  </si>
  <si>
    <t>• Client: Sassy Olive, The
• Original SKU: BD-012 - Garlic &amp; Parmesan Bread Dip</t>
  </si>
  <si>
    <t>• Client: Sassy Olive, The
• Original SKU: BD-011 - Greek Bread Dip</t>
  </si>
  <si>
    <t>• Client: Sassy Olive, The
• Original SKU: BD-007 - Tuscan Bread Dip</t>
  </si>
  <si>
    <t>• Client: Sassy Olive, The
• Original SKU: BD-035 -Spicy Italian Bread Dip</t>
  </si>
  <si>
    <t>• Client: Something Wild Farms
• Original SKU: GS-038 - Oregon Trail Bold Steak Seasoning</t>
  </si>
  <si>
    <t>10oz 
Net Wt (oz)</t>
  </si>
  <si>
    <t>10oz 
Net Wt (grams)</t>
  </si>
  <si>
    <t>10oz 
Barcodes</t>
  </si>
  <si>
    <t>SS-072</t>
  </si>
  <si>
    <t>Celtic Sea Salt</t>
  </si>
  <si>
    <t>Celtic
Sea Salt</t>
  </si>
  <si>
    <t>Sweet Summer Wine Slush</t>
  </si>
  <si>
    <t>Sweet Summer
Wine Slush</t>
  </si>
  <si>
    <t>Piña Colada Wine Slush</t>
  </si>
  <si>
    <t>Piña Colada
Wine Slush</t>
  </si>
  <si>
    <t>Dragon Fire Infuser</t>
  </si>
  <si>
    <t>Espresso Bean Infuser</t>
  </si>
  <si>
    <t>Cinnamon Spice Infuser</t>
  </si>
  <si>
    <t>Gin &amp; Tonic Cocktail Infuser</t>
  </si>
  <si>
    <t>Gin &amp; Tonic
Cocktail Infuser</t>
  </si>
  <si>
    <t>Cranberry Breeze Infuser</t>
  </si>
  <si>
    <t>Italian Countryside Bread Dip &amp; Seasoning</t>
  </si>
  <si>
    <t>Italian Countryside
 Bread Dip &amp; Seasoning</t>
  </si>
  <si>
    <t>• Client: Vines &amp; Branches
• Original SKU: BD-036 - Herbal Country Bread Dip</t>
  </si>
  <si>
    <t>Zesty Italian Bread Dip &amp; Seasoning</t>
  </si>
  <si>
    <t>Zesty Italian
Bread Dip &amp; Seasoning</t>
  </si>
  <si>
    <t>• Client: Vines &amp; Branches
• Original SKU: BD-030 - Festival of Herbs Bread Dip</t>
  </si>
  <si>
    <t>Herbs &amp; Lemon Bread Dip &amp; Seasoning</t>
  </si>
  <si>
    <t>Herbs &amp; Lemon
Bread Dip &amp; Seasoning</t>
  </si>
  <si>
    <t>Italian Classic Bread Dip &amp; Seasoning</t>
  </si>
  <si>
    <t>Italian Classic
Bread Dip &amp; Seasoning</t>
  </si>
  <si>
    <t>• Client: Vines &amp; Branches
• Original SKU: BD-027 - Italian Classic Bread Dip</t>
  </si>
  <si>
    <t>Mediterranean Bread Dip &amp; Seasoning</t>
  </si>
  <si>
    <t>Mediterranean
Bread Dip &amp; Seasoning</t>
  </si>
  <si>
    <t>• Client: Vines &amp; Branches
• Original SKU: BD-015 - Farm Market Bread Dip</t>
  </si>
  <si>
    <t>Flavors of Venice Bread Dip &amp; Seasoning</t>
  </si>
  <si>
    <t>Flavors of Venice
Bread Dip &amp; Seasoning</t>
  </si>
  <si>
    <t>• Client: Vines &amp; Branches
• Original SKU: BD-013 - Flavors of Venice Bread Dip</t>
  </si>
  <si>
    <t>CNC-074</t>
  </si>
  <si>
    <t>CNC-075</t>
  </si>
  <si>
    <t>CNC-076</t>
  </si>
  <si>
    <t>CNC-077</t>
  </si>
  <si>
    <t>CNC-078</t>
  </si>
  <si>
    <t>BS-001</t>
  </si>
  <si>
    <t>BS-002</t>
  </si>
  <si>
    <t>BS-003</t>
  </si>
  <si>
    <t>BS-004</t>
  </si>
  <si>
    <t>BS-005</t>
  </si>
  <si>
    <t>BS-006</t>
  </si>
  <si>
    <t>BS-007</t>
  </si>
  <si>
    <t>• Vendor Spice Name:
Backyard Brew</t>
  </si>
  <si>
    <t>• Vendor Spice Name:
Beer Salt</t>
  </si>
  <si>
    <t>• Vendor Spice Name:
Beer Popcorn Seasoning</t>
  </si>
  <si>
    <t>• Vendor Spice Name:
Dunkel Hopped Up Seasoning</t>
  </si>
  <si>
    <t>• Vendor Spice Name:
Rauchbier Hopped Up Seasoning</t>
  </si>
  <si>
    <t>• Vendor Spice Name:
Hazy IPA Hopped Up Seasoning</t>
  </si>
  <si>
    <t>• Vendor Spice Name:
Irish Red Hopped Up Seasoning</t>
  </si>
  <si>
    <t>Dark Lager Beer Seasoning</t>
  </si>
  <si>
    <t>German Brauhaus Beer Seasoning</t>
  </si>
  <si>
    <t>Spicy Pale Ale Beer Seasoning</t>
  </si>
  <si>
    <t>Irish Ale Beer Seasoning</t>
  </si>
  <si>
    <t>Brew Master Marinade Beer Seasoning</t>
  </si>
  <si>
    <t>Brew Salt Beer Seasoning</t>
  </si>
  <si>
    <t>American Brew Beer Seasoning</t>
  </si>
  <si>
    <t>Dark Lager
Beer Seasoning</t>
  </si>
  <si>
    <t>German Brauhaus
Beer Seasoning</t>
  </si>
  <si>
    <t>Spicy Pale Ale
Beer Seasoning</t>
  </si>
  <si>
    <t>Irish Ale
Beer Seasoning</t>
  </si>
  <si>
    <t>Brew Master Marinade
Beer Seasoning</t>
  </si>
  <si>
    <t>Brew Salt
Beer Seasoning</t>
  </si>
  <si>
    <t>American Brew
Beer Seasoning</t>
  </si>
  <si>
    <t>PD-014</t>
  </si>
  <si>
    <t>PD-016</t>
  </si>
  <si>
    <t>PD-017</t>
  </si>
  <si>
    <t>PD-018</t>
  </si>
  <si>
    <t>Garlic &amp; Herb Dip Mix</t>
  </si>
  <si>
    <t>Garlic &amp; Herb
Dip Mix</t>
  </si>
  <si>
    <t>Chipotle Ranch Dip Mix</t>
  </si>
  <si>
    <t>Chipotle Ranch
Dip Mix</t>
  </si>
  <si>
    <t>Spinach &amp; Artichoke Dip Mix</t>
  </si>
  <si>
    <t>Spinach &amp; Artichoke
Dip Mix</t>
  </si>
  <si>
    <t>Smoked Cheddar Jalapeno Dip Mix</t>
  </si>
  <si>
    <t>Smoked Cheddar
Jalapeno Dip Mix</t>
  </si>
  <si>
    <t>Bacon &amp; Onion Dip Mix</t>
  </si>
  <si>
    <t>Bacon &amp; Onion
Dip Mix</t>
  </si>
  <si>
    <t>Red Hill</t>
  </si>
  <si>
    <t>Garden Veggie Dip Mix</t>
  </si>
  <si>
    <t>Cheddar &amp; Beer Dip Mix</t>
  </si>
  <si>
    <t>Cheddar &amp; Beer
Dip Mix</t>
  </si>
  <si>
    <t>GS-084</t>
  </si>
  <si>
    <t>New England Maple Grill Seasoning</t>
  </si>
  <si>
    <t>• Vendor Spice Name:
Maple Garlic Beef Crust</t>
  </si>
  <si>
    <t>SU-030</t>
  </si>
  <si>
    <t>Dragon Fruit Sugar</t>
  </si>
  <si>
    <t>SP-051</t>
  </si>
  <si>
    <t>Lemon Honey &amp; Thyme Seasoning</t>
  </si>
  <si>
    <t>New England Maple 
Grill Seasoning</t>
  </si>
  <si>
    <t>Lemon Honey 
&amp; Thyme Seasoning</t>
  </si>
  <si>
    <t>• Vendor Spice Name:
Lemon Thyme Poultry Crust</t>
  </si>
  <si>
    <t>SU-031</t>
  </si>
  <si>
    <t>Toasted Coconut Sugar</t>
  </si>
  <si>
    <t>GS-085</t>
  </si>
  <si>
    <t>Smoky Campfire Grill Seasoning</t>
  </si>
  <si>
    <t>Smoky Campfire
Grill Seasoning</t>
  </si>
  <si>
    <t>• Vendor Spice Name:
Classic Savory Pork Crust</t>
  </si>
  <si>
    <t>GS-087</t>
  </si>
  <si>
    <t>Black Truffle Grill Dust Seasoning</t>
  </si>
  <si>
    <t>Black Truffle 
Grill Dust Seasoning</t>
  </si>
  <si>
    <t>• Vendor Spice Name:
Black Truffle Steak Crust</t>
  </si>
  <si>
    <t>SP-052</t>
  </si>
  <si>
    <t>Basil Pesto Parmesan Seasoning</t>
  </si>
  <si>
    <t>Basil Pesto
Parmesan Seasoning</t>
  </si>
  <si>
    <t>• Vendor Spice Name:
Pesto Parmesan Olive Oil Dip</t>
  </si>
  <si>
    <t>GS-086</t>
  </si>
  <si>
    <t>Red Hot Heat Grill Seasoning</t>
  </si>
  <si>
    <t>Red Hot Heat
Grill Seasoning</t>
  </si>
  <si>
    <t>• Vendor Spice Name:
Ground Devils Backbone</t>
  </si>
  <si>
    <t>SP-053</t>
  </si>
  <si>
    <t>Cheesy Parmesan Bagel Seasoning</t>
  </si>
  <si>
    <t>Cheesy Parmesan
Bagel Seasoning</t>
  </si>
  <si>
    <t>• Vendor Spice Name:
Parmesan Everything Bagel</t>
  </si>
  <si>
    <t>SP-054</t>
  </si>
  <si>
    <t>Ancho Chili &amp; Honey Seasoning</t>
  </si>
  <si>
    <t>Ancho Chili
&amp; Honey Seasoning</t>
  </si>
  <si>
    <t>• Vendor Spice Name:
Ancho Honey Rub</t>
  </si>
  <si>
    <t>SP-055</t>
  </si>
  <si>
    <t>Smoky Hickory Chipotle Seasoning</t>
  </si>
  <si>
    <t>Smoky Hickory
Chipotle Seasoning</t>
  </si>
  <si>
    <t>• Vendor Spice Name:
Mango Chipotle</t>
  </si>
  <si>
    <t>SP-056</t>
  </si>
  <si>
    <t>Twisted Lime &amp; Chili Seasoning</t>
  </si>
  <si>
    <t>Twisted Lime
&amp; Chili Seasoning</t>
  </si>
  <si>
    <t>• Vendor Spice Name:
Chili Lime Seasoning</t>
  </si>
  <si>
    <t>SP-057</t>
  </si>
  <si>
    <t>Smoky Chocolate Chipotle Seasoning</t>
  </si>
  <si>
    <t>Smoky Chocolate
Chipotle Seasoning</t>
  </si>
  <si>
    <t>• Vendor Spice Name:
Cocoa Chipotle</t>
  </si>
  <si>
    <t>SP-058</t>
  </si>
  <si>
    <t>And The Heat Goes On Seasoning</t>
  </si>
  <si>
    <t>And The Heat
Goes On Seasoning</t>
  </si>
  <si>
    <t>• Vendor Spice Name:
Jamacian Jerk Hot</t>
  </si>
  <si>
    <t>SP-059</t>
  </si>
  <si>
    <t>Zesty Latin Chorizo Seasoning</t>
  </si>
  <si>
    <t>Zesty Latin
Chorizo Seasoning</t>
  </si>
  <si>
    <t>• Vendor Spice Name:
Chorizo Seasoning</t>
  </si>
  <si>
    <t>GS-088</t>
  </si>
  <si>
    <t>Wild Buffalo &amp; Bleu Cheese Wing Seasoning</t>
  </si>
  <si>
    <t>Wild Buffalo
&amp; Bleu Cheese
Wing Seasoning</t>
  </si>
  <si>
    <t>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t>
  </si>
  <si>
    <t>• Vendor Spice Name:
Buffalo Wing Bleu Cheese</t>
  </si>
  <si>
    <t>6oz 
Net Wt (oz)</t>
  </si>
  <si>
    <t>6oz 
Net Wt (grams)</t>
  </si>
  <si>
    <t>6oz 
Barcodes</t>
  </si>
  <si>
    <t>Garden Veggie
Dip Mix</t>
  </si>
  <si>
    <t>• Vendor Spice Name:
Natural Garlic &amp; Herb Dip</t>
  </si>
  <si>
    <t>• Vendor Spice Name:
Natural Alpine Spinach Dip Mix</t>
  </si>
  <si>
    <t>• Vendor Spice Name:
Bacon Flavored &amp; Onion Dip</t>
  </si>
  <si>
    <t>• Vendor Spice Name:
Natural BLT Dip Mix</t>
  </si>
  <si>
    <t>• Vendor Spice Name:
Vegetable Dip Mix</t>
  </si>
  <si>
    <t>CNC-079</t>
  </si>
  <si>
    <t>• Vendor Spice Name:
Natural Chives &amp; Onion Dip</t>
  </si>
  <si>
    <t>• Vendor Spice Name:
Cheddar Beer Dip &amp; Spread Mix</t>
  </si>
  <si>
    <t>Honey
Bush Tea</t>
  </si>
  <si>
    <t>Orange
Spice Tea</t>
  </si>
  <si>
    <t>Peach 
Passion Tea</t>
  </si>
  <si>
    <t>Pomegranate
Tea</t>
  </si>
  <si>
    <t>Yerba
Mate Tea</t>
  </si>
  <si>
    <t>Black
Currant Tea</t>
  </si>
  <si>
    <t>Assam
Bop Tea</t>
  </si>
  <si>
    <t>Cornflower
Blue Tea</t>
  </si>
  <si>
    <t>Black
Bourbon Tea</t>
  </si>
  <si>
    <t>Mulled
Wine Tea</t>
  </si>
  <si>
    <t>Bruschetta Bread Dip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</si>
  <si>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Garlic Bread Dip Ingredients:
garlic, salt, parsley, oregano, spices
• Packed in a facility and/or equipment that produces products containing peanuts, tree nuts, soybean, milk, dairy, eggs, fish, shellfish, wheat, sesame. •</t>
  </si>
  <si>
    <t>Garlic &amp; Tomato Bread Dip Ingredients:
salt, spices, dehydrated garlic, onion powder, red bell pepper, tomato, canola, silicon dioxide (anti-caking) 
• Packed in a facility and/or equipment that produces products containing peanuts, tree nuts, soybean, milk, dairy, eggs, fish, shellfish, wheat, sesame. •</t>
  </si>
  <si>
    <t>Mediterranean Bread Dip Ingredients:
salt, pepper, starch, garlic, monosodium, oregano, sugar, onion and parsley
• Packed in a facility and/or equipment that produces products containing peanuts, tree nuts, soybean, milk, dairy, eggs, fish, shellfish, wheat, sesame. •</t>
  </si>
  <si>
    <t>Rosemary &amp; Garlic Bread Dip Ingredients:
salt, dehydrated garlic, basil, dehydrated tomato, green bell pepper, soybean oil, dehydrated parsley
• Packed in a facility and/or equipment that produces products containing peanuts, tree nuts, soybean, milk, dairy, eggs, fish, shellfish, wheat, sesame. •</t>
  </si>
  <si>
    <t>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t>
  </si>
  <si>
    <t>Tuscan Bread Dip Ingredients:
garlic, salt, black pepper, onion, pepper flakes, rosemary, basil, oregano, and parsley
• Packed in a facility and/or equipment that produces products containing peanuts, tree nuts, soybean, milk, dairy, eggs, fish, shellfish, wheat, sesame. •</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</si>
  <si>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Packed in a facility and/or equipment that produces products containing peanuts, tree nuts, soybean, milk, dairy, eggs, fish, shellfish, wheat, sesame. •</t>
  </si>
  <si>
    <t>Garden Delight Bread Dip Ingredients:
vegetable seasoning, onion, sea salt, garlic, tomato powder, and herbs
• Packed in a facility and/or equipment that produces products containing peanuts, tree nuts, soybean, milk, dairy, eggs, fish, shellfish, wheat, sesame. •</t>
  </si>
  <si>
    <t>Pesto &amp; Cheese Bread Dip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t>
  </si>
  <si>
    <t>Greek Bread Dip Ingredients:
dehydrated garlic, dehydrated onion, dehydrated bell pepper, spices, sesame seeds, lemon oil
• Packed in a facility and/or equipment that produces products containing peanuts, tree nuts, soybean, milk, dairy, eggs, fish, shellfish, wheat, sesame. •</t>
  </si>
  <si>
    <t>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t>
  </si>
  <si>
    <t>Flavors of Venice Bread Dip Ingredients:
onion, garlic, oregano, anise seed, rosemary, bell pepper, basil
• Packed in a facility and/or equipment that produces products containing peanuts, tree nuts, soybean, milk, dairy, eggs, fish, shellfish, wheat, sesame. •</t>
  </si>
  <si>
    <t>Garlic &amp; Thyme Bread Dip Ingredients:
sea salt, spices, herbs, red and green bell peppers, oleoresin of paprika
• Packed in a facility and/or equipment that produces products containing peanuts, tree nuts, soybean, milk, dairy, eggs, fish, shellfish, wheat, sesame. •</t>
  </si>
  <si>
    <t>Farm Market Bread Dip Ingredients:
sea salt, dehydrated garlic, spices, dehydrated red bell pepper, dehydrated lemon peel
• Packed in a facility and/or equipment that produces products containing peanuts, tree nuts, soybean, milk, dairy, eggs, fish, shellfish, wheat, sesame. •</t>
  </si>
  <si>
    <t>Summer Garden Bread Dip Ingredients:
dehydrated vegetables (garlic, onion, red bell pepper) sea salt, spices, sesame seeds, honey granules (cane sugar, honey) citric acid
• Packed in a facility and/or equipment that produces products containing peanuts, tree nuts, soybean, milk, dairy, eggs, fish, shellfish, wheat, sesame. •</t>
  </si>
  <si>
    <t>Moroccan Bread Dip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t>
  </si>
  <si>
    <t>Garlic Butter Bread Dip Ingredients:
butter powder (maltodextrin, modified butter oil, salt, dehydrated butter, guar gum, sodium bicarbonate, annatto, turmeric) garlic, butter salt (salt, artificial flavor, fd&amp;c yellow #5, #6) onion, yeast extract, herbs 
• ALLERGY ALERT: contains milk •
• Packed in a facility and/or equipment that produces products containing peanuts, tree nuts, soybean, milk, dairy, eggs, fish, shellfish, wheat, sesame. •</t>
  </si>
  <si>
    <t>Golden Greek Bread Dip Ingredients:
dehydrated vegetables (garlic, tomato, bell pepper, green onion, parsley) spices, salt, orange peel, natural flavors
• Packed in a facility and/or equipment that produces products containing peanuts, tree nuts, soybean, milk, dairy, eggs, fish, shellfish, wheat, sesame. •</t>
  </si>
  <si>
    <t>Mediterranean Garden Bread Dip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t>
  </si>
  <si>
    <t>Savory Garlic &amp; Herb Bread Dip Ingredients:
garlic, onion, pepper, spices
• Packed in a facility and/or equipment that produces products containing peanuts, tree nuts, soybean, milk, dairy, eggs, fish, shellfish, wheat, sesame. •</t>
  </si>
  <si>
    <t>Sicilian Herb Bread Dip Ingredients:
marjoram, oregano, basil, savory, sage, and thyme
• Packed in a facility and/or equipment that produces products containing peanuts, tree nuts, soybean, milk, dairy, eggs, fish, shellfish, wheat, sesame. •</t>
  </si>
  <si>
    <t>Perfect Blend Italian Bread Dip Ingredients:
oregano, marjoram, thyme, basil, rosemary, red peppers, sage
• Packed in a facility and/or equipment that produces products containing peanuts, tree nuts, soybean, milk, dairy, eggs, fish, shellfish, wheat, sesame. •</t>
  </si>
  <si>
    <t>Rustic Herb Bread Dip Ingredients:
salt, red pepper, black pepper, oregano, rosemary, parsley, garlic, basil
• Packed in a facility and/or equipment that produces products containing peanuts, tree nuts, soybean, milk, dairy, eggs, fish, shellfish, wheat, sesame. •</t>
  </si>
  <si>
    <t>Parmesan &amp; Herb Bread Dip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</si>
  <si>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Tuscan Tomato Bread Dip Ingredients:
tomato, onion, salt, roasted garlic, oregano, parsley
• Packed in a facility and/or equipment that produces products containing peanuts, tree nuts, soybean, milk, dairy, eggs, fish, shellfish, wheat, sesame. •</t>
  </si>
  <si>
    <t>Italian Classic Bread Dip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t>
  </si>
  <si>
    <t>Zesty Italian Bread Dip Ingredients:
dehydrated garlic, spices, orange peel, citric acid, corn oil
• Packed in a facility and/or equipment that produces products containing peanuts, tree nuts, soybean, milk, dairy, eggs, fish, shellfish, wheat, sesame. •</t>
  </si>
  <si>
    <t>Olive &amp; Herb Bread Dip Ingredients:
tomato, garlic, balsamic powder, basil, maltodextrin, balsamic vinegar, modified food starch, natural flavor, caramel color, molasses, oregano
• Packed in a facility and/or equipment that produces products containing peanuts, tree nuts, soybean, milk, dairy, eggs, fish, shellfish, wheat, sesame. •</t>
  </si>
  <si>
    <t>Festival of Herbs Bread Dip Ingredients:
dehydrated garlic, spices, lemon oil
• Packed in a facility and/or equipment that produces products containing peanuts, tree nuts, soybean, milk, dairy, eggs, fish, shellfish, wheat, sesame. •</t>
  </si>
  <si>
    <t>Earth &amp; Garden Bread Dip Ingredients:
rosemary, grains of paradise, sea salt, garlic
• Packed in a facility and/or equipment that produces products containing peanuts, tree nuts, soybean, milk, dairy, eggs, fish, shellfish, wheat, sesame. •</t>
  </si>
  <si>
    <t>A Taste of Europe Bread Dip Ingredients:
citrus peel, salt, sumac, basil, red pepper
• Packed in a facility and/or equipment that produces products containing peanuts, tree nuts, soybean, milk, dairy, eggs, fish, shellfish, wheat, sesame. •</t>
  </si>
  <si>
    <t>French Flair Bread Dip Ingredients:
tomato (tomato, &lt; 2% silicon dioxide (anti-caking agent)), onion, garlic, black pepper, tarragon, and basil
• Packed in a facility and/or equipment that produces products containing peanuts, tree nuts, soybean, milk, dairy, eggs, fish, shellfish, wheat, sesame. •</t>
  </si>
  <si>
    <t>Flavors of Rome Bread Dip Ingredients:
 dried tomato, sea salt, garlic, cane sugar, herbs, spices, &lt;2% silicon dioxide (anti cake)
• Packed in a facility and/or equipment that produces products containing peanuts, tree nuts, soybean, milk, dairy, eggs, fish, shellfish, wheat, sesame. •</t>
  </si>
  <si>
    <t>Spicy Italian Bread Dip Ingredients:
spices, sea salt, dehydrated onion, dehydrated garlic, paprika
• Packed in a facility and/or equipment that produces products containing peanuts, tree nuts, soybean, milk, dairy, eggs, fish, shellfish, wheat, sesame. •</t>
  </si>
  <si>
    <t>Herbal Country Bread Dip Ingredients:
onion, garlic, parsley, basil, oregano, chili pepper &amp; fennel
• Packed in a facility and/or equipment that produces products containing peanuts, tree nuts, soybean, milk, dairy, eggs, fish, shellfish, wheat, sesame. •</t>
  </si>
  <si>
    <t>Italian Cuisine Bread Dip Ingredients:
oregano, rosemary, thyme, basil, marjoram, sage
• Packed in a facility and/or equipment that produces products containing peanuts, tree nuts, soybean, milk, dairy, eggs, fish, shellfish, wheat, sesame. •</t>
  </si>
  <si>
    <t>Bold Onion &amp; Garlic Bread Dip Ingredients:
salt, shallots, black pepper, parsley, coriander, dill weed, chives, garlic
• Packed in a facility and/or equipment that produces products containing peanuts, tree nuts, soybean, milk, dairy, eggs, fish, shellfish, wheat, sesame. •</t>
  </si>
  <si>
    <t>Salt Free European Bread Dip Ingredients:
garlic, basil, oregano, parsley, thyme, spices
• Packed in a facility and/or equipment that produces products containing peanuts, tree nuts, soybean, milk, dairy, eggs, fish, shellfish, wheat, sesame. •</t>
  </si>
  <si>
    <t>Dark Lager Beer Seasoning Ingredients:
sugar, salt, beer extract powder (grain, yeast, hops), cocoa powder, ancho chile, onion,  caramel flavoring (propylene glycol, water, natural &amp; artificial flavors, caramel color), hops and garlic
• ALLERGY ALERT: contains wheat •
• Packed in a facility and/or equipment that produces products containing peanuts, tree nuts, soybean, milk, dairy, eggs, fish, shellfish, wheat, sesame. •</t>
  </si>
  <si>
    <t>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
• Packed in a facility and/or equipment that produces products containing peanuts, tree nuts, soybean, milk, dairy, eggs, fish, shellfish, wheat, sesame. •</t>
  </si>
  <si>
    <t>Spicy Pale Ale Beer Seasoning Ingredients:
beer extract powder (grain, yeast, hops), salt, timut pepper, turmeric, sugar, lemon peel, coriander, garlic, onion, hops, marash chile
• ALLERGY ALERT: contains wheat •
• Packed in a facility and/or equipment that produces products containing peanuts, tree nuts, soybean, milk, dairy, eggs, fish, shellfish, wheat, sesame. •</t>
  </si>
  <si>
    <t>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
• Packed in a facility and/or equipment that produces products containing peanuts, tree nuts, soybean, milk, dairy, eggs, fish, shellfish, wheat, sesame. •</t>
  </si>
  <si>
    <t>Brew Master Marinade Beer Seasoning Ingredients:
garlic, coarse sea salt, black peppercorn, onion, red pepper, domestic paprika, orange peel, coriander, hops
• Packed in a facility and/or equipment that produces products containing peanuts, tree nuts, soybean, milk, dairy, eggs, fish, shellfish, wheat, sesame. •</t>
  </si>
  <si>
    <t>Brew Salt Beer Seasoning Ingredients:
salt, beer extract (grain, yeast, hops) 
• ALLERGY ALERT: contains wheat •
• Packed in a facility and/or equipment that produces products containing peanuts, tree nuts, soybean, milk, dairy, eggs, fish, shellfish, wheat, sesame. •</t>
  </si>
  <si>
    <t>American Brew Beer Seasoning Ingredients:
beer extract powder (grain, yeast, hops), salt, onion 
• ALLERGY ALERT: contains wheat •
• Packed in a facility and/or equipment that produces products containing peanuts, tree nuts, soybean, milk, dairy, eggs, fish, shellfish, wheat, sesame. •</t>
  </si>
  <si>
    <t>Himalayan Salt Ingredients:
coarse pink himalayan sea salt 
• Packed in a facility and/or equipment that produces products containing peanuts, tree nuts, soybean, milk, dairy, eggs, fish, shellfish, wheat, sesame. •</t>
  </si>
  <si>
    <t>Whole Nutmeg Ingredients:
whole nutmeg
• Packed in a facility and/or equipment that produces products containing peanuts, tree nuts, soybean, milk, dairy, eggs, fish, shellfish, wheat, sesame. •</t>
  </si>
  <si>
    <t>Whole Cinnamon Ingredients:
whole cinnamon stick
• Packed in a facility and/or equipment that produces products containing peanuts, tree nuts, soybean, milk, dairy, eggs, fish, shellfish, wheat, sesame. •</t>
  </si>
  <si>
    <t>Whole Cinnamon/Nutmeg Ingredients:
whole cinnamon sticks, whole nutmeg
• Packed in a facility and/or equipment that produces products containing peanuts, tree nuts, soybean, milk, dairy, eggs, fish, shellfish, wheat, sesame. •</t>
  </si>
  <si>
    <t>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
• Packed in a facility and/or equipment that produces products containing peanuts, tree nuts, soybean, milk, dairy, eggs, fish, shellfish, wheat, sesame. •</t>
  </si>
  <si>
    <t>Cream Cheese Powder Ingredients:
dehydrated blend of cream cheese (pasteurized milk and cream, cheese culture, salt, carob bean gum) non -fat milk, sodium phosphate
• ALLERGY ALERT: contains milk •
• No artificial flavors or colors •
• Packed in a facility and/or equipment that produces products containing peanuts, tree nuts, soybean, milk, dairy, eggs, fish, shellfish, wheat, sesame. •</t>
  </si>
  <si>
    <t>Parmesan Cheese Powder Ingredients:
dehydrated parmesan cheese (part-skim milk, cheese culture, salt, enzymes), whey, buttermilk solids, sodium phosphate, and salt
• ALLERGY ALERT: contains milk •
• Packed in a facility and/or equipment that produces products containing peanuts, tree nuts, soybean, milk, dairy, eggs, fish, shellfish, wheat, sesame. •</t>
  </si>
  <si>
    <t>Romano Cheese Powder Ingredients:
dehydrated blend of Romano cheese (part skim cow milk, cheese culture, salt, enzymes) sodium phosphate
• ALLERGY ALERT: contains dairy •
• No artificial flavors or colors •
• Packed in a facility and/or equipment that produces products containing peanuts, tree nuts, soybean, milk, dairy, eggs, fish, shellfish, wheat, sesame. •</t>
  </si>
  <si>
    <t>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
• Packed in a facility and/or equipment that produces products containing peanuts, tree nuts, soybean, milk, dairy, eggs, fish, shellfish, wheat, sesame. •</t>
  </si>
  <si>
    <t>Bleu Cheese Powder Ingredients:
dehydrated blend of blue &amp; cheddar cheeses (pasteurized milk, cheese cultures, salt, enzymes) whey, sodium phosphate salt, lactic acid 
• ALLERGY ALERT: contains dairy •
• Packed in a facility and/or equipment that produces products containing peanuts, tree nuts, soybean, milk, dairy, eggs, fish, shellfish, wheat, sesame. •</t>
  </si>
  <si>
    <t>American Cheese Powder Ingredients:
whey, cheddar cheese (pasteurized milk, cultures, salt &amp; enzymes), salt, butter, buttermilk, sodium phosphate, natural flavors, fd&amp;c yellow #6 and oleoresin turmeric (coloring), and sodium silicoaluminate
• Packed in a facility and/or equipment that produces products containing peanuts, tree nuts, soybean, milk, dairy, eggs, fish, shellfish, wheat, sesame. •</t>
  </si>
  <si>
    <t>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
• Packed in a facility and/or equipment that produces products containing peanuts, tree nuts, soybean, milk, dairy, eggs, fish, shellfish, wheat, sesame. •</t>
  </si>
  <si>
    <t>Gloucester Citrus Sea Salt Ingredients:
sea salt, orange, lemon, black pepper, smoked hickory salt, lime, ginger
• Packed in a facility and/or equipment that produces products containing peanuts, tree nuts, soybean, milk, dairy, eggs, fish, shellfish, wheat, sesame. •</t>
  </si>
  <si>
    <t>Rosemary &amp; Garlic Griller Ingredients:
salt, dehydrated garlic, basil, dehydrated tomato, green bell pepper, soybean oil, dehydrated parsley
• Packed in a facility and/or equipment that produces products containing peanuts, tree nuts, soybean, milk, dairy, eggs, fish, shellfish, wheat, sesame. •</t>
  </si>
  <si>
    <t>Garlic &amp; Herb Bread Dip &amp; Seasoning Ingredients:
garlic, onion, pepper, spices
• Packed in a facility and/or equipment that produces products containing peanuts, tree nuts, soybean, milk, dairy, eggs, fish, shellfish, wheat, sesame. •</t>
  </si>
  <si>
    <t>Herbs de Provence Bread Dip &amp; Seasoning Ingredients:
thyme, marjoram, rosemary, savory, fennel, lavender buds, corn oil
• Packed in a facility and/or equipment that produces products containing peanuts, tree nuts, soybean, milk, dairy, eggs, fish, shellfish, wheat, sesame. •</t>
  </si>
  <si>
    <t>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</si>
  <si>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OBX Sunshine Sea Salt Ingredients:
sea salt, orange, lemon, black pepper, smoked hickory salt, lime, ginger
• Packed in a facility and/or equipment that produces products containing peanuts, tree nuts, soybean, milk, dairy, eggs, fish, shellfish, wheat, sesame. •</t>
  </si>
  <si>
    <t>Parmesan &amp; Herb Bread Dip &amp;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</si>
  <si>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Sicilian Herb Bread Dip &amp; Seasoning Ingredients:
marjoram, oregano, basil, savory, sage, and thyme
• Packed in a facility and/or equipment that produces products containing peanuts, tree nuts, soybean, milk, dairy, eggs, fish, shellfish, wheat, sesame. •</t>
  </si>
  <si>
    <t>Tuscan Herb Bread Dip &amp; Seasoning Ingredients:
garlic, salt, black pepper, onion, pepper flakes, rosemary, basil, oregano, and parsley
• Packed in a facility and/or equipment that produces products containing peanuts, tree nuts, soybean, milk, dairy, eggs, fish, shellfish, wheat, sesame. •</t>
  </si>
  <si>
    <t>Wisconsin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</si>
  <si>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Miners Taco Ingredients:
paprika, salt, onion, corn meal, garlic, flour, cocoa, citric acid, spices
• Packed in a facility and/or equipment that produces products containing peanuts, tree nuts, soybean, milk, dairy, eggs, fish, shellfish, wheat, sesame. •</t>
  </si>
  <si>
    <t>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</si>
  <si>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Birmingham Bam Bam Shrimp Seasoning Ingredients:
onion, garlic, pepper, oregano, basil, thyme
• Packed in a facility and/or equipment that produces products containing peanuts, tree nuts, soybean, milk, dairy, eggs, fish, shellfish, wheat, sesame. •</t>
  </si>
  <si>
    <t>Crestline Crustacean Sensation Seafood Seasoning Ingredients:
paprika, lemon, salt, spices
• Packed in a facility and/or equipment that produces products containing peanuts, tree nuts, soybean, milk, dairy, eggs, fish, shellfish, wheat, sesame. •</t>
  </si>
  <si>
    <t>Mountain Brook Mesquite Grill Seasoning Ingredients:
sugar, garlic, onion, chardex hickory, paprika, salt, cumin, cayenne, black pepper
• Packed in a facility and/or equipment that produces products containing peanuts, tree nuts, soybean, milk, dairy, eggs, fish, shellfish, wheat, sesame. •</t>
  </si>
  <si>
    <t>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</si>
  <si>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Fisherman's Catch "Private Blend" Blackened Seasoning Ingredients:
salt, spices, chili pepper, dehydrated garlic, dehydrated onion, silicon dioxide (anti caking)
• Packed in a facility and/or equipment that produces products containing peanuts, tree nuts, soybean, milk, dairy, eggs, fish, shellfish, wheat, sesame. •</t>
  </si>
  <si>
    <t>Bruschetta Seasoning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</si>
  <si>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Garlic &amp; Tomato Seasoning Ingredients:
salt, spices, dehydrated garlic, onion powder, red bell pepper, tomato, canola, silicon dioxide (anti-caking)
• Packed in a facility and/or equipment that produces products containing peanuts, tree nuts, soybean, milk, dairy, eggs, fish, shellfish, wheat, sesame. •</t>
  </si>
  <si>
    <t>Greek Seasoning  Ingredients:
dehydrated garlic, dehydrated onion, dehydrated bell pepper, spices, sesame seeds, lemon oil
• Packed in a facility and/or equipment that produces products containing peanuts, tree nuts, soybean, milk, dairy, eggs, fish, shellfish, wheat, sesame. •</t>
  </si>
  <si>
    <t>Mediterranean Garden Seasoning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t>
  </si>
  <si>
    <t>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</si>
  <si>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Parmesan &amp; Herb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</si>
  <si>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t>
  </si>
  <si>
    <t>Rosemary &amp; Garlic Seasoning Ingredients:
salt, dehydrated garlic, basil, dehydrated tomato, green bell pepper, soybean oil, dehydrated parsley
• Packed in a facility and/or equipment that produces products containing peanuts, tree nuts, soybean, milk, dairy, eggs, fish, shellfish, wheat, sesame. •</t>
  </si>
  <si>
    <t>Rustic Herb Seasoning Ingredients:
salt, red pepper, black pepper, oregano, rosemary, parsley, garlic, basil
• Packed in a facility and/or equipment that produces products containing peanuts, tree nuts, soybean, milk, dairy, eggs, fish, shellfish, wheat, sesame. •</t>
  </si>
  <si>
    <t>Salt Free Sea Side Seafood Seasoning Ingredients:
garlic, onion, paprika, pepper, oregano, parsley
• Packed in a facility and/or equipment that produces products containing peanuts, tree nuts, soybean, milk, dairy, eggs, fish, shellfish, wheat, sesame. •</t>
  </si>
  <si>
    <t>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t>
  </si>
  <si>
    <t>Tuscan Seasoning Ingredients:
garlic, salt, black pepper, onion, pepper flakes, rosemary, basil, oregano, and parsley
• Packed in a facility and/or equipment that produces products containing peanuts, tree nuts, soybean, milk, dairy, eggs, fish, shellfish, wheat, sesame. •</t>
  </si>
  <si>
    <t>Citrus Sea Salt Ingredients:
sea salt, orange, lemon, black pepper, smoked hickory salt, lime, ginger
• Packed in a facility and/or equipment that produces products containing peanuts, tree nuts, soybean, milk, dairy, eggs, fish, shellfish, wheat, sesame. •</t>
  </si>
  <si>
    <t>Italian Lemon Herb Dressing Mix Ingredients:
salt, sugar, garlic, black pepper, red pepper, msg, artificial flavors, xanthan gum, perservatives
• Packed in a facility and/or equipment that produces products containing peanuts, tree nuts, soybean, milk, dairy, eggs, fish, shellfish, wheat, sesame. •</t>
  </si>
  <si>
    <t>Savory Garlic &amp; Herb Seasoning Ingredients:
garlic, onion, pepper, spices
• Packed in a facility and/or equipment that produces products containing peanuts, tree nuts, soybean, milk, dairy, eggs, fish, shellfish, wheat, sesame. •</t>
  </si>
  <si>
    <t>South African Rooibos Tea Ingredients:
rooibos
• Packed in a facility and/or equipment that produces products containing peanuts, tree nuts, soybean, milk, dairy, eggs, fish, shellfish, wheat, sesame. •</t>
  </si>
  <si>
    <t>Zesty Italian Bread Dip &amp; Seasoning Ingredients:
dehydrated garlic, spices, orange peel, citric acid, corn oil
• Packed in a facility and/or equipment that produces products containing peanuts, tree nuts, soybean, milk, dairy, eggs, fish, shellfish, wheat, sesame. •</t>
  </si>
  <si>
    <t>Sassy Seafood Ingredients:
brown sugar, orange zest, black pepper, sea salt, coriander, anise, cumin, fennel
• Packed in a facility and/or equipment that produces products containing peanuts, tree nuts, soybean, milk, dairy, eggs, fish, shellfish, wheat, sesame. •</t>
  </si>
  <si>
    <t>Moroccan Seasoning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t>
  </si>
  <si>
    <t>Pure Spanish Saffron Ingredients:
saffron
• Packed in a facility and/or equipment that produces products containing peanuts, tree nuts, soybean, milk, dairy, eggs, fish, shellfish, wheat, sesame. •</t>
  </si>
  <si>
    <t>Chicago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t>
  </si>
  <si>
    <t>Scottish Pub Mix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t>
  </si>
  <si>
    <t>Greek Seasoning &amp; Bread Dip Ingredients:
salt, oregano, garlic, basil, onion, mint
• Packed in a facility and/or equipment that produces products containing peanuts, tree nuts, soybean, milk, dairy, eggs, fish, shellfish, wheat, sesame. •</t>
  </si>
  <si>
    <t>Billy Club Rub Ingredients:
brown sugar, salt, spices, pecan meal, dehydrated garlic, paprika, onion powder
• ALLERGY ALERT: contains pecans •
• Packed in a facility and/or equipment that produces products containing peanuts, tree nuts, soybean, milk, dairy, eggs, fish, shellfish, wheat, sesame. •</t>
  </si>
  <si>
    <t>Plow Boy Rub Ingredients:
salt, spices, dehydrated garlic, oleoresin paprika, natural flavor, &lt;2% soybean oil as a processing acid
• Packed in a facility and/or equipment that produces products containing peanuts, tree nuts, soybean, milk, dairy, eggs, fish, shellfish, wheat, sesame. •</t>
  </si>
  <si>
    <t>Show Me State Rub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t>
  </si>
  <si>
    <t>Gourmet Burger Seasoning Ingredients:
salt, maltodextrin, garlic, natural flavors, spices, less than 2% of sunflower oil
• Packed in a facility and/or equipment that produces products containing peanuts, tree nuts, soybean, milk, dairy, eggs, fish, shellfish, wheat, sesame. •</t>
  </si>
  <si>
    <t>Cajun Creole Ingredients:
paprika, garlic, onion, spices, &lt;1% calcium stearate (anti caking)
• Packed in a facility and/or equipment that produces products containing peanuts, tree nuts, soybean, milk, dairy, eggs, fish, shellfish, wheat, sesame. •</t>
  </si>
  <si>
    <t>Bold Onion &amp; Garlic Seasoning Ingredients:
salt, shallots, black pepper, parsley, coriander, dill weed, chives, garlic
• Packed in a facility and/or equipment that produces products containing peanuts, tree nuts, soybean, milk, dairy, eggs, fish, shellfish, wheat, sesame. •</t>
  </si>
  <si>
    <t>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t>
  </si>
  <si>
    <t>White Cheddar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</si>
  <si>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Jalapeno Seasoning Ingredients: 
salt, onion, jalapeno, garlic, cilantro, tomato powder, spices, not more than 2% silicon dioxide added to prevent caking
• Packed in a facility and/or equipment that produces products containing peanuts, tree nuts, soybean, milk, dairy, eggs, fish, shellfish, wheat, sesame. •</t>
  </si>
  <si>
    <t>Sour Cream and Chive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t>
  </si>
  <si>
    <t>Parmesan &amp; Garlic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t>
  </si>
  <si>
    <t>Pink Himalayan &amp; Ghost Chili Sea Salt Ingredients:
coarse pink Himalayan sea salt, ghost chili peppers
• Packed in a facility and/or equipment that produces products containing peanuts, tree nuts, soybean, milk, dairy, eggs, fish, shellfish, wheat, sesame. •</t>
  </si>
  <si>
    <t>Applewood Sea Salt Ingredients:
sea salt smoked over applewood fire
• Packed in a facility and/or equipment that produces products containing peanuts, tree nuts, soybean, milk, dairy, eggs, fish, shellfish, wheat, sesame. •</t>
  </si>
  <si>
    <t>Salt Free Seaside Seafood Ingredients:
garlic, onion, paprika, pepper, oregano, parsley
• Packed in a facility and/or equipment that produces products containing peanuts, tree nuts, soybean, milk, dairy, eggs, fish, shellfish, wheat, sesame. •</t>
  </si>
  <si>
    <t>Spicy Italian Seasoning Ingredients:
spices, sea salt, dehydrated onion, dehydrated garlic, paprika
• Packed in a facility and/or equipment that produces products containing peanuts, tree nuts, soybean, milk, dairy, eggs, fish, shellfish, wheat, sesame. •</t>
  </si>
  <si>
    <t>Sweet Cherry Seasoning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t>
  </si>
  <si>
    <t>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t>
  </si>
  <si>
    <t>Virginia Pork Rub Ingredients:
chili powder, dehydrated garlic, spices, sea salt
• Packed in a facility and/or equipment that produces products containing peanuts, tree nuts, soybean, milk, dairy, eggs, fish, shellfish, wheat, sesame. •</t>
  </si>
  <si>
    <t>Citrus Sneeze Ingredients:
salt, citric acid, garlic, onion, pepper, turmeric
• Packed in a facility and/or equipment that produces products containing peanuts, tree nuts, soybean, milk, dairy, eggs, fish, shellfish, wheat, sesame. •</t>
  </si>
  <si>
    <t>Montana "Big Sky" Steak Seasoning Ingredients:
salt, spices, dehydrated garlic, oleoresin paprika, natural flavor, &lt;2% soybean oil as a processing acid
• Packed in a facility and/or equipment that produces products containing peanuts, tree nuts, soybean, milk, dairy, eggs, fish, shellfish, wheat, sesame. •</t>
  </si>
  <si>
    <t>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</si>
  <si>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Six Pepper Blend Seasoning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</si>
  <si>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Bruschetta Rustic Dipping Herbs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</si>
  <si>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t>
  </si>
  <si>
    <t>Greek Dipping Herbs Ingredients:
dehydrated garlic, dehydrated onion, dehydrated bell pepper, spices, sesame seeds, lemon oil
• Packed in a facility and/or equipment that produces products containing peanuts, tree nuts, soybean, milk, dairy, eggs, fish, shellfish, wheat, sesame. •</t>
  </si>
  <si>
    <t>Classic Italian Blend Ingredients:
garlic, salt, black pepper, onion, pepper flakes, rosemary, basil, oregano, and parsley
• Packed in a facility and/or equipment that produces products containing peanuts, tree nuts, soybean, milk, dairy, eggs, fish, shellfish, wheat, sesame. •</t>
  </si>
  <si>
    <t>Spicy Italian Dipping Herbs Ingredients:
spices, sea salt, dehydrated onion, dehydrated garlic, paprika
• Packed in a facility and/or equipment that produces products containing peanuts, tree nuts, soybean, milk, dairy, eggs, fish, shellfish, wheat, sesame. •</t>
  </si>
  <si>
    <t>Flavors of Venice Bread Dip &amp; Seasoning Ingredients:
onion, garlic, oregano, anise seed, rosemary, bell pepper, basil
• Packed in a facility and/or equipment that produces products containing peanuts, tree nuts, soybean, milk, dairy, eggs, fish, shellfish, wheat, sesame. •</t>
  </si>
  <si>
    <t>Herbs &amp; Lemon Bread Dip &amp; Seasoning Ingredients:
dehydrated garlic, spices, lemon oil
• Packed in a facility and/or equipment that produces products containing peanuts, tree nuts, soybean, milk, dairy, eggs, fish, shellfish, wheat, sesame. •</t>
  </si>
  <si>
    <t>Italian Classic Bread Dip &amp; Seasoning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t>
  </si>
  <si>
    <t>Italian Countryside Bread Dip &amp; Seasoning Ingredients:
onion, garlic, parsley, basil, oregano, chili pepper &amp; fennel
• Packed in a facility and/or equipment that produces products containing peanuts, tree nuts, soybean, milk, dairy, eggs, fish, shellfish, wheat, sesame. •</t>
  </si>
  <si>
    <t>Mediterranean Bread Dip &amp; Seasoning Ingredients:
sea salt, dehydrated garlic, spices, dehydrated red bell pepper, dehydrated lemon peel
• Packed in a facility and/or equipment that produces products containing peanuts, tree nuts, soybean, milk, dairy, eggs, fish, shellfish, wheat, sesame. •</t>
  </si>
  <si>
    <t>Highland Steak Rub Ingredients:
salt, paprika, garlic, mustard, sugar, spices
• Packed in a facility and/or equipment that produces products containing peanuts, tree nuts, soybean, milk, dairy, eggs, fish, shellfish, wheat, sesame. •</t>
  </si>
  <si>
    <t xml:space="preserve">Gloucester Seasoning Ingredients:
sage, oregano, sea salt, rosemary, garlic, black pepper
• Packed in a facility and/or equipment that produces products containing peanuts, tree nuts, soybean, milk, dairy, eggs, fish, shellfish, wheat, sesame. • </t>
  </si>
  <si>
    <t>River City Blend Ingredients:
onion powder, garlic powder, coriander, black pepper, crushed chili flakes, minced onion, minced garlic, cut &amp; sifted rosemary, crushed red pepper, parsley
• Packed in a facility and/or equipment that produces products containing peanuts, tree nuts, soybean, milk, dairy, eggs, fish, shellfish, wheat, sesame. •</t>
  </si>
  <si>
    <t>Any Kind of Burger Seasoning Ingredients:
salt, maltodextrin, garlic, natural flavors, spices, less than 2% of sunflower oil
• Packed in a facility and/or equipment that produces products containing peanuts, tree nuts, soybean, milk, dairy, eggs, fish, shellfish, wheat, sesame. •</t>
  </si>
  <si>
    <t>Barbecue Sauce &amp; Seasoning Ingredients:
salt, dehydrated red &amp; green bell peppers, spices including (paprika, dehydrated onion, dehydrated garlic, chili pepper) citric acid, soybean oil, extractive of paprika (color) &lt;1% silicon dioxide (anti cake)
• ALLERGY ALERT: contains soybean oil •
• Packed in a facility and/or equipment that produces products containing peanuts, tree nuts, soybean, milk, dairy, eggs, fish, shellfish, wheat, sesame. •</t>
  </si>
  <si>
    <t>Sure Fire Winner Grill Seasoning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t>
  </si>
  <si>
    <t>PA Dutch Chicken Seasoning Ingredients:
thyme, sage, marjoram, rosemary, pepper, nutmeg
• Packed in a facility and/or equipment that produces products containing peanuts, tree nuts, soybean, milk, dairy, eggs, fish, shellfish, wheat, sesame. •</t>
  </si>
  <si>
    <t>Southern Sweet Rib Rub Ingredients:
honey (refinery syrup, honey) evaporated cane juice, sea salt, dehydrated garlic, onion, bell pepper, lemon, sugar, chili pepper, paprika, citric acid, yeast extract, celery, natural flavor (lemon oil, garlic oil)spices, extractives of paprika for color
• Packed in a facility and/or equipment that produces products containing peanuts, tree nuts, soybean, milk, dairy, eggs, fish, shellfish, wheat, sesame. •</t>
  </si>
  <si>
    <t xml:space="preserve">Mesquite Wood Grill Seasoning Ingredients:
sugar, garlic, onion, chardex hickory, paprika, salt, cumin, cayenne, black pepper
• Packed in a facility and/or equipment that produces products containing peanuts, tree nuts, soybean, milk, dairy, eggs, fish, shellfish, wheat, sesame. •
</t>
  </si>
  <si>
    <t>Deli BBQ Seasoning Ingredients:
salt, paprika, spices, sugar, msg, onion, garlic, spice extract, and &lt;2% tricalcium phosphate
• Packed in a facility and/or equipment that produces products containing peanuts, tree nuts, soybean, milk, dairy, eggs, fish, shellfish, wheat, sesame. •</t>
  </si>
  <si>
    <t>Fiesta Fajita Seasoning Ingredients:
salt, garlic, onion, pepper, spices
• Packed in a facility and/or equipment that produces products containing peanuts, tree nuts, soybean, milk, dairy, eggs, fish, shellfish, wheat, sesame. •</t>
  </si>
  <si>
    <t>Hickory Wood Grill Seasoning Ingredients:
garlic, onion, pepper, smoke flavor, salt
• Packed in a facility and/or equipment that produces products containing peanuts, tree nuts, soybean, milk, dairy, eggs, fish, shellfish, wheat, sesame. •</t>
  </si>
  <si>
    <t>Honey Chipotle Seasoning Ingredients:
honey, sea salt, onion, paprika, chipotle, rosemary, basil, oregano, sage and marjoram
• Packed in a facility and/or equipment that produces products containing peanuts, tree nuts, soybean, milk, dairy, eggs, fish, shellfish, wheat, sesame. •</t>
  </si>
  <si>
    <t>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</si>
  <si>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Blue Ribbon Pecan Rub Ingredients:
brown sugar, salt, spices, pecan meal, dehydrated garlic, paprika, onion powder
• ALLERGY ALERT: contains pecan •
• Packed in a facility and/or equipment that produces products containing peanuts, tree nuts, soybean, milk, dairy, eggs, fish, shellfish, wheat, sesame. •</t>
  </si>
  <si>
    <t>Burnt End Brisket Rub Ingredients:
salt, spices, black pepper, Chile powder, lemon granules, dehydrated garlic, dehydrated onion, sugar, calcium silicate (a free flow agent)
• Packed in a facility and/or equipment that produces products containing peanuts, tree nuts, soybean, milk, dairy, eggs, fish, shellfish, wheat, sesame. •</t>
  </si>
  <si>
    <t>Canadian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t>
  </si>
  <si>
    <t>Texas Smoke Grill Seasoning Ingredients:
natural hickory smoke flavor, salt, dehydrated onion, dehydrated garlic, spices, paprika, citric acid, soybean oil, &lt;1% silicon dioxide (anti caking)
• ALLERGY ALERT: contains soybean oil •
• Packed in a facility and/or equipment that produces products containing peanuts, tree nuts, soybean, milk, dairy, eggs, fish, shellfish, wheat, sesame. •</t>
  </si>
  <si>
    <t>Black Angus Steak Seasoning Ingredients:
salt, paprika, garlic, mustard, sugar, spices
• Packed in a facility and/or equipment that produces products containing peanuts, tree nuts, soybean, milk, dairy, eggs, fish, shellfish, wheat, sesame. •</t>
  </si>
  <si>
    <t>Roast Beef Seasoning Ingredients:
onion, garlic, salt, black pepper
• Packed in a facility and/or equipment that produces products containing peanuts, tree nuts, soybean, milk, dairy, eggs, fish, shellfish, wheat, sesame. •</t>
  </si>
  <si>
    <t>Sizzlin/Southwestern Blend Ingredients:
salt, garlic, oregano, turmeric, pepper
• Packed in a facility and/or equipment that produces products containing peanuts, tree nuts, soybean, milk, dairy, eggs, fish, shellfish, wheat, sesame. •</t>
  </si>
  <si>
    <t>Smoky BBQ Blend Ingredients:
salt, sugar, celery, msg, onion, garlic, spices, liquid extract
• Packed in a facility and/or equipment that produces products containing peanuts, tree nuts, soybean, milk, dairy, eggs, fish, shellfish, wheat, sesame. •</t>
  </si>
  <si>
    <t>Louisiana Cajun Style Blend Ingredients:
paprika, salt, onion, garlic, cayenne pepper, black pepper, celery, thyme
• Packed in a facility and/or equipment that produces products containing peanuts, tree nuts, soybean, milk, dairy, eggs, fish, shellfish, wheat, sesame. •</t>
  </si>
  <si>
    <t>Canadian Chicken Seasoning Ingredients:
salt, spices, dehydrated garlic, dehydrated onion, parsley, mustard seed, paprika, black pepper
• Packed in a facility and/or equipment that produces products containing peanuts, tree nuts, soybean, milk, dairy, eggs, fish, shellfish, wheat, sesame. •</t>
  </si>
  <si>
    <t>Bold &amp; Savory Grill Seasoning Ingredients:
brown sugar, paprika, smoked mesquite salt, garlic, onion, black pepper, cloves, cayenne
• Packed in a facility and/or equipment that produces products containing peanuts, tree nuts, soybean, milk, dairy, eggs, fish, shellfish, wheat, sesame. •</t>
  </si>
  <si>
    <t>Roasted Chicken Dinner Seasoning Ingredients:
garlic, basil, oregano, pepper, salt, coriander, ginger, paprika, thyme, citric acid, soybean oil, &lt;2% calcium stearate as anti caking agent, spices
• Packed in a facility and/or equipment that produces products containing peanuts, tree nuts, soybean, milk, dairy, eggs, fish, shellfish, wheat, sesame. •</t>
  </si>
  <si>
    <t>Sloppy Joe Seasoning Ingredients:
salt, sugar, dehydrated onion, dehydrated red &amp; green peppers, chili peppers, spices, dehydrated garlic, natural flavor
• Packed in a facility and/or equipment that produces products containing peanuts, tree nuts, soybean, milk, dairy, eggs, fish, shellfish, wheat, sesame. •</t>
  </si>
  <si>
    <t>Southern Farmhouse Blend Ingredients:
sugar, salt, msg, hydrolyzed soy protein (hydrolyzed soy protein, salt, carmel color, sunflower oil) spices, maltodextrin, garlic, oleoresin paprika, &lt;2% silicon dioxide for anti-caking
• Packed in a facility and/or equipment that produces products containing peanuts, tree nuts, soybean, milk, dairy, eggs, fish, shellfish, wheat, sesame. •</t>
  </si>
  <si>
    <t>Herbal Grill Seasoning Ingredients:
dehydrated garlic, onion, spices, herbs, salt, corn oil
• Packed in a facility and/or equipment that produces products containing peanuts, tree nuts, soybean, milk, dairy, eggs, fish, shellfish, wheat, sesame. •</t>
  </si>
  <si>
    <t>Sweet Cherry Rub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t>
  </si>
  <si>
    <t>VA Baked Ham Glaze Ingredients:
sugar, paprika, cloves, cinnamon
• Packed in a facility and/or equipment that produces products containing peanuts, tree nuts, soybean, milk, dairy, eggs, fish, shellfish, wheat, sesame. •</t>
  </si>
  <si>
    <t>Griller Thriller Ingredients:
sugar, brown sugar, salt, dry honey (refinery syrup, honey), dehydrated peach, paprika and other spices, dehydrated garlic and onion, oleoresin paprika and turmeric added for color and not more than 1.0% silicone dioxide added to prevent caking
• Packed in a facility and/or equipment that produces products containing peanuts, tree nuts, soybean, milk, dairy, eggs, fish, shellfish, wheat, sesame. •</t>
  </si>
  <si>
    <t>Asian Pork Rub Ingredients:
dehydrated onion, garlic, sea salt, spices, brown sugar, sesame seeds, sugar, sesame oil, natural hickory smoke flavor (maltodextrin, natural smoke flavor, lemongrass oil, spice extratives, silicon dioxide
• Packed in a facility and/or equipment that produces products containing peanuts, tree nuts, soybean, milk, dairy, eggs, fish, shellfish, wheat, sesame. •</t>
  </si>
  <si>
    <t>Sweet Honey Herb Blend Ingredients:
salt. garlic, onion, pepper, honey, vinegar, paprika, sugar, spices
• Packed in a facility and/or equipment that produces products containing peanuts, tree nuts, soybean, milk, dairy, eggs, fish, shellfish, wheat, sesame. •</t>
  </si>
  <si>
    <t>Zesty Taco Seasoning Ingredients:
paprika, salt, onion, corn meal, garlic, flour, cocoa, citric acid, spices
• Packed in a facility and/or equipment that produces products containing peanuts, tree nuts, soybean, milk, dairy, eggs, fish, shellfish, wheat, sesame. •</t>
  </si>
  <si>
    <t>Wild Buffalo Wing Seasoning Ingredients:
sea salt, vinegar powder, cayenne pepper, sugar, garlic, paprika, pepper, turmeric
• Packed in a facility and/or equipment that produces products containing peanuts, tree nuts, soybean, milk, dairy, eggs, fish, shellfish, wheat, sesame. •</t>
  </si>
  <si>
    <t>Turkey &amp; Stuffing Ingredients:
Brown sugar, sea salt, ginger, orange, black pepper, nutmeg, and cloves
• Packed in a facility and/or equipment that produces products containing peanuts, tree nuts, soybean, milk, dairy, eggs, fish, shellfish, wheat, sesame. •</t>
  </si>
  <si>
    <t>Virginia Chicken &amp; Poultry Ingredients:
salt, coriander, rosemary, laurel, sage, oregano, marjoram, cumin, natural oil, calcium, spices
• Packed in a facility and/or equipment that produces products containing peanuts, tree nuts, soybean, milk, dairy, eggs, fish, shellfish, wheat, sesame. •</t>
  </si>
  <si>
    <t>Irish Pub Seasoning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t>
  </si>
  <si>
    <t>Down Home Beef &amp; Chop Ingredients:
paprika, garlic, sea salt, sugar, coriander, cumin, mustard, black pepper, celery, thyme, sage, clove, and oregano
• Packed in a facility and/or equipment that produces products containing peanuts, tree nuts, soybean, milk, dairy, eggs, fish, shellfish, wheat, sesame. •</t>
  </si>
  <si>
    <t>Oregon Trail Bold Steak Grilling Ingredients:
salt, spices, dehydrated garlic, oleoresin paprika, natural flavor, &lt;2% soybean oil as a processing acid
• Packed in a facility and/or equipment that produces products containing peanuts, tree nuts, soybean, milk, dairy, eggs, fish, shellfish, wheat, sesame. •</t>
  </si>
  <si>
    <t>Woodfire BBQ Seasoning Ingredients:
spices (including mustard) salt, dehydrated garlic, paprika, sugar, natural flavor, silicon dioxide
• Packed in a facility and/or equipment that produces products containing peanuts, tree nuts, soybean, milk, dairy, eggs, fish, shellfish, wheat, sesame. •</t>
  </si>
  <si>
    <t>Blue Ridge Mountain Seasoning Ingredients:
salt, spices (including black pepper, dill seed, coriander, and red pepper), dehydrated garlic, cocoa powder, coffee, soybean oil and extractives of paprika, dill, garlic and black pepper
• Packed in a facility and/or equipment that produces products containing peanuts, tree nuts, soybean, milk, dairy, eggs, fish, shellfish, wheat, sesame. •</t>
  </si>
  <si>
    <t>Summer Sizzle Grill Seasoning Ingredients:
salt, sugar, spices, paprika, natural flavors, &lt;2% silicon dioxide to prevent caking
• Packed in a facility and/or equipment that produces products containing peanuts, tree nuts, soybean, milk, dairy, eggs, fish, shellfish, wheat, sesame. •</t>
  </si>
  <si>
    <t>Spicy Apple Seasoning Ingredients:
brown sugar, spices including paprika, salt, dehydrated apple powder, garlic powder, soybean oil, tricalcium phosphate
• Packed in a facility and/or equipment that produces products containing peanuts, tree nuts, soybean, milk, dairy, eggs, fish, shellfish, wheat, sesame. •</t>
  </si>
  <si>
    <t>Sweet &amp; Spicy Grill Seasoning Ingredients:
brown sugar, salt, spice, molasses powder (refinery syrup, can molasses, cane caramel color), dehydrated garlic
• Packed in a facility and/or equipment that produces products containing peanuts, tree nuts, soybean, milk, dairy, eggs, fish, shellfish, wheat, sesame. •</t>
  </si>
  <si>
    <t>Chef Master Grill Seasoning Ingredients:
sea salt, dehydrated onion, dehydrated garlic, black pepper, spices, dehydrated red bell pepper
• Packed in a facility and/or equipment that produces products containing peanuts, tree nuts, soybean, milk, dairy, eggs, fish, shellfish, wheat, sesame. •</t>
  </si>
  <si>
    <t>Garlic Pepper Steak Grill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t>
  </si>
  <si>
    <t>Sweet, Hot &amp; Smoky Seasoning Ingredients:
salt, paprika, natural spices, msg, garlic powder, red pepper, smoke powder, cane sugar
• Packed in a facility and/or equipment that produces products containing peanuts, tree nuts, soybean, milk, dairy, eggs, fish, shellfish, wheat, sesame. •</t>
  </si>
  <si>
    <t>Memphis Grill Seasoning Ingredients:
paprika, salt, sugar, dehydrated onion, dehydrated garlic, spices
• Packed in a facility and/or equipment that produces products containing peanuts, tree nuts, soybean, milk, dairy, eggs, fish, shellfish, wheat, sesame. •</t>
  </si>
  <si>
    <t>Hot Off the Grill Seasoning Ingredients:
dehydrated garlic, onion, sea salt, bell peppers, lemon, spices, sugar, paprika, brown sugar, citric acid, celery seed, turmeric, natural flavor, extractives of paprika
• Packed in a facility and/or equipment that produces products containing peanuts, tree nuts, soybean, milk, dairy, eggs, fish, shellfish, wheat, sesame. •</t>
  </si>
  <si>
    <t>Ultimate Grill Seasoning Ingredients:
salt, sugar, spices, chili pepper, brown sugar, paprika, msg, garlic, onion, garlic powder
• Packed in a facility and/or equipment that produces products containing peanuts, tree nuts, soybean, milk, dairy, eggs, fish, shellfish, wheat, sesame. •</t>
  </si>
  <si>
    <t>Zesty Grill Seasoning Ingredients:
onion, red bell peppers, salt, spices, sugar, garlic, grill flavor (from sunflower oil) natural flavor
• Packed in a facility and/or equipment that produces products containing peanuts, tree nuts, soybean, milk, dairy, eggs, fish, shellfish, wheat, sesame. •</t>
  </si>
  <si>
    <t>Grillin' with Heat Seasoning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t>
  </si>
  <si>
    <t>Smoky Mountain BBQ Griller Ingredients:
salt, spices (black pepper, dill seed, coriander, red pepper) dehydrated garlic, soybean oil, hickory, extractives of paprika, dill, garlic, black pepper
• Packed in a facility and/or equipment that produces products containing peanuts, tree nuts, soybean, milk, dairy, eggs, fish, shellfish, wheat, sesame. •</t>
  </si>
  <si>
    <t>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 Packed in a facility and/or equipment that produces products containing peanuts, tree nuts, soybean, milk, dairy, eggs, fish, shellfish, wheat, sesame. •</t>
  </si>
  <si>
    <t>Espresso Coffee Rub Ingredients:
harbinger coffee, kosher salt, garlic, pink peppercorns, brown sugar, cayenne, clove, cinnamon, mace
• Packed in a facility and/or equipment that produces products containing peanuts, tree nuts, soybean, milk, dairy, eggs, fish, shellfish, wheat, sesame. •</t>
  </si>
  <si>
    <t>Caribbean Island Jerk Ingredients:
salt, cayenne pepper, garlic, onion, cinnamon, ginger, black pepper, dark chili powder, citric acid, sugar
• Packed in a facility and/or equipment that produces products containing peanuts, tree nuts, soybean, milk, dairy, eggs, fish, shellfish, wheat, sesame. •</t>
  </si>
  <si>
    <t>Smoked Bacon Bourbon Ingredients:
brown sugar, cinnamon, caramel sugar, salt, chipotle, soy based bacon bits
• ALLERGY ALERT: contains soy •
• Packed in a facility and/or equipment that produces products containing peanuts, tree nuts, soybean, milk, dairy, eggs, fish, shellfish, wheat, sesame. •</t>
  </si>
  <si>
    <t>Montreal Chicken Seasoning Ingredients:
granulated garlic, curry, crushed red pepper, oregano, sea salt flakes, sugar, spices, mustard seed, dehydrated garlic
• Packed in a facility and/or equipment that produces products containing peanuts, tree nuts, soybean, milk, dairy, eggs, fish, shellfish, wheat, sesame. •</t>
  </si>
  <si>
    <t>Coffee Rub Blend Ingredients:
coffee grinds, spices, sugar, garlic, salt, extracts of paprika
• Packed in a facility and/or equipment that produces products containing peanuts, tree nuts, soybean, milk, dairy, eggs, fish, shellfish, wheat, sesame. •</t>
  </si>
  <si>
    <t>Pennsylvania Pork Rub Ingredients:
chili powder, dehydrated garlic, spices, sea salt
• Packed in a facility and/or equipment that produces products containing peanuts, tree nuts, soybean, milk, dairy, eggs, fish, shellfish, wheat, sesame. •</t>
  </si>
  <si>
    <t>Butcher Blend Grill Seasoning Ingredients:
salt, sugar, corn flour, garlic, onion, spices, worcestershire, caramel color, soybean oil
• Packed in a facility and/or equipment that produces products containing peanuts, tree nuts, soybean, milk, dairy, eggs, fish, shellfish, wheat, sesame. •</t>
  </si>
  <si>
    <t>Way Down South Grill Seasoning Ingredients:
salt, sugar, dextrose, spices, dehydrated garlic, dehydrated onion
• Packed in a facility and/or equipment that produces products containing peanuts, tree nuts, soybean, milk, dairy, eggs, fish, shellfish, wheat, sesame. •</t>
  </si>
  <si>
    <t>Mighty Meatloaf Ingredients:
salt, dextrose, onion, spices, msg, garlic
• Packed in a facility and/or equipment that produces products containing peanuts, tree nuts, soybean, milk, dairy, eggs, fish, shellfish, wheat, sesame. •</t>
  </si>
  <si>
    <t>For Every Grill Seasoning Ingredients:
salt, paprika, natural spices, msg, garlic powder, red pepper, oleo resin paprika, tricalcium phosphate (anti-caking)
• Packed in a facility and/or equipment that produces products containing peanuts, tree nuts, soybean, milk, dairy, eggs, fish, shellfish, wheat, sesame. •</t>
  </si>
  <si>
    <t>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
• Packed in a facility and/or equipment that produces products containing peanuts, tree nuts, soybean, milk, dairy, eggs, fish, shellfish, wheat, sesame. •</t>
  </si>
  <si>
    <t>Bold Heat Grill Seasoning Ingredients:
salt, spices, dextrose, sugar, spice extractives, tricalcium phosphate (anti-caking)
• Packed in a facility and/or equipment that produces products containing peanuts, tree nuts, soybean, milk, dairy, eggs, fish, shellfish, wheat, sesame. •</t>
  </si>
  <si>
    <t>Top Choice Grill Seasoning Ingredients:
salt, chili powder, dehydrated garlic &amp; onion, spices, white pepper, corn oil
• Packed in a facility and/or equipment that produces products containing peanuts, tree nuts, soybean, milk, dairy, eggs, fish, shellfish, wheat, sesame. •</t>
  </si>
  <si>
    <t>On The Sweet Side Grill Seasoning Ingredients:
salt, dextrose, brown sugar, spices, spice extractives, tricalcium phosphate (anti-caking)
• Packed in a facility and/or equipment that produces products containing peanuts, tree nuts, soybean, milk, dairy, eggs, fish, shellfish, wheat, sesame. •</t>
  </si>
  <si>
    <t>Home Made Chili Blend Ingredients:
chili pepper, salt, cumin, oregano, garlic, onion, enriched wheat flour (flour, iron, niacin, thiamine, riboflavin, folic acid
• Packed in a facility and/or equipment that produces products containing peanuts, tree nuts, soybean, milk, dairy, eggs, fish, shellfish, wheat, sesame. •</t>
  </si>
  <si>
    <t>Tangy Chicken Seasoning Ingredients:
dehydrated garlic, dehydrated onion, sea salt, spices, dehydrated orange, paprika, dehydrated green bell pepper, vegetable oil
• Packed in a facility and/or equipment that produces products containing peanuts, tree nuts, soybean, milk, dairy, eggs, fish, shellfish, wheat, sesame. •</t>
  </si>
  <si>
    <t>Flipping the Bird Ingredients:
paprika, onion, lemon, honey, sage, marjoram, ancho, black pepper, pasilla, celery, garlic, cumin
• Packed in a facility and/or equipment that produces products containing peanuts, tree nuts, soybean, milk, dairy, eggs, fish, shellfish, wheat, sesame. •</t>
  </si>
  <si>
    <t>Bacon Griller Seasoning Ingredients:
salt, black pepper, dill seed, coriander, red pepper flakes, dehydrated garlic, cocoa powder, extratives of paprika, dill, garlic, black pepper, brown sugar, rendered bacon fat, natural applewood smoke flavor, silicon dioxide (anti caking)
• Packed in a facility and/or equipment that produces products containing peanuts, tree nuts, soybean, milk, dairy, eggs, fish, shellfish, wheat, sesame. •</t>
  </si>
  <si>
    <t>Smoked Griller Blend Ingredients:
spices, salt, dehydrated garlic, sugar, dehydrated 
onion, caranel color, red bell pepper, parsley, soybean
or cottonseed oil, smoke flavors, extractives of paprika, 
silicon dioxide (anti caking) may contain sulfites
• Packed in a facility and/or equipment that produces products containing peanuts, tree nuts, soybean, milk, dairy, eggs, fish, shellfish, wheat, sesame. •</t>
  </si>
  <si>
    <t>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
• Packed in a facility and/or equipment that produces products containing peanuts, tree nuts, soybean, milk, dairy, eggs, fish, shellfish, wheat, sesame. •</t>
  </si>
  <si>
    <t>Buttery Garlic Steak Seasoning Ingredients:
butter (nonfat dry milk, natural flavor, buttermilk solids, milk solids) salt, pepper, garlic, onion
• ALLERGY ALERT: contains milk •
• Packed in a facility and/or equipment that produces products containing peanuts, tree nuts, soybean, milk, dairy, eggs, fish, shellfish, wheat, sesame. •</t>
  </si>
  <si>
    <t>Smoky Maple Seasoning Ingredients:
salt, sugar, paprika, garlic, onion, bell pepper and spices 
• Packed in a facility and/or equipment that produces products containing peanuts, tree nuts, soybean, milk, dairy, eggs, fish, shellfish, wheat, sesame. •</t>
  </si>
  <si>
    <t>Honey BBQ Rub Ingredients:
sugar, salt, honey solids, Worcestershire sauce powder, spices, onion, garlic, xanthan gum, natural flavors, extractives of paprika, caramel color
• Packed in a facility and/or equipment that produces products containing peanuts, tree nuts, soybean, milk, dairy, eggs, fish, shellfish, wheat, sesame. •</t>
  </si>
  <si>
    <t>Salt Free Taco Seasoning Ingredients:
paprika, garlic, onion, cumin, oregano, spices
• Packed in a facility and/or equipment that produces products containing peanuts, tree nuts, soybean, milk, dairy, eggs, fish, shellfish, wheat, sesame. •</t>
  </si>
  <si>
    <t>Perfect Prime Rib Seasoning Ingredients:
black pepper, spices, dehydrated onion, dehydrated garlic, salt
• Packed in a facility and/or equipment that produces products containing peanuts, tree nuts, soybean, milk, dairy, eggs, fish, shellfish, wheat, sesame. •</t>
  </si>
  <si>
    <t>Sweet Heat Pub Seasoning Ingredients:
chili pepper, black pepper, paprika, salt, sugar, spices, dehydrated garlic, dehydrated onion, honey granules, extractives of paprika, turmeric, tricalcium phosphate (anti caking)
• Packed in a facility and/or equipment that produces products containing peanuts, tree nuts, soybean, milk, dairy, eggs, fish, shellfish, wheat, sesame. •</t>
  </si>
  <si>
    <t>Venison Seasoning Ingredients:
salt, spices, onion, red bell peppers, sugar, garlic, grill flavor (from sunflower oil), natural flavor
• Packed in a facility and/or equipment that produces products containing peanuts, tree nuts, soybean, milk, dairy, eggs, fish, shellfish, wheat, sesame. •</t>
  </si>
  <si>
    <t>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
• Packed in a facility and/or equipment that produces products containing peanuts, tree nuts, soybean, milk, dairy, eggs, fish, shellfish, wheat, sesame. •</t>
  </si>
  <si>
    <t>Smoky Campfire Grill Seasoning Ingredients:
brown sugar, sugar, salt, smoked paprika, onion, peppercorn, garlic
• Packed in a facility and/or equipment that produces products containing peanuts, tree nuts, soybean, milk, dairy, eggs, fish, shellfish, wheat, sesame. •</t>
  </si>
  <si>
    <t>Red Hot Heat Grill Seasoning Ingredients:
salt, pepper, coriander, cumin, fennel, paprika, chipotle, crushed red pepper, habanero
• Packed in a facility and/or equipment that produces products containing peanuts, tree nuts, soybean, milk, dairy, eggs, fish, shellfish, wheat, sesame. •</t>
  </si>
  <si>
    <t>Black Truffle Grill Dust Seasoning Ingredients:
black truffle salt (salt, truffle flavor (natural and artificial flavors), truffles, canola oil), garlic, onion, black peppercorn, cornstarch, cocoa powder, sugar
• Packed in a facility and/or equipment that produces products containing peanuts, tree nuts, soybean, milk, dairy, eggs, fish, shellfish, wheat, sesame. •</t>
  </si>
  <si>
    <t>Fruit Tea Ingredients:
rose hips, lemongrass, hibiscus, peppermint, orange peel
• Packed in a facility and/or equipment that produces products containing peanuts, tree nuts, soybean, milk, dairy, eggs, fish, shellfish, wheat, sesame. •</t>
  </si>
  <si>
    <t>English Breakfast Tea Ingredients:
ceylon bop tea, kalgar bop tea
• Packed in a facility and/or equipment that produces products containing peanuts, tree nuts, soybean, milk, dairy, eggs, fish, shellfish, wheat, sesame. •</t>
  </si>
  <si>
    <t>Moroccan Mint Tea Ingredients:
gunpowder green tea, spearmint
• Packed in a facility and/or equipment that produces products containing peanuts, tree nuts, soybean, milk, dairy, eggs, fish, shellfish, wheat, sesame. •</t>
  </si>
  <si>
    <t>Guacamole Seasoning Ingredients:
onion, salt, crushed red pepper, garlic, citric acid, lime juice powder, cilantro and cumin
• Packed in a facility and/or equipment that produces products containing peanuts, tree nuts, soybean, milk, dairy, eggs, fish, shellfish, wheat, sesame. •</t>
  </si>
  <si>
    <t>China Black Tea Ingredients:
black tea
• Packed in a facility and/or equipment that produces products containing peanuts, tree nuts, soybean, milk, dairy, eggs, fish, shellfish, wheat, sesame. •</t>
  </si>
  <si>
    <t>Jasmine Tea Ingredients:
pouchong tea, jasmine petals
• Packed in a facility and/or equipment that produces products containing peanuts, tree nuts, soybean, milk, dairy, eggs, fish, shellfish, wheat, sesame. •</t>
  </si>
  <si>
    <t>Irish Breakfast Tea Ingredients:
assam gbop tea (40%), keemun op tea (40%), ceylon bop tea (20%)
• Packed in a facility and/or equipment that produces products containing peanuts, tree nuts, soybean, milk, dairy, eggs, fish, shellfish, wheat, sesame. •</t>
  </si>
  <si>
    <t>Panfired Green Tea Ingredients:
panfired green tea
• Packed in a facility and/or equipment that produces products containing peanuts, tree nuts, soybean, milk, dairy, eggs, fish, shellfish, wheat, sesame. •</t>
  </si>
  <si>
    <t>Peach Passion Tea Ingredients:
black tea, orange blossom, safflower, elderberry, flower pollen, artificial flavoring
• Packed in a facility and/or equipment that produces products containing peanuts, tree nuts, soybean, milk, dairy, eggs, fish, shellfish, wheat, sesame. •</t>
  </si>
  <si>
    <t>Hibiscus Tea Ingredients:
hibiscus flower
• Packed in a facility and/or equipment that produces products containing peanuts, tree nuts, soybean, milk, dairy, eggs, fish, shellfish, wheat, sesame. •</t>
  </si>
  <si>
    <t>Earl Grey Black Tea Ingredients:
black tea
• Packed in a facility and/or equipment that produces products containing peanuts, tree nuts, soybean, milk, dairy, eggs, fish, shellfish, wheat, sesame. •</t>
  </si>
  <si>
    <t>Ambrosia Tea Ingredients:
apricot tea, black current tea, mango tea, rose hips, orange peel, cinnamon chips
• Packed in a facility and/or equipment that produces products containing peanuts, tree nuts, soybean, milk, dairy, eggs, fish, shellfish, wheat, sesame. •</t>
  </si>
  <si>
    <t>Genmai Tea Ingredients:
green tea, toasted / puffed rice
• Packed in a facility and/or equipment that produces products containing peanuts, tree nuts, soybean, milk, dairy, eggs, fish, shellfish, wheat, sesame. •</t>
  </si>
  <si>
    <t>Oolong Tea Ingredients:
oolong tea
• Packed in a facility and/or equipment that produces products containing peanuts, tree nuts, soybean, milk, dairy, eggs, fish, shellfish, wheat, sesame. •</t>
  </si>
  <si>
    <t>Green Dragon Tea Ingredients:
panfired green tea
• Packed in a facility and/or equipment that produces products containing peanuts, tree nuts, soybean, milk, dairy, eggs, fish, shellfish, wheat, sesame. •</t>
  </si>
  <si>
    <t>Darjeeling Tea Ingredients:
darjeeling black tea
• Packed in a facility and/or equipment that produces products containing peanuts, tree nuts, soybean, milk, dairy, eggs, fish, shellfish, wheat, sesame. •</t>
  </si>
  <si>
    <t>Chamomile Tea Ingredients:
chamomile flowers ground, calendula flowers
• Packed in a facility and/or equipment that produces products containing peanuts, tree nuts, soybean, milk, dairy, eggs, fish, shellfish, wheat, sesame. •</t>
  </si>
  <si>
    <t>Green Sencha Tea Ingredients:
green sencha leaves
• Packed in a facility and/or equipment that produces products containing peanuts, tree nuts, soybean, milk, dairy, eggs, fish, shellfish, wheat, sesame. •</t>
  </si>
  <si>
    <t>Raspberry Tea Ingredients:
black tea, blackberry leaf, artificial flavor
• Packed in a facility and/or equipment that produces products containing peanuts, tree nuts, soybean, milk, dairy, eggs, fish, shellfish, wheat, sesame. •</t>
  </si>
  <si>
    <t>Vanilla Tea Ingredients:
black tea, vanilla flavor, calendula flowers
• Packed in a facility and/or equipment that produces products containing peanuts, tree nuts, soybean, milk, dairy, eggs, fish, shellfish, wheat, sesame. •</t>
  </si>
  <si>
    <t>Chai Black Turmeric Tea Ingredients:
black tea, turmeric, ginger, cinnamon, cloves, cardamom, black pepper, cassia oil
• Packed in a facility and/or equipment that produces products containing peanuts, tree nuts, soybean, milk, dairy, eggs, fish, shellfish, wheat, sesame. •</t>
  </si>
  <si>
    <t>Chai Herbal Turmeric Tea Ingredients:
turmeric, ginger, cinnamon, cloves, cardamom, licorice root, black pepper, cassia oil 
• Packed in a facility and/or equipment that produces products containing peanuts, tree nuts, soybean, milk, dairy, eggs, fish, shellfish, wheat, sesame. •</t>
  </si>
  <si>
    <t>Apricot Tea Ingredients:
black tea, calendula petals, artificial apricot flavoring
• Packed in a facility and/or equipment that produces products containing peanuts, tree nuts, soybean, milk, dairy, eggs, fish, shellfish, wheat, sesame. •</t>
  </si>
  <si>
    <t>Chai Tea Ingredients:
black tea, cinnamon, ginger, cardamom, cloves, and black pepper
• Packed in a facility and/or equipment that produces products containing peanuts, tree nuts, soybean, milk, dairy, eggs, fish, shellfish, wheat, sesame. •</t>
  </si>
  <si>
    <t>Ginger Lemon Herbal Tea Ingredients:
ginger pieces, lemongrass, lemon peel, licorice, spearmint
• Packed in a facility and/or equipment that produces products containing peanuts, tree nuts, soybean, milk, dairy, eggs, fish, shellfish, wheat, sesame. •</t>
  </si>
  <si>
    <t>Honey Brush Tea Ingredients:
honey bush flowers
• Packed in a facility and/or equipment that produces products containing peanuts, tree nuts, soybean, milk, dairy, eggs, fish, shellfish, wheat, sesame. •</t>
  </si>
  <si>
    <t>Orange Spice Tea Ingredients:
black op tea, orange peel, orange oil, clove bud oil
• Packed in a facility and/or equipment that produces products containing peanuts, tree nuts, soybean, milk, dairy, eggs, fish, shellfish, wheat, sesame. •</t>
  </si>
  <si>
    <t>Pomegranate Tea Ingredients:
sencha green tea, pink rose petals, artificial pomegranate flavor
• Packed in a facility and/or equipment that produces products containing peanuts, tree nuts, soybean, milk, dairy, eggs, fish, shellfish, wheat, sesame. •</t>
  </si>
  <si>
    <t>Yun YU Green Tea Ingredients:
yun wu tea
• Packed in a facility and/or equipment that produces products containing peanuts, tree nuts, soybean, milk, dairy, eggs, fish, shellfish, wheat, sesame. •</t>
  </si>
  <si>
    <t>Yerba Mate Tea Ingredients:
yerba mate tea
• Packed in a facility and/or equipment that produces products containing peanuts, tree nuts, soybean, milk, dairy, eggs, fish, shellfish, wheat, sesame. •</t>
  </si>
  <si>
    <t>White Tea Ingredients:
black tea
• Packed in a facility and/or equipment that produces products containing peanuts, tree nuts, soybean, milk, dairy, eggs, fish, shellfish, wheat, sesame. •</t>
  </si>
  <si>
    <t>Tropicana Tea Ingredients:
black tea, calendula petals, safflower petals, cornflower petals, rose petals, natural and artificial mango and passionfruit flavors
• Packed in a facility and/or equipment that produces products containing peanuts, tree nuts, soybean, milk, dairy, eggs, fish, shellfish, wheat, sesame. •</t>
  </si>
  <si>
    <t>Rooibos Tea Ingredients:
rooibos
• Packed in a facility and/or equipment that produces products containing peanuts, tree nuts, soybean, milk, dairy, eggs, fish, shellfish, wheat, sesame. •</t>
  </si>
  <si>
    <t>Red Fruit Cocktail Tea Ingredients:
hibiscus petals, elderberries, black currants, currants, flavoring
• Packed in a facility and/or equipment that produces products containing peanuts, tree nuts, soybean, milk, dairy, eggs, fish, shellfish, wheat, sesame. •</t>
  </si>
  <si>
    <t>Mango Tea Ingredients:
black tea, marigold petals, artificial flavoring
• Packed in a facility and/or equipment that produces products containing peanuts, tree nuts, soybean, milk, dairy, eggs, fish, shellfish, wheat, sesame. •</t>
  </si>
  <si>
    <t>Licorice Spice Tea Ingredients:
cinnamon chips, licorice root, orange peel, rooibos, cardamom, anise, cloves
• Packed in a facility and/or equipment that produces products containing peanuts, tree nuts, soybean, milk, dairy, eggs, fish, shellfish, wheat, sesame. •</t>
  </si>
  <si>
    <t>Licorice Mint Tea Ingredients:
licorice, spearmint, peppermint
• Packed in a facility and/or equipment that produces products containing peanuts, tree nuts, soybean, milk, dairy, eggs, fish, shellfish, wheat, sesame. •</t>
  </si>
  <si>
    <t>Black Currant Tea Ingredients:
black tea, blackberry leaf, artificial flavoring
• Packed in a facility and/or equipment that produces products containing peanuts, tree nuts, soybean, milk, dairy, eggs, fish, shellfish, wheat, sesame. •</t>
  </si>
  <si>
    <t>Cornflower Blue Tea Ingredients:
apple, hibiscus, rose hips, orange peel, cornflower, artificial flavoring
• Packed in a facility and/or equipment that produces products containing peanuts, tree nuts, soybean, milk, dairy, eggs, fish, shellfish, wheat, sesame. •</t>
  </si>
  <si>
    <t>Vanilla Rooibos Herbal Tea Ingredients:
rooibos, artificial flavoring
• Packed in a facility and/or equipment that produces products containing peanuts, tree nuts, soybean, milk, dairy, eggs, fish, shellfish, wheat, sesame. •</t>
  </si>
  <si>
    <t>Turmeric Ginger Herbal Tea Ingredients:
turmeric, ginger, lemongrass, orange peel, licorice and citrus essential oils
• Packed in a facility and/or equipment that produces products containing peanuts, tree nuts, soybean, milk, dairy, eggs, fish, shellfish, wheat, sesame. •</t>
  </si>
  <si>
    <t>Spicy Rooibos Tea Ingredients:
rooibos, cardamom seeds, cardamom hull, cinnamon, brazil pepper, clove buds, flavoring
• Packed in a facility and/or equipment that produces products containing peanuts, tree nuts, soybean, milk, dairy, eggs, fish, shellfish, wheat, sesame. •</t>
  </si>
  <si>
    <t>Peppermint Tea Ingredients:
peppermint leaves
• Packed in a facility and/or equipment that produces products containing peanuts, tree nuts, soybean, milk, dairy, eggs, fish, shellfish, wheat, sesame. •</t>
  </si>
  <si>
    <t>Citrus Chamomile Tea Ingredients:
chamomile, orange peel, hibiscus petals, fruit flavor
• Packed in a facility and/or equipment that produces products containing peanuts, tree nuts, soybean, milk, dairy, eggs, fish, shellfish, wheat, sesame. •</t>
  </si>
  <si>
    <t>Black Bourbon Tea Ingredients:
black tea, almond pieces, cocoa, sweet blackberry leaves, and flavoring
• Packed in a facility and/or equipment that produces products containing peanuts, tree nuts, soybean, milk, dairy, eggs, fish, shellfish, wheat, sesame. •</t>
  </si>
  <si>
    <t>Mulled Wine Tea Ingredients:
hibiscus, cinnamon, rosehip, clove, elderberry, orange peel, apple, and ginger
• Packed in a facility and/or equipment that produces products containing peanuts, tree nuts, soybean, milk, dairy, eggs, fish, shellfish, wheat, sesame. •</t>
  </si>
  <si>
    <t>Butterfly Popcorn Kernels Ingredients:
blue butterfly popcorn kernels (NON GMO)
• Packed in a facility and/or equipment that produces products containing peanuts, tree nuts, soybean, milk, dairy, eggs, fish, shellfish, wheat, sesame. •</t>
  </si>
  <si>
    <t>Movie Theater Popcorn Kernels Ingredients:
mushroom popcorn kernels (NON GMO)
• Packed in a facility and/or equipment that produces products containing peanuts, tree nuts, soybean, milk, dairy, eggs, fish, shellfish, wheat, sesame. •</t>
  </si>
  <si>
    <t>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
• Packed in a facility and/or equipment that produces products containing peanuts, tree nuts, soybean, milk, dairy, eggs, fish, shellfish, wheat, sesame. •</t>
  </si>
  <si>
    <t>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
• Packed in a facility and/or equipment that produces products containing peanuts, tree nuts, soybean, milk, dairy, eggs, fish, shellfish, wheat, sesame. •</t>
  </si>
  <si>
    <t>Parmesan Peppercorn Dip Mix Ingredients:
whey, cheese blend (parmesan and romano cheese [part skim milk, cheese culture, salt, enzymes], dried onion, sea salt, cane sugar, buttermilk solids (whey solids, buttermilk powder, nonfat dry milk), black pepper, maltodextrin, parsley
• Packed in a facility and/or equipment that produces products containing peanuts, tree nuts, soybean, milk, dairy, eggs, fish, shellfish, wheat, sesame. •</t>
  </si>
  <si>
    <t>Aleppo Pepper Ingredients:
crushed aleppo peppers
• Packed in a facility and/or equipment that produces products containing peanuts, tree nuts, soybean, milk, dairy, eggs, fish, shellfish, wheat, sesame. •</t>
  </si>
  <si>
    <t>Butcher Blend Black Pepper Ingredients:
cracked black pepper
• Packed in a facility and/or equipment that produces products containing peanuts, tree nuts, soybean, milk, dairy, eggs, fish, shellfish, wheat, sesame. •</t>
  </si>
  <si>
    <t>Cayenne Pepper Ingredients:
cayenne red pepper
• Packed in a facility and/or equipment that produces products containing peanuts, tree nuts, soybean, milk, dairy, eggs, fish, shellfish, wheat, sesame. •</t>
  </si>
  <si>
    <t>Crushed Red Pepper Ingredients:
red peppers (crushed)
• Packed in a facility and/or equipment that produces products containing peanuts, tree nuts, soybean, milk, dairy, eggs, fish, shellfish, wheat, sesame. •</t>
  </si>
  <si>
    <t>Lemon Citrus Pepper Ingredients:
lemon, black coarse pepper, salt
• Packed in a facility and/or equipment that produces products containing peanuts, tree nuts, soybean, milk, dairy, eggs, fish, shellfish, wheat, sesame. •</t>
  </si>
  <si>
    <t>Lively Lemon Pepper Ingredients:
salt, citric acid, garlic, onion, pepper, turmeric
• Packed in a facility and/or equipment that produces products containing peanuts, tree nuts, soybean, milk, dairy, eggs, fish, shellfish, wheat, sesame. •</t>
  </si>
  <si>
    <t>Peppercorn Medley Ingredients:
black, white, green, pink, Jamaican allspice peppercorns
• Packed in a facility and/or equipment that produces products containing peanuts, tree nuts, soybean, milk, dairy, eggs, fish, shellfish, wheat, sesame. •</t>
  </si>
  <si>
    <t>Vermont Maple Pepper Ingredients:
sugar, salt, flavoring including natural maple flavor, natural &amp; artificial flavors, pepper
• Packed in a facility and/or equipment that produces products containing peanuts, tree nuts, soybean, milk, dairy, eggs, fish, shellfish, wheat, sesame. •</t>
  </si>
  <si>
    <t>Roasted Garlic Pepper Ingredients:
black pepper, garlic, onion, and white pepper
• Packed in a facility and/or equipment that produces products containing peanuts, tree nuts, soybean, milk, dairy, eggs, fish, shellfish, wheat, sesame. •</t>
  </si>
  <si>
    <t>Ancho Pepper Ingredients:
crushed ancho peppers
• Packed in a facility and/or equipment that produces products containing peanuts, tree nuts, soybean, milk, dairy, eggs, fish, shellfish, wheat, sesame. •</t>
  </si>
  <si>
    <t>Black Peppercorn Ingredients:
black peppercorns
• Packed in a facility and/or equipment that produces products containing peanuts, tree nuts, soybean, milk, dairy, eggs, fish, shellfish, wheat, sesame. •</t>
  </si>
  <si>
    <t>Lemon Pepper &amp; Herbs Ingredients:
salt, black pepper, citric acid, dehydrated garlic, sugar, lemon peel, dehydrated onion, spice, natural flavor, fd&amp;c yellow #5 lake, calcium silicate added to prevent caking
• Packed in a facility and/or equipment that produces products containing peanuts, tree nuts, soybean, milk, dairy, eggs, fish, shellfish, wheat, sesame. •</t>
  </si>
  <si>
    <t>White Peppercorn Ingredients:
white peppercorns
• Packed in a facility and/or equipment that produces products containing peanuts, tree nuts, soybean, milk, dairy, eggs, fish, shellfish, wheat, sesame. •</t>
  </si>
  <si>
    <t>6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</si>
  <si>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Pink Peppercorn Ingredients:
pink peppercorns that have a sweet and spicy flavor with hints of citrus
• Packed in a facility and/or equipment that produces products containing peanuts, tree nuts, soybean, milk, dairy, eggs, fish, shellfish, wheat, sesame. •</t>
  </si>
  <si>
    <t>Vietnam Peppercorn Ingredients:
peppercorns
• Packed in a facility and/or equipment that produces products containing peanuts, tree nuts, soybean, milk, dairy, eggs, fish, shellfish, wheat, sesame. •</t>
  </si>
  <si>
    <t>White Pepper Ingredients:
white pepper
• Packed in a facility and/or equipment that produces products containing peanuts, tree nuts, soybean, milk, dairy, eggs, fish, shellfish, wheat, sesame. •</t>
  </si>
  <si>
    <t>Bourbon Smoked Pepper Ingredients:
black pepper smoked over bourbon barrel wood
• Packed in a facility and/or equipment that produces products containing peanuts, tree nuts, soybean, milk, dairy, eggs, fish, shellfish, wheat, sesame. •</t>
  </si>
  <si>
    <t>Black Cracked Pepper Ingredients:
black pepper
• Packed in a facility and/or equipment that produces products containing peanuts, tree nuts, soybean, milk, dairy, eggs, fish, shellfish, wheat, sesame. •</t>
  </si>
  <si>
    <t>Pepper Sensation Ingredients:
dehydrated garlic, dehydrated red and green bell peppers, salt, black pepper, dehydrated onion, spices, hickory oil
• Packed in a facility and/or equipment that produces products containing peanuts, tree nuts, soybean, milk, dairy, eggs, fish, shellfish, wheat, sesame. •</t>
  </si>
  <si>
    <t>Tellicherry Peppercorns Ingredients:
Tellicherry peppercorns
• Packed in a facility and/or equipment that produces products containing peanuts, tree nuts, soybean, milk, dairy, eggs, fish, shellfish, wheat, sesame. •</t>
  </si>
  <si>
    <t>Smoked Black Peppercorns Ingredients:
black peppercorns, smoke flavor
• Packed in a facility and/or equipment that produces products containing peanuts, tree nuts, soybean, milk, dairy, eggs, fish, shellfish, wheat, sesame. •</t>
  </si>
  <si>
    <t>Red Hot Pepper Flakes Ingredients:
dehydrated crushed red pepper skin and seeds (pepper plant is in the cayenne pepper family)
• Packed in a facility and/or equipment that produces products containing peanuts, tree nuts, soybean, milk, dairy, eggs, fish, shellfish, wheat, sesame. •</t>
  </si>
  <si>
    <t>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t>
  </si>
  <si>
    <t>Caramel Popcorn Glaze Ingredients:
sugar, molasses, brown sugar, natural/artificial flavors, artificial colors, soy lecithin
• Packed in a facility and/or equipment that produces products containing peanuts, tree nuts, soybean, milk, dairy, eggs, fish, shellfish, wheat, sesame. •</t>
  </si>
  <si>
    <t>Caramels &amp; Cream Popcorn Ingredients:
sugar, brown sugar, nonfat dry milk, natural flavor (including caramel, cream, butter) modified food starch, salt, caramel color, silicon dioxide (anticaking)
• ALLERGY ALERT: contains soybean milk •
• Packed in a facility and/or equipment that produces products containing peanuts, tree nuts, soybean, milk, dairy, eggs, fish, shellfish, wheat, sesame. •</t>
  </si>
  <si>
    <t>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
• Packed in a facility and/or equipment that produces products containing peanuts, tree nuts, soybean, milk, dairy, eggs, fish, shellfish, wheat, sesame. •</t>
  </si>
  <si>
    <t>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t>
  </si>
  <si>
    <t>Pizza Popcorn Seasoning Ingredients:
tomato, salt, sugar, dehydrated cheeses (cheddar, parmesan, romano, whey, buttermilk, salt, soybean oil, maltodextrin, disodium phosphate, citric acid, sodium caseinate, lactic acid, &gt;2% silicon dioxide (prevent caking)), onion, basil, oregano, garlic
• Packed in a facility and/or equipment that produces products containing peanuts, tree nuts, soybean, milk, dairy, eggs, fish, shellfish, wheat, sesame. •</t>
  </si>
  <si>
    <t>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t>
  </si>
  <si>
    <t>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</si>
  <si>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
• Packed in a facility and/or equipment that produces products containing peanuts, tree nuts, soybean, milk, dairy, eggs, fish, shellfish, wheat, sesame. •</t>
  </si>
  <si>
    <t>Cinnamon Roll Popcorn Seasoning Ingredients:
sugar, brown sugar, cinnamon, natural flavors including butter, salt, less than 2% silicon dioxide added to prevent caking
• ALLERGY ALERT: contains milk •
• Packed in a facility and/or equipment that produces products containing peanuts, tree nuts, soybean, milk, dairy, eggs, fish, shellfish, wheat, sesame. •</t>
  </si>
  <si>
    <t>Honey Butter Popcorn Seasoning Ingredients:
sugar, honey powder (maltodextrin, honey) salt, whey, natural flavors (butter, honey) &lt;2% silicon dioxide (to prevent caking)
• ALLERGY ALERT: contains dairy •
• Packed in a facility and/or equipment that produces products containing peanuts, tree nuts, soybean, milk, dairy, eggs, fish, shellfish, wheat, sesame. •</t>
  </si>
  <si>
    <t>Maple Butter Popcorn Seasoning Ingredients:
natural maple and butter flavor, brown sugar, sugar, whey, salt, &lt;2% silicon dioxide to prevent caking
• ALLERGY ALERT: contains dairy •
• Packed in a facility and/or equipment that produces products containing peanuts, tree nuts, soybean, milk, dairy, eggs, fish, shellfish, wheat, sesame. •</t>
  </si>
  <si>
    <t>Sugar Cookie Popcorn Seasoning Ingredients:
sugar, natural flavors (contains milk), salt, less than 2% silicon dioxide added to prevent caking
• ALLERGY ALERT: contains milk •
• Packed in a facility and/or equipment that produces products containing peanuts, tree nuts, soybean, milk, dairy, eggs, fish, shellfish, wheat, sesame. •</t>
  </si>
  <si>
    <t>Creamy Dill Popcorn Seasoning Ingredients:
buttermilk solids, garlic powder, salt, whey, maltodextrin, msg, citric acid, natural flavor, dill weed (may contain sunflower oil and silicon dioxide as processing aids)
• ALLERGY ALERT: buttermilk, sunflower oil •
• Packed in a facility and/or equipment that produces products containing peanuts, tree nuts, soybean, milk, dairy, eggs, fish, shellfish, wheat, sesame. •</t>
  </si>
  <si>
    <t>Hot Jalapeno Popcorn Seasoning Ingredients: 
salt, onion, jalapeno, garlic, cilantro, tomato powder, spices, not more than 2% silicon dioxide added to prevent caking
• Packed in a facility and/or equipment that produces products containing peanuts, tree nuts, soybean, milk, dairy, eggs, fish, shellfish, wheat, sesame. •</t>
  </si>
  <si>
    <t>BBQ Popcorn Seasoning Ingredients:
sugar, salt, onion powder, tortula yeast, tomato powder, natural bacon flavor (bacon fat) spices, natural smoke flavor, garlic powder, disodium inosinate, disodium  guanylate, citric acid, extractive of paprika, &lt;2% silicon dioxide (anti caking)
• Packed in a facility and/or equipment that produces products containing peanuts, tree nuts, soybean, milk, dairy, eggs, fish, shellfish, wheat, sesame. •</t>
  </si>
  <si>
    <t>Cajun Popcorn Seasoning Ingredients:
corn flour, spices, onion powder, tomato powder, salt, msg, yeast extract, paprika extratives, garlic powder, hydrolyized soy protein, caramel color, &lt;2% silicon dioxide to prevent caking
• Packed in a facility and/or equipment that produces products containing peanuts, tree nuts, soybean, milk, dairy, eggs, fish, shellfish, wheat, sesame. •</t>
  </si>
  <si>
    <t>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
• Packed in a facility and/or equipment that produces products containing peanuts, tree nuts, soybean, milk, dairy, eggs, fish, shellfish, wheat, sesame. •</t>
  </si>
  <si>
    <t>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
• Packed in a facility and/or equipment that produces products containing peanuts, tree nuts, soybean, milk, dairy, eggs, fish, shellfish, wheat, sesame. •</t>
  </si>
  <si>
    <t>Sour Cream and Chive Popcorn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t>
  </si>
  <si>
    <t>Caramel Apple Popcorn Seasoning Ingredients:
sugar, brown sugar, dark molasses, granules (cane sugar, molasses, caramel color)  natural &amp; artificial flavors, salt, soy lecithin, fd&amp;c red #40, blue #1, yellow #5
• Packed in a facility and/or equipment that produces products containing peanuts, tree nuts, soybean, milk, dairy, eggs, fish, shellfish, wheat, sesame. •</t>
  </si>
  <si>
    <t>Cheddar Ranch Popcorn Seasoning Ingredients:
white cheddar cheese powder, onion, sea salt, herbs and spices, garlic, yeast extract, vinegar powder
• ALLERGY ALERT: contains milk •
• Packed in a facility and/or equipment that produces products containing peanuts, tree nuts, soybean, milk, dairy, eggs, fish, shellfish, wheat, sesame. •</t>
  </si>
  <si>
    <t>Dill Pickle Popcorn Seasoning Ingredients:
whey, sodium diacetate, salt, msg, garlic powder, citric acid, malic acid, spice, onion, spice extractive, less than 2% silicon dioxide to prevent caking
• ALLERGY ALERT: contains milk •
• Packed in a facility and/or equipment that produces products containing peanuts, tree nuts, soybean, milk, dairy, eggs, fish, shellfish, wheat, sesame. •</t>
  </si>
  <si>
    <t>Smoky Bacon Popcorn Seasoning Ingredients:
sugar, salt, onion powder, torula yeast, tomato powder, natural bacon flavor (bacon fat)spices, natural smoke flavor, garlic powder, disodium inosinate, disodium guanylate, citric acid, extractives of paprika, &lt;2% silicon dioxide
• Packed in a facility and/or equipment that produces products containing peanuts, tree nuts, soybean, milk, dairy, eggs, fish, shellfish, wheat, sesame. •</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</si>
  <si>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
• Packed in a facility and/or equipment that produces products containing peanuts, tree nuts, soybean, milk, dairy, eggs, fish, shellfish, wheat, sesame. •</t>
  </si>
  <si>
    <t>Parmesan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t>
  </si>
  <si>
    <t>Pumpkin Spice Popcorn Seasoning Ingredients:
sugar, cinnamon, salt, spices
• Packed in a facility and/or equipment that produces products containing peanuts, tree nuts, soybean, milk, dairy, eggs, fish, shellfish, wheat, sesame. •</t>
  </si>
  <si>
    <t>Salted Caramel Popcorn Seasoning Ingredients:
sugar, brown sugar, molasses, artificial flavors, soy lecithin, salt, fd&amp;c yellow #5, fd&amp;c red #40, fd&amp;c blue #1, salt
• ALLERGY ALERT: contains soy •
• Packed in a facility and/or equipment that produces products containing peanuts, tree nuts, soybean, milk, dairy, eggs, fish, shellfish, wheat, sesame. •</t>
  </si>
  <si>
    <t>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
• Packed in a facility and/or equipment that produces products containing peanuts, tree nuts, soybean, milk, dairy, eggs, fish, shellfish, wheat, sesame. •</t>
  </si>
  <si>
    <t>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
• Packed in a facility and/or equipment that produces products containing peanuts, tree nuts, soybean, milk, dairy, eggs, fish, shellfish, wheat, sesame. •</t>
  </si>
  <si>
    <t>Ultimate Pizza Seasoning Ingredients:
oregano, marjoram, thyme, basil, rosemary, red peppers, sage, minced garlic
• Packed in a facility and/or equipment that produces products containing peanuts, tree nuts, soybean, milk, dairy, eggs, fish, shellfish, wheat, sesame. •</t>
  </si>
  <si>
    <t>Chicago Style Pizza Seasoning Ingredients:
salt, fennel, sugar, romano cheese, parmesan cheese (milk, cheese cultures, salt, enzymes) spices, cayenne pepper, accent flavor enhancer (msg) sodium erythobate, oregano
• ALLERGY ALERT: contains dairy •
• Packed in a facility and/or equipment that produces products containing peanuts, tree nuts, soybean, milk, dairy, eggs, fish, shellfish, wheat, sesame. •</t>
  </si>
  <si>
    <t>Deep Dish Pizza Seasoning Ingredients:
salt, garlic, oregano, parsley, onion, black pepper, basil, paprika
• Packed in a facility and/or equipment that produces products containing peanuts, tree nuts, soybean, milk, dairy, eggs, fish, shellfish, wheat, sesame. •</t>
  </si>
  <si>
    <t>Home Style Pizza Seasoning Ingredients:
salt, sugar, spices, dextrose, onion, garlic, parsley
• Packed in a facility and/or equipment that produces products containing peanuts, tree nuts, soybean, milk, dairy, eggs, fish, shellfish, wheat, sesame. •</t>
  </si>
  <si>
    <t>Cheesy Pizza Seasoning Ingredients:
cheese powder, tomato, garlic, onion, beer powder, herbs, silicon dioxide
• ALLERGY ALERT: contains milk &amp; gluten •
• Packed in a facility and/or equipment that produces products containing peanuts, tree nuts, soybean, milk, dairy, eggs, fish, shellfish, wheat, sesame. •</t>
  </si>
  <si>
    <t>Roma Romano Pizza Seasoning Ingredients:
garlic pepper seasoning, tomato powder, Romano cheese powder, herbs, &lt; 1% silicon dioxide
• ALLERGY ALERT: contains milk •
• Packed in a facility and/or equipment that produces products containing peanuts, tree nuts, soybean, milk, dairy, eggs, fish, shellfish, wheat, sesame. •</t>
  </si>
  <si>
    <t>Philly Favorite Pizza Seasoning Ingredients:
onion, marjoram, red &amp; green bell pepper, oregano, thyme, parsley, fennel, garlic, celery &amp; chives
• Packed in a facility and/or equipment that produces products containing peanuts, tree nuts, soybean, milk, dairy, eggs, fish, shellfish, wheat, sesame. •</t>
  </si>
  <si>
    <t>Oven Baked Pizza Seasoning Ingredients:
oregano, garlic, crush red pepper, basil and marjoram
• Packed in a facility and/or equipment that produces products containing peanuts, tree nuts, soybean, milk, dairy, eggs, fish, shellfish, wheat, sesame. •</t>
  </si>
  <si>
    <t>Pepperoni Kick Pizza Seasoning Ingredients:
paprika, garlic, onion, spices, &lt;1% calcium stearate (anti caking)
• Packed in a facility and/or equipment that produces products containing peanuts, tree nuts, soybean, milk, dairy, eggs, fish, shellfish, wheat, sesame. •</t>
  </si>
  <si>
    <t>Roasted Garlic Pepper Pizza Seasoning Ingredients:
dehydrated garlic, spices, dehydrated red and green bell peppers, salt, dehydrated onion, brown sugar and natural flavor
• Packed in a facility and/or equipment that produces products containing peanuts, tree nuts, soybean, milk, dairy, eggs, fish, shellfish, wheat, sesame. •</t>
  </si>
  <si>
    <t>Italian Salad Dressing Mix Ingredients:
salt, sugar, garlic, black pepper, red pepper, msg, artificial flavors, xanthan gum, perservatives
• Packed in a facility and/or equipment that produces products containing peanuts, tree nuts, soybean, milk, dairy, eggs, fish, shellfish, wheat, sesame. •</t>
  </si>
  <si>
    <t>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Packed in a facility and/or equipment that produces products containing peanuts, tree nuts, soybean, milk, dairy, eggs, fish, shellfish, wheat, sesame. •</t>
  </si>
  <si>
    <t>Classic Italian Dressing Ingredients:
garlic, carrots, salt, dried red bell peppers, onion, maltodextrin, non gmo corn starch, citric acid, natural lemon juice, black pepper, oregano, crushed red pepper, parsley
• Packed in a facility and/or equipment that produces products containing peanuts, tree nuts, soybean, milk, dairy, eggs, fish, shellfish, wheat, sesame. •</t>
  </si>
  <si>
    <t>Crustacean Sensation Seasoning Ingredients:
paprika, lemon, salt, spices
• Packed in a facility and/or equipment that produces products containing peanuts, tree nuts, soybean, milk, dairy, eggs, fish, shellfish, wheat, sesame. •</t>
  </si>
  <si>
    <t>Crackin' Crab &amp; Shrimp Spice Ingredients:
salt, spices, paprika
• Packed in a facility and/or equipment that produces products containing peanuts, tree nuts, soybean, milk, dairy, eggs, fish, shellfish, wheat, sesame. •</t>
  </si>
  <si>
    <t>Eastern Shore Crab Boil Ingredients:
salt, celery, coriander, mustard, spices, chiles, black pepper, silicon dioxide (to prevent caking)
• Packed in a facility and/or equipment that produces products containing peanuts, tree nuts, soybean, milk, dairy, eggs, fish, shellfish, wheat, sesame. •</t>
  </si>
  <si>
    <t>Eastern Shore Seafood Seasoning Ingredients:
celery salt (salt, ground celery), spices (including chili pepper), paprika, silicon dioxide (a free flow agent)
• Packed in a facility and/or equipment that produces products containing peanuts, tree nuts, soybean, milk, dairy, eggs, fish, shellfish, wheat, sesame. •</t>
  </si>
  <si>
    <t>Friday Night Fish Rub Ingredients:
paprika, pepper, salt, lemon juice, spices
• Packed in a facility and/or equipment that produces products containing peanuts, tree nuts, soybean, milk, dairy, eggs, fish, shellfish, wheat, sesame. •</t>
  </si>
  <si>
    <t>Pacific Northwest Ingredients:
garlic, minced onion, domestic paprika, black pepper, dill, celery seed, parsley, sea salt, lemon peel
• Packed in a facility and/or equipment that produces products containing peanuts, tree nuts, soybean, milk, dairy, eggs, fish, shellfish, wheat, sesame. •</t>
  </si>
  <si>
    <t>Simply Shrimp Seasoning Ingredients:
salt, spices, lemon, paprika
• Packed in a facility and/or equipment that produces products containing peanuts, tree nuts, soybean, milk, dairy, eggs, fish, shellfish, wheat, sesame. •</t>
  </si>
  <si>
    <t>Salmon Grill Seasoning Ingredients:
dehydrated onion &amp; garlic, sugar, sea salt, paprika, natural flavors (including smoke &amp; grilling spices, yeast extract, lemon juice powder, maltodextrin and lemon juice solids), citric acid, silicon dioxide (caking preventative)
• Packed in a facility and/or equipment that produces products containing peanuts, tree nuts, soybean, milk, dairy, eggs, fish, shellfish, wheat, sesame. •</t>
  </si>
  <si>
    <t>Bam-Bam Spicy Shrimp Seasoning Ingredients:
onion, garlic, pepper, oregano, basil, thyme
• Packed in a facility and/or equipment that produces products containing peanuts, tree nuts, soybean, milk, dairy, eggs, fish, shellfish, wheat, sesame. •</t>
  </si>
  <si>
    <t>Cape Cod Seafood Ingredients:
celery salt (approx. 47%), mustard, red pepper, black pepper, bay leaves, cloves, allspice, ginger, mace, cardamom, cinnamon, paprika
• Packed in a facility and/or equipment that produces products containing peanuts, tree nuts, soybean, milk, dairy, eggs, fish, shellfish, wheat, sesame. •</t>
  </si>
  <si>
    <t>OBX Seafood Seasoning Ingredients:
salt, spices, mustard, paprika, extractives of spice, &lt;2% tricalcium phosphate (anti cake)
• Packed in a facility and/or equipment that produces products containing peanuts, tree nuts, soybean, milk, dairy, eggs, fish, shellfish, wheat, sesame. •</t>
  </si>
  <si>
    <t>Nantucket Seafood Blend Ingredients:
salt, paprika, spices
• Packed in a facility and/or equipment that produces products containing peanuts, tree nuts, soybean, milk, dairy, eggs, fish, shellfish, wheat, sesame. •</t>
  </si>
  <si>
    <t>Wild Alaskan Salmon Seasoning Ingredients:
sugar, paprika, sea salt, black pepper, cacao powder, cumin and red pepper flakes
• Packed in a facility and/or equipment that produces products containing peanuts, tree nuts, soybean, milk, dairy, eggs, fish, shellfish, wheat, sesame. •</t>
  </si>
  <si>
    <t>Boardwalk Seafood Ingredients:
sea salt, garlic, onion, paprika
• Packed in a facility and/or equipment that produces products containing peanuts, tree nuts, soybean, milk, dairy, eggs, fish, shellfish, wheat, sesame. •</t>
  </si>
  <si>
    <t>Off The Hook Seafood Ingredients:
salt, paprika, celery, peppers, spices, msg
• Packed in a facility and/or equipment that produces products containing peanuts, tree nuts, soybean, milk, dairy, eggs, fish, shellfish, wheat, sesame. •</t>
  </si>
  <si>
    <t>Fisherman's Wharf Seafood Ingredients:
salt, spices, paprika, granulated garlic, granulated lemon peel, onion powder. contains 2% or less of red pepper, citric acid, sugar, fd&amp;c yellow #5
• CONTAINS: mustard •
• Packed in a facility and/or equipment that produces products containing peanuts, tree nuts, soybean, milk, dairy, eggs, fish, shellfish, wheat, sesame. •</t>
  </si>
  <si>
    <t>Down By The Bay Seafood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t>
  </si>
  <si>
    <t>Blackened Seasoning Ingredients:
salt, spices, chili pepper, dehydrated garlic, dehydrated onion, silicon dioxide (anti caking)
• Packed in a facility and/or equipment that produces products containing peanuts, tree nuts, soybean, milk, dairy, eggs, fish, shellfish, wheat, sesame. •</t>
  </si>
  <si>
    <t>Sassy Salmon Seasoning Ingredients:
brown sugar, orange zest, black pepper, sea salt, coriander, anise, cumin, fennel
• Packed in a facility and/or equipment that produces products containing peanuts, tree nuts, soybean, milk, dairy, eggs, fish, shellfish, wheat, sesame. •</t>
  </si>
  <si>
    <t>Fish Taco Seasoning Ingredients:
paprika, dehydrated garlic &amp; onion, sea salt, cane sugar, rice flour, lime juice powder (lime juice, maltodextrin, lime oil), citric acid, spices, spice extractive, calcium sulfate (caking preventative)
• Packed in a facility and/or equipment that produces products containing peanuts, tree nuts, soybean, milk, dairy, eggs, fish, shellfish, wheat, sesame. •</t>
  </si>
  <si>
    <t>Sea Side Seafood Seasoning Ingredients:
garlic, onion, paprika, pepper, oregano, parsley
• Packed in a facility and/or equipment that produces products containing peanuts, tree nuts, soybean, milk, dairy, eggs, fish, shellfish, wheat, sesame. •</t>
  </si>
  <si>
    <t>Atlantic Catch Seafood Seasoning Ingredients:
paprika, salt, spices
• Packed in a facility and/or equipment that produces products containing peanuts, tree nuts, soybean, milk, dairy, eggs, fish, shellfish, wheat, sesame. •</t>
  </si>
  <si>
    <t>Adobo Seasoning Ingredients:
salt, dehydrated garlic, dehydrated onion, black pepper, spices
• Packed in a facility and/or equipment that produces products containing peanuts, tree nuts, soybean, milk, dairy, eggs, fish, shellfish, wheat, sesame. •</t>
  </si>
  <si>
    <t>Apple Pie Spice Blend Ingredients:
cinnamon and other natural spices
• Packed in a facility and/or equipment that produces products containing peanuts, tree nuts, soybean, milk, dairy, eggs, fish, shellfish, wheat, sesame. •</t>
  </si>
  <si>
    <t>Chinese 5 Spice Ingredients:
allspice, black pepper, coriander, anise, caraway, cinnamon, ginger, marjoram, nutmeg, cumin, cardamom, cloves
• Packed in a facility and/or equipment that produces products containing peanuts, tree nuts, soybean, milk, dairy, eggs, fish, shellfish, wheat, sesame. •</t>
  </si>
  <si>
    <t>Chocolate Mexican Mole' Ingredients:
ground chiles, paprika, brown sugar, spices, salt, cocoa powder, molasses powder (refiners syrup, cane molasses), granulated garlic, and silicon dioxide (anti-caking agent)
• Packed in a facility and/or equipment that produces products containing peanuts, tree nuts, soybean, milk, dairy, eggs, fish, shellfish, wheat, sesame. •</t>
  </si>
  <si>
    <t>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
• Packed in a facility and/or equipment that produces products containing peanuts, tree nuts, soybean, milk, dairy, eggs, fish, shellfish, wheat, sesame. •</t>
  </si>
  <si>
    <t>Granulated Honey Ingredients:
sugar and honey
• Packed in a facility and/or equipment that produces products containing peanuts, tree nuts, soybean, milk, dairy, eggs, fish, shellfish, wheat, sesame. •</t>
  </si>
  <si>
    <t>Grated Orange Peel Ingredients:
orange peel
• Packed in a facility and/or equipment that produces products containing peanuts, tree nuts, soybean, milk, dairy, eggs, fish, shellfish, wheat, sesame. •</t>
  </si>
  <si>
    <t>Grated Lemon Peel Ingredients:
greated lemon peel
• Packed in a facility and/or equipment that produces products containing peanuts, tree nuts, soybean, milk, dairy, eggs, fish, shellfish, wheat, sesame. •</t>
  </si>
  <si>
    <t>Herbs De Provence with Lavender Seasoning Ingredients:
thyme, marjoram, rosemary, savory, fennel, lavender buds, corn oil
• Packed in a facility and/or equipment that produces products containing peanuts, tree nuts, soybean, milk, dairy, eggs, fish, shellfish, wheat, sesame. •</t>
  </si>
  <si>
    <t>Honey Mustard Powder Ingredients:
mustard seed, sugar, salt, ground honey, worchestershire sauce, palm oil, tamarind, natural flavors
• Packed in a facility and/or equipment that produces products containing peanuts, tree nuts, soybean, milk, dairy, eggs, fish, shellfish, wheat, sesame. •</t>
  </si>
  <si>
    <t>Olive Leaf Powder Ingredients:
ground leaves from olive tree
• Packed in a facility and/or equipment that produces products containing peanuts, tree nuts, soybean, milk, dairy, eggs, fish, shellfish, wheat, sesame. •</t>
  </si>
  <si>
    <t>NY Style Everything Bagel Ingredients:
sesame seeds, garlic, onion, poppy seeds, salt
• Packed in a facility and/or equipment that produces products containing peanuts, tree nuts, soybean, milk, dairy, eggs, fish, shellfish, wheat, sesame. •</t>
  </si>
  <si>
    <t>Pumpkin Pie Spice Ingredients:
natural spices
• Packed in a facility and/or equipment that produces products containing peanuts, tree nuts, soybean, milk, dairy, eggs, fish, shellfish, wheat, sesame. •</t>
  </si>
  <si>
    <t>Simply Salad Topper Ingredients:
sesame seed, salt, poppy seed, msg, dehydrated garlic, dehydrated onion, black pepper, dehydrated romano cheese, spices, oleoresin paprika, calcium stearate (anti-caking agent)
• Packed in a facility and/or equipment that produces products containing peanuts, tree nuts, soybean, milk, dairy, eggs, fish, shellfish, wheat, sesame. •</t>
  </si>
  <si>
    <t>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
• Packed in a facility and/or equipment that produces products containing peanuts, tree nuts, soybean, milk, dairy, eggs, fish, shellfish, wheat, sesame. •</t>
  </si>
  <si>
    <t>Vermont Pure Maple Syrup (Granulated) Ingredients:
pure maple syrup
• Packed in a facility and/or equipment that produces products containing peanuts, tree nuts, soybean, milk, dairy, eggs, fish, shellfish, wheat, sesame. •</t>
  </si>
  <si>
    <t>Saffron Ingredients:
saffron
• Packed in a facility and/or equipment that produces products containing peanuts, tree nuts, soybean, milk, dairy, eggs, fish, shellfish, wheat, sesame. •</t>
  </si>
  <si>
    <t>Gingerbread Spice Ingredients:
ginger, cinnamon, cloves, nutmeg, black pepper, allspice
• Packed in a facility and/or equipment that produces products containing peanuts, tree nuts, soybean, milk, dairy, eggs, fish, shellfish, wheat, sesame. •</t>
  </si>
  <si>
    <t>Garam Masala Ingredients:
coriander, cumin, chilies, cloves, bay leaves, cassia, ginger
• Packed in a facility and/or equipment that produces products containing peanuts, tree nuts, soybean, milk, dairy, eggs, fish, shellfish, wheat, sesame. •</t>
  </si>
  <si>
    <t>Chipotle Morita Powder Ingredients:
dried chipotle chiles
• Packed in a facility and/or equipment that produces products containing peanuts, tree nuts, soybean, milk, dairy, eggs, fish, shellfish, wheat, sesame. •</t>
  </si>
  <si>
    <t>Ras El Hanout Ingredients:
coriander, cumin, nutmeg, ginger, paprika, turmeric, black pepper, cardamom, red pepper, allspice, cloves
• Packed in a facility and/or equipment that produces products containing peanuts, tree nuts, soybean, milk, dairy, eggs, fish, shellfish, wheat, sesame. •</t>
  </si>
  <si>
    <t>Dukkah Spice Ingredients:
cinnamon, coriander, cumin, pepper, salt, sesame
• Packed in a facility and/or equipment that produces products containing peanuts, tree nuts, soybean, milk, dairy, eggs, fish, shellfish, wheat, sesame. •</t>
  </si>
  <si>
    <t>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
• Packed in a facility and/or equipment that produces products containing peanuts, tree nuts, soybean, milk, dairy, eggs, fish, shellfish, wheat, sesame. •</t>
  </si>
  <si>
    <t>Mulling Spices Ingredients:
cinnamon, allspice, cloves, nutmeg, citric acid, asorbic acid, fructose
• Packed in a facility and/or equipment that produces products containing peanuts, tree nuts, soybean, milk, dairy, eggs, fish, shellfish, wheat, sesame. •</t>
  </si>
  <si>
    <t>Mulling Spices (Whole) Ingredients:
cinnamon bark pieces, dried orange peel, cloves, all spice, canola oil, orange oil
• Packed in a facility and/or equipment that produces products containing peanuts, tree nuts, soybean, milk, dairy, eggs, fish, shellfish, wheat, sesame. •</t>
  </si>
  <si>
    <t>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
• Packed in a facility and/or equipment that produces products containing peanuts, tree nuts, soybean, milk, dairy, eggs, fish, shellfish, wheat, sesame. •</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</si>
  <si>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t>
  </si>
  <si>
    <t>Stir Fry Seasoning Ingredients:
garlic, onion, ginger, red pepper, sesame, bell peppers, sea salt, orange peel, sugar
• Packed in a facility and/or equipment that produces products containing peanuts, tree nuts, soybean, milk, dairy, eggs, fish, shellfish, wheat, sesame. •</t>
  </si>
  <si>
    <t>Veggie Butter Seasoning Ingredients:
salt, sesame seed, dehydrated onion, spices, sugar, msg, cheese powder, butter flavor, corn starch, extractive of turmeric
• Packed in a facility and/or equipment that produces products containing peanuts, tree nuts, soybean, milk, dairy, eggs, fish, shellfish, wheat, sesame. •</t>
  </si>
  <si>
    <t>Every Veggie Seasoning Ingredients:
spices, salt, dehydrated garlic, dehydrated onion, corn oil, herbs 
• Packed in a facility and/or equipment that produces products containing peanuts, tree nuts, soybean, milk, dairy, eggs, fish, shellfish, wheat, sesame. •</t>
  </si>
  <si>
    <t>Gyro Seasoning Ingredients:
onion, garlic, sea salt, oregano, marjoram, black pepper and rosemary
• Packed in a facility and/or equipment that produces products containing peanuts, tree nuts, soybean, milk, dairy, eggs, fish, shellfish, wheat, sesame. •</t>
  </si>
  <si>
    <t>Greek Marinade Seasoning Ingredients:
alt, spices, maltodextrin, sugar, dehydrated onion, soybean oil, silicon dioxide as anti-caking agent
• DIRECTIONS: Add 1/2 jar to 1 cup of water to make marinade. •
• Packed in a facility and/or equipment that produces products containing peanuts, tree nuts, soybean, milk, dairy, eggs, fish, shellfish, wheat, sesame. •</t>
  </si>
  <si>
    <t>Greek Seasoning Ingredients:
salt, oregano, garlic, basil, onion, mint
• Packed in a facility and/or equipment that produces products containing peanuts, tree nuts, soybean, milk, dairy, eggs, fish, shellfish, wheat, sesame. •</t>
  </si>
  <si>
    <t>Coconut Curry Seasoning Ingredients:
coconut milk powder (coconut milk, maltodextrin, sodium caseinate) curry powder, sea salt, coriander, turmeric, fenugreek, red pepper, cumin, roasted garlic, ginger, star anise, silicon dioxide, canola oil, cardamom, natural colors, sugar, corn starch
• Packed in a facility and/or equipment that produces products containing peanuts, tree nuts, soybean, milk, dairy, eggs, fish, shellfish, wheat, sesame. •</t>
  </si>
  <si>
    <t>Bacon Seasoning Ingredients:
salt, soy based bacon bits (soy flour, soybean oil, salt, hydrolyzed soy protein, yeast extract, natural smoke flavor, sunflower oil, sugar, dextrose, caramel color, fd&amp;c red 3, vegetable protein, soy lecithin) brown sugar, sugar, paprika, garlic, pepper, mustard, onion
• Packed in a facility and/or equipment that produces products containing peanuts, tree nuts, soybean, milk, dairy, eggs, fish, shellfish, wheat, sesame. •</t>
  </si>
  <si>
    <t>Chimichurri Ingredients:
paprika, black pepper, parsley, garlic, basil, lemon, oregano, thyme, and chili powder
• Packed in a facility and/or equipment that produces products containing peanuts, tree nuts, soybean, milk, dairy, eggs, fish, shellfish, wheat, sesame. •</t>
  </si>
  <si>
    <t>Irish Stew Seasoning Ingredients:
marjoram, thyme, spices
• Packed in a facility and/or equipment that produces products containing peanuts, tree nuts, soybean, milk, dairy, eggs, fish, shellfish, wheat, sesame. •</t>
  </si>
  <si>
    <t>Dilly Dilly Ingredients:
vinegar powder, sea salt, garlic, herbs, spices
• Packed in a facility and/or equipment that produces products containing peanuts, tree nuts, soybean, milk, dairy, eggs, fish, shellfish, wheat, sesame. •</t>
  </si>
  <si>
    <t>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
• Packed in a facility and/or equipment that produces products containing peanuts, tree nuts, soybean, milk, dairy, eggs, fish, shellfish, wheat, sesame. •</t>
  </si>
  <si>
    <t>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
• Packed in a facility and/or equipment that produces products containing peanuts, tree nuts, soybean, milk, dairy, eggs, fish, shellfish, wheat, sesame. •</t>
  </si>
  <si>
    <t>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
• Packed in a facility and/or equipment that produces products containing peanuts, tree nuts, soybean, milk, dairy, eggs, fish, shellfish, wheat, sesame. •</t>
  </si>
  <si>
    <t>Soy Sauce Powder Ingredients:
soy bean, wheat, salt, maltodextrin
• DIRECTIONS: Mix with water to make soy sauce. •
• Packed in a facility and/or equipment that produces products containing peanuts, tree nuts, soybean, milk, dairy, eggs, fish, shellfish, wheat, sesame. •</t>
  </si>
  <si>
    <t>Minced Garlic Ingredients:
garlic
• Packed in a facility and/or equipment that produces products containing peanuts, tree nuts, soybean, milk, dairy, eggs, fish, shellfish, wheat, sesame. •</t>
  </si>
  <si>
    <t>Minced Onion Ingredients:
onion
• Packed in a facility and/or equipment that produces products containing peanuts, tree nuts, soybean, milk, dairy, eggs, fish, shellfish, wheat, sesame. •</t>
  </si>
  <si>
    <t>Cuban Seasoning Ingredients:
garlic, cumin, black pepper, orange and lime
• Packed in a facility and/or equipment that produces products containing peanuts, tree nuts, soybean, milk, dairy, eggs, fish, shellfish, wheat, sesame. •</t>
  </si>
  <si>
    <t>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
• Packed in a facility and/or equipment that produces products containing peanuts, tree nuts, soybean, milk, dairy, eggs, fish, shellfish, wheat, sesame. •</t>
  </si>
  <si>
    <t>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
• Packed in a facility and/or equipment that produces products containing peanuts, tree nuts, soybean, milk, dairy, eggs, fish, shellfish, wheat, sesame. •</t>
  </si>
  <si>
    <t>Lemon Honey &amp; Thyme Seasoning Ingredients:
salt, honey powder, lemon peel, thyme, pepper
• Packed in a facility and/or equipment that produces products containing peanuts, tree nuts, soybean, milk, dairy, eggs, fish, shellfish, wheat, sesame. •</t>
  </si>
  <si>
    <t>Basil Pesto Parmesan Seasoning Ingredients:
parmesan cheese ([part-skim milk, cheese culture, salt enzymes], whey, buttermilk solids, sodium phosphate, salt), basil, garlic, salt
• ALLERGY ALERT: contains milk •
• Packed in a facility and/or equipment that produces products containing peanuts, tree nuts, soybean, milk, dairy, eggs, fish, shellfish, wheat, sesame. •</t>
  </si>
  <si>
    <t>Cheesy Parmesan Bagel Seasoning Ingredients:
poppy seed, salt, sesame seed, minced garlic, parmesan cheese  ([part-skim milk, cheese culture, salt enzymes], whey, buttermilk solids, sodium phosphate, salt), minced onion
• ALLERGY ALERT: contains milk, sesame •
• Packed in a facility and/or equipment that produces products containing peanuts, tree nuts, soybean, milk, dairy, eggs, fish, shellfish, wheat, sesame. •</t>
  </si>
  <si>
    <t>Ancho Chili &amp; Honey Seasoning Ingredients:
honey powder, ancho chili, salt, paprika, garlic, onion, citric acid
• Packed in a facility and/or equipment that produces products containing peanuts, tree nuts, soybean, milk, dairy, eggs, fish, shellfish, wheat, sesame. •</t>
  </si>
  <si>
    <t>Smoky Hickory Chipotle Seasoning Ingredients:
sugar, salt, chili pepper, spices, citric acid, natural and artificial flavor, lemon juice powder (corn syrup solids, lemon juice solids, natural flavor), green chile, spice extractive, 2% silicon dioxide, natural hickory smoke
• Packed in a facility and/or equipment that produces products containing peanuts, tree nuts, soybean, milk, dairy, eggs, fish, shellfish, wheat, sesame. •</t>
  </si>
  <si>
    <t>Twisted Lime &amp; Chili Seasoning Ingredients:
chili powder, salt, cumin, coriander, garlic, onion, lime, sugar
• Packed in a facility and/or equipment that produces products containing peanuts, tree nuts, soybean, milk, dairy, eggs, fish, shellfish, wheat, sesame. •</t>
  </si>
  <si>
    <t>Smoky Chocolate Chipotle Seasoning Ingredients:
cocoa, sugar, chipotle, red wine vinegar, salt, cassia cinnamon, arrow root
• Packed in a facility and/or equipment that produces products containing peanuts, tree nuts, soybean, milk, dairy, eggs, fish, shellfish, wheat, sesame. •</t>
  </si>
  <si>
    <t>And The Heat Goes On Seasoning Ingredients:
allspice, salt, garlic, chili powder, cloves, thyme, allspice, pepper, cayenne, cinnamon, onion
• Packed in a facility and/or equipment that produces products containing peanuts, tree nuts, soybean, milk, dairy, eggs, fish, shellfish, wheat, sesame. •</t>
  </si>
  <si>
    <t>Zesty Latin Chorizo Seasoning Ingredients:
garlic, cumin, paprika, salt, ancho pepper, coriander, thyme, bay leaf, cinnamon, clove, black pepper, oregano
• Packed in a facility and/or equipment that produces products containing peanuts, tree nuts, soybean, milk, dairy, eggs, fish, shellfish, wheat, sesame. •</t>
  </si>
  <si>
    <t>Bacon Salt Ingredients:
salt, brown sugar, rendered bacon fat, natural applewood smoke flavor, and silicon dioxide added to prevent caking
• Packed in a facility and/or equipment that produces products containing peanuts, tree nuts, soybean, milk, dairy, eggs, fish, shellfish, wheat, sesame. •</t>
  </si>
  <si>
    <t>St. Simons Sea Salt Blend Ingredients:
coarse sea salt, pink peppercorns, cut &amp; sifted rosemary
• Packed in a facility and/or equipment that produces products containing peanuts, tree nuts, soybean, milk, dairy, eggs, fish, shellfish, wheat, sesame. •</t>
  </si>
  <si>
    <t>Sriracha Sea Salt Ingredients:
sea salt, organic paprika, organic habanero chili powder, organic garlic powder, citric acid
• This product does not supply iodide -- a necessary nutrient •
• Packed in a facility and/or equipment that produces products containing peanuts, tree nuts, soybean, milk, dairy, eggs, fish, shellfish, wheat, sesame. •</t>
  </si>
  <si>
    <t>Hickory Smoked Sea Salt Ingredients:
pure pacific sea salt smoked over a hickorywood fire
• Packed in a facility and/or equipment that produces products containing peanuts, tree nuts, soybean, milk, dairy, eggs, fish, shellfish, wheat, sesame. •</t>
  </si>
  <si>
    <t>Habanero Sea Salt Ingredients:
sea salt, habanero Chile powder
• Packed in a facility and/or equipment that produces products containing peanuts, tree nuts, soybean, milk, dairy, eggs, fish, shellfish, wheat, sesame. •</t>
  </si>
  <si>
    <t>Chipotle Sea Salt Ingredients:
sea salt, chipotle
• Packed in a facility and/or equipment that produces products containing peanuts, tree nuts, soybean, milk, dairy, eggs, fish, shellfish, wheat, sesame. •</t>
  </si>
  <si>
    <t>Jalapeno Sea Salt Ingredients:
sea salt, jalapeno powder, garlic, onion, pepper, Mexican oregano
• Packed in a facility and/or equipment that produces products containing peanuts, tree nuts, soybean, milk, dairy, eggs, fish, shellfish, wheat, sesame. •</t>
  </si>
  <si>
    <t>Truffle Sea Salt Ingredients:
salt, truffle flavor (natural and artificial flavors), truffles, canola oil
• Packed in a facility and/or equipment that produces products containing peanuts, tree nuts, soybean, milk, dairy, eggs, fish, shellfish, wheat, sesame. •</t>
  </si>
  <si>
    <t>Tuscan Sea Salt Ingredients:
sea salt, spices, garlic &amp; tomato, (spices include: parsley, oregano, basil, rosemary)
• Packed in a facility and/or equipment that produces products containing peanuts, tree nuts, soybean, milk, dairy, eggs, fish, shellfish, wheat, sesame. •</t>
  </si>
  <si>
    <t>Porcini Champignon Sea Salt Ingredients:
salt, mushroom powder, natural flavor, onion, garlic, porcini mushrooms, bolete mushrooms
• Packed in a facility and/or equipment that produces products containing peanuts, tree nuts, soybean, milk, dairy, eggs, fish, shellfish, wheat, sesame. •</t>
  </si>
  <si>
    <t>Smoked Applewood Sea Salt Ingredients:
sea salt smoked over applewood fire
• Packed in a facility and/or equipment that produces products containing peanuts, tree nuts, soybean, milk, dairy, eggs, fish, shellfish, wheat, sesame. •</t>
  </si>
  <si>
    <t>Alderwood Sea Salt Ingredients:
pure sea salt smoked above an alderwood fire
• Packed in a facility and/or equipment that produces products containing peanuts, tree nuts, soybean, milk, dairy, eggs, fish, shellfish, wheat, sesame. •</t>
  </si>
  <si>
    <t>Mesquite Smoked Sea Salt Ingredients:
sea salt smoked over mesquite wood
• Packed in a facility and/or equipment that produces products containing peanuts, tree nuts, soybean, milk, dairy, eggs, fish, shellfish, wheat, sesame. •</t>
  </si>
  <si>
    <t>Cherrywood Sea Salt Ingredients:
sea salt, &lt;2% cherrywood smoke flavor
• Packed in a facility and/or equipment that produces products containing peanuts, tree nuts, soybean, milk, dairy, eggs, fish, shellfish, wheat, sesame. •</t>
  </si>
  <si>
    <t>Hawaiian Black Lava Sea Salt Ingredients:
salt
• Packed in a facility and/or equipment that produces products containing peanuts, tree nuts, soybean, milk, dairy, eggs, fish, shellfish, wheat, sesame. •</t>
  </si>
  <si>
    <t>Bourbon Sea Salt Ingredients:
salt flaked smoked over bourbon barrel wood
• Packed in a facility and/or equipment that produces products containing peanuts, tree nuts, soybean, milk, dairy, eggs, fish, shellfish, wheat, sesame. •</t>
  </si>
  <si>
    <t>Garlic Salt Ingredients:
garlic, salt, parsley, carrot for color, modified corn starch, sugar, natural flavor
• Packed in a facility and/or equipment that produces products containing peanuts, tree nuts, soybean, milk, dairy, eggs, fish, shellfish, wheat, sesame. •</t>
  </si>
  <si>
    <t>Onion Salt Ingredients:
onions, salt
• Packed in a facility and/or equipment that produces products containing peanuts, tree nuts, soybean, milk, dairy, eggs, fish, shellfish, wheat, sesame. •</t>
  </si>
  <si>
    <t>Seasoning Salt Ingredients:
salt, sugar, spices, onion, paprika, corn starch
• Packed in a facility and/or equipment that produces products containing peanuts, tree nuts, soybean, milk, dairy, eggs, fish, shellfish, wheat, sesame. •</t>
  </si>
  <si>
    <t>Celery Salt Ingredients:
ground celery seeds, salt
• Packed in a facility and/or equipment that produces products containing peanuts, tree nuts, soybean, milk, dairy, eggs, fish, shellfish, wheat, sesame. •</t>
  </si>
  <si>
    <t>Florida Citrus Sea Salt Ingredients:
sea salt, orange, lemon, black pepper, smoked hickory salt, lime, ginger
• Packed in a facility and/or equipment that produces products containing peanuts, tree nuts, soybean, milk, dairy, eggs, fish, shellfish, wheat, sesame. •</t>
  </si>
  <si>
    <t>Pretzel Salt Ingredients:
pure white uniodized pretzel salt kosher certified
• Packed in a facility and/or equipment that produces products containing peanuts, tree nuts, soybean, milk, dairy, eggs, fish, shellfish, wheat, sesame. •</t>
  </si>
  <si>
    <t>Orange Ginger Sea Salt Ingredients:
salt, onion, sugar, garlic, ginger powder, orange peel, tartaric acid, grapefruit juice powder (citric acid, grapefruit oil, grapefruit juice) silion dioxide
• Packed in a facility and/or equipment that produces products containing peanuts, tree nuts, soybean, milk, dairy, eggs, fish, shellfish, wheat, sesame. •</t>
  </si>
  <si>
    <t>Hibiscus Chili Lime Sea Salt Ingredients:
salt, hibiscus, honey powder (sugar, honey) contains 2% or less of natural flavor, chili flakes, paprika, sunflower oil
• Packed in a facility and/or equipment that produces products containing peanuts, tree nuts, soybean, milk, dairy, eggs, fish, shellfish, wheat, sesame. •</t>
  </si>
  <si>
    <t>Chili Lime Sea Salt Ingredients:
sea salt, red chili pepper flakes, lime peel, smoked paprika
• Packed in a facility and/or equipment that produces products containing peanuts, tree nuts, soybean, milk, dairy, eggs, fish, shellfish, wheat, sesame. •</t>
  </si>
  <si>
    <t>Espresso Sea Salt Ingredients:
sea salt, roasted Italian espresso beans
• Packed in a facility and/or equipment that produces products containing peanuts, tree nuts, soybean, milk, dairy, eggs, fish, shellfish, wheat, sesame. •</t>
  </si>
  <si>
    <t>Balsamic Sea Salt Ingredients:
sea salt, balsamic vinegar powder (ip maltodextrin, balsamic vinegar)
• Packed in a facility and/or equipment that produces products containing peanuts, tree nuts, soybean, milk, dairy, eggs, fish, shellfish, wheat, sesame. •</t>
  </si>
  <si>
    <t>Saffron Pink Peppercorn Sea Salt Ingredients:
salt, pink peppercorns, turmeric, saffron powder
• Packed in a facility and/or equipment that produces products containing peanuts, tree nuts, soybean, milk, dairy, eggs, fish, shellfish, wheat, sesame. •</t>
  </si>
  <si>
    <t>Lemon Rosemary Sea Salt Ingredients:
sea salt, lemon zest, rosemary, garlic
• Packed in a facility and/or equipment that produces products containing peanuts, tree nuts, soybean, milk, dairy, eggs, fish, shellfish, wheat, sesame. •</t>
  </si>
  <si>
    <t>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
• Packed in a facility and/or equipment that produces products containing peanuts, tree nuts, soybean, milk, dairy, eggs, fish, shellfish, wheat, sesame. •</t>
  </si>
  <si>
    <t>Roasted Garlic Sea Salt Ingredients:
natural sea salt, roasted garlic powder
• Packed in a facility and/or equipment that produces products containing peanuts, tree nuts, soybean, milk, dairy, eggs, fish, shellfish, wheat, sesame. •</t>
  </si>
  <si>
    <t>Kosher Salt Ingredients:
kosher salt
• Packed in a facility and/or equipment that produces products containing peanuts, tree nuts, soybean, milk, dairy, eggs, fish, shellfish, wheat, sesame. •</t>
  </si>
  <si>
    <t>Pink Himalayan Fine Sea Salt Ingredients:
pink himalayan salt
• Packed in a facility and/or equipment that produces products containing peanuts, tree nuts, soybean, milk, dairy, eggs, fish, shellfish, wheat, sesame. •</t>
  </si>
  <si>
    <t>Pink Himalayan Coarse Sea Salt Ingredients:
coarse pink himalayan sea salt
• Packed in a facility and/or equipment that produces products containing peanuts, tree nuts, soybean, milk, dairy, eggs, fish, shellfish, wheat, sesame. •</t>
  </si>
  <si>
    <t>Bamboo Jade Sea Salt Ingredients:
natural sea salt, organic bamboo leaf extract
• Packed in a facility and/or equipment that produces products containing peanuts, tree nuts, soybean, milk, dairy, eggs, fish, shellfish, wheat, sesame. •</t>
  </si>
  <si>
    <t>Sea Salt (Plain/Fine) Ingredients:
pure &amp; natural sea salt
• Packed in a facility and/or equipment that produces products containing peanuts, tree nuts, soybean, milk, dairy, eggs, fish, shellfish, wheat, sesame. •</t>
  </si>
  <si>
    <t>Sea Salt (Plain/Coarse) Ingredients:
pure &amp; natural sea salt
• Packed in a facility and/or equipment that produces products containing peanuts, tree nuts, soybean, milk, dairy, eggs, fish, shellfish, wheat, sesame. •</t>
  </si>
  <si>
    <t>Smoked Sea Salt Ingredients:
coarse sea salt, smoke flavor
• Packed in a facility and/or equipment that produces products containing peanuts, tree nuts, soybean, milk, dairy, eggs, fish, shellfish, wheat, sesame. •</t>
  </si>
  <si>
    <t>Mediterranean Sea Salt Ingredients:
sea salt
• Packed in a facility and/or equipment that produces products containing peanuts, tree nuts, soybean, milk, dairy, eggs, fish, shellfish, wheat, sesame. •</t>
  </si>
  <si>
    <t>Pink Himalayan &amp; Ghost Chili Sea Salt (Fine) Ingredients:
pink Himalayan salt w/ smoked ghost chili peppers
• Packed in a facility and/or equipment that produces products containing peanuts, tree nuts, soybean, milk, dairy, eggs, fish, shellfish, wheat, sesame. •</t>
  </si>
  <si>
    <t>Pink Himalayan &amp; Ghost Chili Sea Salt (Coarse) Ingredients:
coarse pink Himalayan sea salt, ghost chili peppers
• Packed in a facility and/or equipment that produces products containing peanuts, tree nuts, soybean, milk, dairy, eggs, fish, shellfish, wheat, sesame. •</t>
  </si>
  <si>
    <t>Vintage Merlot Sea Salt Ingredients:
sea salt, merlot  wine
• Packed in a facility and/or equipment that produces products containing peanuts, tree nuts, soybean, milk, dairy, eggs, fish, shellfish, wheat, sesame. •</t>
  </si>
  <si>
    <t>Lime Sea Salt Ingredients:
sea salt &amp; lime powder
• Packed in a facility and/or equipment that produces products containing peanuts, tree nuts, soybean, milk, dairy, eggs, fish, shellfish, wheat, sesame. •</t>
  </si>
  <si>
    <t>Lemon Sea Salt Ingredients:
sea salt, lemon juice
• Packed in a facility and/or equipment that produces products containing peanuts, tree nuts, soybean, milk, dairy, eggs, fish, shellfish, wheat, sesame. •</t>
  </si>
  <si>
    <t>Basil Sea Salt Ingredients:
sea salt and basil
• Packed in a facility and/or equipment that produces products containing peanuts, tree nuts, soybean, milk, dairy, eggs, fish, shellfish, wheat, sesame. •</t>
  </si>
  <si>
    <t>Lavender Sea Salt Ingredients:
fine sea salt, lavender buds 
• Packed in a facility and/or equipment that produces products containing peanuts, tree nuts, soybean, milk, dairy, eggs, fish, shellfish, wheat, sesame. •</t>
  </si>
  <si>
    <t>French Grey Sea Salt Ingredients:
sea salt from Guerande, France
• Packed in a facility and/or equipment that produces products containing peanuts, tree nuts, soybean, milk, dairy, eggs, fish, shellfish, wheat, sesame. •</t>
  </si>
  <si>
    <t>Sriracha Lime Sea Salt Ingredients:
sea salt, organic paprika, organic habanero chili powder, organic garlic powder, citric acid
• Packed in a facility and/or equipment that produces products containing peanuts, tree nuts, soybean, milk, dairy, eggs, fish, shellfish, wheat, sesame. •</t>
  </si>
  <si>
    <t>Hibiscus Sea Salt Ingredients:
salt, hibiscus, orange peel
• Packed in a facility and/or equipment that produces products containing peanuts, tree nuts, soybean, milk, dairy, eggs, fish, shellfish, wheat, sesame. •</t>
  </si>
  <si>
    <t>Sal de Vino Wine Salt Ingredients:
sea salt, red  wine
• Packed in a facility and/or equipment that produces products containing peanuts, tree nuts, soybean, milk, dairy, eggs, fish, shellfish, wheat, sesame. •</t>
  </si>
  <si>
    <t>Dark Chocolate Sea Salt Ingredients: 
salt, cocoa powder, sugar, vanilla extract
• Packed in a facility and/or equipment that produces products containing peanuts, tree nuts, soybean, milk, dairy, eggs, fish, shellfish, wheat, sesame. •</t>
  </si>
  <si>
    <t>Steak House Sea Salt Ingredients:
salt, worcestershire sauce powder [(distilled vinegar, molasses, corn syrup, salt, caramel color, garlic powder, sugar, spices, tamarind, natural flavor, sulfiting agents), ip maltodextrin, silicon dioxide (anti-caking agent).] garlic, pepper. contains sulfites
• Packed in a facility and/or equipment that produces products containing peanuts, tree nuts, soybean, milk, dairy, eggs, fish, shellfish, wheat, sesame. •</t>
  </si>
  <si>
    <t>Honey Chipotle Sea Salt Ingredients:
honey, salt, onion, paprika, chipotle, rosemary, basil, sage, marjoram
• Packed in a facility and/or equipment that produces products containing peanuts, tree nuts, soybean, milk, dairy, eggs, fish, shellfish, wheat, sesame. •</t>
  </si>
  <si>
    <t>Lemon Basil Sea Salt Ingredients:
sea salt, granulated lemon peel, basil
• Packed in a facility and/or equipment that produces products containing peanuts, tree nuts, soybean, milk, dairy, eggs, fish, shellfish, wheat, sesame. •</t>
  </si>
  <si>
    <t>Lemon Dill Sea Salt Ingredients:
sea salt, lemon peel, dill
• Packed in a facility and/or equipment that produces products containing peanuts, tree nuts, soybean, milk, dairy, eggs, fish, shellfish, wheat, sesame. •</t>
  </si>
  <si>
    <t>Ghost Pepper Sea Salt Ingredients:
sea salt, ground ghost peppers (naga jolikia)
• Packed in a facility and/or equipment that produces products containing peanuts, tree nuts, soybean, milk, dairy, eggs, fish, shellfish, wheat, sesame. •</t>
  </si>
  <si>
    <t>Truffle Sea Salt &amp; Cayenne Seasoning Ingredients:
sea salt, truffle, canola oil, cayenne pepper truffle flavor (natural &amp; artificial)
• Packed in a facility and/or equipment that produces products containing peanuts, tree nuts, soybean, milk, dairy, eggs, fish, shellfish, wheat, sesame. •</t>
  </si>
  <si>
    <t>Truffle Sea Salt &amp; Parsley Ingredients:
sea salt, truffle, canola oil, parsley, truffle flavor (natural &amp; artificial)
• Packed in a facility and/or equipment that produces products containing peanuts, tree nuts, soybean, milk, dairy, eggs, fish, shellfish, wheat, sesame. •</t>
  </si>
  <si>
    <t>Black Garlic Sea Salt Ingredients:
sea salt, black garlic
• Packed in a facility and/or equipment that produces products containing peanuts, tree nuts, soybean, milk, dairy, eggs, fish, shellfish, wheat, sesame. •</t>
  </si>
  <si>
    <t>Lemon Flake Sea Salt Ingredients:
lemon flake salt
• Packed in a facility and/or equipment that produces products containing peanuts, tree nuts, soybean, milk, dairy, eggs, fish, shellfish, wheat, sesame. •</t>
  </si>
  <si>
    <t>Onion Himalayan Sea Salt Ingredients:
Himalayan salt, organic dehydrated onion, organic rice concentrate (flow agent)
• Packed in a facility and/or equipment that produces products containing peanuts, tree nuts, soybean, milk, dairy, eggs, fish, shellfish, wheat, sesame. •</t>
  </si>
  <si>
    <t>Celtic Sea Salt Ingredients:
sea salt
• Packed in a facility and/or equipment that produces products containing peanuts, tree nuts, soybean, milk, dairy, eggs, fish, shellfish, wheat, sesame. •</t>
  </si>
  <si>
    <t>Paprika Ingredients: 
paprika
• Packed in a facility and/or equipment that produces products containing peanuts, tree nuts, soybean, milk, dairy, eggs, fish, shellfish, wheat, sesame. •</t>
  </si>
  <si>
    <t>Sesame Ginger Ingredients:
sesame seeds, garlic, sea salt, red pepper flakes, dehydrated carrots, oleoresin ginger
• Packed in a facility and/or equipment that produces products containing peanuts, tree nuts, soybean, milk, dairy, eggs, fish, shellfish, wheat, sesame. •</t>
  </si>
  <si>
    <t>Ceylon Cinnamon Ingredients:
ceylon organic cinnamon
• Packed in a facility and/or equipment that produces products containing peanuts, tree nuts, soybean, milk, dairy, eggs, fish, shellfish, wheat, sesame. •</t>
  </si>
  <si>
    <t>Smoked Paprika Ingredients:
dried sweet red bell peppers that have been smoked
• Packed in a facility and/or equipment that produces products containing peanuts, tree nuts, soybean, milk, dairy, eggs, fish, shellfish, wheat, sesame. •</t>
  </si>
  <si>
    <t>Curry Ingredients:
curry
• Packed in a facility and/or equipment that produces products containing peanuts, tree nuts, soybean, milk, dairy, eggs, fish, shellfish, wheat, sesame. •</t>
  </si>
  <si>
    <t>Cilantro Ingredients:
cilantro
• Packed in a facility and/or equipment that produces products containing peanuts, tree nuts, soybean, milk, dairy, eggs, fish, shellfish, wheat, sesame. •</t>
  </si>
  <si>
    <t>Parsley Ingredients:
parsley
• Packed in a facility and/or equipment that produces products containing peanuts, tree nuts, soybean, milk, dairy, eggs, fish, shellfish, wheat, sesame. •</t>
  </si>
  <si>
    <t>Ground Ginger Ingredients:
ground ginger
• Packed in a facility and/or equipment that produces products containing peanuts, tree nuts, soybean, milk, dairy, eggs, fish, shellfish, wheat, sesame. •</t>
  </si>
  <si>
    <t>Cumin Ingredients:
cumin
• Packed in a facility and/or equipment that produces products containing peanuts, tree nuts, soybean, milk, dairy, eggs, fish, shellfish, wheat, sesame. •</t>
  </si>
  <si>
    <t>Onion Powder Ingredients:
dehydrated powdered onion
• Packed in a facility and/or equipment that produces products containing peanuts, tree nuts, soybean, milk, dairy, eggs, fish, shellfish, wheat, sesame. •</t>
  </si>
  <si>
    <t>Ground Cinnamon Ingredients:
cinnamon
• Packed in a facility and/or equipment that produces products containing peanuts, tree nuts, soybean, milk, dairy, eggs, fish, shellfish, wheat, sesame. •</t>
  </si>
  <si>
    <t>Cinnamon Sugar Ingredients:
cinnamon, sugar
• Packed in a facility and/or equipment that produces products containing peanuts, tree nuts, soybean, milk, dairy, eggs, fish, shellfish, wheat, sesame. •</t>
  </si>
  <si>
    <t>Espresso Sugar Ingredients:
cane sugar, ground espresso powder
• Packed in a facility and/or equipment that produces products containing peanuts, tree nuts, soybean, milk, dairy, eggs, fish, shellfish, wheat, sesame. •</t>
  </si>
  <si>
    <t>Lemon Sugar Ingredients:
cane sugar, lemon powder
• Packed in a facility and/or equipment that produces products containing peanuts, tree nuts, soybean, milk, dairy, eggs, fish, shellfish, wheat, sesame. •</t>
  </si>
  <si>
    <t>Spiced Chai Sugar Ingredients:
sugar, vanilla powder, cinnamon, mace, cardamom, allspice, cloves
• Packed in a facility and/or equipment that produces products containing peanuts, tree nuts, soybean, milk, dairy, eggs, fish, shellfish, wheat, sesame. •</t>
  </si>
  <si>
    <t>Wild Blueberry Sugar Ingredients:
cane sugar, blueberry powder
• Packed in a facility and/or equipment that produces products containing peanuts, tree nuts, soybean, milk, dairy, eggs, fish, shellfish, wheat, sesame. •</t>
  </si>
  <si>
    <t>Maple Cinnamon Sugar Ingredients:
cinnamon, pure maple syrup sugar granules
• Packed in a facility and/or equipment that produces products containing peanuts, tree nuts, soybean, milk, dairy, eggs, fish, shellfish, wheat, sesame. •</t>
  </si>
  <si>
    <t>Ginger Sugar Ingredients:
pure cane organic sugar, ginger powder
• Packed in a facility and/or equipment that produces products containing peanuts, tree nuts, soybean, milk, dairy, eggs, fish, shellfish, wheat, sesame. •</t>
  </si>
  <si>
    <t>Vanilla Bean Sugar Ingredients:
cane sugar, vanilla powder
• Packed in a facility and/or equipment that produces products containing peanuts, tree nuts, soybean, milk, dairy, eggs, fish, shellfish, wheat, sesame. •</t>
  </si>
  <si>
    <t>Cappuccino Sugar Ingredients:
pure cane sugar, natural flavor, yellow #5, titanium dioxide, red #40, blue #1
• Packed in a facility and/or equipment that produces products containing peanuts, tree nuts, soybean, milk, dairy, eggs, fish, shellfish, wheat, sesame. •</t>
  </si>
  <si>
    <t>Salted Caramel Sugar Ingredients:
cane sugar, caramel flavor, salt
• Packed in a facility and/or equipment that produces products containing peanuts, tree nuts, soybean, milk, dairy, eggs, fish, shellfish, wheat, sesame. •</t>
  </si>
  <si>
    <t>Smoked Brown Sugar Ingredients:
smoked brown sugar
• Packed in a facility and/or equipment that produces products containing peanuts, tree nuts, soybean, milk, dairy, eggs, fish, shellfish, wheat, sesame. •</t>
  </si>
  <si>
    <t>Dragon Fruit Sugar Ingredients:
turbinado, dragon fruit, dragon fruit extract (ethyl alcohol, glycerin, natural flavors)
• Packed in a facility and/or equipment that produces products containing peanuts, tree nuts, soybean, milk, dairy, eggs, fish, shellfish, wheat, sesame. •</t>
  </si>
  <si>
    <t>Toasted Coconut Sugar Ingredients:
organic sugar, organic coconut
• Packed in a facility and/or equipment that produces products containing peanuts, tree nuts, soybean, milk, dairy, eggs, fish, shellfish, wheat, sesame. •</t>
  </si>
  <si>
    <t>Cinnamon Spice Infuser Ingredients:
sugar, cassia cinnamon, sweet cinnamon, spices, lemon peel, orange pee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</si>
  <si>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</si>
  <si>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Cranberry Breeze Infuser Ingredients:
cranberries, sugar, natural cranberry flavor,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</si>
  <si>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Espresso Bean Infuser Ingredients:
sugar, dark roast coffee beans, natural flavor,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</si>
  <si>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Dragon Fire Infuser Ingredients:
sugar, black, white, green and pink peppercorns, de arbol peppers,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</si>
  <si>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</si>
  <si>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</si>
  <si>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So Gingerly Infuser Ingredients:
sugar, crystallized ginger, green cardamom pods, natural flavor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</si>
  <si>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Hop &amp; Vine Party Time Infuser Ingredients:
sugar, hops, orange peel, vanilla,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</si>
  <si>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</si>
  <si>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Tropical Hibiscus Infuser Ingredients:
sugar, hibiscus petals, cassia cinnamon, orange peel,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</si>
  <si>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</si>
  <si>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</si>
  <si>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</si>
  <si>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</si>
  <si>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</si>
  <si>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</si>
  <si>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</si>
  <si>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</si>
  <si>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</si>
  <si>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</si>
  <si>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</si>
  <si>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</si>
  <si>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</si>
  <si>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</si>
  <si>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</si>
  <si>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</si>
  <si>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</si>
  <si>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</si>
  <si>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</si>
  <si>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</si>
  <si>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</si>
  <si>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</si>
  <si>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</si>
  <si>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Chipotle Ranch Dip Mix Ingredients:
onion, sea salt, herbs &amp; spices, garlic, chipotle pepper, yeast extract, vinegar powder (maltodextrin, white distilled vinegar, modified food starch)
• ALLERGY ALERT: contains milk •
• DIRECTIONS: Mix 1/8 cup dip mix with 2 cups sour cream. •
• Packed in a facility and/or equipment that produces products containing peanuts, tree nuts, soybean, milk, dairy, eggs, fish, shellfish, wheat, sesame. •</t>
  </si>
  <si>
    <t>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Mix 8 oz. sour cream and 1/4 cup dip mix. Refrigerate at least 30 minutes. •
• Packed in a facility and/or equipment that produces products containing peanuts, tree nuts, soybean, milk, dairy, eggs, fish, shellfish, wheat, sesame. •</t>
  </si>
  <si>
    <t>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Mix 8 oz. sour cream, 8 oz. cream cheese (softened), and 1/2 cup dip mix. Refrigerate at least 30 minutes. •
• Packed in a facility and/or equipment that produces products containing peanuts, tree nuts, soybean, milk, dairy, eggs, fish, shellfish, wheat, sesame. •</t>
  </si>
  <si>
    <t>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Mix 8 oz. sour cream and 1/4 cup dip mix. Refrigerate at least 30 minutes. •
• Packed in a facility and/or equipment that produces products containing peanuts, tree nuts, soybean, milk, dairy, eggs, fish, shellfish, wheat, sesame. •</t>
  </si>
  <si>
    <t>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Mix 1/3 cup dip mix, 8 oz. room temperature cream cheese, and 1/3 cup milk. Refrigerate at least 2 hours. •
• Packed in a facility and/or equipment that produces products containing peanuts, tree nuts, soybean, milk, dairy, eggs, fish, shellfish, wheat, sesame. •</t>
  </si>
  <si>
    <t>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Mix 16 oz. sour cream and 1/4 cup dip mix. Refrigerate at least 1 hour. •
• Packed in a facility and/or equipment that produces products containing peanuts, tree nuts, soybean, milk, dairy, eggs, fish, shellfish, wheat, sesame. •</t>
  </si>
  <si>
    <t>Cucumber Dill Dip Mix Ingredients:
cane sugar, maltodextrin, dried onion, sea salt, citric acid (acidifier), corn starch, dill weed, salt, parsley, silicon dioxide (flow agent), dried garlic
• DIRECTIONS: Mix 8 oz. sour cream and 1/4 cup dip mix. Refrigerate at least 30 minutes. •
• Packed in a facility and/or equipment that produces products containing peanuts, tree nuts, soybean, milk, dairy, eggs, fish, shellfish, wheat, sesame. •</t>
  </si>
  <si>
    <t>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Mix 8oz sour cream, 8oz cream cheese softened, 1/4 cup dip mix. Refrigerate at least 20 minutes. •
• Packed in a facility and/or equipment that produces products containing peanuts, tree nuts, soybean, milk, dairy, eggs, fish, shellfish, wheat, sesame. •</t>
  </si>
  <si>
    <t>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Mix 8 oz. sour cream, 3 tbsp dip mix, and 2 tbsp honey. Refrigerate at least 15 minutes. •
• Packed in a facility and/or equipment that produces products containing peanuts, tree nuts, soybean, milk, dairy, eggs, fish, shellfish, wheat, sesame. •</t>
  </si>
  <si>
    <t>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Mix 1/4 cup dip mix with 8 oz. cream cheese &amp; 1/2 cup milk. Refrigerate at least 2 hours. •
• Packed in a facility and/or equipment that produces products containing peanuts, tree nuts, soybean, milk, dairy, eggs, fish, shellfish, wheat, sesame. •</t>
  </si>
  <si>
    <t>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Mix 1/4 cup dip mix, 8 oz. cream cheese, and 1/3 cup milk or sour cream. •
• Packed in a facility and/or equipment that produces products containing peanuts, tree nuts, soybean, milk, dairy, eggs, fish, shellfish, wheat, sesame. •</t>
  </si>
  <si>
    <t>Bewitching Pan Fired Green Tea</t>
  </si>
  <si>
    <t>Bewitching
Pan Fired
Green Tea</t>
  </si>
  <si>
    <t>Bewitching Pan Fired Green Tea Ingredients:
panfired green tea
• Packed in a facility and/or equipment that produces products containing peanuts, tree nuts, soybean, milk, dairy, eggs, fish, shellfish, wheat, sesame. •</t>
  </si>
  <si>
    <t>• Client: Salem Witch Museum
• Original SKU: LT-008 - Panfired Green Tea</t>
  </si>
  <si>
    <t>• Client: Salem Witch Museum
• Original SKU: LT-027 - Orange Spice Tea</t>
  </si>
  <si>
    <t>• Client: Salem Witch Museum
• Original SKU: LT-044 - Turmeric Ginger Herbal Tea</t>
  </si>
  <si>
    <t>Witch Hill Road Ginger Herbal Lemon Tea</t>
  </si>
  <si>
    <t>Witch Hill Road 
Ginger Herbal
Lemon Tea</t>
  </si>
  <si>
    <t>Witch Hill Road Ginger Herbal Lemon Tea Ingredients:
turmeric, ginger, lemongrass, orange peel, licorice and citrus essential oils
• Packed in a facility and/or equipment that produces products containing peanuts, tree nuts, soybean, milk, dairy, eggs, fish, shellfish, wheat, sesame. •</t>
  </si>
  <si>
    <t>• Client: Salem Witch Museum
• Original SKU: LT-024 - Chai Tea</t>
  </si>
  <si>
    <t>Witches Way Chai Tea</t>
  </si>
  <si>
    <t>Witches Way
Chai Tea</t>
  </si>
  <si>
    <t>Witches Way Chai Tea Ingredients:
black tea, cinnamon, ginger, cardamom, cloves, and black pepper
• Packed in a facility and/or equipment that produces products containing peanuts, tree nuts, soybean, milk, dairy, eggs, fish, shellfish, wheat, sesame. •</t>
  </si>
  <si>
    <t>CNC-080</t>
  </si>
  <si>
    <t>CNC-081</t>
  </si>
  <si>
    <t>CNC-082</t>
  </si>
  <si>
    <t>CNC-083</t>
  </si>
  <si>
    <t>• Client: Salem Witch Museum
• Original SKU: LT-049 -Black Bourbon Tea</t>
  </si>
  <si>
    <t>Cauldron Court Bourbon Black Tea</t>
  </si>
  <si>
    <t>Cauldron Court
Bourbon Black Tea</t>
  </si>
  <si>
    <t>Cauldron Court Bourbon Black Tea Ingredients:
black tea, almond pieces, cocoa, sweet blackberry leaves, and flavoring
• Packed in a facility and/or equipment that produces products containing peanuts, tree nuts, soybean, milk, dairy, eggs, fish, shellfish, wheat, sesame. •</t>
  </si>
  <si>
    <t>CNC-084</t>
  </si>
  <si>
    <t>Spilling The Tea
In Salem
Orange Spice Tea</t>
  </si>
  <si>
    <t>Spilling The Tea In Salem Orange Spice Tea</t>
  </si>
  <si>
    <t>Spilling The Tea In Salem Orange Spice Tea Ingredients:
black op tea, orange peel, orange oil, clove bud oil
• Packed in a facility and/or equipment that produces products containing peanuts, tree nuts, soybean, milk, dairy, eggs, fish, shellfish, wheat, sesame. •</t>
  </si>
  <si>
    <t>• Client: Salem Witch Museum
• Original SKU: SS-011 - Smoked Applewood Sea Salt</t>
  </si>
  <si>
    <t>Magia Smoked Applewood Sea Salt</t>
  </si>
  <si>
    <t>Magia Smoked 
Applewood Sea Salt</t>
  </si>
  <si>
    <t>Magia Smoked Applewood Sea Salt Ingredients:
sea salt smoked over applewood fire
• Packed in a facility and/or equipment that produces products containing peanuts, tree nuts, soybean, milk, dairy, eggs, fish, shellfish, wheat, sesame. •</t>
  </si>
  <si>
    <t>• Client: Salem Witch Museum
• Original SKU: PP-015 - 6 Pepper Blend</t>
  </si>
  <si>
    <t>Cauldron Kettle Six Pepper Blend</t>
  </si>
  <si>
    <t>Cauldron Kettle
Six Pepper Blend</t>
  </si>
  <si>
    <t>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</si>
  <si>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 Client: Salem Witch Museum
• Original SKU: GS-047 - Garlic Pepper Steak Seasoning</t>
  </si>
  <si>
    <t>Bone Rattling Garlic &amp; Pepper Grill Seasonings</t>
  </si>
  <si>
    <t>Bone Rattling
Garlic &amp; Pepper
Grill Seasonings</t>
  </si>
  <si>
    <t>Bone Rattling Garlic &amp; Pepper Grill Seasonings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t>
  </si>
  <si>
    <t>• Client: Salem Witch Museum
• Original SKU: BD-021 - Savory Garlic &amp; Herb Bread Dip</t>
  </si>
  <si>
    <t>Salem's Chilling Chicken Seasoning</t>
  </si>
  <si>
    <t>Salem's Chilling
Chicken Seasoning</t>
  </si>
  <si>
    <t>Salem's Chilling Chicken Seasoning Ingredients:
garlic, onion, pepper, spices
• Packed in a facility and/or equipment that produces products containing peanuts, tree nuts, soybean, milk, dairy, eggs, fish, shellfish, wheat, sesame. •</t>
  </si>
  <si>
    <t>• Client: Salem Witch Museum
• Original SKU: GS-011 - Louisiana Bayou</t>
  </si>
  <si>
    <t>Salem's Pinch Of Heat Seasoning</t>
  </si>
  <si>
    <t>Salem's 
Pinch of Heat
Seasoning</t>
  </si>
  <si>
    <t>Salem's Pinch Of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</si>
  <si>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CNC-085</t>
  </si>
  <si>
    <t>CNC-086</t>
  </si>
  <si>
    <t>CNC-087</t>
  </si>
  <si>
    <t>CNC-088</t>
  </si>
  <si>
    <t>CNC-089</t>
  </si>
  <si>
    <t>Garlic Pepper Steak
Grill Seasoning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</si>
</sst>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10"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sz val="11"/>
      <color theme="1"/>
      <name val="Arial"/>
      <family val="2"/>
    </font>
    <font>
      <sz val="8"/>
      <name val="Calibri"/>
      <family val="2"/>
      <scheme val="minor"/>
    </font>
    <font>
      <b/>
      <u/>
      <sz val="12"/>
      <color theme="1"/>
      <name val="Arial"/>
      <family val="2"/>
    </font>
    <font>
      <b/>
      <sz val="12"/>
      <name val="Arial"/>
      <family val="2"/>
    </font>
    <font>
      <sz val="12"/>
      <name val="Arial"/>
      <family val="2"/>
    </font>
  </fonts>
  <fills count="7">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rgb="FFEEC4C4"/>
        <bgColor indexed="64"/>
      </patternFill>
    </fill>
    <fill>
      <patternFill patternType="solid">
        <fgColor theme="0"/>
        <bgColor indexed="64"/>
      </patternFill>
    </fill>
    <fill>
      <patternFill patternType="solid">
        <fgColor rgb="FFFF9B9D"/>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5" fillId="0" borderId="0" xfId="0" applyFont="1" applyAlignment="1">
      <alignment horizontal="center" vertical="center" wrapText="1"/>
    </xf>
    <xf numFmtId="165" fontId="3" fillId="0" borderId="0" xfId="0" applyNumberFormat="1" applyFont="1" applyAlignment="1">
      <alignment horizontal="center" vertical="center" wrapText="1"/>
    </xf>
    <xf numFmtId="0" fontId="1" fillId="0" borderId="0" xfId="0" applyFont="1" applyAlignment="1">
      <alignment horizontal="center" vertical="center"/>
    </xf>
    <xf numFmtId="0" fontId="4" fillId="2" borderId="0" xfId="0" applyFont="1" applyFill="1" applyAlignment="1">
      <alignment horizontal="center" vertical="center" wrapText="1"/>
    </xf>
    <xf numFmtId="164" fontId="4" fillId="2" borderId="0" xfId="0" applyNumberFormat="1" applyFont="1" applyFill="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wrapText="1"/>
    </xf>
    <xf numFmtId="2"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5" fontId="3" fillId="0" borderId="1" xfId="0" applyNumberFormat="1" applyFont="1" applyBorder="1" applyAlignment="1">
      <alignment horizontal="center" vertical="center" wrapText="1"/>
    </xf>
    <xf numFmtId="165" fontId="3" fillId="0" borderId="1" xfId="0" applyNumberFormat="1" applyFont="1" applyBorder="1" applyAlignment="1">
      <alignment horizontal="left" vertical="center" wrapText="1"/>
    </xf>
    <xf numFmtId="1" fontId="7" fillId="2" borderId="3" xfId="0" applyNumberFormat="1" applyFont="1" applyFill="1" applyBorder="1" applyAlignment="1">
      <alignment horizontal="center" vertical="center" wrapText="1"/>
    </xf>
    <xf numFmtId="1" fontId="3"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2" fontId="7" fillId="2" borderId="2" xfId="0" applyNumberFormat="1" applyFont="1" applyFill="1" applyBorder="1" applyAlignment="1">
      <alignment horizontal="center" vertical="center" wrapText="1"/>
    </xf>
    <xf numFmtId="164" fontId="7" fillId="2" borderId="2" xfId="0" applyNumberFormat="1"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wrapText="1"/>
    </xf>
    <xf numFmtId="2" fontId="2"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2" fontId="9" fillId="0" borderId="1" xfId="0" applyNumberFormat="1" applyFont="1" applyBorder="1" applyAlignment="1">
      <alignment horizontal="center" vertical="center" wrapText="1"/>
    </xf>
    <xf numFmtId="0" fontId="2" fillId="3" borderId="0" xfId="0" applyFont="1" applyFill="1" applyAlignment="1">
      <alignment horizontal="left" wrapText="1"/>
    </xf>
    <xf numFmtId="0" fontId="2" fillId="3" borderId="0" xfId="0" applyFont="1" applyFill="1" applyAlignment="1">
      <alignment wrapText="1"/>
    </xf>
    <xf numFmtId="0" fontId="7" fillId="2" borderId="3" xfId="0" applyFont="1" applyFill="1" applyBorder="1" applyAlignment="1">
      <alignment horizontal="center" vertical="center" wrapText="1"/>
    </xf>
    <xf numFmtId="0" fontId="3" fillId="0" borderId="0" xfId="0" applyFont="1"/>
    <xf numFmtId="0" fontId="7" fillId="0" borderId="0" xfId="0" applyFont="1" applyAlignment="1">
      <alignment horizontal="center" vertical="center" wrapText="1"/>
    </xf>
    <xf numFmtId="0" fontId="3" fillId="0" borderId="0" xfId="0" applyFont="1" applyAlignment="1">
      <alignment horizontal="center" vertical="center" wrapText="1"/>
    </xf>
    <xf numFmtId="0" fontId="2" fillId="6" borderId="0" xfId="0" applyFont="1" applyFill="1" applyAlignment="1">
      <alignment wrapText="1"/>
    </xf>
    <xf numFmtId="0" fontId="2" fillId="6" borderId="0" xfId="0" applyFont="1" applyFill="1" applyAlignment="1">
      <alignment horizontal="center" vertical="center" wrapText="1"/>
    </xf>
    <xf numFmtId="0" fontId="5" fillId="6" borderId="0" xfId="0" applyFont="1" applyFill="1" applyAlignment="1">
      <alignment horizontal="center" vertical="center" wrapText="1"/>
    </xf>
    <xf numFmtId="0" fontId="0" fillId="6" borderId="0" xfId="0" applyFill="1"/>
    <xf numFmtId="165" fontId="3" fillId="6" borderId="0" xfId="0" applyNumberFormat="1" applyFont="1" applyFill="1" applyAlignment="1">
      <alignment horizontal="center" vertical="center" wrapText="1"/>
    </xf>
    <xf numFmtId="0" fontId="2"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0" xfId="0" applyFont="1" applyAlignment="1">
      <alignment horizontal="left"/>
    </xf>
    <xf numFmtId="1" fontId="3" fillId="0" borderId="0" xfId="0" applyNumberFormat="1" applyFont="1" applyAlignment="1">
      <alignment horizontal="center" vertical="center" wrapText="1"/>
    </xf>
    <xf numFmtId="2" fontId="3" fillId="0" borderId="0" xfId="0" applyNumberFormat="1" applyFont="1" applyAlignment="1">
      <alignment horizontal="center" vertical="center" wrapText="1"/>
    </xf>
    <xf numFmtId="165" fontId="3" fillId="0" borderId="0" xfId="0" applyNumberFormat="1" applyFont="1" applyAlignment="1">
      <alignment horizontal="left" vertical="center" wrapText="1"/>
    </xf>
    <xf numFmtId="0" fontId="3" fillId="0" borderId="4" xfId="0" applyFont="1" applyBorder="1" applyAlignment="1">
      <alignment horizontal="center" vertical="center" wrapText="1"/>
    </xf>
    <xf numFmtId="0" fontId="3" fillId="0" borderId="1" xfId="0" applyNumberFormat="1" applyFont="1" applyBorder="1" applyAlignment="1">
      <alignment horizontal="center" vertical="center" wrapText="1"/>
    </xf>
  </cellXfs>
  <cellStyles count="1">
    <cellStyle name="Normal" xfId="0" builtinId="0"/>
  </cellStyles>
  <dxfs count="49">
    <dxf>
      <font>
        <color rgb="FF006100"/>
      </font>
      <fill>
        <patternFill>
          <bgColor rgb="FFC6EFCE"/>
        </patternFill>
      </fill>
    </dxf>
    <dxf>
      <font>
        <color rgb="FF9C0006"/>
      </font>
      <fill>
        <patternFill>
          <bgColor rgb="FFFFC7CE"/>
        </patternFill>
      </fill>
    </dxf>
    <dxf>
      <fill>
        <patternFill>
          <bgColor rgb="FFFFC7CE"/>
        </patternFill>
      </fill>
    </dxf>
    <dxf>
      <fill>
        <patternFill>
          <bgColor theme="9" tint="0.39994506668294322"/>
        </patternFill>
      </fill>
    </dxf>
    <dxf>
      <fill>
        <patternFill>
          <bgColor theme="9" tint="0.39994506668294322"/>
        </patternFill>
      </fill>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
      <border>
        <left style="thin">
          <color rgb="FF9C0006"/>
        </left>
        <right style="thin">
          <color rgb="FF9C0006"/>
        </right>
        <top style="thin">
          <color rgb="FF9C0006"/>
        </top>
        <bottom style="thin">
          <color rgb="FF9C0006"/>
        </bottom>
      </border>
    </dxf>
    <dxf>
      <font>
        <b/>
        <i/>
        <strike/>
        <u val="double"/>
        <color rgb="FFFF0000"/>
      </font>
      <fill>
        <patternFill>
          <bgColor rgb="FF000000"/>
        </patternFill>
      </fill>
      <border>
        <left style="thin">
          <color rgb="FFFF0000"/>
        </left>
        <right style="thin">
          <color rgb="FFFF0000"/>
        </right>
        <top style="thin">
          <color rgb="FFFF0000"/>
        </top>
        <bottom style="thin">
          <color rgb="FFFF0000"/>
        </bottom>
        <vertical/>
        <horizontal/>
      </border>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0" formatCode="General"/>
      <alignment horizontal="center" vertical="center" textRotation="0" wrapText="1" indent="0" justifyLastLine="0" shrinkToFit="0" readingOrder="0"/>
      <border outline="0">
        <left style="thin">
          <color auto="1"/>
        </left>
      </border>
    </dxf>
    <dxf>
      <font>
        <b val="0"/>
        <i val="0"/>
        <strike val="0"/>
        <condense val="0"/>
        <extend val="0"/>
        <outline val="0"/>
        <shadow val="0"/>
        <u val="none"/>
        <vertAlign val="baseline"/>
        <sz val="12"/>
        <color theme="1"/>
        <name val="Arial"/>
        <family val="2"/>
        <scheme val="none"/>
      </font>
      <numFmt numFmtId="165" formatCode="00000000000"/>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0" formatCode="Genera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4" formatCode="0000000000"/>
      <alignment horizontal="center" vertical="center" textRotation="0" wrapText="1" indent="0" justifyLastLine="0" shrinkToFit="0" readingOrder="0"/>
    </dxf>
    <dxf>
      <font>
        <b/>
        <i val="0"/>
        <strike val="0"/>
        <condense val="0"/>
        <extend val="0"/>
        <outline val="0"/>
        <shadow val="0"/>
        <u/>
        <vertAlign val="baseline"/>
        <sz val="12"/>
        <color theme="1"/>
        <name val="Arial"/>
        <family val="2"/>
        <scheme val="none"/>
      </font>
      <numFmt numFmtId="164" formatCode="0000000000"/>
      <fill>
        <patternFill patternType="solid">
          <fgColor indexed="64"/>
          <bgColor theme="5" tint="0.39997558519241921"/>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EEC4C4"/>
      <color rgb="FFFF9B9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4EB5F79-DCAB-4AF9-8C9F-068A8B5CE2A7}" name="Table9" displayName="Table9" ref="A1:AL580" totalsRowShown="0" headerRowDxfId="48" dataDxfId="47">
  <autoFilter ref="A1:AL580" xr:uid="{04EB5F79-DCAB-4AF9-8C9F-068A8B5CE2A7}"/>
  <sortState xmlns:xlrd2="http://schemas.microsoft.com/office/spreadsheetml/2017/richdata2" ref="A2:AL580">
    <sortCondition ref="B1:B580"/>
  </sortState>
  <tableColumns count="38">
    <tableColumn id="1" xr3:uid="{EA6BFF53-459C-4C8C-AF26-B6AD20617AD0}" name="SKU" dataDxfId="46"/>
    <tableColumn id="2" xr3:uid="{F8CB9197-5A3A-43E7-88BD-8A0B3713D11E}" name="Spice Name" dataDxfId="45"/>
    <tableColumn id="3" xr3:uid="{A97B3E5A-9015-423D-AD86-BA58DC374853}" name="Spice Name _x000a_Front Display" dataDxfId="44"/>
    <tableColumn id="4" xr3:uid="{35F9A730-229E-4F31-B3C5-A8C1698F769B}" name="Ingredients" dataDxfId="43"/>
    <tableColumn id="5" xr3:uid="{A919D9C6-44B8-4533-BB31-A647F99B8188}" name="2oz/Cruet/_x000a_Infuser/Mixer_x000a_Net Wt (oz)" dataDxfId="42">
      <calculatedColumnFormula>IF(F2 = "NULL", "NULL", F2/28.35)</calculatedColumnFormula>
    </tableColumn>
    <tableColumn id="6" xr3:uid="{CE0AA7C2-F739-46FE-8033-CC0710A464CD}" name="2oz/Cruet/_x000a_Infuser/Mixer_x000a_Net Wt (grams)" dataDxfId="41"/>
    <tableColumn id="7" xr3:uid="{FDF94DFF-E769-4966-A5A7-44079CB7B992}" name="4oz _x000a_Net Wt (oz)" dataDxfId="40">
      <calculatedColumnFormula>IF(H2 = "NULL", "NULL", H2/28.35)</calculatedColumnFormula>
    </tableColumn>
    <tableColumn id="8" xr3:uid="{6CDFCDB5-ADE1-4B19-BAE9-989160D630EC}" name="4oz _x000a_Net Wt (grams)" dataDxfId="39"/>
    <tableColumn id="9" xr3:uid="{B258590B-66D9-4850-9B07-D86594BBA154}" name="5oz _x000a_Net Wt (oz)" dataDxfId="38">
      <calculatedColumnFormula>IF(G2 = "NULL", "NULL", G2*1.25)</calculatedColumnFormula>
    </tableColumn>
    <tableColumn id="10" xr3:uid="{D23022E3-CF3A-41C0-9780-16287B8D1EC3}" name="5oz _x000a_Net Wt (grams)" dataDxfId="37">
      <calculatedColumnFormula>IF(G2 = "NULL", "NULL", H2*1.25)</calculatedColumnFormula>
    </tableColumn>
    <tableColumn id="11" xr3:uid="{A9EAA3BC-A311-4D2D-A61D-02A08FCBD54C}" name="8oz _x000a_Net Wt (oz)" dataDxfId="36">
      <calculatedColumnFormula>IF(G2 = "NULL", "NULL", G2*2)</calculatedColumnFormula>
    </tableColumn>
    <tableColumn id="12" xr3:uid="{AA71245F-DC1D-42DD-843B-0FF34B1B5EDF}" name="8oz _x000a_Net Wt (grams)" dataDxfId="35">
      <calculatedColumnFormula>IF(G2 = "NULL", "NULL", H2*2)</calculatedColumnFormula>
    </tableColumn>
    <tableColumn id="25" xr3:uid="{4177C2AB-1A4D-4AC1-A43F-F246822DB1A3}" name="Back Display" dataDxfId="34">
      <calculatedColumnFormula>CONCATENATE(D2, CHAR(10), " - NET WT. ", TEXT(E2, "0.00"), " oz (", F2, " grams)")</calculatedColumnFormula>
    </tableColumn>
    <tableColumn id="24" xr3:uid="{A166C1DF-BEDB-4E93-B2BD-118B24783EFA}" name="4oz _x000a_Barcodes" dataDxfId="33"/>
    <tableColumn id="20" xr3:uid="{102821F9-FDAE-4B5D-8F86-F15C2FDF2AEE}" name="5oz _x000a_Barcodes" dataDxfId="32"/>
    <tableColumn id="19" xr3:uid="{9C5EB108-7A3D-4B61-B8C9-F4FA32CD9C97}" name="8oz _x000a_Barcodes" dataDxfId="31"/>
    <tableColumn id="18" xr3:uid="{F5EB96F1-9FBD-4C93-AED9-9954F7F84A31}" name="Cruet _x000a_Barcodes" dataDxfId="30"/>
    <tableColumn id="17" xr3:uid="{6C895E7E-C654-4D54-9438-83ADC7AAF04A}" name="Mixer _x000a_Barcodes" dataDxfId="29"/>
    <tableColumn id="16" xr3:uid="{672C0A00-BD22-4042-9364-B4D96DFBD4A3}" name="16oz _x000a_Barcodes" dataDxfId="28"/>
    <tableColumn id="15" xr3:uid="{F93C1385-01F8-4DD4-8869-20B68AE4CEE6}" name="1oz _x000a_Barcodes" dataDxfId="27"/>
    <tableColumn id="14" xr3:uid="{33E83648-518C-4AF2-8E1F-A58325627BFB}" name="2022" dataDxfId="26"/>
    <tableColumn id="13" xr3:uid="{907727FB-1526-4717-BC8D-B6FBA531139B}" name="Vendor" dataDxfId="25"/>
    <tableColumn id="26" xr3:uid="{029B877A-2CC0-4D5C-8302-F320A205EABA}" name="1oz Net Wt (oz)" dataDxfId="24">
      <calculatedColumnFormula>IF(G2 = "NULL", "NULL", G2/4)</calculatedColumnFormula>
    </tableColumn>
    <tableColumn id="28" xr3:uid="{8A8909AB-9AD7-4752-8C62-853B8A758FA2}" name="1oz_x000a_Net Wt (grams)" dataDxfId="23">
      <calculatedColumnFormula>IF(W2 = "NULL", "NULL", W2*28.35)</calculatedColumnFormula>
    </tableColumn>
    <tableColumn id="23" xr3:uid="{DC46C6EA-D6E5-4366-B83F-87F46DA90B03}" name="16oz Net Wt (oz)" dataDxfId="22">
      <calculatedColumnFormula>IF(G2 = "NULL", "NULL", G2*4)</calculatedColumnFormula>
    </tableColumn>
    <tableColumn id="22" xr3:uid="{3D970AAB-8B27-4682-BF26-3B205E92F1D5}" name="16oz Net Wt (grams)" dataDxfId="21">
      <calculatedColumnFormula>IF(G2 = "NULL", "NULL", H2*4)</calculatedColumnFormula>
    </tableColumn>
    <tableColumn id="31" xr3:uid="{30CAA318-D204-4D6F-ADDB-C94FE77CA428}" name="2oz _x000a_Barcodes" dataDxfId="20"/>
    <tableColumn id="29" xr3:uid="{625B9310-F7C4-4BE9-8A93-3822D7418AC9}" name="3oz _x000a_Net Wt (oz)" dataDxfId="19">
      <calculatedColumnFormula>IF(OR(E2 = "NULL", G2 = "NULL"), "NULL", (E2+G2)/2)</calculatedColumnFormula>
    </tableColumn>
    <tableColumn id="30" xr3:uid="{311363F9-4F3D-494D-87F1-38E4650F233E}" name="3oz _x000a_Net Wt (grams)" dataDxfId="18">
      <calculatedColumnFormula>IF(OR(F2 = "NULL", H2 = "NULL"), "NULL", (F2+H2)/2)</calculatedColumnFormula>
    </tableColumn>
    <tableColumn id="27" xr3:uid="{11E6AB60-C333-42FB-9A4B-A1F1DD95C8FF}" name="3oz _x000a_Barcodes" dataDxfId="17"/>
    <tableColumn id="33" xr3:uid="{07B08CBE-B346-4602-97CD-DDA06D43C168}" name="10oz _x000a_Net Wt (oz)" dataDxfId="16">
      <calculatedColumnFormula>IF(H2 = "NULL", "NULL", AF2/28.35)</calculatedColumnFormula>
    </tableColumn>
    <tableColumn id="35" xr3:uid="{BD24A5BE-E3CF-4156-AFB3-DFED2D974A66}" name="10oz _x000a_Net Wt (grams)" dataDxfId="15">
      <calculatedColumnFormula>IF(H2 = "NULL", "NULL", J2*2)</calculatedColumnFormula>
    </tableColumn>
    <tableColumn id="34" xr3:uid="{FA6732F9-7ED0-4626-8CB6-11193CF63064}" name="10oz _x000a_Barcodes" dataDxfId="14"/>
    <tableColumn id="36" xr3:uid="{B81556F5-0D78-42B6-BC95-1578C37AA9C4}" name="6oz _x000a_Net Wt (oz)" dataDxfId="13">
      <calculatedColumnFormula>IF(AB2 = "NULL", "NULL", AB2*2)</calculatedColumnFormula>
    </tableColumn>
    <tableColumn id="37" xr3:uid="{A661B34A-E72C-43A5-A301-AC53F90E7B14}" name="6oz _x000a_Net Wt (grams)" dataDxfId="12">
      <calculatedColumnFormula>IF(AC2 = "NULL", "NULL", AC2*2)</calculatedColumnFormula>
    </tableColumn>
    <tableColumn id="38" xr3:uid="{2F321091-6F0F-4497-9AB0-8199A245BF63}" name="6oz _x000a_Barcodes" dataDxfId="11"/>
    <tableColumn id="21" xr3:uid="{862ED8C8-BF05-4CA9-AEFF-E4D1E98D8682}" name="NOTES" dataDxfId="10"/>
    <tableColumn id="32" xr3:uid="{2518C9B9-601B-4C33-B996-4E93561470DC}" name="Ingredients w/o Disclaimer" dataDxfId="9">
      <calculatedColumnFormula>SUBSTITUTE(D2,CHAR(10)&amp;"• Packed in a facility and/or equipment that produces products containing peanuts, tree nuts, soybean, milk, dairy, eggs, fish, shellfish, wheat, sesame •","")</calculatedColumnFormula>
    </tableColumn>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AL580"/>
  <sheetViews>
    <sheetView tabSelected="1" zoomScale="55" zoomScaleNormal="55" workbookViewId="0">
      <pane ySplit="1" topLeftCell="A2" activePane="bottomLeft" state="frozen"/>
      <selection pane="bottomLeft"/>
    </sheetView>
  </sheetViews>
  <sheetFormatPr defaultColWidth="56.6640625" defaultRowHeight="15.6" x14ac:dyDescent="0.3"/>
  <cols>
    <col min="1" max="1" width="15.21875" style="10" bestFit="1" customWidth="1"/>
    <col min="2" max="2" width="29.21875" style="20" bestFit="1" customWidth="1"/>
    <col min="3" max="3" width="37.33203125" style="10" bestFit="1" customWidth="1"/>
    <col min="4" max="4" width="57.88671875" style="11" customWidth="1"/>
    <col min="5" max="5" width="8.5546875" style="8" customWidth="1"/>
    <col min="6" max="6" width="7.77734375" style="8" bestFit="1" customWidth="1"/>
    <col min="7" max="7" width="7.33203125" style="8" bestFit="1" customWidth="1"/>
    <col min="8" max="8" width="8" style="8" bestFit="1" customWidth="1"/>
    <col min="9" max="9" width="7.33203125" style="8" bestFit="1" customWidth="1"/>
    <col min="10" max="10" width="8" style="8" bestFit="1" customWidth="1"/>
    <col min="11" max="11" width="7.33203125" style="8" bestFit="1" customWidth="1"/>
    <col min="12" max="12" width="8" style="8" bestFit="1" customWidth="1"/>
    <col min="13" max="13" width="165.77734375" style="8" hidden="1" customWidth="1"/>
    <col min="14" max="20" width="18" style="8" bestFit="1" customWidth="1"/>
    <col min="21" max="21" width="11.21875" style="8" hidden="1" customWidth="1"/>
    <col min="22" max="22" width="16.109375" style="8" hidden="1" customWidth="1"/>
    <col min="23" max="25" width="7.33203125" style="8" bestFit="1" customWidth="1"/>
    <col min="26" max="26" width="9" style="8" bestFit="1" customWidth="1"/>
    <col min="27" max="27" width="18" style="8" bestFit="1" customWidth="1"/>
    <col min="28" max="28" width="7.33203125" style="8" bestFit="1" customWidth="1"/>
    <col min="29" max="29" width="8" style="8" bestFit="1" customWidth="1"/>
    <col min="30" max="30" width="18" style="8" bestFit="1" customWidth="1"/>
    <col min="31" max="31" width="7.33203125" style="8" customWidth="1"/>
    <col min="32" max="32" width="8.109375" style="8" customWidth="1"/>
    <col min="33" max="33" width="14.5546875" style="8" customWidth="1"/>
    <col min="34" max="34" width="8.109375" style="8" customWidth="1"/>
    <col min="35" max="35" width="8.6640625" style="8" customWidth="1"/>
    <col min="36" max="36" width="14.33203125" style="8" customWidth="1"/>
    <col min="37" max="37" width="28.6640625" style="21" customWidth="1"/>
    <col min="38" max="38" width="90.44140625" style="11" hidden="1" customWidth="1"/>
    <col min="39" max="16384" width="56.6640625" style="11"/>
  </cols>
  <sheetData>
    <row r="1" spans="1:38" s="16" customFormat="1" ht="140.4" x14ac:dyDescent="0.3">
      <c r="A1" s="17" t="s">
        <v>0</v>
      </c>
      <c r="B1" s="17" t="s">
        <v>1</v>
      </c>
      <c r="C1" s="17" t="s">
        <v>2</v>
      </c>
      <c r="D1" s="17" t="s">
        <v>3</v>
      </c>
      <c r="E1" s="18" t="s">
        <v>4</v>
      </c>
      <c r="F1" s="18" t="s">
        <v>5</v>
      </c>
      <c r="G1" s="18" t="s">
        <v>6</v>
      </c>
      <c r="H1" s="18" t="s">
        <v>7</v>
      </c>
      <c r="I1" s="18" t="s">
        <v>8</v>
      </c>
      <c r="J1" s="18" t="s">
        <v>9</v>
      </c>
      <c r="K1" s="18" t="s">
        <v>10</v>
      </c>
      <c r="L1" s="18" t="s">
        <v>11</v>
      </c>
      <c r="M1" s="18" t="s">
        <v>12</v>
      </c>
      <c r="N1" s="19" t="s">
        <v>13</v>
      </c>
      <c r="O1" s="19" t="s">
        <v>14</v>
      </c>
      <c r="P1" s="19" t="s">
        <v>15</v>
      </c>
      <c r="Q1" s="19" t="s">
        <v>16</v>
      </c>
      <c r="R1" s="19" t="s">
        <v>17</v>
      </c>
      <c r="S1" s="19" t="s">
        <v>18</v>
      </c>
      <c r="T1" s="19" t="s">
        <v>19</v>
      </c>
      <c r="U1" s="17" t="s">
        <v>20</v>
      </c>
      <c r="V1" s="17" t="s">
        <v>1584</v>
      </c>
      <c r="W1" s="18" t="s">
        <v>21</v>
      </c>
      <c r="X1" s="18" t="s">
        <v>22</v>
      </c>
      <c r="Y1" s="18" t="s">
        <v>23</v>
      </c>
      <c r="Z1" s="18" t="s">
        <v>24</v>
      </c>
      <c r="AA1" s="14" t="s">
        <v>1290</v>
      </c>
      <c r="AB1" s="18" t="s">
        <v>1671</v>
      </c>
      <c r="AC1" s="18" t="s">
        <v>1672</v>
      </c>
      <c r="AD1" s="18" t="s">
        <v>1812</v>
      </c>
      <c r="AE1" s="18" t="s">
        <v>1938</v>
      </c>
      <c r="AF1" s="18" t="s">
        <v>1939</v>
      </c>
      <c r="AG1" s="18" t="s">
        <v>1940</v>
      </c>
      <c r="AH1" s="18" t="s">
        <v>2083</v>
      </c>
      <c r="AI1" s="18" t="s">
        <v>2084</v>
      </c>
      <c r="AJ1" s="18" t="s">
        <v>2085</v>
      </c>
      <c r="AK1" s="19" t="s">
        <v>25</v>
      </c>
      <c r="AL1" s="30" t="s">
        <v>1847</v>
      </c>
    </row>
    <row r="2" spans="1:38" ht="45" x14ac:dyDescent="0.3">
      <c r="A2" s="10" t="s">
        <v>1322</v>
      </c>
      <c r="B2" s="10" t="s">
        <v>26</v>
      </c>
      <c r="C2" s="10" t="s">
        <v>27</v>
      </c>
      <c r="D2" s="11" t="str">
        <f>CONCATENATE(B2," Ingredients:", CHAR(10), "…With great ingredients, comes great responsibility…")</f>
        <v>1st Spice Placeholder Test Ingredients:
…With great ingredients, comes great responsibility…</v>
      </c>
      <c r="E2" s="8">
        <f>IF(F2 = "NULL", "NULL", F2/28.35)</f>
        <v>2</v>
      </c>
      <c r="F2" s="8">
        <v>56.7</v>
      </c>
      <c r="G2" s="8">
        <f>IF(H2 = "NULL", "NULL", H2/28.35)</f>
        <v>4</v>
      </c>
      <c r="H2" s="8">
        <v>113.4</v>
      </c>
      <c r="I2" s="8">
        <f>IF(G2 = "NULL", "NULL", G2*1.25)</f>
        <v>5</v>
      </c>
      <c r="J2" s="8">
        <f>IF(G2 = "NULL", "NULL", H2*1.25)</f>
        <v>141.75</v>
      </c>
      <c r="K2" s="8">
        <f>IF(G2 = "NULL", "NULL", G2*2)</f>
        <v>8</v>
      </c>
      <c r="L2" s="8">
        <f>IF(G2 = "NULL", "NULL", H2*2)</f>
        <v>226.8</v>
      </c>
      <c r="M2" s="11" t="str">
        <f>CONCATENATE(D2, CHAR(10), " - NET WT. ", TEXT(E2, "0.00"), " oz (", F2, " grams)")</f>
        <v>1st Spice Placeholder Test Ingredients:
…With great ingredients, comes great responsibility…
 - NET WT. 2.00 oz (56.7 grams)</v>
      </c>
      <c r="N2" s="12">
        <v>10000000000</v>
      </c>
      <c r="O2" s="12">
        <v>30000000000</v>
      </c>
      <c r="P2" s="12">
        <v>50000000000</v>
      </c>
      <c r="Q2" s="12">
        <v>70000000000</v>
      </c>
      <c r="R2" s="12">
        <v>90000000000</v>
      </c>
      <c r="S2" s="12">
        <v>11000000000</v>
      </c>
      <c r="T2" s="12">
        <v>13000000000</v>
      </c>
      <c r="U2" s="10"/>
      <c r="V2" s="11"/>
      <c r="W2" s="8">
        <f>IF(G2 = "NULL", "NULL", G2/4)</f>
        <v>1</v>
      </c>
      <c r="X2" s="8">
        <f>IF(W2 = "NULL", "NULL", W2*28.35)</f>
        <v>28.35</v>
      </c>
      <c r="Y2" s="8">
        <f>IF(G2 = "NULL", "NULL", G2*4)</f>
        <v>16</v>
      </c>
      <c r="Z2" s="8">
        <f>IF(G2 = "NULL", "NULL", H2*4)</f>
        <v>453.6</v>
      </c>
      <c r="AA2" s="15">
        <v>15000000000</v>
      </c>
      <c r="AB2" s="8">
        <f>IF(OR(E2 = "NULL", G2 = "NULL"), "NULL", (E2+G2)/2)</f>
        <v>3</v>
      </c>
      <c r="AC2" s="8">
        <f>IF(OR(F2 = "NULL", H2 = "NULL"), "NULL", (F2+H2)/2)</f>
        <v>85.050000000000011</v>
      </c>
      <c r="AD2" s="15">
        <v>17000000000</v>
      </c>
      <c r="AE2" s="8">
        <f>IF(H2 = "NULL", "NULL", AF2/28.35)</f>
        <v>10</v>
      </c>
      <c r="AF2" s="8">
        <f>IF(H2 = "NULL", "NULL", J2*2)</f>
        <v>283.5</v>
      </c>
      <c r="AG2" s="15">
        <v>19000000000</v>
      </c>
      <c r="AH2" s="8">
        <f>IF(AB2 = "NULL", "NULL", AB2*2)</f>
        <v>6</v>
      </c>
      <c r="AI2" s="8">
        <f>IF(AC2 = "NULL", "NULL", AC2*2)</f>
        <v>170.10000000000002</v>
      </c>
      <c r="AJ2" s="15">
        <v>21000000000</v>
      </c>
      <c r="AK2" s="13" t="s">
        <v>28</v>
      </c>
      <c r="AL2" s="11" t="str">
        <f>SUBSTITUTE(D2,CHAR(10)&amp;"• Packed in a facility and/or equipment that produces products containing peanuts, tree nuts, soybean, milk, dairy, eggs, fish, shellfish, wheat, sesame. •","")</f>
        <v>1st Spice Placeholder Test Ingredients:
…With great ingredients, comes great responsibility…</v>
      </c>
    </row>
    <row r="3" spans="1:38" ht="31.2" x14ac:dyDescent="0.3">
      <c r="A3" s="10" t="s">
        <v>29</v>
      </c>
      <c r="B3" s="10" t="s">
        <v>30</v>
      </c>
      <c r="C3" s="10" t="s">
        <v>31</v>
      </c>
      <c r="D3" s="11" t="s">
        <v>32</v>
      </c>
      <c r="E3" s="8" t="str">
        <f>IF(F3 = "NULL", "NULL", F3/28.35)</f>
        <v>NULL</v>
      </c>
      <c r="F3" s="8" t="s">
        <v>32</v>
      </c>
      <c r="G3" s="8" t="str">
        <f>IF(H3 = "NULL", "NULL", H3/28.35)</f>
        <v>NULL</v>
      </c>
      <c r="H3" s="8" t="s">
        <v>32</v>
      </c>
      <c r="I3" s="8" t="str">
        <f>IF(G3 = "NULL", "NULL", G3*1.25)</f>
        <v>NULL</v>
      </c>
      <c r="J3" s="8" t="str">
        <f>IF(G3 = "NULL", "NULL", H3*1.25)</f>
        <v>NULL</v>
      </c>
      <c r="K3" s="8" t="str">
        <f>IF(G3 = "NULL", "NULL", G3*2)</f>
        <v>NULL</v>
      </c>
      <c r="L3" s="8" t="str">
        <f>IF(G3 = "NULL", "NULL", H3*2)</f>
        <v>NULL</v>
      </c>
      <c r="M3" s="11" t="str">
        <f>CONCATENATE(D3, CHAR(10), " - NET WT. ", TEXT(E3, "0.00"), " oz (", F3, " grams)")</f>
        <v>NULL
 - NET WT. NULL oz (NULL grams)</v>
      </c>
      <c r="N3" s="12">
        <v>10000000001</v>
      </c>
      <c r="O3" s="12">
        <v>30000000001</v>
      </c>
      <c r="P3" s="12">
        <v>50000000001</v>
      </c>
      <c r="Q3" s="12">
        <v>70000000001</v>
      </c>
      <c r="R3" s="12">
        <v>90000000001</v>
      </c>
      <c r="S3" s="12">
        <v>11000000001</v>
      </c>
      <c r="T3" s="12">
        <v>13000000001</v>
      </c>
      <c r="U3" s="10"/>
      <c r="V3" s="11"/>
      <c r="W3" s="8" t="str">
        <f>IF(G3 = "NULL", "NULL", G3/4)</f>
        <v>NULL</v>
      </c>
      <c r="X3" s="8" t="str">
        <f>IF(W3 = "NULL", "NULL", W3*28.35)</f>
        <v>NULL</v>
      </c>
      <c r="Y3" s="8" t="str">
        <f>IF(G3 = "NULL", "NULL", G3*4)</f>
        <v>NULL</v>
      </c>
      <c r="Z3" s="8" t="str">
        <f>IF(G3 = "NULL", "NULL", H3*4)</f>
        <v>NULL</v>
      </c>
      <c r="AA3" s="15">
        <v>15000000001</v>
      </c>
      <c r="AB3" s="8" t="str">
        <f>IF(OR(E3 = "NULL", G3 = "NULL"), "NULL", (E3+G3)/2)</f>
        <v>NULL</v>
      </c>
      <c r="AC3" s="8" t="str">
        <f>IF(OR(F3 = "NULL", H3 = "NULL"), "NULL", (F3+H3)/2)</f>
        <v>NULL</v>
      </c>
      <c r="AD3" s="15">
        <v>17000000001</v>
      </c>
      <c r="AE3" s="8" t="str">
        <f>IF(H3 = "NULL", "NULL", AF3/28.35)</f>
        <v>NULL</v>
      </c>
      <c r="AF3" s="8" t="str">
        <f>IF(H3 = "NULL", "NULL", J3*2)</f>
        <v>NULL</v>
      </c>
      <c r="AG3" s="15">
        <v>19000000001</v>
      </c>
      <c r="AH3" s="8" t="str">
        <f>IF(AB3 = "NULL", "NULL", AB3*2)</f>
        <v>NULL</v>
      </c>
      <c r="AI3" s="8" t="str">
        <f>IF(AC3 = "NULL", "NULL", AC3*2)</f>
        <v>NULL</v>
      </c>
      <c r="AJ3" s="15">
        <v>21000000001</v>
      </c>
      <c r="AK3" s="13"/>
      <c r="AL3" s="11" t="str">
        <f>SUBSTITUTE(D3,CHAR(10)&amp;"• Packed in a facility and/or equipment that produces products containing peanuts, tree nuts, soybean, milk, dairy, eggs, fish, shellfish, wheat, sesame. •","")</f>
        <v>NULL</v>
      </c>
    </row>
    <row r="4" spans="1:38" ht="31.2" x14ac:dyDescent="0.3">
      <c r="A4" s="10" t="s">
        <v>33</v>
      </c>
      <c r="B4" s="10" t="s">
        <v>34</v>
      </c>
      <c r="C4" s="10" t="s">
        <v>35</v>
      </c>
      <c r="D4" s="11" t="s">
        <v>32</v>
      </c>
      <c r="E4" s="8" t="str">
        <f>IF(F4 = "NULL", "NULL", F4/28.35)</f>
        <v>NULL</v>
      </c>
      <c r="F4" s="8" t="s">
        <v>32</v>
      </c>
      <c r="G4" s="8" t="str">
        <f>IF(H4 = "NULL", "NULL", H4/28.35)</f>
        <v>NULL</v>
      </c>
      <c r="H4" s="8" t="s">
        <v>32</v>
      </c>
      <c r="I4" s="8" t="str">
        <f>IF(G4 = "NULL", "NULL", G4*1.25)</f>
        <v>NULL</v>
      </c>
      <c r="J4" s="8" t="str">
        <f>IF(G4 = "NULL", "NULL", H4*1.25)</f>
        <v>NULL</v>
      </c>
      <c r="K4" s="8" t="str">
        <f>IF(G4 = "NULL", "NULL", G4*2)</f>
        <v>NULL</v>
      </c>
      <c r="L4" s="8" t="str">
        <f>IF(G4 = "NULL", "NULL", H4*2)</f>
        <v>NULL</v>
      </c>
      <c r="M4" s="11" t="str">
        <f>CONCATENATE(D4, CHAR(10), " - NET WT. ", TEXT(E4, "0.00"), " oz (", F4, " grams)")</f>
        <v>NULL
 - NET WT. NULL oz (NULL grams)</v>
      </c>
      <c r="N4" s="12">
        <v>10000000002</v>
      </c>
      <c r="O4" s="12">
        <v>30000000002</v>
      </c>
      <c r="P4" s="12">
        <v>50000000002</v>
      </c>
      <c r="Q4" s="12">
        <v>70000000002</v>
      </c>
      <c r="R4" s="12">
        <v>90000000002</v>
      </c>
      <c r="S4" s="12">
        <v>11000000002</v>
      </c>
      <c r="T4" s="12">
        <v>13000000002</v>
      </c>
      <c r="U4" s="10"/>
      <c r="V4" s="11"/>
      <c r="W4" s="8" t="str">
        <f>IF(G4 = "NULL", "NULL", G4/4)</f>
        <v>NULL</v>
      </c>
      <c r="X4" s="8" t="str">
        <f>IF(W4 = "NULL", "NULL", W4*28.35)</f>
        <v>NULL</v>
      </c>
      <c r="Y4" s="8" t="str">
        <f>IF(G4 = "NULL", "NULL", G4*4)</f>
        <v>NULL</v>
      </c>
      <c r="Z4" s="8" t="str">
        <f>IF(G4 = "NULL", "NULL", H4*4)</f>
        <v>NULL</v>
      </c>
      <c r="AA4" s="15">
        <v>15000000002</v>
      </c>
      <c r="AB4" s="8" t="str">
        <f>IF(OR(E4 = "NULL", G4 = "NULL"), "NULL", (E4+G4)/2)</f>
        <v>NULL</v>
      </c>
      <c r="AC4" s="8" t="str">
        <f>IF(OR(F4 = "NULL", H4 = "NULL"), "NULL", (F4+H4)/2)</f>
        <v>NULL</v>
      </c>
      <c r="AD4" s="15">
        <v>17000000002</v>
      </c>
      <c r="AE4" s="8" t="str">
        <f>IF(H4 = "NULL", "NULL", AF4/28.35)</f>
        <v>NULL</v>
      </c>
      <c r="AF4" s="8" t="str">
        <f>IF(H4 = "NULL", "NULL", J4*2)</f>
        <v>NULL</v>
      </c>
      <c r="AG4" s="15">
        <v>19000000002</v>
      </c>
      <c r="AH4" s="8" t="str">
        <f>IF(AB4 = "NULL", "NULL", AB4*2)</f>
        <v>NULL</v>
      </c>
      <c r="AI4" s="8" t="str">
        <f>IF(AC4 = "NULL", "NULL", AC4*2)</f>
        <v>NULL</v>
      </c>
      <c r="AJ4" s="15">
        <v>21000000002</v>
      </c>
      <c r="AK4" s="13"/>
      <c r="AL4" s="11" t="str">
        <f>SUBSTITUTE(D4,CHAR(10)&amp;"• Packed in a facility and/or equipment that produces products containing peanuts, tree nuts, soybean, milk, dairy, eggs, fish, shellfish, wheat, sesame. •","")</f>
        <v>NULL</v>
      </c>
    </row>
    <row r="5" spans="1:38" ht="105" x14ac:dyDescent="0.3">
      <c r="A5" s="39" t="s">
        <v>1657</v>
      </c>
      <c r="B5" s="10" t="s">
        <v>37</v>
      </c>
      <c r="C5" s="10" t="s">
        <v>37</v>
      </c>
      <c r="D5" s="11" t="s">
        <v>2386</v>
      </c>
      <c r="E5" s="8">
        <f>IF(F5 = "NULL", "NULL", F5/28.35)</f>
        <v>2.0500881834215168</v>
      </c>
      <c r="F5" s="8">
        <v>58.12</v>
      </c>
      <c r="G5" s="8">
        <f>IF(H5 = "NULL", "NULL", H5/28.35)</f>
        <v>4.0999999999999996</v>
      </c>
      <c r="H5" s="8">
        <v>116.235</v>
      </c>
      <c r="I5" s="8">
        <f>IF(G5 = "NULL", "NULL", G5*1.25)</f>
        <v>5.125</v>
      </c>
      <c r="J5" s="8">
        <f>IF(G5 = "NULL", "NULL", H5*1.25)</f>
        <v>145.29374999999999</v>
      </c>
      <c r="K5" s="8">
        <f>IF(G5 = "NULL", "NULL", G5*2)</f>
        <v>8.1999999999999993</v>
      </c>
      <c r="L5" s="8">
        <f>IF(G5 = "NULL", "NULL", H5*2)</f>
        <v>232.47</v>
      </c>
      <c r="M5" s="11" t="str">
        <f>CONCATENATE(D5, CHAR(10), " - NET WT. ", TEXT(E5, "0.00"), " oz (", F5, " grams)")</f>
        <v>6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5" s="12">
        <v>10000000004</v>
      </c>
      <c r="O5" s="12">
        <v>30000000004</v>
      </c>
      <c r="P5" s="12">
        <v>50000000004</v>
      </c>
      <c r="Q5" s="12">
        <v>70000000004</v>
      </c>
      <c r="R5" s="12">
        <v>90000000004</v>
      </c>
      <c r="S5" s="12">
        <v>11000000004</v>
      </c>
      <c r="T5" s="12">
        <v>13000000004</v>
      </c>
      <c r="U5" s="10" t="s">
        <v>38</v>
      </c>
      <c r="V5" s="11" t="s">
        <v>1298</v>
      </c>
      <c r="W5" s="8">
        <f>IF(G5 = "NULL", "NULL", G5/4)</f>
        <v>1.0249999999999999</v>
      </c>
      <c r="X5" s="8">
        <f>IF(W5 = "NULL", "NULL", W5*28.35)</f>
        <v>29.05875</v>
      </c>
      <c r="Y5" s="8">
        <f>IF(G5 = "NULL", "NULL", G5*4)</f>
        <v>16.399999999999999</v>
      </c>
      <c r="Z5" s="8">
        <f>IF(G5 = "NULL", "NULL", H5*4)</f>
        <v>464.94</v>
      </c>
      <c r="AA5" s="15">
        <v>15000000004</v>
      </c>
      <c r="AB5" s="8">
        <f>IF(OR(E5 = "NULL", G5 = "NULL"), "NULL", (E5+G5)/2)</f>
        <v>3.0750440917107582</v>
      </c>
      <c r="AC5" s="8">
        <f>IF(OR(F5 = "NULL", H5 = "NULL"), "NULL", (F5+H5)/2)</f>
        <v>87.177499999999995</v>
      </c>
      <c r="AD5" s="15">
        <v>17000000004</v>
      </c>
      <c r="AE5" s="8">
        <f>IF(H5 = "NULL", "NULL", AF5/28.35)</f>
        <v>10.249999999999998</v>
      </c>
      <c r="AF5" s="8">
        <f>IF(H5 = "NULL", "NULL", J5*2)</f>
        <v>290.58749999999998</v>
      </c>
      <c r="AG5" s="15">
        <v>19000000004</v>
      </c>
      <c r="AH5" s="8">
        <f>IF(AB5 = "NULL", "NULL", AB5*2)</f>
        <v>6.1500881834215164</v>
      </c>
      <c r="AI5" s="8">
        <f>IF(AC5 = "NULL", "NULL", AC5*2)</f>
        <v>174.35499999999999</v>
      </c>
      <c r="AJ5" s="15">
        <v>21000000004</v>
      </c>
      <c r="AK5" s="13"/>
      <c r="AL5" s="11" t="str">
        <f>SUBSTITUTE(D5,CHAR(10)&amp;"• Packed in a facility and/or equipment that produces products containing peanuts, tree nuts, soybean, milk, dairy, eggs, fish, shellfish, wheat, sesame. •","")</f>
        <v>6 Pepper Blend Ingredients:
salt, chili pepper, black pepper, white pepper, dehydrated garlic, dehydrated onion, dehydrated red bell pepper, dehydrated green bell pepper, spices</v>
      </c>
    </row>
    <row r="6" spans="1:38" ht="75" x14ac:dyDescent="0.3">
      <c r="A6" s="10" t="s">
        <v>39</v>
      </c>
      <c r="B6" s="10" t="s">
        <v>40</v>
      </c>
      <c r="C6" s="10" t="s">
        <v>41</v>
      </c>
      <c r="D6" s="11" t="s">
        <v>2136</v>
      </c>
      <c r="E6" s="8">
        <f>IF(F6 = "NULL", "NULL", F6/28.35)</f>
        <v>1.1001763668430335</v>
      </c>
      <c r="F6" s="8">
        <v>31.19</v>
      </c>
      <c r="G6" s="8">
        <f>IF(H6 = "NULL", "NULL", H6/28.35)</f>
        <v>2.2000000000000002</v>
      </c>
      <c r="H6" s="8">
        <v>62.370000000000012</v>
      </c>
      <c r="I6" s="8">
        <f>IF(G6 = "NULL", "NULL", G6*1.25)</f>
        <v>2.75</v>
      </c>
      <c r="J6" s="8">
        <f>IF(G6 = "NULL", "NULL", H6*1.25)</f>
        <v>77.96250000000002</v>
      </c>
      <c r="K6" s="8">
        <f>IF(G6 = "NULL", "NULL", G6*2)</f>
        <v>4.4000000000000004</v>
      </c>
      <c r="L6" s="8">
        <f>IF(G6 = "NULL", "NULL", H6*2)</f>
        <v>124.74000000000002</v>
      </c>
      <c r="M6" s="11" t="str">
        <f>CONCATENATE(D6, CHAR(10), " - NET WT. ", TEXT(E6, "0.00"), " oz (", F6, " grams)")</f>
        <v>A Taste of Europe Bread Dip Ingredients:
citrus peel, salt, sumac, basil, red pepper
• Packed in a facility and/or equipment that produces products containing peanuts, tree nuts, soybean, milk, dairy, eggs, fish, shellfish, wheat, sesame. •
 - NET WT. 1.10 oz (31.19 grams)</v>
      </c>
      <c r="N6" s="12">
        <v>10000000005</v>
      </c>
      <c r="O6" s="12">
        <v>30000000005</v>
      </c>
      <c r="P6" s="12">
        <v>50000000005</v>
      </c>
      <c r="Q6" s="12">
        <v>70000000005</v>
      </c>
      <c r="R6" s="12">
        <v>90000000005</v>
      </c>
      <c r="S6" s="12">
        <v>11000000005</v>
      </c>
      <c r="T6" s="12">
        <v>13000000005</v>
      </c>
      <c r="U6" s="10" t="s">
        <v>38</v>
      </c>
      <c r="V6" s="11" t="s">
        <v>836</v>
      </c>
      <c r="W6" s="8">
        <f>IF(G6 = "NULL", "NULL", G6/4)</f>
        <v>0.55000000000000004</v>
      </c>
      <c r="X6" s="8">
        <f>IF(W6 = "NULL", "NULL", W6*28.35)</f>
        <v>15.592500000000003</v>
      </c>
      <c r="Y6" s="8">
        <f>IF(G6 = "NULL", "NULL", G6*4)</f>
        <v>8.8000000000000007</v>
      </c>
      <c r="Z6" s="8">
        <f>IF(G6 = "NULL", "NULL", H6*4)</f>
        <v>249.48000000000005</v>
      </c>
      <c r="AA6" s="15">
        <v>15000000005</v>
      </c>
      <c r="AB6" s="8">
        <f>IF(OR(E6 = "NULL", G6 = "NULL"), "NULL", (E6+G6)/2)</f>
        <v>1.6500881834215169</v>
      </c>
      <c r="AC6" s="8">
        <f>IF(OR(F6 = "NULL", H6 = "NULL"), "NULL", (F6+H6)/2)</f>
        <v>46.780000000000008</v>
      </c>
      <c r="AD6" s="15">
        <v>17000000005</v>
      </c>
      <c r="AE6" s="8">
        <f>IF(H6 = "NULL", "NULL", AF6/28.35)</f>
        <v>5.5000000000000009</v>
      </c>
      <c r="AF6" s="8">
        <f>IF(H6 = "NULL", "NULL", J6*2)</f>
        <v>155.92500000000004</v>
      </c>
      <c r="AG6" s="15">
        <v>19000000005</v>
      </c>
      <c r="AH6" s="8">
        <f>IF(AB6 = "NULL", "NULL", AB6*2)</f>
        <v>3.3001763668430337</v>
      </c>
      <c r="AI6" s="8">
        <f>IF(AC6 = "NULL", "NULL", AC6*2)</f>
        <v>93.560000000000016</v>
      </c>
      <c r="AJ6" s="15">
        <v>21000000005</v>
      </c>
      <c r="AK6" s="13" t="s">
        <v>1876</v>
      </c>
      <c r="AL6" s="11" t="str">
        <f>SUBSTITUTE(D6,CHAR(10)&amp;"• Packed in a facility and/or equipment that produces products containing peanuts, tree nuts, soybean, milk, dairy, eggs, fish, shellfish, wheat, sesame. •","")</f>
        <v>A Taste of Europe Bread Dip Ingredients:
citrus peel, salt, sumac, basil, red pepper</v>
      </c>
    </row>
    <row r="7" spans="1:38" ht="150" x14ac:dyDescent="0.3">
      <c r="A7" s="10" t="s">
        <v>42</v>
      </c>
      <c r="B7" s="10" t="s">
        <v>43</v>
      </c>
      <c r="C7" s="10" t="s">
        <v>44</v>
      </c>
      <c r="D7" s="11" t="s">
        <v>2486</v>
      </c>
      <c r="E7" s="8">
        <f>IF(F7 = "NULL", "NULL", F7/28.35)</f>
        <v>1.8</v>
      </c>
      <c r="F7" s="8">
        <v>51.03</v>
      </c>
      <c r="G7" s="8">
        <f>IF(H7 = "NULL", "NULL", H7/28.35)</f>
        <v>3.6</v>
      </c>
      <c r="H7" s="8">
        <v>102.06</v>
      </c>
      <c r="I7" s="8">
        <f>IF(G7 = "NULL", "NULL", G7*1.25)</f>
        <v>4.5</v>
      </c>
      <c r="J7" s="8">
        <f>IF(G7 = "NULL", "NULL", H7*1.25)</f>
        <v>127.575</v>
      </c>
      <c r="K7" s="8">
        <f>IF(G7 = "NULL", "NULL", G7*2)</f>
        <v>7.2</v>
      </c>
      <c r="L7" s="8">
        <f>IF(G7 = "NULL", "NULL", H7*2)</f>
        <v>204.12</v>
      </c>
      <c r="M7" s="11" t="str">
        <f>CONCATENATE(D7, CHAR(10), " - NET WT. ", TEXT(E7, "0.00"), " oz (", F7, " grams)")</f>
        <v>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
• Packed in a facility and/or equipment that produces products containing peanuts, tree nuts, soybean, milk, dairy, eggs, fish, shellfish, wheat, sesame. •
 - NET WT. 1.80 oz (51.03 grams)</v>
      </c>
      <c r="N7" s="12">
        <v>10000000006</v>
      </c>
      <c r="O7" s="12">
        <v>30000000006</v>
      </c>
      <c r="P7" s="12">
        <v>50000000006</v>
      </c>
      <c r="Q7" s="12">
        <v>70000000006</v>
      </c>
      <c r="R7" s="12">
        <v>90000000006</v>
      </c>
      <c r="S7" s="12">
        <v>11000000006</v>
      </c>
      <c r="T7" s="12">
        <v>13000000006</v>
      </c>
      <c r="U7" s="10"/>
      <c r="V7" s="11"/>
      <c r="W7" s="8">
        <f>IF(G7 = "NULL", "NULL", G7/4)</f>
        <v>0.9</v>
      </c>
      <c r="X7" s="8">
        <f>IF(W7 = "NULL", "NULL", W7*28.35)</f>
        <v>25.515000000000001</v>
      </c>
      <c r="Y7" s="8">
        <f>IF(G7 = "NULL", "NULL", G7*4)</f>
        <v>14.4</v>
      </c>
      <c r="Z7" s="8">
        <f>IF(G7 = "NULL", "NULL", H7*4)</f>
        <v>408.24</v>
      </c>
      <c r="AA7" s="15">
        <v>15000000006</v>
      </c>
      <c r="AB7" s="8">
        <f>IF(OR(E7 = "NULL", G7 = "NULL"), "NULL", (E7+G7)/2)</f>
        <v>2.7</v>
      </c>
      <c r="AC7" s="8">
        <f>IF(OR(F7 = "NULL", H7 = "NULL"), "NULL", (F7+H7)/2)</f>
        <v>76.545000000000002</v>
      </c>
      <c r="AD7" s="15">
        <v>17000000006</v>
      </c>
      <c r="AE7" s="8">
        <f>IF(H7 = "NULL", "NULL", AF7/28.35)</f>
        <v>9</v>
      </c>
      <c r="AF7" s="8">
        <f>IF(H7 = "NULL", "NULL", J7*2)</f>
        <v>255.15</v>
      </c>
      <c r="AG7" s="15">
        <v>19000000006</v>
      </c>
      <c r="AH7" s="8">
        <f>IF(AB7 = "NULL", "NULL", AB7*2)</f>
        <v>5.4</v>
      </c>
      <c r="AI7" s="8">
        <f>IF(AC7 = "NULL", "NULL", AC7*2)</f>
        <v>153.09</v>
      </c>
      <c r="AJ7" s="15">
        <v>21000000006</v>
      </c>
      <c r="AK7" s="13"/>
      <c r="AL7" s="11" t="str">
        <f>SUBSTITUTE(D7,CHAR(10)&amp;"• Packed in a facility and/or equipment that produces products containing peanuts, tree nuts, soybean, milk, dairy, eggs, fish, shellfish, wheat, sesame. •","")</f>
        <v>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v>
      </c>
    </row>
    <row r="8" spans="1:38" ht="90" x14ac:dyDescent="0.3">
      <c r="A8" s="10" t="s">
        <v>45</v>
      </c>
      <c r="B8" s="10" t="s">
        <v>46</v>
      </c>
      <c r="C8" s="10" t="s">
        <v>46</v>
      </c>
      <c r="D8" s="11" t="s">
        <v>2461</v>
      </c>
      <c r="E8" s="8">
        <f>IF(F8 = "NULL", "NULL", F8/28.35)</f>
        <v>1.4</v>
      </c>
      <c r="F8" s="8">
        <v>39.69</v>
      </c>
      <c r="G8" s="8">
        <f>IF(H8 = "NULL", "NULL", H8/28.35)</f>
        <v>2.8</v>
      </c>
      <c r="H8" s="8">
        <v>79.38</v>
      </c>
      <c r="I8" s="8">
        <f>IF(G8 = "NULL", "NULL", G8*1.25)</f>
        <v>3.5</v>
      </c>
      <c r="J8" s="8">
        <f>IF(G8 = "NULL", "NULL", H8*1.25)</f>
        <v>99.224999999999994</v>
      </c>
      <c r="K8" s="8">
        <f>IF(G8 = "NULL", "NULL", G8*2)</f>
        <v>5.6</v>
      </c>
      <c r="L8" s="8">
        <f>IF(G8 = "NULL", "NULL", H8*2)</f>
        <v>158.76</v>
      </c>
      <c r="M8" s="11" t="str">
        <f>CONCATENATE(D8, CHAR(10), " - NET WT. ", TEXT(E8, "0.00"), " oz (", F8, " grams)")</f>
        <v>Adobo Seasoning Ingredients:
salt, dehydrated garlic, dehydrated onion, black pepper, spices
• Packed in a facility and/or equipment that produces products containing peanuts, tree nuts, soybean, milk, dairy, eggs, fish, shellfish, wheat, sesame. •
 - NET WT. 1.40 oz (39.69 grams)</v>
      </c>
      <c r="N8" s="12">
        <v>10000000007</v>
      </c>
      <c r="O8" s="12">
        <v>30000000007</v>
      </c>
      <c r="P8" s="12">
        <v>50000000007</v>
      </c>
      <c r="Q8" s="12">
        <v>70000000007</v>
      </c>
      <c r="R8" s="12">
        <v>90000000007</v>
      </c>
      <c r="S8" s="12">
        <v>11000000007</v>
      </c>
      <c r="T8" s="12">
        <v>13000000007</v>
      </c>
      <c r="U8" s="10" t="s">
        <v>38</v>
      </c>
      <c r="V8" s="11"/>
      <c r="W8" s="8">
        <f>IF(G8 = "NULL", "NULL", G8/4)</f>
        <v>0.7</v>
      </c>
      <c r="X8" s="8">
        <f>IF(W8 = "NULL", "NULL", W8*28.35)</f>
        <v>19.844999999999999</v>
      </c>
      <c r="Y8" s="8">
        <f>IF(G8 = "NULL", "NULL", G8*4)</f>
        <v>11.2</v>
      </c>
      <c r="Z8" s="8">
        <f>IF(G8 = "NULL", "NULL", H8*4)</f>
        <v>317.52</v>
      </c>
      <c r="AA8" s="15">
        <v>15000000007</v>
      </c>
      <c r="AB8" s="8">
        <f>IF(OR(E8 = "NULL", G8 = "NULL"), "NULL", (E8+G8)/2)</f>
        <v>2.0999999999999996</v>
      </c>
      <c r="AC8" s="8">
        <f>IF(OR(F8 = "NULL", H8 = "NULL"), "NULL", (F8+H8)/2)</f>
        <v>59.534999999999997</v>
      </c>
      <c r="AD8" s="15">
        <v>17000000007</v>
      </c>
      <c r="AE8" s="8">
        <f>IF(H8 = "NULL", "NULL", AF8/28.35)</f>
        <v>6.9999999999999991</v>
      </c>
      <c r="AF8" s="8">
        <f>IF(H8 = "NULL", "NULL", J8*2)</f>
        <v>198.45</v>
      </c>
      <c r="AG8" s="15">
        <v>19000000007</v>
      </c>
      <c r="AH8" s="8">
        <f>IF(AB8 = "NULL", "NULL", AB8*2)</f>
        <v>4.1999999999999993</v>
      </c>
      <c r="AI8" s="8">
        <f>IF(AC8 = "NULL", "NULL", AC8*2)</f>
        <v>119.07</v>
      </c>
      <c r="AJ8" s="15">
        <v>21000000007</v>
      </c>
      <c r="AK8" s="13"/>
      <c r="AL8" s="11" t="str">
        <f>SUBSTITUTE(D8,CHAR(10)&amp;"• Packed in a facility and/or equipment that produces products containing peanuts, tree nuts, soybean, milk, dairy, eggs, fish, shellfish, wheat, sesame. •","")</f>
        <v>Adobo Seasoning Ingredients:
salt, dehydrated garlic, dehydrated onion, black pepper, spices</v>
      </c>
    </row>
    <row r="9" spans="1:38" ht="75" x14ac:dyDescent="0.3">
      <c r="A9" s="10" t="s">
        <v>47</v>
      </c>
      <c r="B9" s="10" t="s">
        <v>48</v>
      </c>
      <c r="C9" s="10" t="s">
        <v>49</v>
      </c>
      <c r="D9" s="11" t="s">
        <v>2528</v>
      </c>
      <c r="E9" s="8">
        <f>IF(F9 = "NULL", "NULL", F9/28.35)</f>
        <v>2.9001763668430334</v>
      </c>
      <c r="F9" s="8">
        <v>82.22</v>
      </c>
      <c r="G9" s="8">
        <f>IF(H9 = "NULL", "NULL", H9/28.35)</f>
        <v>5.8</v>
      </c>
      <c r="H9" s="8">
        <v>164.43</v>
      </c>
      <c r="I9" s="8">
        <f>IF(G9 = "NULL", "NULL", G9*1.25)</f>
        <v>7.25</v>
      </c>
      <c r="J9" s="8">
        <f>IF(G9 = "NULL", "NULL", H9*1.25)</f>
        <v>205.53750000000002</v>
      </c>
      <c r="K9" s="8">
        <f>IF(G9 = "NULL", "NULL", G9*2)</f>
        <v>11.6</v>
      </c>
      <c r="L9" s="8">
        <f>IF(G9 = "NULL", "NULL", H9*2)</f>
        <v>328.86</v>
      </c>
      <c r="M9" s="11" t="str">
        <f>CONCATENATE(D9, CHAR(10), " - NET WT. ", TEXT(E9, "0.00"), " oz (", F9, " grams)")</f>
        <v>Alderwood Sea Salt Ingredients:
pure sea salt smoked above an alderwood fire
• Packed in a facility and/or equipment that produces products containing peanuts, tree nuts, soybean, milk, dairy, eggs, fish, shellfish, wheat, sesame. •
 - NET WT. 2.90 oz (82.22 grams)</v>
      </c>
      <c r="N9" s="12">
        <v>10000000008</v>
      </c>
      <c r="O9" s="12">
        <v>30000000008</v>
      </c>
      <c r="P9" s="12">
        <v>50000000008</v>
      </c>
      <c r="Q9" s="12">
        <v>70000000008</v>
      </c>
      <c r="R9" s="12">
        <v>90000000008</v>
      </c>
      <c r="S9" s="12">
        <v>11000000008</v>
      </c>
      <c r="T9" s="12">
        <v>13000000008</v>
      </c>
      <c r="U9" s="10"/>
      <c r="V9" s="11"/>
      <c r="W9" s="8">
        <f>IF(G9 = "NULL", "NULL", G9/4)</f>
        <v>1.45</v>
      </c>
      <c r="X9" s="8">
        <f>IF(W9 = "NULL", "NULL", W9*28.35)</f>
        <v>41.107500000000002</v>
      </c>
      <c r="Y9" s="8">
        <f>IF(G9 = "NULL", "NULL", G9*4)</f>
        <v>23.2</v>
      </c>
      <c r="Z9" s="8">
        <f>IF(G9 = "NULL", "NULL", H9*4)</f>
        <v>657.72</v>
      </c>
      <c r="AA9" s="15">
        <v>15000000008</v>
      </c>
      <c r="AB9" s="8">
        <f>IF(OR(E9 = "NULL", G9 = "NULL"), "NULL", (E9+G9)/2)</f>
        <v>4.3500881834215166</v>
      </c>
      <c r="AC9" s="8">
        <f>IF(OR(F9 = "NULL", H9 = "NULL"), "NULL", (F9+H9)/2)</f>
        <v>123.325</v>
      </c>
      <c r="AD9" s="15">
        <v>17000000008</v>
      </c>
      <c r="AE9" s="8">
        <f>IF(H9 = "NULL", "NULL", AF9/28.35)</f>
        <v>14.5</v>
      </c>
      <c r="AF9" s="8">
        <f>IF(H9 = "NULL", "NULL", J9*2)</f>
        <v>411.07500000000005</v>
      </c>
      <c r="AG9" s="15">
        <v>19000000008</v>
      </c>
      <c r="AH9" s="8">
        <f>IF(AB9 = "NULL", "NULL", AB9*2)</f>
        <v>8.7001763668430332</v>
      </c>
      <c r="AI9" s="8">
        <f>IF(AC9 = "NULL", "NULL", AC9*2)</f>
        <v>246.65</v>
      </c>
      <c r="AJ9" s="15">
        <v>21000000008</v>
      </c>
      <c r="AK9" s="13"/>
      <c r="AL9" s="11" t="str">
        <f>SUBSTITUTE(D9,CHAR(10)&amp;"• Packed in a facility and/or equipment that produces products containing peanuts, tree nuts, soybean, milk, dairy, eggs, fish, shellfish, wheat, sesame. •","")</f>
        <v>Alderwood Sea Salt Ingredients:
pure sea salt smoked above an alderwood fire</v>
      </c>
    </row>
    <row r="10" spans="1:38" ht="75" x14ac:dyDescent="0.3">
      <c r="A10" s="10" t="s">
        <v>1653</v>
      </c>
      <c r="B10" s="10" t="s">
        <v>50</v>
      </c>
      <c r="C10" s="10" t="s">
        <v>50</v>
      </c>
      <c r="D10" s="11" t="s">
        <v>2373</v>
      </c>
      <c r="E10" s="8">
        <f>IF(F10 = "NULL", "NULL", F10/28.35)</f>
        <v>1.2</v>
      </c>
      <c r="F10" s="8">
        <v>34.020000000000003</v>
      </c>
      <c r="G10" s="8">
        <f>IF(H10 = "NULL", "NULL", H10/28.35)</f>
        <v>2.4</v>
      </c>
      <c r="H10" s="8">
        <v>68.040000000000006</v>
      </c>
      <c r="I10" s="8">
        <f>IF(G10 = "NULL", "NULL", G10*1.25)</f>
        <v>3</v>
      </c>
      <c r="J10" s="8">
        <f>IF(G10 = "NULL", "NULL", H10*1.25)</f>
        <v>85.050000000000011</v>
      </c>
      <c r="K10" s="8">
        <f>IF(G10 = "NULL", "NULL", G10*2)</f>
        <v>4.8</v>
      </c>
      <c r="L10" s="8">
        <f>IF(G10 = "NULL", "NULL", H10*2)</f>
        <v>136.08000000000001</v>
      </c>
      <c r="M10" s="11" t="str">
        <f>CONCATENATE(D10, CHAR(10), " - NET WT. ", TEXT(E10, "0.00"), " oz (", F10, " grams)")</f>
        <v>Aleppo Pepper Ingredients:
crushed aleppo peppers
• Packed in a facility and/or equipment that produces products containing peanuts, tree nuts, soybean, milk, dairy, eggs, fish, shellfish, wheat, sesame. •
 - NET WT. 1.20 oz (34.02 grams)</v>
      </c>
      <c r="N10" s="12">
        <v>10000000009</v>
      </c>
      <c r="O10" s="12">
        <v>30000000009</v>
      </c>
      <c r="P10" s="12">
        <v>50000000009</v>
      </c>
      <c r="Q10" s="12">
        <v>70000000009</v>
      </c>
      <c r="R10" s="12">
        <v>90000000009</v>
      </c>
      <c r="S10" s="12">
        <v>11000000009</v>
      </c>
      <c r="T10" s="12">
        <v>13000000009</v>
      </c>
      <c r="U10" s="10" t="s">
        <v>38</v>
      </c>
      <c r="V10" s="11" t="s">
        <v>51</v>
      </c>
      <c r="W10" s="8">
        <f>IF(G10 = "NULL", "NULL", G10/4)</f>
        <v>0.6</v>
      </c>
      <c r="X10" s="8">
        <f>IF(W10 = "NULL", "NULL", W10*28.35)</f>
        <v>17.010000000000002</v>
      </c>
      <c r="Y10" s="8">
        <f>IF(G10 = "NULL", "NULL", G10*4)</f>
        <v>9.6</v>
      </c>
      <c r="Z10" s="8">
        <f>IF(G10 = "NULL", "NULL", H10*4)</f>
        <v>272.16000000000003</v>
      </c>
      <c r="AA10" s="15">
        <v>15000000009</v>
      </c>
      <c r="AB10" s="8">
        <f>IF(OR(E10 = "NULL", G10 = "NULL"), "NULL", (E10+G10)/2)</f>
        <v>1.7999999999999998</v>
      </c>
      <c r="AC10" s="8">
        <f>IF(OR(F10 = "NULL", H10 = "NULL"), "NULL", (F10+H10)/2)</f>
        <v>51.03</v>
      </c>
      <c r="AD10" s="15">
        <v>17000000009</v>
      </c>
      <c r="AE10" s="8">
        <f>IF(H10 = "NULL", "NULL", AF10/28.35)</f>
        <v>6.0000000000000009</v>
      </c>
      <c r="AF10" s="8">
        <f>IF(H10 = "NULL", "NULL", J10*2)</f>
        <v>170.10000000000002</v>
      </c>
      <c r="AG10" s="15">
        <v>19000000009</v>
      </c>
      <c r="AH10" s="8">
        <f>IF(AB10 = "NULL", "NULL", AB10*2)</f>
        <v>3.5999999999999996</v>
      </c>
      <c r="AI10" s="8">
        <f>IF(AC10 = "NULL", "NULL", AC10*2)</f>
        <v>102.06</v>
      </c>
      <c r="AJ10" s="15">
        <v>21000000009</v>
      </c>
      <c r="AK10" s="13"/>
      <c r="AL10" s="11" t="str">
        <f>SUBSTITUTE(D10,CHAR(10)&amp;"• Packed in a facility and/or equipment that produces products containing peanuts, tree nuts, soybean, milk, dairy, eggs, fish, shellfish, wheat, sesame. •","")</f>
        <v>Aleppo Pepper Ingredients:
crushed aleppo peppers</v>
      </c>
    </row>
    <row r="11" spans="1:38" ht="270" x14ac:dyDescent="0.3">
      <c r="A11" s="10" t="s">
        <v>52</v>
      </c>
      <c r="B11" s="10" t="s">
        <v>53</v>
      </c>
      <c r="C11" s="10" t="s">
        <v>54</v>
      </c>
      <c r="D11" s="11" t="s">
        <v>2639</v>
      </c>
      <c r="E11" s="8">
        <f>IF(F11 = "NULL", "NULL", F11/28.35)</f>
        <v>0.98977072310405634</v>
      </c>
      <c r="F11" s="8">
        <v>28.06</v>
      </c>
      <c r="G11" s="8">
        <f>IF(H11 = "NULL", "NULL", H11/28.35)</f>
        <v>1.9798941798941798</v>
      </c>
      <c r="H11" s="8">
        <v>56.13</v>
      </c>
      <c r="I11" s="8">
        <f>IF(G11 = "NULL", "NULL", G11*1.25)</f>
        <v>2.4748677248677247</v>
      </c>
      <c r="J11" s="8">
        <f>IF(G11 = "NULL", "NULL", H11*1.25)</f>
        <v>70.162500000000009</v>
      </c>
      <c r="K11" s="8">
        <f>IF(G11 = "NULL", "NULL", G11*2)</f>
        <v>3.9597883597883596</v>
      </c>
      <c r="L11" s="8">
        <f>IF(G11 = "NULL", "NULL", H11*2)</f>
        <v>112.26</v>
      </c>
      <c r="M11" s="11" t="str">
        <f>CONCATENATE(D11, CHAR(10), " - NET WT. ", TEXT(E11, "0.00"), " oz (", F11, " grams)")</f>
        <v>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Mix 8 oz. sour cream, 8 oz. cream cheese (softened), and 1/2 cup dip mix. Refrigerate at least 30 minutes. •
• Packed in a facility and/or equipment that produces products containing peanuts, tree nuts, soybean, milk, dairy, eggs, fish, shellfish, wheat, sesame. •
 - NET WT. 0.99 oz (28.06 grams)</v>
      </c>
      <c r="N11" s="12">
        <v>10000000010</v>
      </c>
      <c r="O11" s="12">
        <v>30000000010</v>
      </c>
      <c r="P11" s="12">
        <v>50000000010</v>
      </c>
      <c r="Q11" s="12">
        <v>70000000010</v>
      </c>
      <c r="R11" s="12">
        <v>90000000010</v>
      </c>
      <c r="S11" s="12">
        <v>11000000010</v>
      </c>
      <c r="T11" s="12">
        <v>13000000010</v>
      </c>
      <c r="U11" s="10"/>
      <c r="V11" s="11"/>
      <c r="W11" s="8">
        <f>IF(G11 = "NULL", "NULL", G11/4)</f>
        <v>0.49497354497354495</v>
      </c>
      <c r="X11" s="8">
        <f>IF(W11 = "NULL", "NULL", W11*28.35)</f>
        <v>14.032500000000001</v>
      </c>
      <c r="Y11" s="8">
        <f>IF(G11 = "NULL", "NULL", G11*4)</f>
        <v>7.9195767195767193</v>
      </c>
      <c r="Z11" s="8">
        <f>IF(G11 = "NULL", "NULL", H11*4)</f>
        <v>224.52</v>
      </c>
      <c r="AA11" s="15">
        <v>15000000010</v>
      </c>
      <c r="AB11" s="8">
        <f>IF(OR(E11 = "NULL", G11 = "NULL"), "NULL", (E11+G11)/2)</f>
        <v>1.484832451499118</v>
      </c>
      <c r="AC11" s="8">
        <f>IF(OR(F11 = "NULL", H11 = "NULL"), "NULL", (F11+H11)/2)</f>
        <v>42.094999999999999</v>
      </c>
      <c r="AD11" s="15">
        <v>17000000010</v>
      </c>
      <c r="AE11" s="8">
        <f>IF(H11 = "NULL", "NULL", AF11/28.35)</f>
        <v>4.9497354497354502</v>
      </c>
      <c r="AF11" s="8">
        <f>IF(H11 = "NULL", "NULL", J11*2)</f>
        <v>140.32500000000002</v>
      </c>
      <c r="AG11" s="15">
        <v>19000000010</v>
      </c>
      <c r="AH11" s="8">
        <f>IF(AB11 = "NULL", "NULL", AB11*2)</f>
        <v>2.969664902998236</v>
      </c>
      <c r="AI11" s="8">
        <f>IF(AC11 = "NULL", "NULL", AC11*2)</f>
        <v>84.19</v>
      </c>
      <c r="AJ11" s="15">
        <v>21000000010</v>
      </c>
      <c r="AK11" s="13" t="s">
        <v>2088</v>
      </c>
      <c r="AL11" s="11" t="str">
        <f>SUBSTITUTE(D11,CHAR(10)&amp;"• Packed in a facility and/or equipment that produces products containing peanuts, tree nuts, soybean, milk, dairy, eggs, fish, shellfish, wheat, sesame. •","")</f>
        <v>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Mix 8 oz. sour cream, 8 oz. cream cheese (softened), and 1/2 cup dip mix. Refrigerate at least 30 minutes. •</v>
      </c>
    </row>
    <row r="12" spans="1:38" ht="90" x14ac:dyDescent="0.3">
      <c r="A12" s="10" t="s">
        <v>55</v>
      </c>
      <c r="B12" s="10" t="s">
        <v>56</v>
      </c>
      <c r="C12" s="10" t="s">
        <v>56</v>
      </c>
      <c r="D12" s="11" t="s">
        <v>2333</v>
      </c>
      <c r="E12" s="8">
        <f>IF(F12 = "NULL", "NULL", F12/28.35)</f>
        <v>0.79999999999999993</v>
      </c>
      <c r="F12" s="8">
        <v>22.68</v>
      </c>
      <c r="G12" s="8">
        <f>IF(H12 = "NULL", "NULL", H12/28.35)</f>
        <v>1.6</v>
      </c>
      <c r="H12" s="8">
        <v>45.360000000000007</v>
      </c>
      <c r="I12" s="8">
        <f>IF(G12 = "NULL", "NULL", G12*1.25)</f>
        <v>2</v>
      </c>
      <c r="J12" s="8">
        <f>IF(G12 = "NULL", "NULL", H12*1.25)</f>
        <v>56.70000000000001</v>
      </c>
      <c r="K12" s="8">
        <f>IF(G12 = "NULL", "NULL", G12*2)</f>
        <v>3.2</v>
      </c>
      <c r="L12" s="8">
        <f>IF(G12 = "NULL", "NULL", H12*2)</f>
        <v>90.720000000000013</v>
      </c>
      <c r="M12" s="11" t="str">
        <f>CONCATENATE(D12, CHAR(10), " - NET WT. ", TEXT(E12, "0.00"), " oz (", F12, " grams)")</f>
        <v>Ambrosia Tea Ingredients:
apricot tea, black current tea, mango tea, rose hips, orange peel, cinnamon chips
• Packed in a facility and/or equipment that produces products containing peanuts, tree nuts, soybean, milk, dairy, eggs, fish, shellfish, wheat, sesame. •
 - NET WT. 0.80 oz (22.68 grams)</v>
      </c>
      <c r="N12" s="12">
        <v>10000000011</v>
      </c>
      <c r="O12" s="12">
        <v>30000000011</v>
      </c>
      <c r="P12" s="12">
        <v>50000000011</v>
      </c>
      <c r="Q12" s="12">
        <v>70000000011</v>
      </c>
      <c r="R12" s="12">
        <v>90000000011</v>
      </c>
      <c r="S12" s="12">
        <v>11000000011</v>
      </c>
      <c r="T12" s="12">
        <v>13000000011</v>
      </c>
      <c r="U12" s="10"/>
      <c r="V12" s="11"/>
      <c r="W12" s="8">
        <f>IF(G12 = "NULL", "NULL", G12/4)</f>
        <v>0.4</v>
      </c>
      <c r="X12" s="8">
        <f>IF(W12 = "NULL", "NULL", W12*28.35)</f>
        <v>11.340000000000002</v>
      </c>
      <c r="Y12" s="8">
        <f>IF(G12 = "NULL", "NULL", G12*4)</f>
        <v>6.4</v>
      </c>
      <c r="Z12" s="8">
        <f>IF(G12 = "NULL", "NULL", H12*4)</f>
        <v>181.44000000000003</v>
      </c>
      <c r="AA12" s="15">
        <v>15000000011</v>
      </c>
      <c r="AB12" s="8">
        <f>IF(OR(E12 = "NULL", G12 = "NULL"), "NULL", (E12+G12)/2)</f>
        <v>1.2</v>
      </c>
      <c r="AC12" s="8">
        <f>IF(OR(F12 = "NULL", H12 = "NULL"), "NULL", (F12+H12)/2)</f>
        <v>34.020000000000003</v>
      </c>
      <c r="AD12" s="15">
        <v>17000000011</v>
      </c>
      <c r="AE12" s="8">
        <f>IF(H12 = "NULL", "NULL", AF12/28.35)</f>
        <v>4.0000000000000009</v>
      </c>
      <c r="AF12" s="8">
        <f>IF(H12 = "NULL", "NULL", J12*2)</f>
        <v>113.40000000000002</v>
      </c>
      <c r="AG12" s="15">
        <v>19000000011</v>
      </c>
      <c r="AH12" s="8">
        <f>IF(AB12 = "NULL", "NULL", AB12*2)</f>
        <v>2.4</v>
      </c>
      <c r="AI12" s="8">
        <f>IF(AC12 = "NULL", "NULL", AC12*2)</f>
        <v>68.040000000000006</v>
      </c>
      <c r="AJ12" s="15">
        <v>21000000011</v>
      </c>
      <c r="AK12" s="13"/>
      <c r="AL12" s="11" t="str">
        <f>SUBSTITUTE(D12,CHAR(10)&amp;"• Packed in a facility and/or equipment that produces products containing peanuts, tree nuts, soybean, milk, dairy, eggs, fish, shellfish, wheat, sesame. •","")</f>
        <v>Ambrosia Tea Ingredients:
apricot tea, black current tea, mango tea, rose hips, orange peel, cinnamon chips</v>
      </c>
    </row>
    <row r="13" spans="1:38" ht="90" x14ac:dyDescent="0.3">
      <c r="A13" s="10" t="s">
        <v>1982</v>
      </c>
      <c r="B13" s="10" t="s">
        <v>1996</v>
      </c>
      <c r="C13" s="10" t="s">
        <v>2003</v>
      </c>
      <c r="D13" s="11" t="s">
        <v>2150</v>
      </c>
      <c r="E13" s="8">
        <f>IF(F13 = "NULL", "NULL", F13/28.35)</f>
        <v>1.1992945326278659</v>
      </c>
      <c r="F13" s="8">
        <v>34</v>
      </c>
      <c r="G13" s="8">
        <f>IF(H13 = "NULL", "NULL", H13/28.35)</f>
        <v>2.3985890652557318</v>
      </c>
      <c r="H13" s="8">
        <v>68</v>
      </c>
      <c r="I13" s="8">
        <f>IF(G13 = "NULL", "NULL", G13*1.25)</f>
        <v>2.9982363315696645</v>
      </c>
      <c r="J13" s="8">
        <f>IF(G13 = "NULL", "NULL", H13*1.25)</f>
        <v>85</v>
      </c>
      <c r="K13" s="8">
        <f>IF(G13 = "NULL", "NULL", G13*2)</f>
        <v>4.7971781305114636</v>
      </c>
      <c r="L13" s="8">
        <f>IF(G13 = "NULL", "NULL", H13*2)</f>
        <v>136</v>
      </c>
      <c r="M13" s="11" t="str">
        <f>CONCATENATE(D13, CHAR(10), " - NET WT. ", TEXT(E13, "0.00"), " oz (", F13, " grams)")</f>
        <v>American Brew Beer Seasoning Ingredients:
beer extract powder (grain, yeast, hops), salt, onion 
• ALLERGY ALERT: contains wheat •
• Packed in a facility and/or equipment that produces products containing peanuts, tree nuts, soybean, milk, dairy, eggs, fish, shellfish, wheat, sesame. •
 - NET WT. 1.20 oz (34 grams)</v>
      </c>
      <c r="N13" s="12">
        <v>10000000554</v>
      </c>
      <c r="O13" s="12">
        <v>30000000554</v>
      </c>
      <c r="P13" s="12">
        <v>50000000554</v>
      </c>
      <c r="Q13" s="12">
        <v>70000000554</v>
      </c>
      <c r="R13" s="12">
        <v>90000000554</v>
      </c>
      <c r="S13" s="12">
        <v>11000000554</v>
      </c>
      <c r="T13" s="12">
        <v>13000000554</v>
      </c>
      <c r="U13" s="24"/>
      <c r="V13" s="8" t="s">
        <v>836</v>
      </c>
      <c r="W13" s="8">
        <f>IF(G13 = "NULL", "NULL", G13/4)</f>
        <v>0.59964726631393295</v>
      </c>
      <c r="X13" s="8">
        <f>IF(W13 = "NULL", "NULL", W13*28.35)</f>
        <v>17</v>
      </c>
      <c r="Y13" s="8">
        <f>IF(G13 = "NULL", "NULL", G13*4)</f>
        <v>9.5943562610229272</v>
      </c>
      <c r="Z13" s="8">
        <f>IF(G13 = "NULL", "NULL", H13*4)</f>
        <v>272</v>
      </c>
      <c r="AA13" s="15">
        <v>15000000554</v>
      </c>
      <c r="AB13" s="8">
        <f>IF(OR(E13 = "NULL", G13 = "NULL"), "NULL", (E13+G13)/2)</f>
        <v>1.7989417989417988</v>
      </c>
      <c r="AC13" s="8">
        <f>IF(OR(F13 = "NULL", H13 = "NULL"), "NULL", (F13+H13)/2)</f>
        <v>51</v>
      </c>
      <c r="AD13" s="15">
        <v>17000000554</v>
      </c>
      <c r="AE13" s="15">
        <f>IF(H13 = "NULL", "NULL", AF13/28.35)</f>
        <v>5.9964726631393299</v>
      </c>
      <c r="AF13" s="15">
        <f>IF(H13 = "NULL", "NULL", J13*2)</f>
        <v>170</v>
      </c>
      <c r="AG13" s="15">
        <v>19000000554</v>
      </c>
      <c r="AH13" s="8">
        <f>IF(AB13 = "NULL", "NULL", AB13*2)</f>
        <v>3.5978835978835977</v>
      </c>
      <c r="AI13" s="8">
        <f>IF(AC13 = "NULL", "NULL", AC13*2)</f>
        <v>102</v>
      </c>
      <c r="AJ13" s="15">
        <v>21000000554</v>
      </c>
      <c r="AK13" s="13" t="s">
        <v>1985</v>
      </c>
      <c r="AL13" s="11" t="str">
        <f>SUBSTITUTE(D13,CHAR(10)&amp;"• Packed in a facility and/or equipment that produces products containing peanuts, tree nuts, soybean, milk, dairy, eggs, fish, shellfish, wheat, sesame. •","")</f>
        <v>American Brew Beer Seasoning Ingredients:
beer extract powder (grain, yeast, hops), salt, onion 
• ALLERGY ALERT: contains wheat •</v>
      </c>
    </row>
    <row r="14" spans="1:38" ht="120" x14ac:dyDescent="0.3">
      <c r="A14" s="10" t="s">
        <v>57</v>
      </c>
      <c r="B14" s="10" t="s">
        <v>58</v>
      </c>
      <c r="C14" s="10" t="s">
        <v>59</v>
      </c>
      <c r="D14" s="11" t="s">
        <v>2161</v>
      </c>
      <c r="E14" s="8">
        <f>IF(F14 = "NULL", "NULL", F14/28.35)</f>
        <v>1.1001763668430335</v>
      </c>
      <c r="F14" s="8">
        <v>31.19</v>
      </c>
      <c r="G14" s="8">
        <f>IF(H14 = "NULL", "NULL", H14/28.35)</f>
        <v>2.2000000000000002</v>
      </c>
      <c r="H14" s="8">
        <v>62.370000000000012</v>
      </c>
      <c r="I14" s="8">
        <f>IF(G14 = "NULL", "NULL", G14*1.25)</f>
        <v>2.75</v>
      </c>
      <c r="J14" s="8">
        <f>IF(G14 = "NULL", "NULL", H14*1.25)</f>
        <v>77.96250000000002</v>
      </c>
      <c r="K14" s="8">
        <f>IF(G14 = "NULL", "NULL", G14*2)</f>
        <v>4.4000000000000004</v>
      </c>
      <c r="L14" s="8">
        <f>IF(G14 = "NULL", "NULL", H14*2)</f>
        <v>124.74000000000002</v>
      </c>
      <c r="M14" s="11" t="str">
        <f>CONCATENATE(D14, CHAR(10), " - NET WT. ", TEXT(E14, "0.00"), " oz (", F14, " grams)")</f>
        <v>American Cheese Powder Ingredients:
whey, cheddar cheese (pasteurized milk, cultures, salt &amp; enzymes), salt, butter, buttermilk, sodium phosphate, natural flavors, fd&amp;c yellow #6 and oleoresin turmeric (coloring), and sodium silicoaluminate
• Packed in a facility and/or equipment that produces products containing peanuts, tree nuts, soybean, milk, dairy, eggs, fish, shellfish, wheat, sesame. •
 - NET WT. 1.10 oz (31.19 grams)</v>
      </c>
      <c r="N14" s="12">
        <v>10000000012</v>
      </c>
      <c r="O14" s="12">
        <v>30000000012</v>
      </c>
      <c r="P14" s="12">
        <v>50000000012</v>
      </c>
      <c r="Q14" s="12">
        <v>70000000012</v>
      </c>
      <c r="R14" s="12">
        <v>90000000012</v>
      </c>
      <c r="S14" s="12">
        <v>11000000012</v>
      </c>
      <c r="T14" s="12">
        <v>13000000012</v>
      </c>
      <c r="U14" s="10" t="s">
        <v>38</v>
      </c>
      <c r="V14" s="11"/>
      <c r="W14" s="8">
        <f>IF(G14 = "NULL", "NULL", G14/4)</f>
        <v>0.55000000000000004</v>
      </c>
      <c r="X14" s="8">
        <f>IF(W14 = "NULL", "NULL", W14*28.35)</f>
        <v>15.592500000000003</v>
      </c>
      <c r="Y14" s="8">
        <f>IF(G14 = "NULL", "NULL", G14*4)</f>
        <v>8.8000000000000007</v>
      </c>
      <c r="Z14" s="8">
        <f>IF(G14 = "NULL", "NULL", H14*4)</f>
        <v>249.48000000000005</v>
      </c>
      <c r="AA14" s="15">
        <v>15000000012</v>
      </c>
      <c r="AB14" s="8">
        <f>IF(OR(E14 = "NULL", G14 = "NULL"), "NULL", (E14+G14)/2)</f>
        <v>1.6500881834215169</v>
      </c>
      <c r="AC14" s="8">
        <f>IF(OR(F14 = "NULL", H14 = "NULL"), "NULL", (F14+H14)/2)</f>
        <v>46.780000000000008</v>
      </c>
      <c r="AD14" s="15">
        <v>17000000012</v>
      </c>
      <c r="AE14" s="8">
        <f>IF(H14 = "NULL", "NULL", AF14/28.35)</f>
        <v>5.5000000000000009</v>
      </c>
      <c r="AF14" s="8">
        <f>IF(H14 = "NULL", "NULL", J14*2)</f>
        <v>155.92500000000004</v>
      </c>
      <c r="AG14" s="15">
        <v>19000000012</v>
      </c>
      <c r="AH14" s="8">
        <f>IF(AB14 = "NULL", "NULL", AB14*2)</f>
        <v>3.3001763668430337</v>
      </c>
      <c r="AI14" s="8">
        <f>IF(AC14 = "NULL", "NULL", AC14*2)</f>
        <v>93.560000000000016</v>
      </c>
      <c r="AJ14" s="15">
        <v>21000000012</v>
      </c>
      <c r="AK14" s="13"/>
      <c r="AL14" s="11" t="str">
        <f>SUBSTITUTE(D14,CHAR(10)&amp;"• Packed in a facility and/or equipment that produces products containing peanuts, tree nuts, soybean, milk, dairy, eggs, fish, shellfish, wheat, sesame. •","")</f>
        <v>American Cheese Powder Ingredients:
whey, cheddar cheese (pasteurized milk, cultures, salt &amp; enzymes), salt, butter, buttermilk, sodium phosphate, natural flavors, fd&amp;c yellow #6 and oleoresin turmeric (coloring), and sodium silicoaluminate</v>
      </c>
    </row>
    <row r="15" spans="1:38" ht="90" x14ac:dyDescent="0.3">
      <c r="A15" s="10" t="s">
        <v>2054</v>
      </c>
      <c r="B15" s="10" t="s">
        <v>2055</v>
      </c>
      <c r="C15" s="10" t="s">
        <v>2056</v>
      </c>
      <c r="D15" s="11" t="s">
        <v>2511</v>
      </c>
      <c r="E15" s="8">
        <f>IF(F15 = "NULL", "NULL", F15/28.35)</f>
        <v>1.8500881834215168</v>
      </c>
      <c r="F15" s="8">
        <v>52.45</v>
      </c>
      <c r="G15" s="8">
        <f>IF(H15 = "NULL", "NULL", H15/28.35)</f>
        <v>3.7001763668430336</v>
      </c>
      <c r="H15" s="8">
        <v>104.9</v>
      </c>
      <c r="I15" s="8">
        <f>IF(G15 = "NULL", "NULL", G15*1.25)</f>
        <v>4.6252204585537919</v>
      </c>
      <c r="J15" s="8">
        <f>IF(G15 = "NULL", "NULL", H15*1.25)</f>
        <v>131.125</v>
      </c>
      <c r="K15" s="8">
        <f>IF(G15 = "NULL", "NULL", G15*2)</f>
        <v>7.4003527336860673</v>
      </c>
      <c r="L15" s="8">
        <f>IF(G15 = "NULL", "NULL", H15*2)</f>
        <v>209.8</v>
      </c>
      <c r="M15" s="11" t="str">
        <f>CONCATENATE(D15, CHAR(10), " - NET WT. ", TEXT(E15, "0.00"), " oz (", F15, " grams)")</f>
        <v>Ancho Chili &amp; Honey Seasoning Ingredients:
honey powder, ancho chili, salt, paprika, garlic, onion, citric acid
• Packed in a facility and/or equipment that produces products containing peanuts, tree nuts, soybean, milk, dairy, eggs, fish, shellfish, wheat, sesame. •
 - NET WT. 1.85 oz (52.45 grams)</v>
      </c>
      <c r="N15" s="12">
        <v>10000000560</v>
      </c>
      <c r="O15" s="12">
        <v>30000000560</v>
      </c>
      <c r="P15" s="12">
        <v>50000000560</v>
      </c>
      <c r="Q15" s="12">
        <v>70000000560</v>
      </c>
      <c r="R15" s="12">
        <v>90000000560</v>
      </c>
      <c r="S15" s="12">
        <v>11000000560</v>
      </c>
      <c r="T15" s="12">
        <v>13000000560</v>
      </c>
      <c r="U15" s="24"/>
      <c r="W15" s="8">
        <f>IF(G15 = "NULL", "NULL", G15/4)</f>
        <v>0.92504409171075841</v>
      </c>
      <c r="X15" s="8">
        <f>IF(W15 = "NULL", "NULL", W15*28.35)</f>
        <v>26.225000000000001</v>
      </c>
      <c r="Y15" s="8">
        <f>IF(G15 = "NULL", "NULL", G15*4)</f>
        <v>14.800705467372135</v>
      </c>
      <c r="Z15" s="8">
        <f>IF(G15 = "NULL", "NULL", H15*4)</f>
        <v>419.6</v>
      </c>
      <c r="AA15" s="15">
        <v>15000000560</v>
      </c>
      <c r="AB15" s="8">
        <f>IF(OR(E15 = "NULL", G15 = "NULL"), "NULL", (E15+G15)/2)</f>
        <v>2.7751322751322753</v>
      </c>
      <c r="AC15" s="8">
        <f>IF(OR(F15 = "NULL", H15 = "NULL"), "NULL", (F15+H15)/2)</f>
        <v>78.675000000000011</v>
      </c>
      <c r="AD15" s="15">
        <v>17000000560</v>
      </c>
      <c r="AE15" s="15">
        <f>IF(H15 = "NULL", "NULL", AF15/28.35)</f>
        <v>9.2504409171075839</v>
      </c>
      <c r="AF15" s="15">
        <f>IF(H15 = "NULL", "NULL", J15*2)</f>
        <v>262.25</v>
      </c>
      <c r="AG15" s="15">
        <v>19000000560</v>
      </c>
      <c r="AH15" s="8">
        <f>IF(AB15 = "NULL", "NULL", AB15*2)</f>
        <v>5.5502645502645507</v>
      </c>
      <c r="AI15" s="8">
        <f>IF(AC15 = "NULL", "NULL", AC15*2)</f>
        <v>157.35000000000002</v>
      </c>
      <c r="AJ15" s="15">
        <v>21000000560</v>
      </c>
      <c r="AK15" s="13" t="s">
        <v>2057</v>
      </c>
      <c r="AL15" s="11" t="str">
        <f>SUBSTITUTE(D15,CHAR(10)&amp;"• Packed in a facility and/or equipment that produces products containing peanuts, tree nuts, soybean, milk, dairy, eggs, fish, shellfish, wheat, sesame. •","")</f>
        <v>Ancho Chili &amp; Honey Seasoning Ingredients:
honey powder, ancho chili, salt, paprika, garlic, onion, citric acid</v>
      </c>
    </row>
    <row r="16" spans="1:38" ht="75" x14ac:dyDescent="0.3">
      <c r="A16" s="10" t="s">
        <v>60</v>
      </c>
      <c r="B16" s="10" t="s">
        <v>61</v>
      </c>
      <c r="C16" s="10" t="s">
        <v>61</v>
      </c>
      <c r="D16" s="11" t="s">
        <v>2382</v>
      </c>
      <c r="E16" s="8">
        <f>IF(F16 = "NULL", "NULL", F16/28.35)</f>
        <v>0.6</v>
      </c>
      <c r="F16" s="8">
        <v>17.010000000000002</v>
      </c>
      <c r="G16" s="8">
        <f>IF(H16 = "NULL", "NULL", H16/28.35)</f>
        <v>1.2</v>
      </c>
      <c r="H16" s="8">
        <v>34.020000000000003</v>
      </c>
      <c r="I16" s="8">
        <f>IF(G16 = "NULL", "NULL", G16*1.25)</f>
        <v>1.5</v>
      </c>
      <c r="J16" s="8">
        <f>IF(G16 = "NULL", "NULL", H16*1.25)</f>
        <v>42.525000000000006</v>
      </c>
      <c r="K16" s="8">
        <f>IF(G16 = "NULL", "NULL", G16*2)</f>
        <v>2.4</v>
      </c>
      <c r="L16" s="8">
        <f>IF(G16 = "NULL", "NULL", H16*2)</f>
        <v>68.040000000000006</v>
      </c>
      <c r="M16" s="11" t="str">
        <f>CONCATENATE(D16, CHAR(10), " - NET WT. ", TEXT(E16, "0.00"), " oz (", F16, " grams)")</f>
        <v>Ancho Pepper Ingredients:
crushed ancho peppers
• Packed in a facility and/or equipment that produces products containing peanuts, tree nuts, soybean, milk, dairy, eggs, fish, shellfish, wheat, sesame. •
 - NET WT. 0.60 oz (17.01 grams)</v>
      </c>
      <c r="N16" s="12">
        <v>10000000013</v>
      </c>
      <c r="O16" s="12">
        <v>30000000013</v>
      </c>
      <c r="P16" s="12">
        <v>50000000013</v>
      </c>
      <c r="Q16" s="12">
        <v>70000000013</v>
      </c>
      <c r="R16" s="12">
        <v>90000000013</v>
      </c>
      <c r="S16" s="12">
        <v>11000000013</v>
      </c>
      <c r="T16" s="12">
        <v>13000000013</v>
      </c>
      <c r="U16" s="10"/>
      <c r="V16" s="11" t="s">
        <v>51</v>
      </c>
      <c r="W16" s="8">
        <f>IF(G16 = "NULL", "NULL", G16/4)</f>
        <v>0.3</v>
      </c>
      <c r="X16" s="8">
        <f>IF(W16 = "NULL", "NULL", W16*28.35)</f>
        <v>8.5050000000000008</v>
      </c>
      <c r="Y16" s="8">
        <f>IF(G16 = "NULL", "NULL", G16*4)</f>
        <v>4.8</v>
      </c>
      <c r="Z16" s="8">
        <f>IF(G16 = "NULL", "NULL", H16*4)</f>
        <v>136.08000000000001</v>
      </c>
      <c r="AA16" s="15">
        <v>15000000013</v>
      </c>
      <c r="AB16" s="8">
        <f>IF(OR(E16 = "NULL", G16 = "NULL"), "NULL", (E16+G16)/2)</f>
        <v>0.89999999999999991</v>
      </c>
      <c r="AC16" s="8">
        <f>IF(OR(F16 = "NULL", H16 = "NULL"), "NULL", (F16+H16)/2)</f>
        <v>25.515000000000001</v>
      </c>
      <c r="AD16" s="15">
        <v>17000000013</v>
      </c>
      <c r="AE16" s="8">
        <f>IF(H16 = "NULL", "NULL", AF16/28.35)</f>
        <v>3.0000000000000004</v>
      </c>
      <c r="AF16" s="8">
        <f>IF(H16 = "NULL", "NULL", J16*2)</f>
        <v>85.050000000000011</v>
      </c>
      <c r="AG16" s="15">
        <v>19000000013</v>
      </c>
      <c r="AH16" s="8">
        <f>IF(AB16 = "NULL", "NULL", AB16*2)</f>
        <v>1.7999999999999998</v>
      </c>
      <c r="AI16" s="8">
        <f>IF(AC16 = "NULL", "NULL", AC16*2)</f>
        <v>51.03</v>
      </c>
      <c r="AJ16" s="15">
        <v>21000000013</v>
      </c>
      <c r="AK16" s="13"/>
      <c r="AL16" s="11" t="str">
        <f>SUBSTITUTE(D16,CHAR(10)&amp;"• Packed in a facility and/or equipment that produces products containing peanuts, tree nuts, soybean, milk, dairy, eggs, fish, shellfish, wheat, sesame. •","")</f>
        <v>Ancho Pepper Ingredients:
crushed ancho peppers</v>
      </c>
    </row>
    <row r="17" spans="1:38" ht="90" x14ac:dyDescent="0.3">
      <c r="A17" s="10" t="s">
        <v>2070</v>
      </c>
      <c r="B17" s="10" t="s">
        <v>2071</v>
      </c>
      <c r="C17" s="10" t="s">
        <v>2072</v>
      </c>
      <c r="D17" s="11" t="s">
        <v>2515</v>
      </c>
      <c r="E17" s="8">
        <f>IF(F17 = "NULL", "NULL", F17/28.35)</f>
        <v>1.8500881834215168</v>
      </c>
      <c r="F17" s="8">
        <v>52.45</v>
      </c>
      <c r="G17" s="8">
        <f>IF(H17 = "NULL", "NULL", H17/28.35)</f>
        <v>3.7001763668430336</v>
      </c>
      <c r="H17" s="8">
        <v>104.9</v>
      </c>
      <c r="I17" s="8">
        <f>IF(G17 = "NULL", "NULL", G17*1.25)</f>
        <v>4.6252204585537919</v>
      </c>
      <c r="J17" s="8">
        <f>IF(G17 = "NULL", "NULL", H17*1.25)</f>
        <v>131.125</v>
      </c>
      <c r="K17" s="8">
        <f>IF(G17 = "NULL", "NULL", G17*2)</f>
        <v>7.4003527336860673</v>
      </c>
      <c r="L17" s="8">
        <f>IF(G17 = "NULL", "NULL", H17*2)</f>
        <v>209.8</v>
      </c>
      <c r="M17" s="11" t="str">
        <f>CONCATENATE(D17, CHAR(10), " - NET WT. ", TEXT(E17, "0.00"), " oz (", F17, " grams)")</f>
        <v>And The Heat Goes On Seasoning Ingredients:
allspice, salt, garlic, chili powder, cloves, thyme, allspice, pepper, cayenne, cinnamon, onion
• Packed in a facility and/or equipment that produces products containing peanuts, tree nuts, soybean, milk, dairy, eggs, fish, shellfish, wheat, sesame. •
 - NET WT. 1.85 oz (52.45 grams)</v>
      </c>
      <c r="N17" s="12">
        <v>10000000561</v>
      </c>
      <c r="O17" s="12">
        <v>30000000561</v>
      </c>
      <c r="P17" s="12">
        <v>50000000561</v>
      </c>
      <c r="Q17" s="12">
        <v>70000000561</v>
      </c>
      <c r="R17" s="12">
        <v>90000000561</v>
      </c>
      <c r="S17" s="12">
        <v>11000000561</v>
      </c>
      <c r="T17" s="12">
        <v>13000000561</v>
      </c>
      <c r="U17" s="24"/>
      <c r="W17" s="8">
        <f>IF(G17 = "NULL", "NULL", G17/4)</f>
        <v>0.92504409171075841</v>
      </c>
      <c r="X17" s="8">
        <f>IF(W17 = "NULL", "NULL", W17*28.35)</f>
        <v>26.225000000000001</v>
      </c>
      <c r="Y17" s="8">
        <f>IF(G17 = "NULL", "NULL", G17*4)</f>
        <v>14.800705467372135</v>
      </c>
      <c r="Z17" s="8">
        <f>IF(G17 = "NULL", "NULL", H17*4)</f>
        <v>419.6</v>
      </c>
      <c r="AA17" s="15">
        <v>15000000561</v>
      </c>
      <c r="AB17" s="8">
        <f>IF(OR(E17 = "NULL", G17 = "NULL"), "NULL", (E17+G17)/2)</f>
        <v>2.7751322751322753</v>
      </c>
      <c r="AC17" s="8">
        <f>IF(OR(F17 = "NULL", H17 = "NULL"), "NULL", (F17+H17)/2)</f>
        <v>78.675000000000011</v>
      </c>
      <c r="AD17" s="15">
        <v>17000000561</v>
      </c>
      <c r="AE17" s="15">
        <f>IF(H17 = "NULL", "NULL", AF17/28.35)</f>
        <v>9.2504409171075839</v>
      </c>
      <c r="AF17" s="15">
        <f>IF(H17 = "NULL", "NULL", J17*2)</f>
        <v>262.25</v>
      </c>
      <c r="AG17" s="15">
        <v>19000000561</v>
      </c>
      <c r="AH17" s="8">
        <f>IF(AB17 = "NULL", "NULL", AB17*2)</f>
        <v>5.5502645502645507</v>
      </c>
      <c r="AI17" s="8">
        <f>IF(AC17 = "NULL", "NULL", AC17*2)</f>
        <v>157.35000000000002</v>
      </c>
      <c r="AJ17" s="15">
        <v>21000000561</v>
      </c>
      <c r="AK17" s="13" t="s">
        <v>2073</v>
      </c>
      <c r="AL17" s="11" t="str">
        <f>SUBSTITUTE(D17,CHAR(10)&amp;"• Packed in a facility and/or equipment that produces products containing peanuts, tree nuts, soybean, milk, dairy, eggs, fish, shellfish, wheat, sesame. •","")</f>
        <v>And The Heat Goes On Seasoning Ingredients:
allspice, salt, garlic, chili powder, cloves, thyme, allspice, pepper, cayenne, cinnamon, onion</v>
      </c>
    </row>
    <row r="18" spans="1:38" ht="90" x14ac:dyDescent="0.3">
      <c r="A18" s="39" t="s">
        <v>62</v>
      </c>
      <c r="B18" s="10" t="s">
        <v>63</v>
      </c>
      <c r="C18" s="10" t="s">
        <v>64</v>
      </c>
      <c r="D18" s="11" t="s">
        <v>2238</v>
      </c>
      <c r="E18" s="8">
        <f>IF(F18 = "NULL", "NULL", F18/28.35)</f>
        <v>1.7636684303350969</v>
      </c>
      <c r="F18" s="8">
        <v>50</v>
      </c>
      <c r="G18" s="8">
        <f>IF(H18 = "NULL", "NULL", H18/28.35)</f>
        <v>3.5273368606701938</v>
      </c>
      <c r="H18" s="8">
        <v>100</v>
      </c>
      <c r="I18" s="8">
        <f>IF(G18 = "NULL", "NULL", G18*1.25)</f>
        <v>4.409171075837742</v>
      </c>
      <c r="J18" s="8">
        <f>IF(G18 = "NULL", "NULL", H18*1.25)</f>
        <v>125</v>
      </c>
      <c r="K18" s="8">
        <f>IF(G18 = "NULL", "NULL", G18*2)</f>
        <v>7.0546737213403876</v>
      </c>
      <c r="L18" s="8">
        <f>IF(G18 = "NULL", "NULL", H18*2)</f>
        <v>200</v>
      </c>
      <c r="M18" s="11" t="str">
        <f>CONCATENATE(D18, CHAR(10), " - NET WT. ", TEXT(E18, "0.00"), " oz (", F18, " grams)")</f>
        <v>Any Kind of Burger Seasoning Ingredients:
salt, maltodextrin, garlic, natural flavors, spices, less than 2% of sunflower oil
• Packed in a facility and/or equipment that produces products containing peanuts, tree nuts, soybean, milk, dairy, eggs, fish, shellfish, wheat, sesame. •
 - NET WT. 1.76 oz (50 grams)</v>
      </c>
      <c r="N18" s="12">
        <v>10000000014</v>
      </c>
      <c r="O18" s="12">
        <v>30000000014</v>
      </c>
      <c r="P18" s="12">
        <v>50000000014</v>
      </c>
      <c r="Q18" s="12">
        <v>70000000014</v>
      </c>
      <c r="R18" s="12">
        <v>90000000014</v>
      </c>
      <c r="S18" s="12">
        <v>11000000014</v>
      </c>
      <c r="T18" s="12">
        <v>13000000014</v>
      </c>
      <c r="U18" s="10" t="s">
        <v>38</v>
      </c>
      <c r="V18" s="11" t="s">
        <v>1298</v>
      </c>
      <c r="W18" s="8">
        <f>IF(G18 = "NULL", "NULL", G18/4)</f>
        <v>0.88183421516754845</v>
      </c>
      <c r="X18" s="8">
        <f>IF(W18 = "NULL", "NULL", W18*28.35)</f>
        <v>25</v>
      </c>
      <c r="Y18" s="8">
        <f>IF(G18 = "NULL", "NULL", G18*4)</f>
        <v>14.109347442680775</v>
      </c>
      <c r="Z18" s="8">
        <f>IF(G18 = "NULL", "NULL", H18*4)</f>
        <v>400</v>
      </c>
      <c r="AA18" s="15">
        <v>15000000014</v>
      </c>
      <c r="AB18" s="8">
        <f>IF(OR(E18 = "NULL", G18 = "NULL"), "NULL", (E18+G18)/2)</f>
        <v>2.6455026455026456</v>
      </c>
      <c r="AC18" s="8">
        <f>IF(OR(F18 = "NULL", H18 = "NULL"), "NULL", (F18+H18)/2)</f>
        <v>75</v>
      </c>
      <c r="AD18" s="15">
        <v>17000000014</v>
      </c>
      <c r="AE18" s="8">
        <f>IF(H18 = "NULL", "NULL", AF18/28.35)</f>
        <v>8.8183421516754841</v>
      </c>
      <c r="AF18" s="8">
        <f>IF(H18 = "NULL", "NULL", J18*2)</f>
        <v>250</v>
      </c>
      <c r="AG18" s="15">
        <v>19000000014</v>
      </c>
      <c r="AH18" s="8">
        <f>IF(AB18 = "NULL", "NULL", AB18*2)</f>
        <v>5.2910052910052912</v>
      </c>
      <c r="AI18" s="8">
        <f>IF(AC18 = "NULL", "NULL", AC18*2)</f>
        <v>150</v>
      </c>
      <c r="AJ18" s="15">
        <v>21000000014</v>
      </c>
      <c r="AK18" s="13" t="s">
        <v>1871</v>
      </c>
      <c r="AL18" s="11" t="str">
        <f>SUBSTITUTE(D18,CHAR(10)&amp;"• Packed in a facility and/or equipment that produces products containing peanuts, tree nuts, soybean, milk, dairy, eggs, fish, shellfish, wheat, sesame. •","")</f>
        <v>Any Kind of Burger Seasoning Ingredients:
salt, maltodextrin, garlic, natural flavors, spices, less than 2% of sunflower oil</v>
      </c>
    </row>
    <row r="19" spans="1:38" ht="165" x14ac:dyDescent="0.3">
      <c r="A19" s="10" t="s">
        <v>65</v>
      </c>
      <c r="B19" s="10" t="s">
        <v>66</v>
      </c>
      <c r="C19" s="10" t="s">
        <v>66</v>
      </c>
      <c r="D19" s="11" t="s">
        <v>2483</v>
      </c>
      <c r="E19" s="8">
        <f>IF(F19 = "NULL", "NULL", F19/28.35)</f>
        <v>2.5858906525573193</v>
      </c>
      <c r="F19" s="8">
        <v>73.31</v>
      </c>
      <c r="G19" s="8">
        <f>IF(H19 = "NULL", "NULL", H19/28.35)</f>
        <v>5.2</v>
      </c>
      <c r="H19" s="8">
        <v>147.42000000000002</v>
      </c>
      <c r="I19" s="8">
        <f>IF(G19 = "NULL", "NULL", G19*1.25)</f>
        <v>6.5</v>
      </c>
      <c r="J19" s="8">
        <f>IF(G19 = "NULL", "NULL", H19*1.25)</f>
        <v>184.27500000000003</v>
      </c>
      <c r="K19" s="8">
        <f>IF(G19 = "NULL", "NULL", G19*2)</f>
        <v>10.4</v>
      </c>
      <c r="L19" s="8">
        <f>IF(G19 = "NULL", "NULL", H19*2)</f>
        <v>294.84000000000003</v>
      </c>
      <c r="M19" s="11" t="str">
        <f>CONCATENATE(D19, CHAR(10), " - NET WT. ", TEXT(E19, "0.00"), " oz (", F19, " grams)")</f>
        <v>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
• Packed in a facility and/or equipment that produces products containing peanuts, tree nuts, soybean, milk, dairy, eggs, fish, shellfish, wheat, sesame. •
 - NET WT. 2.59 oz (73.31 grams)</v>
      </c>
      <c r="N19" s="12">
        <v>10000000015</v>
      </c>
      <c r="O19" s="12">
        <v>30000000015</v>
      </c>
      <c r="P19" s="12">
        <v>50000000015</v>
      </c>
      <c r="Q19" s="12">
        <v>70000000015</v>
      </c>
      <c r="R19" s="12">
        <v>90000000015</v>
      </c>
      <c r="S19" s="12">
        <v>11000000015</v>
      </c>
      <c r="T19" s="12">
        <v>13000000015</v>
      </c>
      <c r="U19" s="10"/>
      <c r="V19" s="11"/>
      <c r="W19" s="8">
        <f>IF(G19 = "NULL", "NULL", G19/4)</f>
        <v>1.3</v>
      </c>
      <c r="X19" s="8">
        <f>IF(W19 = "NULL", "NULL", W19*28.35)</f>
        <v>36.855000000000004</v>
      </c>
      <c r="Y19" s="8">
        <f>IF(G19 = "NULL", "NULL", G19*4)</f>
        <v>20.8</v>
      </c>
      <c r="Z19" s="8">
        <f>IF(G19 = "NULL", "NULL", H19*4)</f>
        <v>589.68000000000006</v>
      </c>
      <c r="AA19" s="15">
        <v>15000000015</v>
      </c>
      <c r="AB19" s="8">
        <f>IF(OR(E19 = "NULL", G19 = "NULL"), "NULL", (E19+G19)/2)</f>
        <v>3.8929453262786597</v>
      </c>
      <c r="AC19" s="8">
        <f>IF(OR(F19 = "NULL", H19 = "NULL"), "NULL", (F19+H19)/2)</f>
        <v>110.36500000000001</v>
      </c>
      <c r="AD19" s="15">
        <v>17000000015</v>
      </c>
      <c r="AE19" s="8">
        <f>IF(H19 = "NULL", "NULL", AF19/28.35)</f>
        <v>13.000000000000002</v>
      </c>
      <c r="AF19" s="8">
        <f>IF(H19 = "NULL", "NULL", J19*2)</f>
        <v>368.55000000000007</v>
      </c>
      <c r="AG19" s="15">
        <v>19000000015</v>
      </c>
      <c r="AH19" s="8">
        <f>IF(AB19 = "NULL", "NULL", AB19*2)</f>
        <v>7.7858906525573195</v>
      </c>
      <c r="AI19" s="8">
        <f>IF(AC19 = "NULL", "NULL", AC19*2)</f>
        <v>220.73000000000002</v>
      </c>
      <c r="AJ19" s="15">
        <v>21000000015</v>
      </c>
      <c r="AK19" s="13"/>
      <c r="AL19" s="11" t="str">
        <f>SUBSTITUTE(D19,CHAR(10)&amp;"• Packed in a facility and/or equipment that produces products containing peanuts, tree nuts, soybean, milk, dairy, eggs, fish, shellfish, wheat, sesame. •","")</f>
        <v>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v>
      </c>
    </row>
    <row r="20" spans="1:38" ht="75" x14ac:dyDescent="0.3">
      <c r="A20" s="10" t="s">
        <v>67</v>
      </c>
      <c r="B20" s="10" t="s">
        <v>68</v>
      </c>
      <c r="C20" s="10" t="s">
        <v>69</v>
      </c>
      <c r="D20" s="11" t="s">
        <v>2462</v>
      </c>
      <c r="E20" s="8">
        <f>IF(F20 = "NULL", "NULL", F20/28.35)</f>
        <v>1</v>
      </c>
      <c r="F20" s="8">
        <v>28.35</v>
      </c>
      <c r="G20" s="8">
        <f>IF(H20 = "NULL", "NULL", H20/28.35)</f>
        <v>2</v>
      </c>
      <c r="H20" s="8">
        <v>56.7</v>
      </c>
      <c r="I20" s="8">
        <f>IF(G20 = "NULL", "NULL", G20*1.25)</f>
        <v>2.5</v>
      </c>
      <c r="J20" s="8">
        <f>IF(G20 = "NULL", "NULL", H20*1.25)</f>
        <v>70.875</v>
      </c>
      <c r="K20" s="8">
        <f>IF(G20 = "NULL", "NULL", G20*2)</f>
        <v>4</v>
      </c>
      <c r="L20" s="8">
        <f>IF(G20 = "NULL", "NULL", H20*2)</f>
        <v>113.4</v>
      </c>
      <c r="M20" s="11" t="str">
        <f>CONCATENATE(D20, CHAR(10), " - NET WT. ", TEXT(E20, "0.00"), " oz (", F20, " grams)")</f>
        <v>Apple Pie Spice Blend Ingredients:
cinnamon and other natural spices
• Packed in a facility and/or equipment that produces products containing peanuts, tree nuts, soybean, milk, dairy, eggs, fish, shellfish, wheat, sesame. •
 - NET WT. 1.00 oz (28.35 grams)</v>
      </c>
      <c r="N20" s="12">
        <v>10000000016</v>
      </c>
      <c r="O20" s="12">
        <v>30000000016</v>
      </c>
      <c r="P20" s="12">
        <v>50000000016</v>
      </c>
      <c r="Q20" s="12">
        <v>70000000016</v>
      </c>
      <c r="R20" s="12">
        <v>90000000016</v>
      </c>
      <c r="S20" s="12">
        <v>11000000016</v>
      </c>
      <c r="T20" s="12">
        <v>13000000016</v>
      </c>
      <c r="U20" s="10" t="s">
        <v>38</v>
      </c>
      <c r="V20" s="11"/>
      <c r="W20" s="8">
        <f>IF(G20 = "NULL", "NULL", G20/4)</f>
        <v>0.5</v>
      </c>
      <c r="X20" s="8">
        <f>IF(W20 = "NULL", "NULL", W20*28.35)</f>
        <v>14.175000000000001</v>
      </c>
      <c r="Y20" s="8">
        <f>IF(G20 = "NULL", "NULL", G20*4)</f>
        <v>8</v>
      </c>
      <c r="Z20" s="8">
        <f>IF(G20 = "NULL", "NULL", H20*4)</f>
        <v>226.8</v>
      </c>
      <c r="AA20" s="15">
        <v>15000000016</v>
      </c>
      <c r="AB20" s="8">
        <f>IF(OR(E20 = "NULL", G20 = "NULL"), "NULL", (E20+G20)/2)</f>
        <v>1.5</v>
      </c>
      <c r="AC20" s="8">
        <f>IF(OR(F20 = "NULL", H20 = "NULL"), "NULL", (F20+H20)/2)</f>
        <v>42.525000000000006</v>
      </c>
      <c r="AD20" s="15">
        <v>17000000016</v>
      </c>
      <c r="AE20" s="8">
        <f>IF(H20 = "NULL", "NULL", AF20/28.35)</f>
        <v>5</v>
      </c>
      <c r="AF20" s="8">
        <f>IF(H20 = "NULL", "NULL", J20*2)</f>
        <v>141.75</v>
      </c>
      <c r="AG20" s="15">
        <v>19000000016</v>
      </c>
      <c r="AH20" s="8">
        <f>IF(AB20 = "NULL", "NULL", AB20*2)</f>
        <v>3</v>
      </c>
      <c r="AI20" s="8">
        <f>IF(AC20 = "NULL", "NULL", AC20*2)</f>
        <v>85.050000000000011</v>
      </c>
      <c r="AJ20" s="15">
        <v>21000000016</v>
      </c>
      <c r="AK20" s="13"/>
      <c r="AL20" s="11" t="str">
        <f>SUBSTITUTE(D20,CHAR(10)&amp;"• Packed in a facility and/or equipment that produces products containing peanuts, tree nuts, soybean, milk, dairy, eggs, fish, shellfish, wheat, sesame. •","")</f>
        <v>Apple Pie Spice Blend Ingredients:
cinnamon and other natural spices</v>
      </c>
    </row>
    <row r="21" spans="1:38" ht="75" x14ac:dyDescent="0.3">
      <c r="A21" s="41" t="s">
        <v>1768</v>
      </c>
      <c r="B21" s="10" t="s">
        <v>1765</v>
      </c>
      <c r="C21" s="10" t="s">
        <v>1766</v>
      </c>
      <c r="D21" s="11" t="s">
        <v>2215</v>
      </c>
      <c r="E21" s="8">
        <f>IF(F21 = "NULL", "NULL", F21/28.35)</f>
        <v>2.3985890652557318</v>
      </c>
      <c r="F21" s="8">
        <v>68</v>
      </c>
      <c r="G21" s="8">
        <f>IF(H21 = "NULL", "NULL", H21/28.35)</f>
        <v>5.0088183421516757</v>
      </c>
      <c r="H21" s="8">
        <v>142</v>
      </c>
      <c r="I21" s="8">
        <f>IF(G21 = "NULL", "NULL", G21*1.25)</f>
        <v>6.261022927689595</v>
      </c>
      <c r="J21" s="8">
        <f>IF(G21 = "NULL", "NULL", H21*1.25)</f>
        <v>177.5</v>
      </c>
      <c r="K21" s="8">
        <f>IF(G21 = "NULL", "NULL", G21*2)</f>
        <v>10.017636684303351</v>
      </c>
      <c r="L21" s="8">
        <f>IF(G21 = "NULL", "NULL", H21*2)</f>
        <v>284</v>
      </c>
      <c r="M21" s="11" t="str">
        <f>CONCATENATE(D21, CHAR(10), " - NET WT. ", TEXT(E21, "0.00"), " oz (", F21, " grams)")</f>
        <v>Applewood Sea Salt Ingredients:
sea salt smoked over applewood fire
• Packed in a facility and/or equipment that produces products containing peanuts, tree nuts, soybean, milk, dairy, eggs, fish, shellfish, wheat, sesame. •
 - NET WT. 2.40 oz (68 grams)</v>
      </c>
      <c r="N21" s="12">
        <v>10000000516</v>
      </c>
      <c r="O21" s="12">
        <v>30000000516</v>
      </c>
      <c r="P21" s="12">
        <v>50000000516</v>
      </c>
      <c r="Q21" s="12">
        <v>70000000516</v>
      </c>
      <c r="R21" s="12">
        <v>90000000516</v>
      </c>
      <c r="S21" s="12">
        <v>11000000516</v>
      </c>
      <c r="T21" s="12">
        <v>13000000516</v>
      </c>
      <c r="U21" s="24"/>
      <c r="W21" s="8">
        <f>IF(G21 = "NULL", "NULL", G21/4)</f>
        <v>1.2522045855379189</v>
      </c>
      <c r="X21" s="8">
        <f>IF(W21 = "NULL", "NULL", W21*28.35)</f>
        <v>35.5</v>
      </c>
      <c r="Y21" s="8">
        <f>IF(G21 = "NULL", "NULL", G21*4)</f>
        <v>20.035273368606703</v>
      </c>
      <c r="Z21" s="8">
        <f>IF(G21 = "NULL", "NULL", H21*4)</f>
        <v>568</v>
      </c>
      <c r="AA21" s="15">
        <v>15000000516</v>
      </c>
      <c r="AB21" s="8">
        <f>IF(OR(E21 = "NULL", G21 = "NULL"), "NULL", (E21+G21)/2)</f>
        <v>3.7037037037037037</v>
      </c>
      <c r="AC21" s="8">
        <f>IF(OR(F21 = "NULL", H21 = "NULL"), "NULL", (F21+H21)/2)</f>
        <v>105</v>
      </c>
      <c r="AD21" s="15">
        <v>17000000516</v>
      </c>
      <c r="AE21" s="8">
        <f>IF(H21 = "NULL", "NULL", AF21/28.35)</f>
        <v>12.522045855379188</v>
      </c>
      <c r="AF21" s="8">
        <f>IF(H21 = "NULL", "NULL", J21*2)</f>
        <v>355</v>
      </c>
      <c r="AG21" s="15">
        <v>19000000516</v>
      </c>
      <c r="AH21" s="8">
        <f>IF(AB21 = "NULL", "NULL", AB21*2)</f>
        <v>7.4074074074074074</v>
      </c>
      <c r="AI21" s="8">
        <f>IF(AC21 = "NULL", "NULL", AC21*2)</f>
        <v>210</v>
      </c>
      <c r="AJ21" s="15">
        <v>21000000516</v>
      </c>
      <c r="AK21" s="13" t="s">
        <v>1767</v>
      </c>
      <c r="AL21" s="11" t="str">
        <f>SUBSTITUTE(D21,CHAR(10)&amp;"• Packed in a facility and/or equipment that produces products containing peanuts, tree nuts, soybean, milk, dairy, eggs, fish, shellfish, wheat, sesame. •","")</f>
        <v>Applewood Sea Salt Ingredients:
sea salt smoked over applewood fire</v>
      </c>
    </row>
    <row r="22" spans="1:38" ht="75" x14ac:dyDescent="0.3">
      <c r="A22" s="10" t="s">
        <v>1642</v>
      </c>
      <c r="B22" s="10" t="s">
        <v>71</v>
      </c>
      <c r="C22" s="10" t="s">
        <v>71</v>
      </c>
      <c r="D22" s="11" t="s">
        <v>2344</v>
      </c>
      <c r="E22" s="8">
        <f>IF(F22 = "NULL", "NULL", F22/28.35)</f>
        <v>0.79999999999999993</v>
      </c>
      <c r="F22" s="8">
        <v>22.68</v>
      </c>
      <c r="G22" s="8">
        <f>IF(H22 = "NULL", "NULL", H22/28.35)</f>
        <v>1.6</v>
      </c>
      <c r="H22" s="8">
        <v>45.360000000000007</v>
      </c>
      <c r="I22" s="8">
        <f>IF(G22 = "NULL", "NULL", G22*1.25)</f>
        <v>2</v>
      </c>
      <c r="J22" s="8">
        <f>IF(G22 = "NULL", "NULL", H22*1.25)</f>
        <v>56.70000000000001</v>
      </c>
      <c r="K22" s="8">
        <f>IF(G22 = "NULL", "NULL", G22*2)</f>
        <v>3.2</v>
      </c>
      <c r="L22" s="8">
        <f>IF(G22 = "NULL", "NULL", H22*2)</f>
        <v>90.720000000000013</v>
      </c>
      <c r="M22" s="11" t="str">
        <f>CONCATENATE(D22, CHAR(10), " - NET WT. ", TEXT(E22, "0.00"), " oz (", F22, " grams)")</f>
        <v>Apricot Tea Ingredients:
black tea, calendula petals, artificial apricot flavoring
• Packed in a facility and/or equipment that produces products containing peanuts, tree nuts, soybean, milk, dairy, eggs, fish, shellfish, wheat, sesame. •
 - NET WT. 0.80 oz (22.68 grams)</v>
      </c>
      <c r="N22" s="12">
        <v>10000000018</v>
      </c>
      <c r="O22" s="12">
        <v>30000000018</v>
      </c>
      <c r="P22" s="12">
        <v>50000000018</v>
      </c>
      <c r="Q22" s="12">
        <v>70000000018</v>
      </c>
      <c r="R22" s="12">
        <v>90000000018</v>
      </c>
      <c r="S22" s="12">
        <v>11000000018</v>
      </c>
      <c r="T22" s="12">
        <v>13000000018</v>
      </c>
      <c r="U22" s="10" t="s">
        <v>38</v>
      </c>
      <c r="V22" s="11" t="s">
        <v>1299</v>
      </c>
      <c r="W22" s="8">
        <f>IF(G22 = "NULL", "NULL", G22/4)</f>
        <v>0.4</v>
      </c>
      <c r="X22" s="8">
        <f>IF(W22 = "NULL", "NULL", W22*28.35)</f>
        <v>11.340000000000002</v>
      </c>
      <c r="Y22" s="8">
        <f>IF(G22 = "NULL", "NULL", G22*4)</f>
        <v>6.4</v>
      </c>
      <c r="Z22" s="8">
        <f>IF(G22 = "NULL", "NULL", H22*4)</f>
        <v>181.44000000000003</v>
      </c>
      <c r="AA22" s="15">
        <v>15000000018</v>
      </c>
      <c r="AB22" s="8">
        <f>IF(OR(E22 = "NULL", G22 = "NULL"), "NULL", (E22+G22)/2)</f>
        <v>1.2</v>
      </c>
      <c r="AC22" s="8">
        <f>IF(OR(F22 = "NULL", H22 = "NULL"), "NULL", (F22+H22)/2)</f>
        <v>34.020000000000003</v>
      </c>
      <c r="AD22" s="15">
        <v>17000000018</v>
      </c>
      <c r="AE22" s="8">
        <f>IF(H22 = "NULL", "NULL", AF22/28.35)</f>
        <v>4.0000000000000009</v>
      </c>
      <c r="AF22" s="8">
        <f>IF(H22 = "NULL", "NULL", J22*2)</f>
        <v>113.40000000000002</v>
      </c>
      <c r="AG22" s="15">
        <v>19000000018</v>
      </c>
      <c r="AH22" s="8">
        <f>IF(AB22 = "NULL", "NULL", AB22*2)</f>
        <v>2.4</v>
      </c>
      <c r="AI22" s="8">
        <f>IF(AC22 = "NULL", "NULL", AC22*2)</f>
        <v>68.040000000000006</v>
      </c>
      <c r="AJ22" s="15">
        <v>21000000018</v>
      </c>
      <c r="AK22" s="13"/>
      <c r="AL22" s="11" t="str">
        <f>SUBSTITUTE(D22,CHAR(10)&amp;"• Packed in a facility and/or equipment that produces products containing peanuts, tree nuts, soybean, milk, dairy, eggs, fish, shellfish, wheat, sesame. •","")</f>
        <v>Apricot Tea Ingredients:
black tea, calendula petals, artificial apricot flavoring</v>
      </c>
    </row>
    <row r="23" spans="1:38" ht="30" x14ac:dyDescent="0.3">
      <c r="A23" s="10" t="s">
        <v>72</v>
      </c>
      <c r="B23" s="10" t="s">
        <v>73</v>
      </c>
      <c r="C23" s="10" t="s">
        <v>73</v>
      </c>
      <c r="D23" s="11" t="s">
        <v>32</v>
      </c>
      <c r="E23" s="8">
        <f>IF(F23 = "NULL", "NULL", F23/28.35)</f>
        <v>1.749911816578483</v>
      </c>
      <c r="F23" s="8">
        <v>49.61</v>
      </c>
      <c r="G23" s="8">
        <f>IF(H23 = "NULL", "NULL", H23/28.35)</f>
        <v>3.5</v>
      </c>
      <c r="H23" s="8">
        <v>99.225000000000009</v>
      </c>
      <c r="I23" s="8">
        <f>IF(G23 = "NULL", "NULL", G23*1.25)</f>
        <v>4.375</v>
      </c>
      <c r="J23" s="8">
        <f>IF(G23 = "NULL", "NULL", H23*1.25)</f>
        <v>124.03125000000001</v>
      </c>
      <c r="K23" s="8">
        <f>IF(G23 = "NULL", "NULL", G23*2)</f>
        <v>7</v>
      </c>
      <c r="L23" s="8">
        <f>IF(G23 = "NULL", "NULL", H23*2)</f>
        <v>198.45000000000002</v>
      </c>
      <c r="M23" s="11" t="str">
        <f>CONCATENATE(D23, CHAR(10), " - NET WT. ", TEXT(E23, "0.00"), " oz (", F23, " grams)")</f>
        <v>NULL
 - NET WT. 1.75 oz (49.61 grams)</v>
      </c>
      <c r="N23" s="12">
        <v>10000000019</v>
      </c>
      <c r="O23" s="12">
        <v>30000000019</v>
      </c>
      <c r="P23" s="12">
        <v>50000000019</v>
      </c>
      <c r="Q23" s="12">
        <v>70000000019</v>
      </c>
      <c r="R23" s="12">
        <v>90000000019</v>
      </c>
      <c r="S23" s="12">
        <v>11000000019</v>
      </c>
      <c r="T23" s="12">
        <v>13000000019</v>
      </c>
      <c r="U23" s="10"/>
      <c r="V23" s="11"/>
      <c r="W23" s="8">
        <f>IF(G23 = "NULL", "NULL", G23/4)</f>
        <v>0.875</v>
      </c>
      <c r="X23" s="8">
        <f>IF(W23 = "NULL", "NULL", W23*28.35)</f>
        <v>24.806250000000002</v>
      </c>
      <c r="Y23" s="8">
        <f>IF(G23 = "NULL", "NULL", G23*4)</f>
        <v>14</v>
      </c>
      <c r="Z23" s="8">
        <f>IF(G23 = "NULL", "NULL", H23*4)</f>
        <v>396.90000000000003</v>
      </c>
      <c r="AA23" s="15">
        <v>15000000019</v>
      </c>
      <c r="AB23" s="8">
        <f>IF(OR(E23 = "NULL", G23 = "NULL"), "NULL", (E23+G23)/2)</f>
        <v>2.6249559082892415</v>
      </c>
      <c r="AC23" s="8">
        <f>IF(OR(F23 = "NULL", H23 = "NULL"), "NULL", (F23+H23)/2)</f>
        <v>74.417500000000004</v>
      </c>
      <c r="AD23" s="15">
        <v>17000000019</v>
      </c>
      <c r="AE23" s="8">
        <f>IF(H23 = "NULL", "NULL", AF23/28.35)</f>
        <v>8.75</v>
      </c>
      <c r="AF23" s="8">
        <f>IF(H23 = "NULL", "NULL", J23*2)</f>
        <v>248.06250000000003</v>
      </c>
      <c r="AG23" s="15">
        <v>19000000019</v>
      </c>
      <c r="AH23" s="8">
        <f>IF(AB23 = "NULL", "NULL", AB23*2)</f>
        <v>5.249911816578483</v>
      </c>
      <c r="AI23" s="8">
        <f>IF(AC23 = "NULL", "NULL", AC23*2)</f>
        <v>148.83500000000001</v>
      </c>
      <c r="AJ23" s="15">
        <v>21000000019</v>
      </c>
      <c r="AK23" s="13"/>
      <c r="AL23" s="11" t="str">
        <f>SUBSTITUTE(D23,CHAR(10)&amp;"• Packed in a facility and/or equipment that produces products containing peanuts, tree nuts, soybean, milk, dairy, eggs, fish, shellfish, wheat, sesame. •","")</f>
        <v>NULL</v>
      </c>
    </row>
    <row r="24" spans="1:38" ht="120" x14ac:dyDescent="0.3">
      <c r="A24" s="10" t="s">
        <v>74</v>
      </c>
      <c r="B24" s="10" t="s">
        <v>75</v>
      </c>
      <c r="C24" s="10" t="s">
        <v>76</v>
      </c>
      <c r="D24" s="11" t="s">
        <v>2267</v>
      </c>
      <c r="E24" s="8">
        <f>IF(F24 = "NULL", "NULL", F24/28.35)</f>
        <v>1</v>
      </c>
      <c r="F24" s="8">
        <v>28.35</v>
      </c>
      <c r="G24" s="8">
        <f>IF(H24 = "NULL", "NULL", H24/28.35)</f>
        <v>2</v>
      </c>
      <c r="H24" s="8">
        <v>56.7</v>
      </c>
      <c r="I24" s="8">
        <f>IF(G24 = "NULL", "NULL", G24*1.25)</f>
        <v>2.5</v>
      </c>
      <c r="J24" s="8">
        <f>IF(G24 = "NULL", "NULL", H24*1.25)</f>
        <v>70.875</v>
      </c>
      <c r="K24" s="8">
        <f>IF(G24 = "NULL", "NULL", G24*2)</f>
        <v>4</v>
      </c>
      <c r="L24" s="8">
        <f>IF(G24 = "NULL", "NULL", H24*2)</f>
        <v>113.4</v>
      </c>
      <c r="M24" s="11" t="str">
        <f>CONCATENATE(D24, CHAR(10), " - NET WT. ", TEXT(E24, "0.00"), " oz (", F24, " grams)")</f>
        <v>Asian Pork Rub Ingredients:
dehydrated onion, garlic, sea salt, spices, brown sugar, sesame seeds, sugar, sesame oil, natural hickory smoke flavor (maltodextrin, natural smoke flavor, lemongrass oil, spice extratives, silicon dioxide
• Packed in a facility and/or equipment that produces products containing peanuts, tree nuts, soybean, milk, dairy, eggs, fish, shellfish, wheat, sesame. •
 - NET WT. 1.00 oz (28.35 grams)</v>
      </c>
      <c r="N24" s="12">
        <v>10000000020</v>
      </c>
      <c r="O24" s="12">
        <v>30000000020</v>
      </c>
      <c r="P24" s="12">
        <v>50000000020</v>
      </c>
      <c r="Q24" s="12">
        <v>70000000020</v>
      </c>
      <c r="R24" s="12">
        <v>90000000020</v>
      </c>
      <c r="S24" s="12">
        <v>11000000020</v>
      </c>
      <c r="T24" s="12">
        <v>13000000020</v>
      </c>
      <c r="U24" s="10"/>
      <c r="V24" s="11"/>
      <c r="W24" s="8">
        <f>IF(G24 = "NULL", "NULL", G24/4)</f>
        <v>0.5</v>
      </c>
      <c r="X24" s="8">
        <f>IF(W24 = "NULL", "NULL", W24*28.35)</f>
        <v>14.175000000000001</v>
      </c>
      <c r="Y24" s="8">
        <f>IF(G24 = "NULL", "NULL", G24*4)</f>
        <v>8</v>
      </c>
      <c r="Z24" s="8">
        <f>IF(G24 = "NULL", "NULL", H24*4)</f>
        <v>226.8</v>
      </c>
      <c r="AA24" s="15">
        <v>15000000020</v>
      </c>
      <c r="AB24" s="8">
        <f>IF(OR(E24 = "NULL", G24 = "NULL"), "NULL", (E24+G24)/2)</f>
        <v>1.5</v>
      </c>
      <c r="AC24" s="8">
        <f>IF(OR(F24 = "NULL", H24 = "NULL"), "NULL", (F24+H24)/2)</f>
        <v>42.525000000000006</v>
      </c>
      <c r="AD24" s="15">
        <v>17000000020</v>
      </c>
      <c r="AE24" s="8">
        <f>IF(H24 = "NULL", "NULL", AF24/28.35)</f>
        <v>5</v>
      </c>
      <c r="AF24" s="8">
        <f>IF(H24 = "NULL", "NULL", J24*2)</f>
        <v>141.75</v>
      </c>
      <c r="AG24" s="15">
        <v>19000000020</v>
      </c>
      <c r="AH24" s="8">
        <f>IF(AB24 = "NULL", "NULL", AB24*2)</f>
        <v>3</v>
      </c>
      <c r="AI24" s="8">
        <f>IF(AC24 = "NULL", "NULL", AC24*2)</f>
        <v>85.050000000000011</v>
      </c>
      <c r="AJ24" s="15">
        <v>21000000020</v>
      </c>
      <c r="AK24" s="13"/>
      <c r="AL24" s="11" t="str">
        <f>SUBSTITUTE(D24,CHAR(10)&amp;"• Packed in a facility and/or equipment that produces products containing peanuts, tree nuts, soybean, milk, dairy, eggs, fish, shellfish, wheat, sesame. •","")</f>
        <v>Asian Pork Rub Ingredients:
dehydrated onion, garlic, sea salt, spices, brown sugar, sesame seeds, sugar, sesame oil, natural hickory smoke flavor (maltodextrin, natural smoke flavor, lemongrass oil, spice extratives, silicon dioxide</v>
      </c>
    </row>
    <row r="25" spans="1:38" ht="31.2" x14ac:dyDescent="0.3">
      <c r="A25" s="10" t="s">
        <v>77</v>
      </c>
      <c r="B25" s="10" t="s">
        <v>78</v>
      </c>
      <c r="C25" s="10" t="s">
        <v>2101</v>
      </c>
      <c r="D25" s="11" t="s">
        <v>32</v>
      </c>
      <c r="E25" s="8">
        <f>IF(F25 = "NULL", "NULL", F25/28.35)</f>
        <v>0.79999999999999993</v>
      </c>
      <c r="F25" s="8">
        <v>22.68</v>
      </c>
      <c r="G25" s="8">
        <f>IF(H25 = "NULL", "NULL", H25/28.35)</f>
        <v>1.6</v>
      </c>
      <c r="H25" s="8">
        <v>45.360000000000007</v>
      </c>
      <c r="I25" s="8">
        <f>IF(G25 = "NULL", "NULL", G25*1.25)</f>
        <v>2</v>
      </c>
      <c r="J25" s="8">
        <f>IF(G25 = "NULL", "NULL", H25*1.25)</f>
        <v>56.70000000000001</v>
      </c>
      <c r="K25" s="8">
        <f>IF(G25 = "NULL", "NULL", G25*2)</f>
        <v>3.2</v>
      </c>
      <c r="L25" s="8">
        <f>IF(G25 = "NULL", "NULL", H25*2)</f>
        <v>90.720000000000013</v>
      </c>
      <c r="M25" s="11" t="str">
        <f>CONCATENATE(D25, CHAR(10), " - NET WT. ", TEXT(E25, "0.00"), " oz (", F25, " grams)")</f>
        <v>NULL
 - NET WT. 0.80 oz (22.68 grams)</v>
      </c>
      <c r="N25" s="12">
        <v>10000000021</v>
      </c>
      <c r="O25" s="12">
        <v>30000000021</v>
      </c>
      <c r="P25" s="12">
        <v>50000000021</v>
      </c>
      <c r="Q25" s="12">
        <v>70000000021</v>
      </c>
      <c r="R25" s="12">
        <v>90000000021</v>
      </c>
      <c r="S25" s="12">
        <v>11000000021</v>
      </c>
      <c r="T25" s="12">
        <v>13000000021</v>
      </c>
      <c r="U25" s="10"/>
      <c r="V25" s="11"/>
      <c r="W25" s="8">
        <f>IF(G25 = "NULL", "NULL", G25/4)</f>
        <v>0.4</v>
      </c>
      <c r="X25" s="8">
        <f>IF(W25 = "NULL", "NULL", W25*28.35)</f>
        <v>11.340000000000002</v>
      </c>
      <c r="Y25" s="8">
        <f>IF(G25 = "NULL", "NULL", G25*4)</f>
        <v>6.4</v>
      </c>
      <c r="Z25" s="8">
        <f>IF(G25 = "NULL", "NULL", H25*4)</f>
        <v>181.44000000000003</v>
      </c>
      <c r="AA25" s="15">
        <v>15000000021</v>
      </c>
      <c r="AB25" s="8">
        <f>IF(OR(E25 = "NULL", G25 = "NULL"), "NULL", (E25+G25)/2)</f>
        <v>1.2</v>
      </c>
      <c r="AC25" s="8">
        <f>IF(OR(F25 = "NULL", H25 = "NULL"), "NULL", (F25+H25)/2)</f>
        <v>34.020000000000003</v>
      </c>
      <c r="AD25" s="15">
        <v>17000000021</v>
      </c>
      <c r="AE25" s="8">
        <f>IF(H25 = "NULL", "NULL", AF25/28.35)</f>
        <v>4.0000000000000009</v>
      </c>
      <c r="AF25" s="8">
        <f>IF(H25 = "NULL", "NULL", J25*2)</f>
        <v>113.40000000000002</v>
      </c>
      <c r="AG25" s="15">
        <v>19000000021</v>
      </c>
      <c r="AH25" s="8">
        <f>IF(AB25 = "NULL", "NULL", AB25*2)</f>
        <v>2.4</v>
      </c>
      <c r="AI25" s="8">
        <f>IF(AC25 = "NULL", "NULL", AC25*2)</f>
        <v>68.040000000000006</v>
      </c>
      <c r="AJ25" s="15">
        <v>21000000021</v>
      </c>
      <c r="AK25" s="13"/>
      <c r="AL25" s="11" t="str">
        <f>SUBSTITUTE(D25,CHAR(10)&amp;"• Packed in a facility and/or equipment that produces products containing peanuts, tree nuts, soybean, milk, dairy, eggs, fish, shellfish, wheat, sesame. •","")</f>
        <v>NULL</v>
      </c>
    </row>
    <row r="26" spans="1:38" ht="75" x14ac:dyDescent="0.3">
      <c r="A26" s="10" t="s">
        <v>1353</v>
      </c>
      <c r="B26" s="10" t="s">
        <v>1617</v>
      </c>
      <c r="C26" s="10" t="s">
        <v>1617</v>
      </c>
      <c r="D26" s="11" t="s">
        <v>2460</v>
      </c>
      <c r="E26" s="8">
        <f>IF(F26 = "NULL", "NULL", F26/28.35)</f>
        <v>1.9400352733686066</v>
      </c>
      <c r="F26" s="8">
        <v>55</v>
      </c>
      <c r="G26" s="8">
        <f>IF(H26 = "NULL", "NULL", H26/28.35)</f>
        <v>4.2328042328042326</v>
      </c>
      <c r="H26" s="8">
        <v>120</v>
      </c>
      <c r="I26" s="8">
        <f>IF(G26 = "NULL", "NULL", G26*1.25)</f>
        <v>5.2910052910052912</v>
      </c>
      <c r="J26" s="8">
        <f>IF(G26 = "NULL", "NULL", H26*1.25)</f>
        <v>150</v>
      </c>
      <c r="K26" s="8">
        <f>IF(G26 = "NULL", "NULL", G26*2)</f>
        <v>8.4656084656084651</v>
      </c>
      <c r="L26" s="8">
        <f>IF(G26 = "NULL", "NULL", H26*2)</f>
        <v>240</v>
      </c>
      <c r="M26" s="11" t="str">
        <f>CONCATENATE(D26, CHAR(10), " - NET WT. ", TEXT(E26, "0.00"), " oz (", F26, " grams)")</f>
        <v>Atlantic Catch Seafood Seasoning Ingredients:
paprika, salt, spices
• Packed in a facility and/or equipment that produces products containing peanuts, tree nuts, soybean, milk, dairy, eggs, fish, shellfish, wheat, sesame. •
 - NET WT. 1.94 oz (55 grams)</v>
      </c>
      <c r="N26" s="12">
        <v>10000000501</v>
      </c>
      <c r="O26" s="12">
        <v>30000000501</v>
      </c>
      <c r="P26" s="12">
        <v>50000000501</v>
      </c>
      <c r="Q26" s="12">
        <v>70000000501</v>
      </c>
      <c r="R26" s="12">
        <v>90000000501</v>
      </c>
      <c r="S26" s="12">
        <v>11000000501</v>
      </c>
      <c r="T26" s="12">
        <v>13000000501</v>
      </c>
      <c r="U26" s="10" t="s">
        <v>38</v>
      </c>
      <c r="V26" s="11" t="s">
        <v>1618</v>
      </c>
      <c r="W26" s="8">
        <f>IF(G26 = "NULL", "NULL", G26/4)</f>
        <v>1.0582010582010581</v>
      </c>
      <c r="X26" s="8">
        <f>IF(W26 = "NULL", "NULL", W26*28.35)</f>
        <v>30</v>
      </c>
      <c r="Y26" s="8">
        <f>IF(G26 = "NULL", "NULL", G26*4)</f>
        <v>16.93121693121693</v>
      </c>
      <c r="Z26" s="8">
        <f>IF(G26 = "NULL", "NULL", H26*4)</f>
        <v>480</v>
      </c>
      <c r="AA26" s="15">
        <v>15000000501</v>
      </c>
      <c r="AB26" s="8">
        <f>IF(OR(E26 = "NULL", G26 = "NULL"), "NULL", (E26+G26)/2)</f>
        <v>3.0864197530864197</v>
      </c>
      <c r="AC26" s="8">
        <f>IF(OR(F26 = "NULL", H26 = "NULL"), "NULL", (F26+H26)/2)</f>
        <v>87.5</v>
      </c>
      <c r="AD26" s="15">
        <v>17000000501</v>
      </c>
      <c r="AE26" s="8">
        <f>IF(H26 = "NULL", "NULL", AF26/28.35)</f>
        <v>10.582010582010582</v>
      </c>
      <c r="AF26" s="8">
        <f>IF(H26 = "NULL", "NULL", J26*2)</f>
        <v>300</v>
      </c>
      <c r="AG26" s="15">
        <v>19000000501</v>
      </c>
      <c r="AH26" s="8">
        <f>IF(AB26 = "NULL", "NULL", AB26*2)</f>
        <v>6.1728395061728394</v>
      </c>
      <c r="AI26" s="8">
        <f>IF(AC26 = "NULL", "NULL", AC26*2)</f>
        <v>175</v>
      </c>
      <c r="AJ26" s="15">
        <v>21000000501</v>
      </c>
      <c r="AK26" s="13" t="s">
        <v>1619</v>
      </c>
      <c r="AL26" s="11" t="str">
        <f>SUBSTITUTE(D26,CHAR(10)&amp;"• Packed in a facility and/or equipment that produces products containing peanuts, tree nuts, soybean, milk, dairy, eggs, fish, shellfish, wheat, sesame. •","")</f>
        <v>Atlantic Catch Seafood Seasoning Ingredients:
paprika, salt, spices</v>
      </c>
    </row>
    <row r="27" spans="1:38" ht="270" x14ac:dyDescent="0.3">
      <c r="A27" s="10" t="s">
        <v>79</v>
      </c>
      <c r="B27" s="10" t="s">
        <v>80</v>
      </c>
      <c r="C27" s="10" t="s">
        <v>81</v>
      </c>
      <c r="D27" s="11" t="s">
        <v>2396</v>
      </c>
      <c r="E27" s="8">
        <f>IF(F27 = "NULL", "NULL", F27/28.35)</f>
        <v>1.1000000000000001</v>
      </c>
      <c r="F27" s="8">
        <v>31.185000000000006</v>
      </c>
      <c r="G27" s="8">
        <f>IF(H27 = "NULL", "NULL", H27/28.35)</f>
        <v>2.2000000000000002</v>
      </c>
      <c r="H27" s="8">
        <v>62.370000000000012</v>
      </c>
      <c r="I27" s="8">
        <f>IF(G27 = "NULL", "NULL", G27*1.25)</f>
        <v>2.75</v>
      </c>
      <c r="J27" s="8">
        <f>IF(G27 = "NULL", "NULL", H27*1.25)</f>
        <v>77.96250000000002</v>
      </c>
      <c r="K27" s="8">
        <f>IF(G27 = "NULL", "NULL", G27*2)</f>
        <v>4.4000000000000004</v>
      </c>
      <c r="L27" s="8">
        <f>IF(G27 = "NULL", "NULL", H27*2)</f>
        <v>124.74000000000002</v>
      </c>
      <c r="M27" s="11" t="str">
        <f>CONCATENATE(D27, CHAR(10), " - NET WT. ", TEXT(E27, "0.00"), " oz (", F27, " grams)")</f>
        <v>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
 - NET WT. 1.10 oz (31.185 grams)</v>
      </c>
      <c r="N27" s="12">
        <v>10000000022</v>
      </c>
      <c r="O27" s="12">
        <v>30000000022</v>
      </c>
      <c r="P27" s="12">
        <v>50000000022</v>
      </c>
      <c r="Q27" s="12">
        <v>70000000022</v>
      </c>
      <c r="R27" s="12">
        <v>90000000022</v>
      </c>
      <c r="S27" s="12">
        <v>11000000022</v>
      </c>
      <c r="T27" s="12">
        <v>13000000022</v>
      </c>
      <c r="U27" s="10" t="s">
        <v>38</v>
      </c>
      <c r="V27" s="11" t="s">
        <v>82</v>
      </c>
      <c r="W27" s="8">
        <f>IF(G27 = "NULL", "NULL", G27/4)</f>
        <v>0.55000000000000004</v>
      </c>
      <c r="X27" s="8">
        <f>IF(W27 = "NULL", "NULL", W27*28.35)</f>
        <v>15.592500000000003</v>
      </c>
      <c r="Y27" s="8">
        <f>IF(G27 = "NULL", "NULL", G27*4)</f>
        <v>8.8000000000000007</v>
      </c>
      <c r="Z27" s="8">
        <f>IF(G27 = "NULL", "NULL", H27*4)</f>
        <v>249.48000000000005</v>
      </c>
      <c r="AA27" s="15">
        <v>15000000022</v>
      </c>
      <c r="AB27" s="8">
        <f>IF(OR(E27 = "NULL", G27 = "NULL"), "NULL", (E27+G27)/2)</f>
        <v>1.6500000000000001</v>
      </c>
      <c r="AC27" s="8">
        <f>IF(OR(F27 = "NULL", H27 = "NULL"), "NULL", (F27+H27)/2)</f>
        <v>46.777500000000011</v>
      </c>
      <c r="AD27" s="15">
        <v>17000000022</v>
      </c>
      <c r="AE27" s="8">
        <f>IF(H27 = "NULL", "NULL", AF27/28.35)</f>
        <v>5.5000000000000009</v>
      </c>
      <c r="AF27" s="8">
        <f>IF(H27 = "NULL", "NULL", J27*2)</f>
        <v>155.92500000000004</v>
      </c>
      <c r="AG27" s="15">
        <v>19000000022</v>
      </c>
      <c r="AH27" s="8">
        <f>IF(AB27 = "NULL", "NULL", AB27*2)</f>
        <v>3.3000000000000003</v>
      </c>
      <c r="AI27" s="8">
        <f>IF(AC27 = "NULL", "NULL", AC27*2)</f>
        <v>93.555000000000021</v>
      </c>
      <c r="AJ27" s="15">
        <v>21000000022</v>
      </c>
      <c r="AK27" s="13"/>
      <c r="AL27" s="11" t="str">
        <f>SUBSTITUTE(D27,CHAR(10)&amp;"• Packed in a facility and/or equipment that produces products containing peanuts, tree nuts, soybean, milk, dairy, eggs, fish, shellfish, wheat, sesame. •","")</f>
        <v>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v>
      </c>
    </row>
    <row r="28" spans="1:38" ht="315" x14ac:dyDescent="0.3">
      <c r="A28" s="10" t="s">
        <v>86</v>
      </c>
      <c r="B28" s="10" t="s">
        <v>2016</v>
      </c>
      <c r="C28" s="10" t="s">
        <v>2017</v>
      </c>
      <c r="D28" s="11" t="s">
        <v>2645</v>
      </c>
      <c r="E28" s="8">
        <f>IF(F28 = "NULL", "NULL", F28/28.35)</f>
        <v>1.2599647266313931</v>
      </c>
      <c r="F28" s="8">
        <v>35.72</v>
      </c>
      <c r="G28" s="8">
        <f>IF(H28 = "NULL", "NULL", H28/28.35)</f>
        <v>1.9798941798941798</v>
      </c>
      <c r="H28" s="8">
        <v>56.13</v>
      </c>
      <c r="I28" s="8">
        <f>IF(G28 = "NULL", "NULL", G28*1.25)</f>
        <v>2.4748677248677247</v>
      </c>
      <c r="J28" s="8">
        <f>IF(G28 = "NULL", "NULL", H28*1.25)</f>
        <v>70.162500000000009</v>
      </c>
      <c r="K28" s="8">
        <f>IF(G28 = "NULL", "NULL", G28*2)</f>
        <v>3.9597883597883596</v>
      </c>
      <c r="L28" s="8">
        <f>IF(G28 = "NULL", "NULL", H28*2)</f>
        <v>112.26</v>
      </c>
      <c r="M28" s="11" t="str">
        <f>CONCATENATE(D28, CHAR(10), " - NET WT. ", TEXT(E28, "0.00"), " oz (", F28, " grams)")</f>
        <v>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Mix 8 oz. sour cream, 3 tbsp dip mix, and 2 tbsp honey. Refrigerate at least 15 minutes. •
• Packed in a facility and/or equipment that produces products containing peanuts, tree nuts, soybean, milk, dairy, eggs, fish, shellfish, wheat, sesame. •
 - NET WT. 1.26 oz (35.72 grams)</v>
      </c>
      <c r="N28" s="12">
        <v>10000000023</v>
      </c>
      <c r="O28" s="12">
        <v>30000000023</v>
      </c>
      <c r="P28" s="12">
        <v>50000000023</v>
      </c>
      <c r="Q28" s="12">
        <v>70000000023</v>
      </c>
      <c r="R28" s="12">
        <v>90000000023</v>
      </c>
      <c r="S28" s="12">
        <v>11000000023</v>
      </c>
      <c r="T28" s="12">
        <v>13000000023</v>
      </c>
      <c r="U28" s="10"/>
      <c r="V28" s="11" t="s">
        <v>2018</v>
      </c>
      <c r="W28" s="8">
        <f>IF(G28 = "NULL", "NULL", G28/4)</f>
        <v>0.49497354497354495</v>
      </c>
      <c r="X28" s="8">
        <f>IF(W28 = "NULL", "NULL", W28*28.35)</f>
        <v>14.032500000000001</v>
      </c>
      <c r="Y28" s="8">
        <f>IF(G28 = "NULL", "NULL", G28*4)</f>
        <v>7.9195767195767193</v>
      </c>
      <c r="Z28" s="8">
        <f>IF(G28 = "NULL", "NULL", H28*4)</f>
        <v>224.52</v>
      </c>
      <c r="AA28" s="15">
        <v>15000000023</v>
      </c>
      <c r="AB28" s="8">
        <f>IF(OR(E28 = "NULL", G28 = "NULL"), "NULL", (E28+G28)/2)</f>
        <v>1.6199294532627864</v>
      </c>
      <c r="AC28" s="8">
        <f>IF(OR(F28 = "NULL", H28 = "NULL"), "NULL", (F28+H28)/2)</f>
        <v>45.924999999999997</v>
      </c>
      <c r="AD28" s="15">
        <v>17000000023</v>
      </c>
      <c r="AE28" s="8">
        <f>IF(H28 = "NULL", "NULL", AF28/28.35)</f>
        <v>4.9497354497354502</v>
      </c>
      <c r="AF28" s="8">
        <f>IF(H28 = "NULL", "NULL", J28*2)</f>
        <v>140.32500000000002</v>
      </c>
      <c r="AG28" s="15">
        <v>19000000023</v>
      </c>
      <c r="AH28" s="8">
        <f>IF(AB28 = "NULL", "NULL", AB28*2)</f>
        <v>3.2398589065255727</v>
      </c>
      <c r="AI28" s="8">
        <f>IF(AC28 = "NULL", "NULL", AC28*2)</f>
        <v>91.85</v>
      </c>
      <c r="AJ28" s="15">
        <v>21000000023</v>
      </c>
      <c r="AK28" s="13" t="s">
        <v>2089</v>
      </c>
      <c r="AL28" s="11" t="str">
        <f>SUBSTITUTE(D28,CHAR(10)&amp;"• Packed in a facility and/or equipment that produces products containing peanuts, tree nuts, soybean, milk, dairy, eggs, fish, shellfish, wheat, sesame. •","")</f>
        <v>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Mix 8 oz. sour cream, 3 tbsp dip mix, and 2 tbsp honey. Refrigerate at least 15 minutes. •</v>
      </c>
    </row>
    <row r="29" spans="1:38" ht="135" x14ac:dyDescent="0.3">
      <c r="A29" s="10" t="s">
        <v>83</v>
      </c>
      <c r="B29" s="10" t="s">
        <v>84</v>
      </c>
      <c r="C29" s="10" t="s">
        <v>84</v>
      </c>
      <c r="D29" s="11" t="s">
        <v>2308</v>
      </c>
      <c r="E29" s="8">
        <f>IF(F29 = "NULL", "NULL", F29/28.35)</f>
        <v>1</v>
      </c>
      <c r="F29" s="8">
        <v>28.35</v>
      </c>
      <c r="G29" s="8">
        <f>IF(H29 = "NULL", "NULL", H29/28.35)</f>
        <v>2</v>
      </c>
      <c r="H29" s="8">
        <v>56.7</v>
      </c>
      <c r="I29" s="8">
        <f>IF(G29 = "NULL", "NULL", G29*1.25)</f>
        <v>2.5</v>
      </c>
      <c r="J29" s="8">
        <f>IF(G29 = "NULL", "NULL", H29*1.25)</f>
        <v>70.875</v>
      </c>
      <c r="K29" s="8">
        <f>IF(G29 = "NULL", "NULL", G29*2)</f>
        <v>4</v>
      </c>
      <c r="L29" s="8">
        <f>IF(G29 = "NULL", "NULL", H29*2)</f>
        <v>113.4</v>
      </c>
      <c r="M29" s="11" t="str">
        <f>CONCATENATE(D29, CHAR(10), " - NET WT. ", TEXT(E29, "0.00"), " oz (", F29, " grams)")</f>
        <v>Bacon Griller Seasoning Ingredients:
salt, black pepper, dill seed, coriander, red pepper flakes, dehydrated garlic, cocoa powder, extratives of paprika, dill, garlic, black pepper, brown sugar, rendered bacon fat, natural applewood smoke flavor, silicon dioxide (anti caking)
• Packed in a facility and/or equipment that produces products containing peanuts, tree nuts, soybean, milk, dairy, eggs, fish, shellfish, wheat, sesame. •
 - NET WT. 1.00 oz (28.35 grams)</v>
      </c>
      <c r="N29" s="12">
        <v>10000000407</v>
      </c>
      <c r="O29" s="12">
        <v>30000000407</v>
      </c>
      <c r="P29" s="12">
        <v>50000000407</v>
      </c>
      <c r="Q29" s="12">
        <v>70000000407</v>
      </c>
      <c r="R29" s="12">
        <v>90000000407</v>
      </c>
      <c r="S29" s="12">
        <v>11000000407</v>
      </c>
      <c r="T29" s="12">
        <v>13000000407</v>
      </c>
      <c r="U29" s="10"/>
      <c r="V29" s="11" t="s">
        <v>646</v>
      </c>
      <c r="W29" s="8">
        <f>IF(G29 = "NULL", "NULL", G29/4)</f>
        <v>0.5</v>
      </c>
      <c r="X29" s="8">
        <f>IF(W29 = "NULL", "NULL", W29*28.35)</f>
        <v>14.175000000000001</v>
      </c>
      <c r="Y29" s="8">
        <f>IF(G29 = "NULL", "NULL", G29*4)</f>
        <v>8</v>
      </c>
      <c r="Z29" s="8">
        <f>IF(G29 = "NULL", "NULL", H29*4)</f>
        <v>226.8</v>
      </c>
      <c r="AA29" s="15">
        <v>15000000407</v>
      </c>
      <c r="AB29" s="8">
        <f>IF(OR(E29 = "NULL", G29 = "NULL"), "NULL", (E29+G29)/2)</f>
        <v>1.5</v>
      </c>
      <c r="AC29" s="8">
        <f>IF(OR(F29 = "NULL", H29 = "NULL"), "NULL", (F29+H29)/2)</f>
        <v>42.525000000000006</v>
      </c>
      <c r="AD29" s="15">
        <v>17000000407</v>
      </c>
      <c r="AE29" s="8">
        <f>IF(H29 = "NULL", "NULL", AF29/28.35)</f>
        <v>5</v>
      </c>
      <c r="AF29" s="8">
        <f>IF(H29 = "NULL", "NULL", J29*2)</f>
        <v>141.75</v>
      </c>
      <c r="AG29" s="15">
        <v>19000000407</v>
      </c>
      <c r="AH29" s="8">
        <f>IF(AB29 = "NULL", "NULL", AB29*2)</f>
        <v>3</v>
      </c>
      <c r="AI29" s="8">
        <f>IF(AC29 = "NULL", "NULL", AC29*2)</f>
        <v>85.050000000000011</v>
      </c>
      <c r="AJ29" s="15">
        <v>21000000407</v>
      </c>
      <c r="AK29" s="13" t="s">
        <v>85</v>
      </c>
      <c r="AL29" s="11" t="str">
        <f>SUBSTITUTE(D29,CHAR(10)&amp;"• Packed in a facility and/or equipment that produces products containing peanuts, tree nuts, soybean, milk, dairy, eggs, fish, shellfish, wheat, sesame. •","")</f>
        <v>Bacon Griller Seasoning Ingredients:
salt, black pepper, dill seed, coriander, red pepper flakes, dehydrated garlic, cocoa powder, extratives of paprika, dill, garlic, black pepper, brown sugar, rendered bacon fat, natural applewood smoke flavor, silicon dioxide (anti caking)</v>
      </c>
    </row>
    <row r="30" spans="1:38" ht="105" x14ac:dyDescent="0.3">
      <c r="A30" s="10" t="s">
        <v>87</v>
      </c>
      <c r="B30" s="10" t="s">
        <v>88</v>
      </c>
      <c r="C30" s="10" t="s">
        <v>88</v>
      </c>
      <c r="D30" s="11" t="s">
        <v>2517</v>
      </c>
      <c r="E30" s="8">
        <f>IF(F30 = "NULL", "NULL", F30/28.35)</f>
        <v>1.5167548500881833</v>
      </c>
      <c r="F30" s="8">
        <v>43</v>
      </c>
      <c r="G30" s="8">
        <f>IF(H30 = "NULL", "NULL", H30/28.35)</f>
        <v>3.2098765432098766</v>
      </c>
      <c r="H30" s="8">
        <v>91</v>
      </c>
      <c r="I30" s="8">
        <f>IF(G30 = "NULL", "NULL", G30*1.25)</f>
        <v>4.0123456790123457</v>
      </c>
      <c r="J30" s="8">
        <f>IF(G30 = "NULL", "NULL", H30*1.25)</f>
        <v>113.75</v>
      </c>
      <c r="K30" s="8">
        <f>IF(G30 = "NULL", "NULL", G30*2)</f>
        <v>6.4197530864197532</v>
      </c>
      <c r="L30" s="8">
        <f>IF(G30 = "NULL", "NULL", H30*2)</f>
        <v>182</v>
      </c>
      <c r="M30" s="11" t="str">
        <f>CONCATENATE(D30, CHAR(10), " - NET WT. ", TEXT(E30, "0.00"), " oz (", F30, " grams)")</f>
        <v>Bacon Salt Ingredients:
salt, brown sugar, rendered bacon fat, natural applewood smoke flavor, and silicon dioxide added to prevent caking
• Packed in a facility and/or equipment that produces products containing peanuts, tree nuts, soybean, milk, dairy, eggs, fish, shellfish, wheat, sesame. •
 - NET WT. 1.52 oz (43 grams)</v>
      </c>
      <c r="N30" s="12">
        <v>10000000024</v>
      </c>
      <c r="O30" s="12">
        <v>30000000024</v>
      </c>
      <c r="P30" s="12">
        <v>50000000024</v>
      </c>
      <c r="Q30" s="12">
        <v>70000000024</v>
      </c>
      <c r="R30" s="12">
        <v>90000000024</v>
      </c>
      <c r="S30" s="12">
        <v>11000000024</v>
      </c>
      <c r="T30" s="12">
        <v>13000000024</v>
      </c>
      <c r="U30" s="10" t="s">
        <v>38</v>
      </c>
      <c r="V30" s="11" t="s">
        <v>51</v>
      </c>
      <c r="W30" s="8">
        <f>IF(G30 = "NULL", "NULL", G30/4)</f>
        <v>0.80246913580246915</v>
      </c>
      <c r="X30" s="8">
        <f>IF(W30 = "NULL", "NULL", W30*28.35)</f>
        <v>22.75</v>
      </c>
      <c r="Y30" s="8">
        <f>IF(G30 = "NULL", "NULL", G30*4)</f>
        <v>12.839506172839506</v>
      </c>
      <c r="Z30" s="8">
        <f>IF(G30 = "NULL", "NULL", H30*4)</f>
        <v>364</v>
      </c>
      <c r="AA30" s="15">
        <v>15000000024</v>
      </c>
      <c r="AB30" s="8">
        <f>IF(OR(E30 = "NULL", G30 = "NULL"), "NULL", (E30+G30)/2)</f>
        <v>2.3633156966490301</v>
      </c>
      <c r="AC30" s="8">
        <f>IF(OR(F30 = "NULL", H30 = "NULL"), "NULL", (F30+H30)/2)</f>
        <v>67</v>
      </c>
      <c r="AD30" s="15">
        <v>17000000024</v>
      </c>
      <c r="AE30" s="8">
        <f>IF(H30 = "NULL", "NULL", AF30/28.35)</f>
        <v>8.0246913580246915</v>
      </c>
      <c r="AF30" s="8">
        <f>IF(H30 = "NULL", "NULL", J30*2)</f>
        <v>227.5</v>
      </c>
      <c r="AG30" s="15">
        <v>19000000024</v>
      </c>
      <c r="AH30" s="8">
        <f>IF(AB30 = "NULL", "NULL", AB30*2)</f>
        <v>4.7266313932980601</v>
      </c>
      <c r="AI30" s="8">
        <f>IF(AC30 = "NULL", "NULL", AC30*2)</f>
        <v>134</v>
      </c>
      <c r="AJ30" s="15">
        <v>21000000024</v>
      </c>
      <c r="AK30" s="13"/>
      <c r="AL30" s="11" t="str">
        <f>SUBSTITUTE(D30,CHAR(10)&amp;"• Packed in a facility and/or equipment that produces products containing peanuts, tree nuts, soybean, milk, dairy, eggs, fish, shellfish, wheat, sesame. •","")</f>
        <v>Bacon Salt Ingredients:
salt, brown sugar, rendered bacon fat, natural applewood smoke flavor, and silicon dioxide added to prevent caking</v>
      </c>
    </row>
    <row r="31" spans="1:38" ht="135" x14ac:dyDescent="0.3">
      <c r="A31" s="10" t="s">
        <v>89</v>
      </c>
      <c r="B31" s="10" t="s">
        <v>90</v>
      </c>
      <c r="C31" s="10" t="s">
        <v>90</v>
      </c>
      <c r="D31" s="11" t="s">
        <v>2495</v>
      </c>
      <c r="E31" s="8">
        <f>IF(F31 = "NULL", "NULL", F31/28.35)</f>
        <v>1.4</v>
      </c>
      <c r="F31" s="8">
        <v>39.69</v>
      </c>
      <c r="G31" s="8">
        <f>IF(H31 = "NULL", "NULL", H31/28.35)</f>
        <v>2.8</v>
      </c>
      <c r="H31" s="8">
        <v>79.38</v>
      </c>
      <c r="I31" s="8">
        <f>IF(G31 = "NULL", "NULL", G31*1.25)</f>
        <v>3.5</v>
      </c>
      <c r="J31" s="8">
        <f>IF(G31 = "NULL", "NULL", H31*1.25)</f>
        <v>99.224999999999994</v>
      </c>
      <c r="K31" s="8">
        <f>IF(G31 = "NULL", "NULL", G31*2)</f>
        <v>5.6</v>
      </c>
      <c r="L31" s="8">
        <f>IF(G31 = "NULL", "NULL", H31*2)</f>
        <v>158.76</v>
      </c>
      <c r="M31" s="11" t="str">
        <f>CONCATENATE(D31, CHAR(10), " - NET WT. ", TEXT(E31, "0.00"), " oz (", F31, " grams)")</f>
        <v>Bacon Seasoning Ingredients:
salt, soy based bacon bits (soy flour, soybean oil, salt, hydrolyzed soy protein, yeast extract, natural smoke flavor, sunflower oil, sugar, dextrose, caramel color, fd&amp;c red 3, vegetable protein, soy lecithin) brown sugar, sugar, paprika, garlic, pepper, mustard, onion
• Packed in a facility and/or equipment that produces products containing peanuts, tree nuts, soybean, milk, dairy, eggs, fish, shellfish, wheat, sesame. •
 - NET WT. 1.40 oz (39.69 grams)</v>
      </c>
      <c r="N31" s="12">
        <v>10000000408</v>
      </c>
      <c r="O31" s="12">
        <v>30000000408</v>
      </c>
      <c r="P31" s="12">
        <v>50000000408</v>
      </c>
      <c r="Q31" s="12">
        <v>70000000408</v>
      </c>
      <c r="R31" s="12">
        <v>90000000408</v>
      </c>
      <c r="S31" s="12">
        <v>11000000408</v>
      </c>
      <c r="T31" s="12">
        <v>13000000408</v>
      </c>
      <c r="U31" s="10"/>
      <c r="V31" s="11"/>
      <c r="W31" s="8">
        <f>IF(G31 = "NULL", "NULL", G31/4)</f>
        <v>0.7</v>
      </c>
      <c r="X31" s="8">
        <f>IF(W31 = "NULL", "NULL", W31*28.35)</f>
        <v>19.844999999999999</v>
      </c>
      <c r="Y31" s="8">
        <f>IF(G31 = "NULL", "NULL", G31*4)</f>
        <v>11.2</v>
      </c>
      <c r="Z31" s="8">
        <f>IF(G31 = "NULL", "NULL", H31*4)</f>
        <v>317.52</v>
      </c>
      <c r="AA31" s="15">
        <v>15000000408</v>
      </c>
      <c r="AB31" s="8">
        <f>IF(OR(E31 = "NULL", G31 = "NULL"), "NULL", (E31+G31)/2)</f>
        <v>2.0999999999999996</v>
      </c>
      <c r="AC31" s="8">
        <f>IF(OR(F31 = "NULL", H31 = "NULL"), "NULL", (F31+H31)/2)</f>
        <v>59.534999999999997</v>
      </c>
      <c r="AD31" s="15">
        <v>17000000408</v>
      </c>
      <c r="AE31" s="8">
        <f>IF(H31 = "NULL", "NULL", AF31/28.35)</f>
        <v>6.9999999999999991</v>
      </c>
      <c r="AF31" s="8">
        <f>IF(H31 = "NULL", "NULL", J31*2)</f>
        <v>198.45</v>
      </c>
      <c r="AG31" s="15">
        <v>19000000408</v>
      </c>
      <c r="AH31" s="8">
        <f>IF(AB31 = "NULL", "NULL", AB31*2)</f>
        <v>4.1999999999999993</v>
      </c>
      <c r="AI31" s="8">
        <f>IF(AC31 = "NULL", "NULL", AC31*2)</f>
        <v>119.07</v>
      </c>
      <c r="AJ31" s="15">
        <v>21000000408</v>
      </c>
      <c r="AK31" s="13"/>
      <c r="AL31" s="11" t="str">
        <f>SUBSTITUTE(D31,CHAR(10)&amp;"• Packed in a facility and/or equipment that produces products containing peanuts, tree nuts, soybean, milk, dairy, eggs, fish, shellfish, wheat, sesame. •","")</f>
        <v>Bacon Seasoning Ingredients:
salt, soy based bacon bits (soy flour, soybean oil, salt, hydrolyzed soy protein, yeast extract, natural smoke flavor, sunflower oil, sugar, dextrose, caramel color, fd&amp;c red 3, vegetable protein, soy lecithin) brown sugar, sugar, paprika, garlic, pepper, mustard, onion</v>
      </c>
    </row>
    <row r="32" spans="1:38" ht="210" x14ac:dyDescent="0.3">
      <c r="A32" s="10" t="s">
        <v>91</v>
      </c>
      <c r="B32" s="10" t="s">
        <v>92</v>
      </c>
      <c r="C32" s="10" t="s">
        <v>93</v>
      </c>
      <c r="D32" s="11" t="s">
        <v>2640</v>
      </c>
      <c r="E32" s="8">
        <f>IF(F32 = "NULL", "NULL", F32/28.35)</f>
        <v>1.2599647266313931</v>
      </c>
      <c r="F32" s="8">
        <v>35.72</v>
      </c>
      <c r="G32" s="8">
        <f>IF(H32 = "NULL", "NULL", H32/28.35)</f>
        <v>2.6998236331569667</v>
      </c>
      <c r="H32" s="8">
        <v>76.540000000000006</v>
      </c>
      <c r="I32" s="8">
        <f>IF(G32 = "NULL", "NULL", G32*1.25)</f>
        <v>3.3747795414462085</v>
      </c>
      <c r="J32" s="8">
        <f>IF(G32 = "NULL", "NULL", H32*1.25)</f>
        <v>95.675000000000011</v>
      </c>
      <c r="K32" s="8">
        <f>IF(G32 = "NULL", "NULL", G32*2)</f>
        <v>5.3996472663139334</v>
      </c>
      <c r="L32" s="8">
        <f>IF(G32 = "NULL", "NULL", H32*2)</f>
        <v>153.08000000000001</v>
      </c>
      <c r="M32" s="11" t="str">
        <f>CONCATENATE(D32, CHAR(10), " - NET WT. ", TEXT(E32, "0.00"), " oz (", F32, " grams)")</f>
        <v>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Mix 8 oz. sour cream and 1/4 cup dip mix. Refrigerate at least 30 minutes. •
• Packed in a facility and/or equipment that produces products containing peanuts, tree nuts, soybean, milk, dairy, eggs, fish, shellfish, wheat, sesame. •
 - NET WT. 1.26 oz (35.72 grams)</v>
      </c>
      <c r="N32" s="12">
        <v>10000000025</v>
      </c>
      <c r="O32" s="12">
        <v>30000000025</v>
      </c>
      <c r="P32" s="12">
        <v>50000000025</v>
      </c>
      <c r="Q32" s="12">
        <v>70000000025</v>
      </c>
      <c r="R32" s="12">
        <v>90000000025</v>
      </c>
      <c r="S32" s="12">
        <v>11000000025</v>
      </c>
      <c r="T32" s="12">
        <v>13000000025</v>
      </c>
      <c r="U32" s="10"/>
      <c r="V32" s="11" t="s">
        <v>2018</v>
      </c>
      <c r="W32" s="8">
        <f>IF(G32 = "NULL", "NULL", G32/4)</f>
        <v>0.67495590828924168</v>
      </c>
      <c r="X32" s="8">
        <f>IF(W32 = "NULL", "NULL", W32*28.35)</f>
        <v>19.135000000000002</v>
      </c>
      <c r="Y32" s="8">
        <f>IF(G32 = "NULL", "NULL", G32*4)</f>
        <v>10.799294532627867</v>
      </c>
      <c r="Z32" s="8">
        <f>IF(G32 = "NULL", "NULL", H32*4)</f>
        <v>306.16000000000003</v>
      </c>
      <c r="AA32" s="15">
        <v>15000000025</v>
      </c>
      <c r="AB32" s="8">
        <f>IF(OR(E32 = "NULL", G32 = "NULL"), "NULL", (E32+G32)/2)</f>
        <v>1.9798941798941798</v>
      </c>
      <c r="AC32" s="8">
        <f>IF(OR(F32 = "NULL", H32 = "NULL"), "NULL", (F32+H32)/2)</f>
        <v>56.13</v>
      </c>
      <c r="AD32" s="15">
        <v>17000000025</v>
      </c>
      <c r="AE32" s="8">
        <f>IF(H32 = "NULL", "NULL", AF32/28.35)</f>
        <v>6.749559082892417</v>
      </c>
      <c r="AF32" s="8">
        <f>IF(H32 = "NULL", "NULL", J32*2)</f>
        <v>191.35000000000002</v>
      </c>
      <c r="AG32" s="15">
        <v>19000000025</v>
      </c>
      <c r="AH32" s="8">
        <f>IF(AB32 = "NULL", "NULL", AB32*2)</f>
        <v>3.9597883597883596</v>
      </c>
      <c r="AI32" s="8">
        <f>IF(AC32 = "NULL", "NULL", AC32*2)</f>
        <v>112.26</v>
      </c>
      <c r="AJ32" s="15">
        <v>21000000025</v>
      </c>
      <c r="AK32" s="13" t="s">
        <v>2090</v>
      </c>
      <c r="AL32" s="11" t="str">
        <f>SUBSTITUTE(D32,CHAR(10)&amp;"• Packed in a facility and/or equipment that produces products containing peanuts, tree nuts, soybean, milk, dairy, eggs, fish, shellfish, wheat, sesame. •","")</f>
        <v>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Mix 8 oz. sour cream and 1/4 cup dip mix. Refrigerate at least 30 minutes. •</v>
      </c>
    </row>
    <row r="33" spans="1:38" ht="90" x14ac:dyDescent="0.3">
      <c r="A33" s="10" t="s">
        <v>94</v>
      </c>
      <c r="B33" s="10" t="s">
        <v>95</v>
      </c>
      <c r="C33" s="10" t="s">
        <v>95</v>
      </c>
      <c r="D33" s="11" t="s">
        <v>2543</v>
      </c>
      <c r="E33" s="8">
        <f>IF(F33 = "NULL", "NULL", F33/28.35)</f>
        <v>2.9</v>
      </c>
      <c r="F33" s="8">
        <v>82.215000000000003</v>
      </c>
      <c r="G33" s="8">
        <f>IF(H33 = "NULL", "NULL", H33/28.35)</f>
        <v>5.8</v>
      </c>
      <c r="H33" s="8">
        <v>164.43</v>
      </c>
      <c r="I33" s="8">
        <f>IF(G33 = "NULL", "NULL", G33*1.25)</f>
        <v>7.25</v>
      </c>
      <c r="J33" s="8">
        <f>IF(G33 = "NULL", "NULL", H33*1.25)</f>
        <v>205.53750000000002</v>
      </c>
      <c r="K33" s="8">
        <f>IF(G33 = "NULL", "NULL", G33*2)</f>
        <v>11.6</v>
      </c>
      <c r="L33" s="8">
        <f>IF(G33 = "NULL", "NULL", H33*2)</f>
        <v>328.86</v>
      </c>
      <c r="M33" s="11" t="str">
        <f>CONCATENATE(D33, CHAR(10), " - NET WT. ", TEXT(E33, "0.00"), " oz (", F33, " grams)")</f>
        <v>Balsamic Sea Salt Ingredients:
sea salt, balsamic vinegar powder (ip maltodextrin, balsamic vinegar)
• Packed in a facility and/or equipment that produces products containing peanuts, tree nuts, soybean, milk, dairy, eggs, fish, shellfish, wheat, sesame. •
 - NET WT. 2.90 oz (82.215 grams)</v>
      </c>
      <c r="N33" s="12">
        <v>10000000026</v>
      </c>
      <c r="O33" s="12">
        <v>30000000026</v>
      </c>
      <c r="P33" s="12">
        <v>50000000026</v>
      </c>
      <c r="Q33" s="12">
        <v>70000000026</v>
      </c>
      <c r="R33" s="12">
        <v>90000000026</v>
      </c>
      <c r="S33" s="12">
        <v>11000000026</v>
      </c>
      <c r="T33" s="12">
        <v>13000000026</v>
      </c>
      <c r="U33" s="10" t="s">
        <v>38</v>
      </c>
      <c r="V33" s="11"/>
      <c r="W33" s="8">
        <f>IF(G33 = "NULL", "NULL", G33/4)</f>
        <v>1.45</v>
      </c>
      <c r="X33" s="8">
        <f>IF(W33 = "NULL", "NULL", W33*28.35)</f>
        <v>41.107500000000002</v>
      </c>
      <c r="Y33" s="8">
        <f>IF(G33 = "NULL", "NULL", G33*4)</f>
        <v>23.2</v>
      </c>
      <c r="Z33" s="8">
        <f>IF(G33 = "NULL", "NULL", H33*4)</f>
        <v>657.72</v>
      </c>
      <c r="AA33" s="15">
        <v>15000000026</v>
      </c>
      <c r="AB33" s="8">
        <f>IF(OR(E33 = "NULL", G33 = "NULL"), "NULL", (E33+G33)/2)</f>
        <v>4.3499999999999996</v>
      </c>
      <c r="AC33" s="8">
        <f>IF(OR(F33 = "NULL", H33 = "NULL"), "NULL", (F33+H33)/2)</f>
        <v>123.32250000000001</v>
      </c>
      <c r="AD33" s="15">
        <v>17000000026</v>
      </c>
      <c r="AE33" s="8">
        <f>IF(H33 = "NULL", "NULL", AF33/28.35)</f>
        <v>14.5</v>
      </c>
      <c r="AF33" s="8">
        <f>IF(H33 = "NULL", "NULL", J33*2)</f>
        <v>411.07500000000005</v>
      </c>
      <c r="AG33" s="15">
        <v>19000000026</v>
      </c>
      <c r="AH33" s="8">
        <f>IF(AB33 = "NULL", "NULL", AB33*2)</f>
        <v>8.6999999999999993</v>
      </c>
      <c r="AI33" s="8">
        <f>IF(AC33 = "NULL", "NULL", AC33*2)</f>
        <v>246.64500000000001</v>
      </c>
      <c r="AJ33" s="15">
        <v>21000000026</v>
      </c>
      <c r="AK33" s="13"/>
      <c r="AL33" s="11" t="str">
        <f>SUBSTITUTE(D33,CHAR(10)&amp;"• Packed in a facility and/or equipment that produces products containing peanuts, tree nuts, soybean, milk, dairy, eggs, fish, shellfish, wheat, sesame. •","")</f>
        <v>Balsamic Sea Salt Ingredients:
sea salt, balsamic vinegar powder (ip maltodextrin, balsamic vinegar)</v>
      </c>
    </row>
    <row r="34" spans="1:38" ht="75" x14ac:dyDescent="0.3">
      <c r="A34" s="39" t="s">
        <v>96</v>
      </c>
      <c r="B34" s="10" t="s">
        <v>97</v>
      </c>
      <c r="C34" s="10" t="s">
        <v>98</v>
      </c>
      <c r="D34" s="11" t="s">
        <v>2447</v>
      </c>
      <c r="E34" s="8">
        <f>IF(F34 = "NULL", "NULL", F34/28.35)</f>
        <v>1.164021164021164</v>
      </c>
      <c r="F34" s="8">
        <v>33</v>
      </c>
      <c r="G34" s="8">
        <f>IF(H34 = "NULL", "NULL", H34/28.35)</f>
        <v>2.3985890652557318</v>
      </c>
      <c r="H34" s="8">
        <v>68</v>
      </c>
      <c r="I34" s="8">
        <f>IF(G34 = "NULL", "NULL", G34*1.25)</f>
        <v>2.9982363315696645</v>
      </c>
      <c r="J34" s="8">
        <f>IF(G34 = "NULL", "NULL", H34*1.25)</f>
        <v>85</v>
      </c>
      <c r="K34" s="8">
        <f>IF(G34 = "NULL", "NULL", G34*2)</f>
        <v>4.7971781305114636</v>
      </c>
      <c r="L34" s="8">
        <f>IF(G34 = "NULL", "NULL", H34*2)</f>
        <v>136</v>
      </c>
      <c r="M34" s="11" t="str">
        <f>CONCATENATE(D34, CHAR(10), " - NET WT. ", TEXT(E34, "0.00"), " oz (", F34, " grams)")</f>
        <v>Bam-Bam Spicy Shrimp Seasoning Ingredients:
onion, garlic, pepper, oregano, basil, thyme
• Packed in a facility and/or equipment that produces products containing peanuts, tree nuts, soybean, milk, dairy, eggs, fish, shellfish, wheat, sesame. •
 - NET WT. 1.16 oz (33 grams)</v>
      </c>
      <c r="N34" s="12">
        <v>10000000027</v>
      </c>
      <c r="O34" s="12">
        <v>30000000027</v>
      </c>
      <c r="P34" s="12">
        <v>50000000027</v>
      </c>
      <c r="Q34" s="12">
        <v>70000000027</v>
      </c>
      <c r="R34" s="12">
        <v>90000000027</v>
      </c>
      <c r="S34" s="12">
        <v>11000000027</v>
      </c>
      <c r="T34" s="12">
        <v>13000000027</v>
      </c>
      <c r="U34" s="10" t="s">
        <v>38</v>
      </c>
      <c r="V34" s="11" t="s">
        <v>811</v>
      </c>
      <c r="W34" s="8">
        <f>IF(G34 = "NULL", "NULL", G34/4)</f>
        <v>0.59964726631393295</v>
      </c>
      <c r="X34" s="8">
        <f>IF(W34 = "NULL", "NULL", W34*28.35)</f>
        <v>17</v>
      </c>
      <c r="Y34" s="8">
        <f>IF(G34 = "NULL", "NULL", G34*4)</f>
        <v>9.5943562610229272</v>
      </c>
      <c r="Z34" s="8">
        <f>IF(G34 = "NULL", "NULL", H34*4)</f>
        <v>272</v>
      </c>
      <c r="AA34" s="15">
        <v>15000000027</v>
      </c>
      <c r="AB34" s="8">
        <f>IF(OR(E34 = "NULL", G34 = "NULL"), "NULL", (E34+G34)/2)</f>
        <v>1.7813051146384478</v>
      </c>
      <c r="AC34" s="8">
        <f>IF(OR(F34 = "NULL", H34 = "NULL"), "NULL", (F34+H34)/2)</f>
        <v>50.5</v>
      </c>
      <c r="AD34" s="15">
        <v>17000000027</v>
      </c>
      <c r="AE34" s="8">
        <f>IF(H34 = "NULL", "NULL", AF34/28.35)</f>
        <v>5.9964726631393299</v>
      </c>
      <c r="AF34" s="8">
        <f>IF(H34 = "NULL", "NULL", J34*2)</f>
        <v>170</v>
      </c>
      <c r="AG34" s="15">
        <v>19000000027</v>
      </c>
      <c r="AH34" s="8">
        <f>IF(AB34 = "NULL", "NULL", AB34*2)</f>
        <v>3.5626102292768955</v>
      </c>
      <c r="AI34" s="8">
        <f>IF(AC34 = "NULL", "NULL", AC34*2)</f>
        <v>101</v>
      </c>
      <c r="AJ34" s="15">
        <v>21000000027</v>
      </c>
      <c r="AK34" s="13" t="s">
        <v>1615</v>
      </c>
      <c r="AL34" s="11" t="str">
        <f>SUBSTITUTE(D34,CHAR(10)&amp;"• Packed in a facility and/or equipment that produces products containing peanuts, tree nuts, soybean, milk, dairy, eggs, fish, shellfish, wheat, sesame. •","")</f>
        <v>Bam-Bam Spicy Shrimp Seasoning Ingredients:
onion, garlic, pepper, oregano, basil, thyme</v>
      </c>
    </row>
    <row r="35" spans="1:38" ht="75" x14ac:dyDescent="0.3">
      <c r="A35" s="10" t="s">
        <v>99</v>
      </c>
      <c r="B35" s="10" t="s">
        <v>100</v>
      </c>
      <c r="C35" s="10" t="s">
        <v>101</v>
      </c>
      <c r="D35" s="11" t="s">
        <v>2551</v>
      </c>
      <c r="E35" s="8">
        <f>IF(F35 = "NULL", "NULL", F35/28.35)</f>
        <v>2.9</v>
      </c>
      <c r="F35" s="8">
        <v>82.215000000000003</v>
      </c>
      <c r="G35" s="8">
        <f>IF(H35 = "NULL", "NULL", H35/28.35)</f>
        <v>5.8</v>
      </c>
      <c r="H35" s="8">
        <v>164.43</v>
      </c>
      <c r="I35" s="8">
        <f>IF(G35 = "NULL", "NULL", G35*1.25)</f>
        <v>7.25</v>
      </c>
      <c r="J35" s="8">
        <f>IF(G35 = "NULL", "NULL", H35*1.25)</f>
        <v>205.53750000000002</v>
      </c>
      <c r="K35" s="8">
        <f>IF(G35 = "NULL", "NULL", G35*2)</f>
        <v>11.6</v>
      </c>
      <c r="L35" s="8">
        <f>IF(G35 = "NULL", "NULL", H35*2)</f>
        <v>328.86</v>
      </c>
      <c r="M35" s="11" t="str">
        <f>CONCATENATE(D35, CHAR(10), " - NET WT. ", TEXT(E35, "0.00"), " oz (", F35, " grams)")</f>
        <v>Bamboo Jade Sea Salt Ingredients:
natural sea salt, organic bamboo leaf extract
• Packed in a facility and/or equipment that produces products containing peanuts, tree nuts, soybean, milk, dairy, eggs, fish, shellfish, wheat, sesame. •
 - NET WT. 2.90 oz (82.215 grams)</v>
      </c>
      <c r="N35" s="12">
        <v>10000000028</v>
      </c>
      <c r="O35" s="12">
        <v>30000000028</v>
      </c>
      <c r="P35" s="12">
        <v>50000000028</v>
      </c>
      <c r="Q35" s="12">
        <v>70000000028</v>
      </c>
      <c r="R35" s="12">
        <v>90000000028</v>
      </c>
      <c r="S35" s="12">
        <v>11000000028</v>
      </c>
      <c r="T35" s="12">
        <v>13000000028</v>
      </c>
      <c r="U35" s="10"/>
      <c r="V35" s="11"/>
      <c r="W35" s="8">
        <f>IF(G35 = "NULL", "NULL", G35/4)</f>
        <v>1.45</v>
      </c>
      <c r="X35" s="8">
        <f>IF(W35 = "NULL", "NULL", W35*28.35)</f>
        <v>41.107500000000002</v>
      </c>
      <c r="Y35" s="8">
        <f>IF(G35 = "NULL", "NULL", G35*4)</f>
        <v>23.2</v>
      </c>
      <c r="Z35" s="8">
        <f>IF(G35 = "NULL", "NULL", H35*4)</f>
        <v>657.72</v>
      </c>
      <c r="AA35" s="15">
        <v>15000000028</v>
      </c>
      <c r="AB35" s="8">
        <f>IF(OR(E35 = "NULL", G35 = "NULL"), "NULL", (E35+G35)/2)</f>
        <v>4.3499999999999996</v>
      </c>
      <c r="AC35" s="8">
        <f>IF(OR(F35 = "NULL", H35 = "NULL"), "NULL", (F35+H35)/2)</f>
        <v>123.32250000000001</v>
      </c>
      <c r="AD35" s="15">
        <v>17000000028</v>
      </c>
      <c r="AE35" s="8">
        <f>IF(H35 = "NULL", "NULL", AF35/28.35)</f>
        <v>14.5</v>
      </c>
      <c r="AF35" s="8">
        <f>IF(H35 = "NULL", "NULL", J35*2)</f>
        <v>411.07500000000005</v>
      </c>
      <c r="AG35" s="15">
        <v>19000000028</v>
      </c>
      <c r="AH35" s="8">
        <f>IF(AB35 = "NULL", "NULL", AB35*2)</f>
        <v>8.6999999999999993</v>
      </c>
      <c r="AI35" s="8">
        <f>IF(AC35 = "NULL", "NULL", AC35*2)</f>
        <v>246.64500000000001</v>
      </c>
      <c r="AJ35" s="15">
        <v>21000000028</v>
      </c>
      <c r="AK35" s="13"/>
      <c r="AL35" s="11" t="str">
        <f>SUBSTITUTE(D35,CHAR(10)&amp;"• Packed in a facility and/or equipment that produces products containing peanuts, tree nuts, soybean, milk, dairy, eggs, fish, shellfish, wheat, sesame. •","")</f>
        <v>Bamboo Jade Sea Salt Ingredients:
natural sea salt, organic bamboo leaf extract</v>
      </c>
    </row>
    <row r="36" spans="1:38" ht="210" x14ac:dyDescent="0.3">
      <c r="A36" s="10" t="s">
        <v>102</v>
      </c>
      <c r="B36" s="10" t="s">
        <v>103</v>
      </c>
      <c r="C36" s="10" t="s">
        <v>104</v>
      </c>
      <c r="D36" s="11" t="s">
        <v>2626</v>
      </c>
      <c r="E36" s="8">
        <f>IF(F36 = "NULL", "NULL", F36/28.35)</f>
        <v>1.6875</v>
      </c>
      <c r="F36" s="8">
        <v>47.840625000000003</v>
      </c>
      <c r="G36" s="8">
        <f>IF(H36 = "NULL", "NULL", H36/28.35)</f>
        <v>3.375</v>
      </c>
      <c r="H36" s="8">
        <v>95.681250000000006</v>
      </c>
      <c r="I36" s="8">
        <f>IF(G36 = "NULL", "NULL", G36*1.25)</f>
        <v>4.21875</v>
      </c>
      <c r="J36" s="8">
        <f>IF(G36 = "NULL", "NULL", H36*1.25)</f>
        <v>119.6015625</v>
      </c>
      <c r="K36" s="8">
        <f>IF(G36 = "NULL", "NULL", G36*2)</f>
        <v>6.75</v>
      </c>
      <c r="L36" s="8">
        <f>IF(G36 = "NULL", "NULL", H36*2)</f>
        <v>191.36250000000001</v>
      </c>
      <c r="M36" s="11" t="str">
        <f>CONCATENATE(D36, CHAR(10), " - NET WT. ", TEXT(E36, "0.00"), " oz (", F36, " grams)")</f>
        <v>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6" s="12">
        <v>10000000029</v>
      </c>
      <c r="O36" s="12">
        <v>30000000029</v>
      </c>
      <c r="P36" s="12">
        <v>50000000029</v>
      </c>
      <c r="Q36" s="12">
        <v>70000000029</v>
      </c>
      <c r="R36" s="12">
        <v>90000000029</v>
      </c>
      <c r="S36" s="12">
        <v>11000000029</v>
      </c>
      <c r="T36" s="12">
        <v>13000000029</v>
      </c>
      <c r="U36" s="10"/>
      <c r="V36" s="11" t="s">
        <v>255</v>
      </c>
      <c r="W36" s="8">
        <f>IF(G36 = "NULL", "NULL", G36/4)</f>
        <v>0.84375</v>
      </c>
      <c r="X36" s="8">
        <f>IF(W36 = "NULL", "NULL", W36*28.35)</f>
        <v>23.920312500000001</v>
      </c>
      <c r="Y36" s="8">
        <f>IF(G36 = "NULL", "NULL", G36*4)</f>
        <v>13.5</v>
      </c>
      <c r="Z36" s="8">
        <f>IF(G36 = "NULL", "NULL", H36*4)</f>
        <v>382.72500000000002</v>
      </c>
      <c r="AA36" s="15">
        <v>15000000029</v>
      </c>
      <c r="AB36" s="8">
        <f>IF(OR(E36 = "NULL", G36 = "NULL"), "NULL", (E36+G36)/2)</f>
        <v>2.53125</v>
      </c>
      <c r="AC36" s="8">
        <f>IF(OR(F36 = "NULL", H36 = "NULL"), "NULL", (F36+H36)/2)</f>
        <v>71.760937500000011</v>
      </c>
      <c r="AD36" s="15">
        <v>17000000029</v>
      </c>
      <c r="AE36" s="8">
        <f>IF(H36 = "NULL", "NULL", AF36/28.35)</f>
        <v>8.4375</v>
      </c>
      <c r="AF36" s="8">
        <f>IF(H36 = "NULL", "NULL", J36*2)</f>
        <v>239.203125</v>
      </c>
      <c r="AG36" s="15">
        <v>19000000029</v>
      </c>
      <c r="AH36" s="8">
        <f>IF(AB36 = "NULL", "NULL", AB36*2)</f>
        <v>5.0625</v>
      </c>
      <c r="AI36" s="8">
        <f>IF(AC36 = "NULL", "NULL", AC36*2)</f>
        <v>143.52187500000002</v>
      </c>
      <c r="AJ36" s="15">
        <v>21000000029</v>
      </c>
      <c r="AK36" s="13"/>
      <c r="AL36" s="11" t="str">
        <f>SUBSTITUTE(D36,CHAR(10)&amp;"• Packed in a facility and/or equipment that produces products containing peanuts, tree nuts, soybean, milk, dairy, eggs, fish, shellfish, wheat, sesame. •","")</f>
        <v>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v>
      </c>
    </row>
    <row r="37" spans="1:38" ht="135" x14ac:dyDescent="0.3">
      <c r="A37" s="10" t="s">
        <v>105</v>
      </c>
      <c r="B37" s="10" t="s">
        <v>106</v>
      </c>
      <c r="C37" s="10" t="s">
        <v>107</v>
      </c>
      <c r="D37" s="11" t="s">
        <v>2239</v>
      </c>
      <c r="E37" s="8">
        <f>IF(F37 = "NULL", "NULL", F37/28.35)</f>
        <v>1.1000000000000001</v>
      </c>
      <c r="F37" s="8">
        <v>31.185000000000006</v>
      </c>
      <c r="G37" s="8">
        <f>IF(H37 = "NULL", "NULL", H37/28.35)</f>
        <v>2.2000000000000002</v>
      </c>
      <c r="H37" s="8">
        <v>62.370000000000012</v>
      </c>
      <c r="I37" s="8">
        <f>IF(G37 = "NULL", "NULL", G37*1.25)</f>
        <v>2.75</v>
      </c>
      <c r="J37" s="8">
        <f>IF(G37 = "NULL", "NULL", H37*1.25)</f>
        <v>77.96250000000002</v>
      </c>
      <c r="K37" s="8">
        <f>IF(G37 = "NULL", "NULL", G37*2)</f>
        <v>4.4000000000000004</v>
      </c>
      <c r="L37" s="8">
        <f>IF(G37 = "NULL", "NULL", H37*2)</f>
        <v>124.74000000000002</v>
      </c>
      <c r="M37" s="11" t="str">
        <f>CONCATENATE(D37, CHAR(10), " - NET WT. ", TEXT(E37, "0.00"), " oz (", F37, " grams)")</f>
        <v>Barbecue Sauce &amp; Seasoning Ingredients:
salt, dehydrated red &amp; green bell peppers, spices including (paprika, dehydrated onion, dehydrated garlic, chili pepper) citric acid, soybean oil, extractive of paprika (color) &lt;1% silicon dioxide (anti cake)
• ALLERGY ALERT: contains soybean oil •
• Packed in a facility and/or equipment that produces products containing peanuts, tree nuts, soybean, milk, dairy, eggs, fish, shellfish, wheat, sesame. •
 - NET WT. 1.10 oz (31.185 grams)</v>
      </c>
      <c r="N37" s="12">
        <v>10000000030</v>
      </c>
      <c r="O37" s="12">
        <v>30000000030</v>
      </c>
      <c r="P37" s="12">
        <v>50000000030</v>
      </c>
      <c r="Q37" s="12">
        <v>70000000030</v>
      </c>
      <c r="R37" s="12">
        <v>90000000030</v>
      </c>
      <c r="S37" s="12">
        <v>11000000030</v>
      </c>
      <c r="T37" s="12">
        <v>13000000030</v>
      </c>
      <c r="U37" s="10"/>
      <c r="V37" s="11"/>
      <c r="W37" s="8">
        <f>IF(G37 = "NULL", "NULL", G37/4)</f>
        <v>0.55000000000000004</v>
      </c>
      <c r="X37" s="8">
        <f>IF(W37 = "NULL", "NULL", W37*28.35)</f>
        <v>15.592500000000003</v>
      </c>
      <c r="Y37" s="8">
        <f>IF(G37 = "NULL", "NULL", G37*4)</f>
        <v>8.8000000000000007</v>
      </c>
      <c r="Z37" s="8">
        <f>IF(G37 = "NULL", "NULL", H37*4)</f>
        <v>249.48000000000005</v>
      </c>
      <c r="AA37" s="15">
        <v>15000000030</v>
      </c>
      <c r="AB37" s="8">
        <f>IF(OR(E37 = "NULL", G37 = "NULL"), "NULL", (E37+G37)/2)</f>
        <v>1.6500000000000001</v>
      </c>
      <c r="AC37" s="8">
        <f>IF(OR(F37 = "NULL", H37 = "NULL"), "NULL", (F37+H37)/2)</f>
        <v>46.777500000000011</v>
      </c>
      <c r="AD37" s="15">
        <v>17000000030</v>
      </c>
      <c r="AE37" s="8">
        <f>IF(H37 = "NULL", "NULL", AF37/28.35)</f>
        <v>5.5000000000000009</v>
      </c>
      <c r="AF37" s="8">
        <f>IF(H37 = "NULL", "NULL", J37*2)</f>
        <v>155.92500000000004</v>
      </c>
      <c r="AG37" s="15">
        <v>19000000030</v>
      </c>
      <c r="AH37" s="8">
        <f>IF(AB37 = "NULL", "NULL", AB37*2)</f>
        <v>3.3000000000000003</v>
      </c>
      <c r="AI37" s="8">
        <f>IF(AC37 = "NULL", "NULL", AC37*2)</f>
        <v>93.555000000000021</v>
      </c>
      <c r="AJ37" s="15">
        <v>21000000030</v>
      </c>
      <c r="AK37" s="13"/>
      <c r="AL37" s="11" t="str">
        <f>SUBSTITUTE(D37,CHAR(10)&amp;"• Packed in a facility and/or equipment that produces products containing peanuts, tree nuts, soybean, milk, dairy, eggs, fish, shellfish, wheat, sesame. •","")</f>
        <v>Barbecue Sauce &amp; Seasoning Ingredients:
salt, dehydrated red &amp; green bell peppers, spices including (paprika, dehydrated onion, dehydrated garlic, chili pepper) citric acid, soybean oil, extractive of paprika (color) &lt;1% silicon dioxide (anti cake)
• ALLERGY ALERT: contains soybean oil •</v>
      </c>
    </row>
    <row r="38" spans="1:38" ht="120" x14ac:dyDescent="0.3">
      <c r="A38" s="10" t="s">
        <v>2042</v>
      </c>
      <c r="B38" s="10" t="s">
        <v>2043</v>
      </c>
      <c r="C38" s="10" t="s">
        <v>2044</v>
      </c>
      <c r="D38" s="11" t="s">
        <v>2509</v>
      </c>
      <c r="E38" s="8">
        <f>IF(F38 = "NULL", "NULL", F38/28.35)</f>
        <v>1.8500881834215168</v>
      </c>
      <c r="F38" s="8">
        <v>52.45</v>
      </c>
      <c r="G38" s="8">
        <f>IF(H38 = "NULL", "NULL", H38/28.35)</f>
        <v>3.7001763668430336</v>
      </c>
      <c r="H38" s="8">
        <v>104.9</v>
      </c>
      <c r="I38" s="8">
        <f>IF(G38 = "NULL", "NULL", G38*1.25)</f>
        <v>4.6252204585537919</v>
      </c>
      <c r="J38" s="8">
        <f>IF(G38 = "NULL", "NULL", H38*1.25)</f>
        <v>131.125</v>
      </c>
      <c r="K38" s="8">
        <f>IF(G38 = "NULL", "NULL", G38*2)</f>
        <v>7.4003527336860673</v>
      </c>
      <c r="L38" s="8">
        <f>IF(G38 = "NULL", "NULL", H38*2)</f>
        <v>209.8</v>
      </c>
      <c r="M38" s="11" t="str">
        <f>CONCATENATE(D38, CHAR(10), " - NET WT. ", TEXT(E38, "0.00"), " oz (", F38, " grams)")</f>
        <v>Basil Pesto Parmesan Seasoning Ingredients:
parmesan cheese ([part-skim milk, cheese culture, salt enzymes], whey, buttermilk solids, sodium phosphate, salt), basil, garlic, salt
• ALLERGY ALERT: contains milk •
• Packed in a facility and/or equipment that produces products containing peanuts, tree nuts, soybean, milk, dairy, eggs, fish, shellfish, wheat, sesame. •
 - NET WT. 1.85 oz (52.45 grams)</v>
      </c>
      <c r="N38" s="12">
        <v>10000000562</v>
      </c>
      <c r="O38" s="12">
        <v>30000000562</v>
      </c>
      <c r="P38" s="12">
        <v>50000000562</v>
      </c>
      <c r="Q38" s="12">
        <v>70000000562</v>
      </c>
      <c r="R38" s="12">
        <v>90000000562</v>
      </c>
      <c r="S38" s="12">
        <v>11000000562</v>
      </c>
      <c r="T38" s="12">
        <v>13000000562</v>
      </c>
      <c r="U38" s="24"/>
      <c r="W38" s="8">
        <f>IF(G38 = "NULL", "NULL", G38/4)</f>
        <v>0.92504409171075841</v>
      </c>
      <c r="X38" s="8">
        <f>IF(W38 = "NULL", "NULL", W38*28.35)</f>
        <v>26.225000000000001</v>
      </c>
      <c r="Y38" s="8">
        <f>IF(G38 = "NULL", "NULL", G38*4)</f>
        <v>14.800705467372135</v>
      </c>
      <c r="Z38" s="8">
        <f>IF(G38 = "NULL", "NULL", H38*4)</f>
        <v>419.6</v>
      </c>
      <c r="AA38" s="15">
        <v>15000000562</v>
      </c>
      <c r="AB38" s="8">
        <f>IF(OR(E38 = "NULL", G38 = "NULL"), "NULL", (E38+G38)/2)</f>
        <v>2.7751322751322753</v>
      </c>
      <c r="AC38" s="8">
        <f>IF(OR(F38 = "NULL", H38 = "NULL"), "NULL", (F38+H38)/2)</f>
        <v>78.675000000000011</v>
      </c>
      <c r="AD38" s="15">
        <v>17000000562</v>
      </c>
      <c r="AE38" s="15">
        <f>IF(H38 = "NULL", "NULL", AF38/28.35)</f>
        <v>9.2504409171075839</v>
      </c>
      <c r="AF38" s="15">
        <f>IF(H38 = "NULL", "NULL", J38*2)</f>
        <v>262.25</v>
      </c>
      <c r="AG38" s="15">
        <v>19000000562</v>
      </c>
      <c r="AH38" s="8">
        <f>IF(AB38 = "NULL", "NULL", AB38*2)</f>
        <v>5.5502645502645507</v>
      </c>
      <c r="AI38" s="8">
        <f>IF(AC38 = "NULL", "NULL", AC38*2)</f>
        <v>157.35000000000002</v>
      </c>
      <c r="AJ38" s="15">
        <v>21000000562</v>
      </c>
      <c r="AK38" s="13" t="s">
        <v>2045</v>
      </c>
      <c r="AL38" s="11" t="str">
        <f>SUBSTITUTE(D38,CHAR(10)&amp;"• Packed in a facility and/or equipment that produces products containing peanuts, tree nuts, soybean, milk, dairy, eggs, fish, shellfish, wheat, sesame. •","")</f>
        <v>Basil Pesto Parmesan Seasoning Ingredients:
parmesan cheese ([part-skim milk, cheese culture, salt enzymes], whey, buttermilk solids, sodium phosphate, salt), basil, garlic, salt
• ALLERGY ALERT: contains milk •</v>
      </c>
    </row>
    <row r="39" spans="1:38" ht="75" x14ac:dyDescent="0.3">
      <c r="A39" s="10" t="s">
        <v>108</v>
      </c>
      <c r="B39" s="10" t="s">
        <v>109</v>
      </c>
      <c r="C39" s="10" t="s">
        <v>110</v>
      </c>
      <c r="D39" s="11" t="s">
        <v>2561</v>
      </c>
      <c r="E39" s="8">
        <f>IF(F39 = "NULL", "NULL", F39/28.35)</f>
        <v>2.9</v>
      </c>
      <c r="F39" s="8">
        <v>82.215000000000003</v>
      </c>
      <c r="G39" s="8">
        <f>IF(H39 = "NULL", "NULL", H39/28.35)</f>
        <v>5.8</v>
      </c>
      <c r="H39" s="8">
        <v>164.43</v>
      </c>
      <c r="I39" s="8">
        <f>IF(G39 = "NULL", "NULL", G39*1.25)</f>
        <v>7.25</v>
      </c>
      <c r="J39" s="8">
        <f>IF(G39 = "NULL", "NULL", H39*1.25)</f>
        <v>205.53750000000002</v>
      </c>
      <c r="K39" s="8">
        <f>IF(G39 = "NULL", "NULL", G39*2)</f>
        <v>11.6</v>
      </c>
      <c r="L39" s="8">
        <f>IF(G39 = "NULL", "NULL", H39*2)</f>
        <v>328.86</v>
      </c>
      <c r="M39" s="11" t="str">
        <f>CONCATENATE(D39, CHAR(10), " - NET WT. ", TEXT(E39, "0.00"), " oz (", F39, " grams)")</f>
        <v>Basil Sea Salt Ingredients:
sea salt and basil
• Packed in a facility and/or equipment that produces products containing peanuts, tree nuts, soybean, milk, dairy, eggs, fish, shellfish, wheat, sesame. •
 - NET WT. 2.90 oz (82.215 grams)</v>
      </c>
      <c r="N39" s="12">
        <v>10000000031</v>
      </c>
      <c r="O39" s="12">
        <v>30000000031</v>
      </c>
      <c r="P39" s="12">
        <v>50000000031</v>
      </c>
      <c r="Q39" s="12">
        <v>70000000031</v>
      </c>
      <c r="R39" s="12">
        <v>90000000031</v>
      </c>
      <c r="S39" s="12">
        <v>11000000031</v>
      </c>
      <c r="T39" s="12">
        <v>13000000031</v>
      </c>
      <c r="U39" s="10" t="s">
        <v>38</v>
      </c>
      <c r="V39" s="11"/>
      <c r="W39" s="8">
        <f>IF(G39 = "NULL", "NULL", G39/4)</f>
        <v>1.45</v>
      </c>
      <c r="X39" s="8">
        <f>IF(W39 = "NULL", "NULL", W39*28.35)</f>
        <v>41.107500000000002</v>
      </c>
      <c r="Y39" s="8">
        <f>IF(G39 = "NULL", "NULL", G39*4)</f>
        <v>23.2</v>
      </c>
      <c r="Z39" s="8">
        <f>IF(G39 = "NULL", "NULL", H39*4)</f>
        <v>657.72</v>
      </c>
      <c r="AA39" s="15">
        <v>15000000031</v>
      </c>
      <c r="AB39" s="8">
        <f>IF(OR(E39 = "NULL", G39 = "NULL"), "NULL", (E39+G39)/2)</f>
        <v>4.3499999999999996</v>
      </c>
      <c r="AC39" s="8">
        <f>IF(OR(F39 = "NULL", H39 = "NULL"), "NULL", (F39+H39)/2)</f>
        <v>123.32250000000001</v>
      </c>
      <c r="AD39" s="15">
        <v>17000000031</v>
      </c>
      <c r="AE39" s="8">
        <f>IF(H39 = "NULL", "NULL", AF39/28.35)</f>
        <v>14.5</v>
      </c>
      <c r="AF39" s="8">
        <f>IF(H39 = "NULL", "NULL", J39*2)</f>
        <v>411.07500000000005</v>
      </c>
      <c r="AG39" s="15">
        <v>19000000031</v>
      </c>
      <c r="AH39" s="8">
        <f>IF(AB39 = "NULL", "NULL", AB39*2)</f>
        <v>8.6999999999999993</v>
      </c>
      <c r="AI39" s="8">
        <f>IF(AC39 = "NULL", "NULL", AC39*2)</f>
        <v>246.64500000000001</v>
      </c>
      <c r="AJ39" s="15">
        <v>21000000031</v>
      </c>
      <c r="AK39" s="13"/>
      <c r="AL39" s="11" t="str">
        <f>SUBSTITUTE(D39,CHAR(10)&amp;"• Packed in a facility and/or equipment that produces products containing peanuts, tree nuts, soybean, milk, dairy, eggs, fish, shellfish, wheat, sesame. •","")</f>
        <v>Basil Sea Salt Ingredients:
sea salt and basil</v>
      </c>
    </row>
    <row r="40" spans="1:38" ht="135" x14ac:dyDescent="0.3">
      <c r="A40" s="10" t="s">
        <v>111</v>
      </c>
      <c r="B40" s="10" t="s">
        <v>112</v>
      </c>
      <c r="C40" s="10" t="s">
        <v>113</v>
      </c>
      <c r="D40" s="11" t="s">
        <v>2420</v>
      </c>
      <c r="E40" s="8">
        <f>IF(F40 = "NULL", "NULL", F40/28.35)</f>
        <v>1.6</v>
      </c>
      <c r="F40" s="8">
        <v>45.360000000000007</v>
      </c>
      <c r="G40" s="8">
        <f>IF(H40 = "NULL", "NULL", H40/28.35)</f>
        <v>3.2</v>
      </c>
      <c r="H40" s="8">
        <v>90.720000000000013</v>
      </c>
      <c r="I40" s="8">
        <f>IF(G40 = "NULL", "NULL", G40*1.25)</f>
        <v>4</v>
      </c>
      <c r="J40" s="8">
        <f>IF(G40 = "NULL", "NULL", H40*1.25)</f>
        <v>113.40000000000002</v>
      </c>
      <c r="K40" s="8">
        <f>IF(G40 = "NULL", "NULL", G40*2)</f>
        <v>6.4</v>
      </c>
      <c r="L40" s="8">
        <f>IF(G40 = "NULL", "NULL", H40*2)</f>
        <v>181.44000000000003</v>
      </c>
      <c r="M40" s="11" t="str">
        <f>CONCATENATE(D40, CHAR(10), " - NET WT. ", TEXT(E40, "0.00"), " oz (", F40, " grams)")</f>
        <v>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
• Packed in a facility and/or equipment that produces products containing peanuts, tree nuts, soybean, milk, dairy, eggs, fish, shellfish, wheat, sesame. •
 - NET WT. 1.60 oz (45.36 grams)</v>
      </c>
      <c r="N40" s="12">
        <v>10000000032</v>
      </c>
      <c r="O40" s="12">
        <v>30000000032</v>
      </c>
      <c r="P40" s="12">
        <v>50000000032</v>
      </c>
      <c r="Q40" s="12">
        <v>70000000032</v>
      </c>
      <c r="R40" s="12">
        <v>90000000032</v>
      </c>
      <c r="S40" s="12">
        <v>11000000032</v>
      </c>
      <c r="T40" s="12">
        <v>13000000032</v>
      </c>
      <c r="U40" s="10" t="s">
        <v>38</v>
      </c>
      <c r="V40" s="11"/>
      <c r="W40" s="8">
        <f>IF(G40 = "NULL", "NULL", G40/4)</f>
        <v>0.8</v>
      </c>
      <c r="X40" s="8">
        <f>IF(W40 = "NULL", "NULL", W40*28.35)</f>
        <v>22.680000000000003</v>
      </c>
      <c r="Y40" s="8">
        <f>IF(G40 = "NULL", "NULL", G40*4)</f>
        <v>12.8</v>
      </c>
      <c r="Z40" s="8">
        <f>IF(G40 = "NULL", "NULL", H40*4)</f>
        <v>362.88000000000005</v>
      </c>
      <c r="AA40" s="15">
        <v>15000000032</v>
      </c>
      <c r="AB40" s="8">
        <f>IF(OR(E40 = "NULL", G40 = "NULL"), "NULL", (E40+G40)/2)</f>
        <v>2.4000000000000004</v>
      </c>
      <c r="AC40" s="8">
        <f>IF(OR(F40 = "NULL", H40 = "NULL"), "NULL", (F40+H40)/2)</f>
        <v>68.040000000000006</v>
      </c>
      <c r="AD40" s="15">
        <v>17000000032</v>
      </c>
      <c r="AE40" s="8">
        <f>IF(H40 = "NULL", "NULL", AF40/28.35)</f>
        <v>8.0000000000000018</v>
      </c>
      <c r="AF40" s="8">
        <f>IF(H40 = "NULL", "NULL", J40*2)</f>
        <v>226.80000000000004</v>
      </c>
      <c r="AG40" s="15">
        <v>19000000032</v>
      </c>
      <c r="AH40" s="8">
        <f>IF(AB40 = "NULL", "NULL", AB40*2)</f>
        <v>4.8000000000000007</v>
      </c>
      <c r="AI40" s="8">
        <f>IF(AC40 = "NULL", "NULL", AC40*2)</f>
        <v>136.08000000000001</v>
      </c>
      <c r="AJ40" s="15">
        <v>21000000032</v>
      </c>
      <c r="AK40" s="13"/>
      <c r="AL40" s="11" t="str">
        <f>SUBSTITUTE(D40,CHAR(10)&amp;"• Packed in a facility and/or equipment that produces products containing peanuts, tree nuts, soybean, milk, dairy, eggs, fish, shellfish, wheat, sesame. •","")</f>
        <v>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v>
      </c>
    </row>
    <row r="41" spans="1:38" ht="135" x14ac:dyDescent="0.3">
      <c r="A41" s="10" t="s">
        <v>114</v>
      </c>
      <c r="B41" s="10" t="s">
        <v>115</v>
      </c>
      <c r="C41" s="10" t="s">
        <v>116</v>
      </c>
      <c r="D41" s="11" t="s">
        <v>2411</v>
      </c>
      <c r="E41" s="8">
        <f>IF(F41 = "NULL", "NULL", F41/28.35)</f>
        <v>0.5</v>
      </c>
      <c r="F41" s="8">
        <v>14.175000000000001</v>
      </c>
      <c r="G41" s="8">
        <f>IF(H41 = "NULL", "NULL", H41/28.35)</f>
        <v>1</v>
      </c>
      <c r="H41" s="8">
        <v>28.35</v>
      </c>
      <c r="I41" s="8">
        <f>IF(G41 = "NULL", "NULL", G41*1.25)</f>
        <v>1.25</v>
      </c>
      <c r="J41" s="8">
        <f>IF(G41 = "NULL", "NULL", H41*1.25)</f>
        <v>35.4375</v>
      </c>
      <c r="K41" s="8">
        <f>IF(G41 = "NULL", "NULL", G41*2)</f>
        <v>2</v>
      </c>
      <c r="L41" s="8">
        <f>IF(G41 = "NULL", "NULL", H41*2)</f>
        <v>56.7</v>
      </c>
      <c r="M41" s="11" t="str">
        <f>CONCATENATE(D41, CHAR(10), " - NET WT. ", TEXT(E41, "0.00"), " oz (", F41, " grams)")</f>
        <v>BBQ Popcorn Seasoning Ingredients:
sugar, salt, onion powder, tortula yeast, tomato powder, natural bacon flavor (bacon fat) spices, natural smoke flavor, garlic powder, disodium inosinate, disodium  guanylate, citric acid, extractive of paprika, &lt;2% silicon dioxide (anti caking)
• Packed in a facility and/or equipment that produces products containing peanuts, tree nuts, soybean, milk, dairy, eggs, fish, shellfish, wheat, sesame. •
 - NET WT. 0.50 oz (14.175 grams)</v>
      </c>
      <c r="N41" s="12">
        <v>10000000033</v>
      </c>
      <c r="O41" s="12">
        <v>30000000033</v>
      </c>
      <c r="P41" s="12">
        <v>50000000033</v>
      </c>
      <c r="Q41" s="12">
        <v>70000000033</v>
      </c>
      <c r="R41" s="12">
        <v>90000000033</v>
      </c>
      <c r="S41" s="12">
        <v>11000000033</v>
      </c>
      <c r="T41" s="12">
        <v>13000000033</v>
      </c>
      <c r="U41" s="10"/>
      <c r="V41" s="11"/>
      <c r="W41" s="8">
        <f>IF(G41 = "NULL", "NULL", G41/4)</f>
        <v>0.25</v>
      </c>
      <c r="X41" s="8">
        <f>IF(W41 = "NULL", "NULL", W41*28.35)</f>
        <v>7.0875000000000004</v>
      </c>
      <c r="Y41" s="8">
        <f>IF(G41 = "NULL", "NULL", G41*4)</f>
        <v>4</v>
      </c>
      <c r="Z41" s="8">
        <f>IF(G41 = "NULL", "NULL", H41*4)</f>
        <v>113.4</v>
      </c>
      <c r="AA41" s="15">
        <v>15000000033</v>
      </c>
      <c r="AB41" s="8">
        <f>IF(OR(E41 = "NULL", G41 = "NULL"), "NULL", (E41+G41)/2)</f>
        <v>0.75</v>
      </c>
      <c r="AC41" s="8">
        <f>IF(OR(F41 = "NULL", H41 = "NULL"), "NULL", (F41+H41)/2)</f>
        <v>21.262500000000003</v>
      </c>
      <c r="AD41" s="15">
        <v>17000000033</v>
      </c>
      <c r="AE41" s="8">
        <f>IF(H41 = "NULL", "NULL", AF41/28.35)</f>
        <v>2.5</v>
      </c>
      <c r="AF41" s="8">
        <f>IF(H41 = "NULL", "NULL", J41*2)</f>
        <v>70.875</v>
      </c>
      <c r="AG41" s="15">
        <v>19000000033</v>
      </c>
      <c r="AH41" s="8">
        <f>IF(AB41 = "NULL", "NULL", AB41*2)</f>
        <v>1.5</v>
      </c>
      <c r="AI41" s="8">
        <f>IF(AC41 = "NULL", "NULL", AC41*2)</f>
        <v>42.525000000000006</v>
      </c>
      <c r="AJ41" s="15">
        <v>21000000033</v>
      </c>
      <c r="AK41" s="13"/>
      <c r="AL41" s="11" t="str">
        <f>SUBSTITUTE(D41,CHAR(10)&amp;"• Packed in a facility and/or equipment that produces products containing peanuts, tree nuts, soybean, milk, dairy, eggs, fish, shellfish, wheat, sesame. •","")</f>
        <v>BBQ Popcorn Seasoning Ingredients:
sugar, salt, onion powder, tortula yeast, tomato powder, natural bacon flavor (bacon fat) spices, natural smoke flavor, garlic powder, disodium inosinate, disodium  guanylate, citric acid, extractive of paprika, &lt;2% silicon dioxide (anti caking)</v>
      </c>
    </row>
    <row r="42" spans="1:38" ht="255" x14ac:dyDescent="0.3">
      <c r="A42" s="10" t="s">
        <v>117</v>
      </c>
      <c r="B42" s="10" t="s">
        <v>118</v>
      </c>
      <c r="C42" s="10" t="s">
        <v>118</v>
      </c>
      <c r="D42" s="11" t="s">
        <v>2290</v>
      </c>
      <c r="E42" s="8">
        <f>IF(F42 = "NULL", "NULL", F42/28.35)</f>
        <v>0.4</v>
      </c>
      <c r="F42" s="8">
        <v>11.340000000000002</v>
      </c>
      <c r="G42" s="8">
        <f>IF(H42 = "NULL", "NULL", H42/28.35)</f>
        <v>0.8</v>
      </c>
      <c r="H42" s="8">
        <v>22.680000000000003</v>
      </c>
      <c r="I42" s="8">
        <f>IF(G42 = "NULL", "NULL", G42*1.25)</f>
        <v>1</v>
      </c>
      <c r="J42" s="8">
        <f>IF(G42 = "NULL", "NULL", H42*1.25)</f>
        <v>28.350000000000005</v>
      </c>
      <c r="K42" s="8">
        <f>IF(G42 = "NULL", "NULL", G42*2)</f>
        <v>1.6</v>
      </c>
      <c r="L42" s="8">
        <f>IF(G42 = "NULL", "NULL", H42*2)</f>
        <v>45.360000000000007</v>
      </c>
      <c r="M42" s="11" t="str">
        <f>CONCATENATE(D42, CHAR(10), " - NET WT. ", TEXT(E42, "0.00"), " oz (", F42, " grams)")</f>
        <v>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 Packed in a facility and/or equipment that produces products containing peanuts, tree nuts, soybean, milk, dairy, eggs, fish, shellfish, wheat, sesame. •
 - NET WT. 0.40 oz (11.34 grams)</v>
      </c>
      <c r="N42" s="12">
        <v>10000000409</v>
      </c>
      <c r="O42" s="12">
        <v>30000000409</v>
      </c>
      <c r="P42" s="12">
        <v>50000000409</v>
      </c>
      <c r="Q42" s="12">
        <v>70000000409</v>
      </c>
      <c r="R42" s="12">
        <v>90000000409</v>
      </c>
      <c r="S42" s="12">
        <v>11000000409</v>
      </c>
      <c r="T42" s="12">
        <v>13000000409</v>
      </c>
      <c r="U42" s="10"/>
      <c r="V42" s="11"/>
      <c r="W42" s="8">
        <f>IF(G42 = "NULL", "NULL", G42/4)</f>
        <v>0.2</v>
      </c>
      <c r="X42" s="8">
        <f>IF(W42 = "NULL", "NULL", W42*28.35)</f>
        <v>5.6700000000000008</v>
      </c>
      <c r="Y42" s="8">
        <f>IF(G42 = "NULL", "NULL", G42*4)</f>
        <v>3.2</v>
      </c>
      <c r="Z42" s="8">
        <f>IF(G42 = "NULL", "NULL", H42*4)</f>
        <v>90.720000000000013</v>
      </c>
      <c r="AA42" s="15">
        <v>15000000409</v>
      </c>
      <c r="AB42" s="8">
        <f>IF(OR(E42 = "NULL", G42 = "NULL"), "NULL", (E42+G42)/2)</f>
        <v>0.60000000000000009</v>
      </c>
      <c r="AC42" s="8">
        <f>IF(OR(F42 = "NULL", H42 = "NULL"), "NULL", (F42+H42)/2)</f>
        <v>17.010000000000002</v>
      </c>
      <c r="AD42" s="15">
        <v>17000000409</v>
      </c>
      <c r="AE42" s="8">
        <f>IF(H42 = "NULL", "NULL", AF42/28.35)</f>
        <v>2.0000000000000004</v>
      </c>
      <c r="AF42" s="8">
        <f>IF(H42 = "NULL", "NULL", J42*2)</f>
        <v>56.70000000000001</v>
      </c>
      <c r="AG42" s="15">
        <v>19000000409</v>
      </c>
      <c r="AH42" s="8">
        <f>IF(AB42 = "NULL", "NULL", AB42*2)</f>
        <v>1.2000000000000002</v>
      </c>
      <c r="AI42" s="8">
        <f>IF(AC42 = "NULL", "NULL", AC42*2)</f>
        <v>34.020000000000003</v>
      </c>
      <c r="AJ42" s="15">
        <v>21000000409</v>
      </c>
      <c r="AK42" s="13"/>
      <c r="AL42" s="11" t="str">
        <f>SUBSTITUTE(D42,CHAR(10)&amp;"• Packed in a facility and/or equipment that produces products containing peanuts, tree nuts, soybean, milk, dairy, eggs, fish, shellfish, wheat, sesame. •","")</f>
        <v xml:space="preserve">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v>
      </c>
    </row>
    <row r="43" spans="1:38" ht="31.2" x14ac:dyDescent="0.3">
      <c r="A43" s="10" t="s">
        <v>119</v>
      </c>
      <c r="B43" s="10" t="s">
        <v>120</v>
      </c>
      <c r="C43" s="10" t="s">
        <v>121</v>
      </c>
      <c r="D43" s="11" t="s">
        <v>32</v>
      </c>
      <c r="E43" s="8">
        <f>IF(F43 = "NULL", "NULL", F43/28.35)</f>
        <v>2.9</v>
      </c>
      <c r="F43" s="8">
        <v>82.215000000000003</v>
      </c>
      <c r="G43" s="8">
        <f>IF(H43 = "NULL", "NULL", H43/28.35)</f>
        <v>5.8</v>
      </c>
      <c r="H43" s="8">
        <v>164.43</v>
      </c>
      <c r="I43" s="8">
        <f>IF(G43 = "NULL", "NULL", G43*1.25)</f>
        <v>7.25</v>
      </c>
      <c r="J43" s="8">
        <f>IF(G43 = "NULL", "NULL", H43*1.25)</f>
        <v>205.53750000000002</v>
      </c>
      <c r="K43" s="8">
        <f>IF(G43 = "NULL", "NULL", G43*2)</f>
        <v>11.6</v>
      </c>
      <c r="L43" s="8">
        <f>IF(G43 = "NULL", "NULL", H43*2)</f>
        <v>328.86</v>
      </c>
      <c r="M43" s="11" t="str">
        <f>CONCATENATE(D43, CHAR(10), " - NET WT. ", TEXT(E43, "0.00"), " oz (", F43, " grams)")</f>
        <v>NULL
 - NET WT. 2.90 oz (82.215 grams)</v>
      </c>
      <c r="N43" s="12">
        <v>10000000034</v>
      </c>
      <c r="O43" s="12">
        <v>30000000034</v>
      </c>
      <c r="P43" s="12">
        <v>50000000034</v>
      </c>
      <c r="Q43" s="12">
        <v>70000000034</v>
      </c>
      <c r="R43" s="12">
        <v>90000000034</v>
      </c>
      <c r="S43" s="12">
        <v>11000000034</v>
      </c>
      <c r="T43" s="12">
        <v>13000000034</v>
      </c>
      <c r="U43" s="10"/>
      <c r="V43" s="11"/>
      <c r="W43" s="8">
        <f>IF(G43 = "NULL", "NULL", G43/4)</f>
        <v>1.45</v>
      </c>
      <c r="X43" s="8">
        <f>IF(W43 = "NULL", "NULL", W43*28.35)</f>
        <v>41.107500000000002</v>
      </c>
      <c r="Y43" s="8">
        <f>IF(G43 = "NULL", "NULL", G43*4)</f>
        <v>23.2</v>
      </c>
      <c r="Z43" s="8">
        <f>IF(G43 = "NULL", "NULL", H43*4)</f>
        <v>657.72</v>
      </c>
      <c r="AA43" s="15">
        <v>15000000034</v>
      </c>
      <c r="AB43" s="8">
        <f>IF(OR(E43 = "NULL", G43 = "NULL"), "NULL", (E43+G43)/2)</f>
        <v>4.3499999999999996</v>
      </c>
      <c r="AC43" s="8">
        <f>IF(OR(F43 = "NULL", H43 = "NULL"), "NULL", (F43+H43)/2)</f>
        <v>123.32250000000001</v>
      </c>
      <c r="AD43" s="15">
        <v>17000000034</v>
      </c>
      <c r="AE43" s="8">
        <f>IF(H43 = "NULL", "NULL", AF43/28.35)</f>
        <v>14.5</v>
      </c>
      <c r="AF43" s="8">
        <f>IF(H43 = "NULL", "NULL", J43*2)</f>
        <v>411.07500000000005</v>
      </c>
      <c r="AG43" s="15">
        <v>19000000034</v>
      </c>
      <c r="AH43" s="8">
        <f>IF(AB43 = "NULL", "NULL", AB43*2)</f>
        <v>8.6999999999999993</v>
      </c>
      <c r="AI43" s="8">
        <f>IF(AC43 = "NULL", "NULL", AC43*2)</f>
        <v>246.64500000000001</v>
      </c>
      <c r="AJ43" s="15">
        <v>21000000034</v>
      </c>
      <c r="AK43" s="13"/>
      <c r="AL43" s="11" t="str">
        <f>SUBSTITUTE(D43,CHAR(10)&amp;"• Packed in a facility and/or equipment that produces products containing peanuts, tree nuts, soybean, milk, dairy, eggs, fish, shellfish, wheat, sesame. •","")</f>
        <v>NULL</v>
      </c>
    </row>
    <row r="44" spans="1:38" ht="75" x14ac:dyDescent="0.3">
      <c r="A44" s="41" t="s">
        <v>2661</v>
      </c>
      <c r="B44" s="10" t="s">
        <v>2648</v>
      </c>
      <c r="C44" s="10" t="s">
        <v>2649</v>
      </c>
      <c r="D44" s="11" t="s">
        <v>2650</v>
      </c>
      <c r="E44" s="8">
        <f>IF(F44 = "NULL", "NULL", F44/28.35)</f>
        <v>0.8</v>
      </c>
      <c r="F44" s="8">
        <v>22.680000000000003</v>
      </c>
      <c r="G44" s="8">
        <f>IF(H44 = "NULL", "NULL", H44/28.35)</f>
        <v>1.6</v>
      </c>
      <c r="H44" s="8">
        <v>45.360000000000007</v>
      </c>
      <c r="I44" s="8">
        <f>IF(G44 = "NULL", "NULL", G44*1.25)</f>
        <v>2</v>
      </c>
      <c r="J44" s="8">
        <f>IF(G44 = "NULL", "NULL", H44*1.25)</f>
        <v>56.70000000000001</v>
      </c>
      <c r="K44" s="8">
        <f>IF(G44 = "NULL", "NULL", G44*2)</f>
        <v>3.2</v>
      </c>
      <c r="L44" s="8">
        <f>IF(G44 = "NULL", "NULL", H44*2)</f>
        <v>90.720000000000013</v>
      </c>
      <c r="M44" s="11" t="str">
        <f>CONCATENATE(D44, CHAR(10), " - NET WT. ", TEXT(E44, "0.00"), " oz (", F44, " grams)")</f>
        <v>Bewitching Pan Fired Green Tea Ingredients:
panfired green tea
• Packed in a facility and/or equipment that produces products containing peanuts, tree nuts, soybean, milk, dairy, eggs, fish, shellfish, wheat, sesame. •
 - NET WT. 0.80 oz (22.68 grams)</v>
      </c>
      <c r="N44" s="12">
        <v>10000000576</v>
      </c>
      <c r="O44" s="12">
        <v>30000000576</v>
      </c>
      <c r="P44" s="12">
        <v>50000000576</v>
      </c>
      <c r="Q44" s="12">
        <v>70000000576</v>
      </c>
      <c r="R44" s="12">
        <v>90000000576</v>
      </c>
      <c r="S44" s="12">
        <v>11000000576</v>
      </c>
      <c r="T44" s="12">
        <v>13000000576</v>
      </c>
      <c r="U44" s="10"/>
      <c r="V44" s="11"/>
      <c r="W44" s="8">
        <f>IF(G44 = "NULL", "NULL", G44/4)</f>
        <v>0.4</v>
      </c>
      <c r="X44" s="8">
        <f>IF(W44 = "NULL", "NULL", W44*28.35)</f>
        <v>11.340000000000002</v>
      </c>
      <c r="Y44" s="8">
        <f>IF(G44 = "NULL", "NULL", G44*4)</f>
        <v>6.4</v>
      </c>
      <c r="Z44" s="8">
        <f>IF(G44 = "NULL", "NULL", H44*4)</f>
        <v>181.44000000000003</v>
      </c>
      <c r="AA44" s="15">
        <v>15000000576</v>
      </c>
      <c r="AB44" s="8">
        <f>IF(OR(E44 = "NULL", G44 = "NULL"), "NULL", (E44+G44)/2)</f>
        <v>1.2000000000000002</v>
      </c>
      <c r="AC44" s="8">
        <f>IF(OR(F44 = "NULL", H44 = "NULL"), "NULL", (F44+H44)/2)</f>
        <v>34.020000000000003</v>
      </c>
      <c r="AD44" s="15">
        <v>17000000576</v>
      </c>
      <c r="AE44" s="8">
        <f>IF(H44 = "NULL", "NULL", AF44/28.35)</f>
        <v>4.0000000000000009</v>
      </c>
      <c r="AF44" s="8">
        <f>IF(H44 = "NULL", "NULL", J44*2)</f>
        <v>113.40000000000002</v>
      </c>
      <c r="AG44" s="15">
        <v>19000000576</v>
      </c>
      <c r="AH44" s="8">
        <f>IF(AB44 = "NULL", "NULL", AB44*2)</f>
        <v>2.4000000000000004</v>
      </c>
      <c r="AI44" s="8">
        <f>IF(AC44 = "NULL", "NULL", AC44*2)</f>
        <v>68.040000000000006</v>
      </c>
      <c r="AJ44" s="15">
        <v>21000000576</v>
      </c>
      <c r="AK44" s="13" t="s">
        <v>2651</v>
      </c>
      <c r="AL44" s="11" t="str">
        <f>SUBSTITUTE(D44,CHAR(10)&amp;"• Packed in a facility and/or equipment that produces products containing peanuts, tree nuts, soybean, milk, dairy, eggs, fish, shellfish, wheat, sesame. •","")</f>
        <v>Bewitching Pan Fired Green Tea Ingredients:
panfired green tea</v>
      </c>
    </row>
    <row r="45" spans="1:38" ht="105" x14ac:dyDescent="0.3">
      <c r="A45" s="41" t="s">
        <v>1318</v>
      </c>
      <c r="B45" s="10" t="s">
        <v>1312</v>
      </c>
      <c r="C45" s="10" t="s">
        <v>1312</v>
      </c>
      <c r="D45" s="11" t="s">
        <v>2203</v>
      </c>
      <c r="E45" s="8">
        <f>IF(F45 = "NULL", "NULL", F45/28.35)</f>
        <v>1.8</v>
      </c>
      <c r="F45" s="8">
        <v>51.03</v>
      </c>
      <c r="G45" s="8">
        <f>IF(H45 = "NULL", "NULL", H45/28.35)</f>
        <v>3.6</v>
      </c>
      <c r="H45" s="8">
        <v>102.06</v>
      </c>
      <c r="I45" s="8">
        <f>IF(G45 = "NULL", "NULL", G45*1.25)</f>
        <v>4.5</v>
      </c>
      <c r="J45" s="8">
        <f>IF(G45 = "NULL", "NULL", H45*1.25)</f>
        <v>127.575</v>
      </c>
      <c r="K45" s="8">
        <f>IF(G45 = "NULL", "NULL", G45*2)</f>
        <v>7.2</v>
      </c>
      <c r="L45" s="8">
        <f>IF(G45 = "NULL", "NULL", H45*2)</f>
        <v>204.12</v>
      </c>
      <c r="M45" s="11" t="str">
        <f>CONCATENATE(D45, CHAR(10), " - NET WT. ", TEXT(E45, "0.00"), " oz (", F45, " grams)")</f>
        <v>Billy Club Rub Ingredients:
brown sugar, salt, spices, pecan meal, dehydrated garlic, paprika, onion powder
• ALLERGY ALERT: contains pecans •
• Packed in a facility and/or equipment that produces products containing peanuts, tree nuts, soybean, milk, dairy, eggs, fish, shellfish, wheat, sesame. •
 - NET WT. 1.80 oz (51.03 grams)</v>
      </c>
      <c r="N45" s="12">
        <v>10000000487</v>
      </c>
      <c r="O45" s="12">
        <v>30000000487</v>
      </c>
      <c r="P45" s="12">
        <v>50000000487</v>
      </c>
      <c r="Q45" s="12">
        <v>70000000487</v>
      </c>
      <c r="R45" s="12">
        <v>90000000487</v>
      </c>
      <c r="S45" s="12">
        <v>11000000487</v>
      </c>
      <c r="T45" s="12">
        <v>13000000487</v>
      </c>
      <c r="U45" s="11" t="s">
        <v>38</v>
      </c>
      <c r="V45" s="11"/>
      <c r="W45" s="8">
        <f>IF(G45 = "NULL", "NULL", G45/4)</f>
        <v>0.9</v>
      </c>
      <c r="X45" s="8">
        <f>IF(W45 = "NULL", "NULL", W45*28.35)</f>
        <v>25.515000000000001</v>
      </c>
      <c r="Y45" s="8">
        <f>IF(G45 = "NULL", "NULL", G45*4)</f>
        <v>14.4</v>
      </c>
      <c r="Z45" s="8">
        <f>IF(G45 = "NULL", "NULL", H45*4)</f>
        <v>408.24</v>
      </c>
      <c r="AA45" s="15">
        <v>15000000487</v>
      </c>
      <c r="AB45" s="8">
        <f>IF(OR(E45 = "NULL", G45 = "NULL"), "NULL", (E45+G45)/2)</f>
        <v>2.7</v>
      </c>
      <c r="AC45" s="8">
        <f>IF(OR(F45 = "NULL", H45 = "NULL"), "NULL", (F45+H45)/2)</f>
        <v>76.545000000000002</v>
      </c>
      <c r="AD45" s="15">
        <v>17000000487</v>
      </c>
      <c r="AE45" s="8">
        <f>IF(H45 = "NULL", "NULL", AF45/28.35)</f>
        <v>9</v>
      </c>
      <c r="AF45" s="8">
        <f>IF(H45 = "NULL", "NULL", J45*2)</f>
        <v>255.15</v>
      </c>
      <c r="AG45" s="15">
        <v>19000000487</v>
      </c>
      <c r="AH45" s="8">
        <f>IF(AB45 = "NULL", "NULL", AB45*2)</f>
        <v>5.4</v>
      </c>
      <c r="AI45" s="8">
        <f>IF(AC45 = "NULL", "NULL", AC45*2)</f>
        <v>153.09</v>
      </c>
      <c r="AJ45" s="15">
        <v>21000000487</v>
      </c>
      <c r="AK45" s="13" t="s">
        <v>1313</v>
      </c>
      <c r="AL45" s="11" t="str">
        <f>SUBSTITUTE(D45,CHAR(10)&amp;"• Packed in a facility and/or equipment that produces products containing peanuts, tree nuts, soybean, milk, dairy, eggs, fish, shellfish, wheat, sesame. •","")</f>
        <v>Billy Club Rub Ingredients:
brown sugar, salt, spices, pecan meal, dehydrated garlic, paprika, onion powder
• ALLERGY ALERT: contains pecans •</v>
      </c>
    </row>
    <row r="46" spans="1:38" ht="75" x14ac:dyDescent="0.3">
      <c r="A46" s="41" t="s">
        <v>122</v>
      </c>
      <c r="B46" s="10" t="s">
        <v>123</v>
      </c>
      <c r="C46" s="10" t="s">
        <v>124</v>
      </c>
      <c r="D46" s="11" t="s">
        <v>2175</v>
      </c>
      <c r="E46" s="8">
        <f>IF(F46 = "NULL", "NULL", F46/28.35)</f>
        <v>1.164021164021164</v>
      </c>
      <c r="F46" s="8">
        <v>33</v>
      </c>
      <c r="G46" s="8">
        <f>IF(H46 = "NULL", "NULL", H46/28.35)</f>
        <v>2.3985890652557318</v>
      </c>
      <c r="H46" s="8">
        <v>68</v>
      </c>
      <c r="I46" s="8">
        <f>IF(G46 = "NULL", "NULL", G46*1.25)</f>
        <v>2.9982363315696645</v>
      </c>
      <c r="J46" s="8">
        <f>IF(G46 = "NULL", "NULL", H46*1.25)</f>
        <v>85</v>
      </c>
      <c r="K46" s="8">
        <f>IF(G46 = "NULL", "NULL", G46*2)</f>
        <v>4.7971781305114636</v>
      </c>
      <c r="L46" s="8">
        <f>IF(G46 = "NULL", "NULL", H46*2)</f>
        <v>136</v>
      </c>
      <c r="M46" s="11" t="str">
        <f>CONCATENATE(D46, CHAR(10), " - NET WT. ", TEXT(E46, "0.00"), " oz (", F46, " grams)")</f>
        <v>Birmingham Bam Bam Shrimp Seasoning Ingredients:
onion, garlic, pepper, oregano, basil, thyme
• Packed in a facility and/or equipment that produces products containing peanuts, tree nuts, soybean, milk, dairy, eggs, fish, shellfish, wheat, sesame. •
 - NET WT. 1.16 oz (33 grams)</v>
      </c>
      <c r="N46" s="12">
        <v>10000000429</v>
      </c>
      <c r="O46" s="12">
        <v>30000000429</v>
      </c>
      <c r="P46" s="12">
        <v>50000000429</v>
      </c>
      <c r="Q46" s="12">
        <v>70000000429</v>
      </c>
      <c r="R46" s="12">
        <v>90000000429</v>
      </c>
      <c r="S46" s="12">
        <v>11000000429</v>
      </c>
      <c r="T46" s="12">
        <v>13000000429</v>
      </c>
      <c r="U46" s="11" t="s">
        <v>38</v>
      </c>
      <c r="V46" s="11"/>
      <c r="W46" s="8">
        <f>IF(G46 = "NULL", "NULL", G46/4)</f>
        <v>0.59964726631393295</v>
      </c>
      <c r="X46" s="8">
        <f>IF(W46 = "NULL", "NULL", W46*28.35)</f>
        <v>17</v>
      </c>
      <c r="Y46" s="8">
        <f>IF(G46 = "NULL", "NULL", G46*4)</f>
        <v>9.5943562610229272</v>
      </c>
      <c r="Z46" s="8">
        <f>IF(G46 = "NULL", "NULL", H46*4)</f>
        <v>272</v>
      </c>
      <c r="AA46" s="15">
        <v>15000000429</v>
      </c>
      <c r="AB46" s="8">
        <f>IF(OR(E46 = "NULL", G46 = "NULL"), "NULL", (E46+G46)/2)</f>
        <v>1.7813051146384478</v>
      </c>
      <c r="AC46" s="8">
        <f>IF(OR(F46 = "NULL", H46 = "NULL"), "NULL", (F46+H46)/2)</f>
        <v>50.5</v>
      </c>
      <c r="AD46" s="15">
        <v>17000000429</v>
      </c>
      <c r="AE46" s="8">
        <f>IF(H46 = "NULL", "NULL", AF46/28.35)</f>
        <v>5.9964726631393299</v>
      </c>
      <c r="AF46" s="8">
        <f>IF(H46 = "NULL", "NULL", J46*2)</f>
        <v>170</v>
      </c>
      <c r="AG46" s="15">
        <v>19000000429</v>
      </c>
      <c r="AH46" s="8">
        <f>IF(AB46 = "NULL", "NULL", AB46*2)</f>
        <v>3.5626102292768955</v>
      </c>
      <c r="AI46" s="8">
        <f>IF(AC46 = "NULL", "NULL", AC46*2)</f>
        <v>101</v>
      </c>
      <c r="AJ46" s="15">
        <v>21000000429</v>
      </c>
      <c r="AK46" s="13" t="s">
        <v>125</v>
      </c>
      <c r="AL46" s="11" t="str">
        <f>SUBSTITUTE(D46,CHAR(10)&amp;"• Packed in a facility and/or equipment that produces products containing peanuts, tree nuts, soybean, milk, dairy, eggs, fish, shellfish, wheat, sesame. •","")</f>
        <v>Birmingham Bam Bam Shrimp Seasoning Ingredients:
onion, garlic, pepper, oregano, basil, thyme</v>
      </c>
    </row>
    <row r="47" spans="1:38" ht="75" x14ac:dyDescent="0.3">
      <c r="A47" s="10" t="s">
        <v>126</v>
      </c>
      <c r="B47" s="10" t="s">
        <v>1590</v>
      </c>
      <c r="C47" s="10" t="s">
        <v>1629</v>
      </c>
      <c r="D47" s="11" t="s">
        <v>2253</v>
      </c>
      <c r="E47" s="8">
        <f>IF(F47 = "NULL", "NULL", F47/28.35)</f>
        <v>1.9047619047619047</v>
      </c>
      <c r="F47" s="8">
        <v>54</v>
      </c>
      <c r="G47" s="8">
        <f>IF(H47 = "NULL", "NULL", H47/28.35)</f>
        <v>3.8095238095238093</v>
      </c>
      <c r="H47" s="8">
        <v>108</v>
      </c>
      <c r="I47" s="8">
        <f>IF(G47 = "NULL", "NULL", G47*1.25)</f>
        <v>4.7619047619047619</v>
      </c>
      <c r="J47" s="8">
        <f>IF(G47 = "NULL", "NULL", H47*1.25)</f>
        <v>135</v>
      </c>
      <c r="K47" s="8">
        <f>IF(G47 = "NULL", "NULL", G47*2)</f>
        <v>7.6190476190476186</v>
      </c>
      <c r="L47" s="8">
        <f>IF(G47 = "NULL", "NULL", H47*2)</f>
        <v>216</v>
      </c>
      <c r="M47" s="11" t="str">
        <f>CONCATENATE(D47, CHAR(10), " - NET WT. ", TEXT(E47, "0.00"), " oz (", F47, " grams)")</f>
        <v>Black Angus Steak Seasoning Ingredients:
salt, paprika, garlic, mustard, sugar, spices
• Packed in a facility and/or equipment that produces products containing peanuts, tree nuts, soybean, milk, dairy, eggs, fish, shellfish, wheat, sesame. •
 - NET WT. 1.90 oz (54 grams)</v>
      </c>
      <c r="N47" s="12">
        <v>10000000035</v>
      </c>
      <c r="O47" s="12">
        <v>30000000035</v>
      </c>
      <c r="P47" s="12">
        <v>50000000035</v>
      </c>
      <c r="Q47" s="12">
        <v>70000000035</v>
      </c>
      <c r="R47" s="12">
        <v>90000000035</v>
      </c>
      <c r="S47" s="12">
        <v>11000000035</v>
      </c>
      <c r="T47" s="12">
        <v>13000000035</v>
      </c>
      <c r="U47" s="10"/>
      <c r="V47" s="11" t="s">
        <v>1298</v>
      </c>
      <c r="W47" s="8">
        <f>IF(G47 = "NULL", "NULL", G47/4)</f>
        <v>0.95238095238095233</v>
      </c>
      <c r="X47" s="8">
        <f>IF(W47 = "NULL", "NULL", W47*28.35)</f>
        <v>27</v>
      </c>
      <c r="Y47" s="8">
        <f>IF(G47 = "NULL", "NULL", G47*4)</f>
        <v>15.238095238095237</v>
      </c>
      <c r="Z47" s="8">
        <f>IF(G47 = "NULL", "NULL", H47*4)</f>
        <v>432</v>
      </c>
      <c r="AA47" s="15">
        <v>15000000035</v>
      </c>
      <c r="AB47" s="8">
        <f>IF(OR(E47 = "NULL", G47 = "NULL"), "NULL", (E47+G47)/2)</f>
        <v>2.8571428571428568</v>
      </c>
      <c r="AC47" s="8">
        <f>IF(OR(F47 = "NULL", H47 = "NULL"), "NULL", (F47+H47)/2)</f>
        <v>81</v>
      </c>
      <c r="AD47" s="15">
        <v>17000000035</v>
      </c>
      <c r="AE47" s="8">
        <f>IF(H47 = "NULL", "NULL", AF47/28.35)</f>
        <v>9.5238095238095237</v>
      </c>
      <c r="AF47" s="8">
        <f>IF(H47 = "NULL", "NULL", J47*2)</f>
        <v>270</v>
      </c>
      <c r="AG47" s="15">
        <v>19000000035</v>
      </c>
      <c r="AH47" s="8">
        <f>IF(AB47 = "NULL", "NULL", AB47*2)</f>
        <v>5.7142857142857135</v>
      </c>
      <c r="AI47" s="8">
        <f>IF(AC47 = "NULL", "NULL", AC47*2)</f>
        <v>162</v>
      </c>
      <c r="AJ47" s="15">
        <v>21000000035</v>
      </c>
      <c r="AK47" s="13" t="s">
        <v>1589</v>
      </c>
      <c r="AL47" s="11" t="str">
        <f>SUBSTITUTE(D47,CHAR(10)&amp;"• Packed in a facility and/or equipment that produces products containing peanuts, tree nuts, soybean, milk, dairy, eggs, fish, shellfish, wheat, sesame. •","")</f>
        <v>Black Angus Steak Seasoning Ingredients:
salt, paprika, garlic, mustard, sugar, spices</v>
      </c>
    </row>
    <row r="48" spans="1:38" ht="90" x14ac:dyDescent="0.3">
      <c r="A48" s="39" t="s">
        <v>127</v>
      </c>
      <c r="B48" s="10" t="s">
        <v>128</v>
      </c>
      <c r="C48" s="10" t="s">
        <v>2103</v>
      </c>
      <c r="D48" s="11" t="s">
        <v>2366</v>
      </c>
      <c r="E48" s="8">
        <f>IF(F48 = "NULL", "NULL", F48/28.35)</f>
        <v>0.8</v>
      </c>
      <c r="F48" s="8">
        <v>22.680000000000003</v>
      </c>
      <c r="G48" s="8">
        <f>IF(H48 = "NULL", "NULL", H48/28.35)</f>
        <v>1.6</v>
      </c>
      <c r="H48" s="8">
        <v>45.360000000000007</v>
      </c>
      <c r="I48" s="8">
        <f>IF(G48 = "NULL", "NULL", G48*1.25)</f>
        <v>2</v>
      </c>
      <c r="J48" s="8">
        <f>IF(G48 = "NULL", "NULL", H48*1.25)</f>
        <v>56.70000000000001</v>
      </c>
      <c r="K48" s="8">
        <f>IF(G48 = "NULL", "NULL", G48*2)</f>
        <v>3.2</v>
      </c>
      <c r="L48" s="8">
        <f>IF(G48 = "NULL", "NULL", H48*2)</f>
        <v>90.720000000000013</v>
      </c>
      <c r="M48" s="11" t="str">
        <f>CONCATENATE(D48, CHAR(10), " - NET WT. ", TEXT(E48, "0.00"), " oz (", F48, " grams)")</f>
        <v>Black Bourbon Tea Ingredients:
black tea, almond pieces, cocoa, sweet blackberry leaves, and flavoring
• Packed in a facility and/or equipment that produces products containing peanuts, tree nuts, soybean, milk, dairy, eggs, fish, shellfish, wheat, sesame. •
 - NET WT. 0.80 oz (22.68 grams)</v>
      </c>
      <c r="N48" s="12">
        <v>10000000437</v>
      </c>
      <c r="O48" s="12">
        <v>30000000437</v>
      </c>
      <c r="P48" s="12">
        <v>50000000437</v>
      </c>
      <c r="Q48" s="12">
        <v>70000000437</v>
      </c>
      <c r="R48" s="12">
        <v>90000000437</v>
      </c>
      <c r="S48" s="12">
        <v>11000000437</v>
      </c>
      <c r="T48" s="12">
        <v>13000000437</v>
      </c>
      <c r="U48" s="10" t="s">
        <v>38</v>
      </c>
      <c r="V48" s="11"/>
      <c r="W48" s="8">
        <f>IF(G48 = "NULL", "NULL", G48/4)</f>
        <v>0.4</v>
      </c>
      <c r="X48" s="8">
        <f>IF(W48 = "NULL", "NULL", W48*28.35)</f>
        <v>11.340000000000002</v>
      </c>
      <c r="Y48" s="8">
        <f>IF(G48 = "NULL", "NULL", G48*4)</f>
        <v>6.4</v>
      </c>
      <c r="Z48" s="8">
        <f>IF(G48 = "NULL", "NULL", H48*4)</f>
        <v>181.44000000000003</v>
      </c>
      <c r="AA48" s="15">
        <v>15000000437</v>
      </c>
      <c r="AB48" s="8">
        <f>IF(OR(E48 = "NULL", G48 = "NULL"), "NULL", (E48+G48)/2)</f>
        <v>1.2000000000000002</v>
      </c>
      <c r="AC48" s="8">
        <f>IF(OR(F48 = "NULL", H48 = "NULL"), "NULL", (F48+H48)/2)</f>
        <v>34.020000000000003</v>
      </c>
      <c r="AD48" s="15">
        <v>17000000437</v>
      </c>
      <c r="AE48" s="8">
        <f>IF(H48 = "NULL", "NULL", AF48/28.35)</f>
        <v>4.0000000000000009</v>
      </c>
      <c r="AF48" s="8">
        <f>IF(H48 = "NULL", "NULL", J48*2)</f>
        <v>113.40000000000002</v>
      </c>
      <c r="AG48" s="15">
        <v>19000000437</v>
      </c>
      <c r="AH48" s="8">
        <f>IF(AB48 = "NULL", "NULL", AB48*2)</f>
        <v>2.4000000000000004</v>
      </c>
      <c r="AI48" s="8">
        <f>IF(AC48 = "NULL", "NULL", AC48*2)</f>
        <v>68.040000000000006</v>
      </c>
      <c r="AJ48" s="15">
        <v>21000000437</v>
      </c>
      <c r="AK48" s="13"/>
      <c r="AL48" s="11" t="str">
        <f>SUBSTITUTE(D48,CHAR(10)&amp;"• Packed in a facility and/or equipment that produces products containing peanuts, tree nuts, soybean, milk, dairy, eggs, fish, shellfish, wheat, sesame. •","")</f>
        <v>Black Bourbon Tea Ingredients:
black tea, almond pieces, cocoa, sweet blackberry leaves, and flavoring</v>
      </c>
    </row>
    <row r="49" spans="1:38" ht="75" x14ac:dyDescent="0.3">
      <c r="A49" s="10" t="s">
        <v>1354</v>
      </c>
      <c r="B49" s="10" t="s">
        <v>1732</v>
      </c>
      <c r="C49" s="10" t="s">
        <v>1732</v>
      </c>
      <c r="D49" s="11" t="s">
        <v>2391</v>
      </c>
      <c r="E49" s="8">
        <f>IF(F49 = "NULL", "NULL", F49/28.35)</f>
        <v>1.0582010582010581</v>
      </c>
      <c r="F49" s="8">
        <v>30</v>
      </c>
      <c r="G49" s="8">
        <f>IF(H49 = "NULL", "NULL", H49/28.35)</f>
        <v>2.1164021164021163</v>
      </c>
      <c r="H49" s="8">
        <v>60</v>
      </c>
      <c r="I49" s="8">
        <f>IF(G49 = "NULL", "NULL", G49*1.25)</f>
        <v>2.6455026455026456</v>
      </c>
      <c r="J49" s="8">
        <f>IF(G49 = "NULL", "NULL", H49*1.25)</f>
        <v>75</v>
      </c>
      <c r="K49" s="8">
        <f>IF(G49 = "NULL", "NULL", G49*2)</f>
        <v>4.2328042328042326</v>
      </c>
      <c r="L49" s="8">
        <f>IF(G49 = "NULL", "NULL", H49*2)</f>
        <v>120</v>
      </c>
      <c r="M49" s="11" t="str">
        <f>CONCATENATE(D49, CHAR(10), " - NET WT. ", TEXT(E49, "0.00"), " oz (", F49, " grams)")</f>
        <v>Black Cracked Pepper Ingredients:
black pepper
• Packed in a facility and/or equipment that produces products containing peanuts, tree nuts, soybean, milk, dairy, eggs, fish, shellfish, wheat, sesame. •
 - NET WT. 1.06 oz (30 grams)</v>
      </c>
      <c r="N49" s="12">
        <v>10000000497</v>
      </c>
      <c r="O49" s="12">
        <v>30000000497</v>
      </c>
      <c r="P49" s="12">
        <v>50000000497</v>
      </c>
      <c r="Q49" s="12">
        <v>70000000497</v>
      </c>
      <c r="R49" s="12">
        <v>90000000497</v>
      </c>
      <c r="S49" s="12">
        <v>11000000497</v>
      </c>
      <c r="T49" s="12">
        <v>13000000497</v>
      </c>
      <c r="U49" s="10" t="s">
        <v>38</v>
      </c>
      <c r="V49" s="11" t="s">
        <v>195</v>
      </c>
      <c r="W49" s="8">
        <f>IF(G49 = "NULL", "NULL", G49/4)</f>
        <v>0.52910052910052907</v>
      </c>
      <c r="X49" s="8">
        <f>IF(W49 = "NULL", "NULL", W49*28.35)</f>
        <v>15</v>
      </c>
      <c r="Y49" s="8">
        <f>IF(G49 = "NULL", "NULL", G49*4)</f>
        <v>8.4656084656084651</v>
      </c>
      <c r="Z49" s="8">
        <f>IF(G49 = "NULL", "NULL", H49*4)</f>
        <v>240</v>
      </c>
      <c r="AA49" s="15">
        <v>15000000497</v>
      </c>
      <c r="AB49" s="8">
        <f>IF(OR(E49 = "NULL", G49 = "NULL"), "NULL", (E49+G49)/2)</f>
        <v>1.5873015873015872</v>
      </c>
      <c r="AC49" s="8">
        <f>IF(OR(F49 = "NULL", H49 = "NULL"), "NULL", (F49+H49)/2)</f>
        <v>45</v>
      </c>
      <c r="AD49" s="15">
        <v>17000000497</v>
      </c>
      <c r="AE49" s="8">
        <f>IF(H49 = "NULL", "NULL", AF49/28.35)</f>
        <v>5.2910052910052912</v>
      </c>
      <c r="AF49" s="8">
        <f>IF(H49 = "NULL", "NULL", J49*2)</f>
        <v>150</v>
      </c>
      <c r="AG49" s="15">
        <v>19000000497</v>
      </c>
      <c r="AH49" s="8">
        <f>IF(AB49 = "NULL", "NULL", AB49*2)</f>
        <v>3.1746031746031744</v>
      </c>
      <c r="AI49" s="8">
        <f>IF(AC49 = "NULL", "NULL", AC49*2)</f>
        <v>90</v>
      </c>
      <c r="AJ49" s="15">
        <v>21000000497</v>
      </c>
      <c r="AK49" s="13"/>
      <c r="AL49" s="11" t="str">
        <f>SUBSTITUTE(D49,CHAR(10)&amp;"• Packed in a facility and/or equipment that produces products containing peanuts, tree nuts, soybean, milk, dairy, eggs, fish, shellfish, wheat, sesame. •","")</f>
        <v>Black Cracked Pepper Ingredients:
black pepper</v>
      </c>
    </row>
    <row r="50" spans="1:38" ht="75" x14ac:dyDescent="0.3">
      <c r="A50" s="10" t="s">
        <v>1649</v>
      </c>
      <c r="B50" s="10" t="s">
        <v>129</v>
      </c>
      <c r="C50" s="10" t="s">
        <v>2100</v>
      </c>
      <c r="D50" s="11" t="s">
        <v>2359</v>
      </c>
      <c r="E50" s="8">
        <f>IF(F50 = "NULL", "NULL", F50/28.35)</f>
        <v>0.8</v>
      </c>
      <c r="F50" s="8">
        <v>22.680000000000003</v>
      </c>
      <c r="G50" s="8">
        <f>IF(H50 = "NULL", "NULL", H50/28.35)</f>
        <v>1.6</v>
      </c>
      <c r="H50" s="8">
        <v>45.360000000000007</v>
      </c>
      <c r="I50" s="8">
        <f>IF(G50 = "NULL", "NULL", G50*1.25)</f>
        <v>2</v>
      </c>
      <c r="J50" s="8">
        <f>IF(G50 = "NULL", "NULL", H50*1.25)</f>
        <v>56.70000000000001</v>
      </c>
      <c r="K50" s="8">
        <f>IF(G50 = "NULL", "NULL", G50*2)</f>
        <v>3.2</v>
      </c>
      <c r="L50" s="8">
        <f>IF(G50 = "NULL", "NULL", H50*2)</f>
        <v>90.720000000000013</v>
      </c>
      <c r="M50" s="11" t="str">
        <f>CONCATENATE(D50, CHAR(10), " - NET WT. ", TEXT(E50, "0.00"), " oz (", F50, " grams)")</f>
        <v>Black Currant Tea Ingredients:
black tea, blackberry leaf, artificial flavoring
• Packed in a facility and/or equipment that produces products containing peanuts, tree nuts, soybean, milk, dairy, eggs, fish, shellfish, wheat, sesame. •
 - NET WT. 0.80 oz (22.68 grams)</v>
      </c>
      <c r="N50" s="12">
        <v>10000000036</v>
      </c>
      <c r="O50" s="12">
        <v>30000000036</v>
      </c>
      <c r="P50" s="12">
        <v>50000000036</v>
      </c>
      <c r="Q50" s="12">
        <v>70000000036</v>
      </c>
      <c r="R50" s="12">
        <v>90000000036</v>
      </c>
      <c r="S50" s="12">
        <v>11000000036</v>
      </c>
      <c r="T50" s="12">
        <v>13000000036</v>
      </c>
      <c r="U50" s="10" t="s">
        <v>38</v>
      </c>
      <c r="V50" s="11" t="s">
        <v>1299</v>
      </c>
      <c r="W50" s="8">
        <f>IF(G50 = "NULL", "NULL", G50/4)</f>
        <v>0.4</v>
      </c>
      <c r="X50" s="8">
        <f>IF(W50 = "NULL", "NULL", W50*28.35)</f>
        <v>11.340000000000002</v>
      </c>
      <c r="Y50" s="8">
        <f>IF(G50 = "NULL", "NULL", G50*4)</f>
        <v>6.4</v>
      </c>
      <c r="Z50" s="8">
        <f>IF(G50 = "NULL", "NULL", H50*4)</f>
        <v>181.44000000000003</v>
      </c>
      <c r="AA50" s="15">
        <v>15000000036</v>
      </c>
      <c r="AB50" s="8">
        <f>IF(OR(E50 = "NULL", G50 = "NULL"), "NULL", (E50+G50)/2)</f>
        <v>1.2000000000000002</v>
      </c>
      <c r="AC50" s="8">
        <f>IF(OR(F50 = "NULL", H50 = "NULL"), "NULL", (F50+H50)/2)</f>
        <v>34.020000000000003</v>
      </c>
      <c r="AD50" s="15">
        <v>17000000036</v>
      </c>
      <c r="AE50" s="8">
        <f>IF(H50 = "NULL", "NULL", AF50/28.35)</f>
        <v>4.0000000000000009</v>
      </c>
      <c r="AF50" s="8">
        <f>IF(H50 = "NULL", "NULL", J50*2)</f>
        <v>113.40000000000002</v>
      </c>
      <c r="AG50" s="15">
        <v>19000000036</v>
      </c>
      <c r="AH50" s="8">
        <f>IF(AB50 = "NULL", "NULL", AB50*2)</f>
        <v>2.4000000000000004</v>
      </c>
      <c r="AI50" s="8">
        <f>IF(AC50 = "NULL", "NULL", AC50*2)</f>
        <v>68.040000000000006</v>
      </c>
      <c r="AJ50" s="15">
        <v>21000000036</v>
      </c>
      <c r="AK50" s="13"/>
      <c r="AL50" s="11" t="str">
        <f>SUBSTITUTE(D50,CHAR(10)&amp;"• Packed in a facility and/or equipment that produces products containing peanuts, tree nuts, soybean, milk, dairy, eggs, fish, shellfish, wheat, sesame. •","")</f>
        <v>Black Currant Tea Ingredients:
black tea, blackberry leaf, artificial flavoring</v>
      </c>
    </row>
    <row r="51" spans="1:38" ht="75" x14ac:dyDescent="0.3">
      <c r="A51" s="10" t="s">
        <v>130</v>
      </c>
      <c r="B51" s="10" t="s">
        <v>131</v>
      </c>
      <c r="C51" s="10" t="s">
        <v>132</v>
      </c>
      <c r="D51" s="11" t="s">
        <v>2575</v>
      </c>
      <c r="E51" s="8">
        <f>IF(F51 = "NULL", "NULL", F51/28.35)</f>
        <v>2.9</v>
      </c>
      <c r="F51" s="8">
        <v>82.215000000000003</v>
      </c>
      <c r="G51" s="8">
        <f>IF(H51 = "NULL", "NULL", H51/28.35)</f>
        <v>5.8</v>
      </c>
      <c r="H51" s="8">
        <v>164.43</v>
      </c>
      <c r="I51" s="8">
        <f>IF(G51 = "NULL", "NULL", G51*1.25)</f>
        <v>7.25</v>
      </c>
      <c r="J51" s="8">
        <f>IF(G51 = "NULL", "NULL", H51*1.25)</f>
        <v>205.53750000000002</v>
      </c>
      <c r="K51" s="8">
        <f>IF(G51 = "NULL", "NULL", G51*2)</f>
        <v>11.6</v>
      </c>
      <c r="L51" s="8">
        <f>IF(G51 = "NULL", "NULL", H51*2)</f>
        <v>328.86</v>
      </c>
      <c r="M51" s="11" t="str">
        <f>CONCATENATE(D51, CHAR(10), " - NET WT. ", TEXT(E51, "0.00"), " oz (", F51, " grams)")</f>
        <v>Black Garlic Sea Salt Ingredients:
sea salt, black garlic
• Packed in a facility and/or equipment that produces products containing peanuts, tree nuts, soybean, milk, dairy, eggs, fish, shellfish, wheat, sesame. •
 - NET WT. 2.90 oz (82.215 grams)</v>
      </c>
      <c r="N51" s="12">
        <v>10000000419</v>
      </c>
      <c r="O51" s="12">
        <v>30000000419</v>
      </c>
      <c r="P51" s="12">
        <v>50000000419</v>
      </c>
      <c r="Q51" s="12">
        <v>70000000419</v>
      </c>
      <c r="R51" s="12">
        <v>90000000419</v>
      </c>
      <c r="S51" s="12">
        <v>11000000419</v>
      </c>
      <c r="T51" s="12">
        <v>13000000419</v>
      </c>
      <c r="U51" s="10"/>
      <c r="V51" s="11"/>
      <c r="W51" s="8">
        <f>IF(G51 = "NULL", "NULL", G51/4)</f>
        <v>1.45</v>
      </c>
      <c r="X51" s="8">
        <f>IF(W51 = "NULL", "NULL", W51*28.35)</f>
        <v>41.107500000000002</v>
      </c>
      <c r="Y51" s="8">
        <f>IF(G51 = "NULL", "NULL", G51*4)</f>
        <v>23.2</v>
      </c>
      <c r="Z51" s="8">
        <f>IF(G51 = "NULL", "NULL", H51*4)</f>
        <v>657.72</v>
      </c>
      <c r="AA51" s="15">
        <v>15000000419</v>
      </c>
      <c r="AB51" s="8">
        <f>IF(OR(E51 = "NULL", G51 = "NULL"), "NULL", (E51+G51)/2)</f>
        <v>4.3499999999999996</v>
      </c>
      <c r="AC51" s="8">
        <f>IF(OR(F51 = "NULL", H51 = "NULL"), "NULL", (F51+H51)/2)</f>
        <v>123.32250000000001</v>
      </c>
      <c r="AD51" s="15">
        <v>17000000419</v>
      </c>
      <c r="AE51" s="8">
        <f>IF(H51 = "NULL", "NULL", AF51/28.35)</f>
        <v>14.5</v>
      </c>
      <c r="AF51" s="8">
        <f>IF(H51 = "NULL", "NULL", J51*2)</f>
        <v>411.07500000000005</v>
      </c>
      <c r="AG51" s="15">
        <v>19000000419</v>
      </c>
      <c r="AH51" s="8">
        <f>IF(AB51 = "NULL", "NULL", AB51*2)</f>
        <v>8.6999999999999993</v>
      </c>
      <c r="AI51" s="8">
        <f>IF(AC51 = "NULL", "NULL", AC51*2)</f>
        <v>246.64500000000001</v>
      </c>
      <c r="AJ51" s="15">
        <v>21000000419</v>
      </c>
      <c r="AK51" s="13"/>
      <c r="AL51" s="11" t="str">
        <f>SUBSTITUTE(D51,CHAR(10)&amp;"• Packed in a facility and/or equipment that produces products containing peanuts, tree nuts, soybean, milk, dairy, eggs, fish, shellfish, wheat, sesame. •","")</f>
        <v>Black Garlic Sea Salt Ingredients:
sea salt, black garlic</v>
      </c>
    </row>
    <row r="52" spans="1:38" ht="75" x14ac:dyDescent="0.3">
      <c r="A52" s="10" t="s">
        <v>133</v>
      </c>
      <c r="B52" s="10" t="s">
        <v>134</v>
      </c>
      <c r="C52" s="10" t="s">
        <v>135</v>
      </c>
      <c r="D52" s="11" t="s">
        <v>2531</v>
      </c>
      <c r="E52" s="8">
        <f>IF(F52 = "NULL", "NULL", F52/28.35)</f>
        <v>2.2999999999999998</v>
      </c>
      <c r="F52" s="8">
        <v>65.204999999999998</v>
      </c>
      <c r="G52" s="8">
        <f>IF(H52 = "NULL", "NULL", H52/28.35)</f>
        <v>4.5999999999999996</v>
      </c>
      <c r="H52" s="8">
        <v>130.41</v>
      </c>
      <c r="I52" s="8">
        <f>IF(G52 = "NULL", "NULL", G52*1.25)</f>
        <v>5.75</v>
      </c>
      <c r="J52" s="8">
        <f>IF(G52 = "NULL", "NULL", H52*1.25)</f>
        <v>163.01249999999999</v>
      </c>
      <c r="K52" s="8">
        <f>IF(G52 = "NULL", "NULL", G52*2)</f>
        <v>9.1999999999999993</v>
      </c>
      <c r="L52" s="8">
        <f>IF(G52 = "NULL", "NULL", H52*2)</f>
        <v>260.82</v>
      </c>
      <c r="M52" s="11" t="str">
        <f>CONCATENATE(D52, CHAR(10), " - NET WT. ", TEXT(E52, "0.00"), " oz (", F52, " grams)")</f>
        <v>Hawaiian Black Lava Sea Salt Ingredients:
salt
• Packed in a facility and/or equipment that produces products containing peanuts, tree nuts, soybean, milk, dairy, eggs, fish, shellfish, wheat, sesame. •
 - NET WT. 2.30 oz (65.205 grams)</v>
      </c>
      <c r="N52" s="12">
        <v>10000000037</v>
      </c>
      <c r="O52" s="12">
        <v>30000000037</v>
      </c>
      <c r="P52" s="12">
        <v>50000000037</v>
      </c>
      <c r="Q52" s="12">
        <v>70000000037</v>
      </c>
      <c r="R52" s="12">
        <v>90000000037</v>
      </c>
      <c r="S52" s="12">
        <v>11000000037</v>
      </c>
      <c r="T52" s="12">
        <v>13000000037</v>
      </c>
      <c r="U52" s="10" t="s">
        <v>38</v>
      </c>
      <c r="V52" s="11"/>
      <c r="W52" s="8">
        <f>IF(G52 = "NULL", "NULL", G52/4)</f>
        <v>1.1499999999999999</v>
      </c>
      <c r="X52" s="8">
        <f>IF(W52 = "NULL", "NULL", W52*28.35)</f>
        <v>32.602499999999999</v>
      </c>
      <c r="Y52" s="8">
        <f>IF(G52 = "NULL", "NULL", G52*4)</f>
        <v>18.399999999999999</v>
      </c>
      <c r="Z52" s="8">
        <f>IF(G52 = "NULL", "NULL", H52*4)</f>
        <v>521.64</v>
      </c>
      <c r="AA52" s="15">
        <v>15000000037</v>
      </c>
      <c r="AB52" s="8">
        <f>IF(OR(E52 = "NULL", G52 = "NULL"), "NULL", (E52+G52)/2)</f>
        <v>3.4499999999999997</v>
      </c>
      <c r="AC52" s="8">
        <f>IF(OR(F52 = "NULL", H52 = "NULL"), "NULL", (F52+H52)/2)</f>
        <v>97.807500000000005</v>
      </c>
      <c r="AD52" s="15">
        <v>17000000037</v>
      </c>
      <c r="AE52" s="8">
        <f>IF(H52 = "NULL", "NULL", AF52/28.35)</f>
        <v>11.499999999999998</v>
      </c>
      <c r="AF52" s="8">
        <f>IF(H52 = "NULL", "NULL", J52*2)</f>
        <v>326.02499999999998</v>
      </c>
      <c r="AG52" s="15">
        <v>19000000037</v>
      </c>
      <c r="AH52" s="8">
        <f>IF(AB52 = "NULL", "NULL", AB52*2)</f>
        <v>6.8999999999999995</v>
      </c>
      <c r="AI52" s="8">
        <f>IF(AC52 = "NULL", "NULL", AC52*2)</f>
        <v>195.61500000000001</v>
      </c>
      <c r="AJ52" s="15">
        <v>21000000037</v>
      </c>
      <c r="AK52" s="13"/>
      <c r="AL52" s="11" t="str">
        <f>SUBSTITUTE(D52,CHAR(10)&amp;"• Packed in a facility and/or equipment that produces products containing peanuts, tree nuts, soybean, milk, dairy, eggs, fish, shellfish, wheat, sesame. •","")</f>
        <v>Hawaiian Black Lava Sea Salt Ingredients:
salt</v>
      </c>
    </row>
    <row r="53" spans="1:38" ht="75" x14ac:dyDescent="0.3">
      <c r="A53" s="10" t="s">
        <v>136</v>
      </c>
      <c r="B53" s="10" t="s">
        <v>137</v>
      </c>
      <c r="C53" s="10" t="s">
        <v>137</v>
      </c>
      <c r="D53" s="11" t="s">
        <v>2383</v>
      </c>
      <c r="E53" s="8">
        <f>IF(F53 = "NULL", "NULL", F53/28.35)</f>
        <v>1.128747795414462</v>
      </c>
      <c r="F53" s="8">
        <v>32</v>
      </c>
      <c r="G53" s="8">
        <f>IF(H53 = "NULL", "NULL", H53/28.35)</f>
        <v>2.3985890652557318</v>
      </c>
      <c r="H53" s="8">
        <v>68</v>
      </c>
      <c r="I53" s="8">
        <f>IF(G53 = "NULL", "NULL", G53*1.25)</f>
        <v>2.9982363315696645</v>
      </c>
      <c r="J53" s="8">
        <f>IF(G53 = "NULL", "NULL", H53*1.25)</f>
        <v>85</v>
      </c>
      <c r="K53" s="8">
        <f>IF(G53 = "NULL", "NULL", G53*2)</f>
        <v>4.7971781305114636</v>
      </c>
      <c r="L53" s="8">
        <f>IF(G53 = "NULL", "NULL", H53*2)</f>
        <v>136</v>
      </c>
      <c r="M53" s="11" t="str">
        <f>CONCATENATE(D53, CHAR(10), " - NET WT. ", TEXT(E53, "0.00"), " oz (", F53, " grams)")</f>
        <v>Black Peppercorn Ingredients:
black peppercorns
• Packed in a facility and/or equipment that produces products containing peanuts, tree nuts, soybean, milk, dairy, eggs, fish, shellfish, wheat, sesame. •
 - NET WT. 1.13 oz (32 grams)</v>
      </c>
      <c r="N53" s="12">
        <v>10000000038</v>
      </c>
      <c r="O53" s="12">
        <v>30000000038</v>
      </c>
      <c r="P53" s="12">
        <v>50000000038</v>
      </c>
      <c r="Q53" s="12">
        <v>70000000038</v>
      </c>
      <c r="R53" s="12">
        <v>90000000038</v>
      </c>
      <c r="S53" s="12">
        <v>11000000038</v>
      </c>
      <c r="T53" s="12">
        <v>13000000038</v>
      </c>
      <c r="U53" s="10"/>
      <c r="V53" s="11" t="s">
        <v>138</v>
      </c>
      <c r="W53" s="8">
        <f>IF(G53 = "NULL", "NULL", G53/4)</f>
        <v>0.59964726631393295</v>
      </c>
      <c r="X53" s="8">
        <f>IF(W53 = "NULL", "NULL", W53*28.35)</f>
        <v>17</v>
      </c>
      <c r="Y53" s="8">
        <f>IF(G53 = "NULL", "NULL", G53*4)</f>
        <v>9.5943562610229272</v>
      </c>
      <c r="Z53" s="8">
        <f>IF(G53 = "NULL", "NULL", H53*4)</f>
        <v>272</v>
      </c>
      <c r="AA53" s="15">
        <v>15000000038</v>
      </c>
      <c r="AB53" s="8">
        <f>IF(OR(E53 = "NULL", G53 = "NULL"), "NULL", (E53+G53)/2)</f>
        <v>1.7636684303350969</v>
      </c>
      <c r="AC53" s="8">
        <f>IF(OR(F53 = "NULL", H53 = "NULL"), "NULL", (F53+H53)/2)</f>
        <v>50</v>
      </c>
      <c r="AD53" s="15">
        <v>17000000038</v>
      </c>
      <c r="AE53" s="8">
        <f>IF(H53 = "NULL", "NULL", AF53/28.35)</f>
        <v>5.9964726631393299</v>
      </c>
      <c r="AF53" s="8">
        <f>IF(H53 = "NULL", "NULL", J53*2)</f>
        <v>170</v>
      </c>
      <c r="AG53" s="15">
        <v>19000000038</v>
      </c>
      <c r="AH53" s="8">
        <f>IF(AB53 = "NULL", "NULL", AB53*2)</f>
        <v>3.5273368606701938</v>
      </c>
      <c r="AI53" s="8">
        <f>IF(AC53 = "NULL", "NULL", AC53*2)</f>
        <v>100</v>
      </c>
      <c r="AJ53" s="15">
        <v>21000000038</v>
      </c>
      <c r="AK53" s="13"/>
      <c r="AL53" s="11" t="str">
        <f>SUBSTITUTE(D53,CHAR(10)&amp;"• Packed in a facility and/or equipment that produces products containing peanuts, tree nuts, soybean, milk, dairy, eggs, fish, shellfish, wheat, sesame. •","")</f>
        <v>Black Peppercorn Ingredients:
black peppercorns</v>
      </c>
    </row>
    <row r="54" spans="1:38" ht="105" x14ac:dyDescent="0.3">
      <c r="A54" s="10" t="s">
        <v>2038</v>
      </c>
      <c r="B54" s="10" t="s">
        <v>2039</v>
      </c>
      <c r="C54" s="10" t="s">
        <v>2040</v>
      </c>
      <c r="D54" s="11" t="s">
        <v>2321</v>
      </c>
      <c r="E54" s="8">
        <f>IF(F54 = "NULL", "NULL", F54/28.35)</f>
        <v>1</v>
      </c>
      <c r="F54" s="8">
        <v>28.35</v>
      </c>
      <c r="G54" s="8">
        <f>IF(H54 = "NULL", "NULL", H54/28.35)</f>
        <v>2</v>
      </c>
      <c r="H54" s="8">
        <v>56.7</v>
      </c>
      <c r="I54" s="8">
        <f>IF(G54 = "NULL", "NULL", G54*1.25)</f>
        <v>2.5</v>
      </c>
      <c r="J54" s="8">
        <f>IF(G54 = "NULL", "NULL", H54*1.25)</f>
        <v>70.875</v>
      </c>
      <c r="K54" s="8">
        <f>IF(G54 = "NULL", "NULL", G54*2)</f>
        <v>4</v>
      </c>
      <c r="L54" s="8">
        <f>IF(G54 = "NULL", "NULL", H54*2)</f>
        <v>113.4</v>
      </c>
      <c r="M54" s="11" t="str">
        <f>CONCATENATE(D54, CHAR(10), " - NET WT. ", TEXT(E54, "0.00"), " oz (", F54, " grams)")</f>
        <v>Black Truffle Grill Dust Seasoning Ingredients:
black truffle salt (salt, truffle flavor (natural and artificial flavors), truffles, canola oil), garlic, onion, black peppercorn, cornstarch, cocoa powder, sugar
• Packed in a facility and/or equipment that produces products containing peanuts, tree nuts, soybean, milk, dairy, eggs, fish, shellfish, wheat, sesame. •
 - NET WT. 1.00 oz (28.35 grams)</v>
      </c>
      <c r="N54" s="12">
        <v>10000000563</v>
      </c>
      <c r="O54" s="12">
        <v>30000000563</v>
      </c>
      <c r="P54" s="12">
        <v>50000000563</v>
      </c>
      <c r="Q54" s="12">
        <v>70000000563</v>
      </c>
      <c r="R54" s="12">
        <v>90000000563</v>
      </c>
      <c r="S54" s="12">
        <v>11000000563</v>
      </c>
      <c r="T54" s="12">
        <v>13000000563</v>
      </c>
      <c r="U54" s="24"/>
      <c r="W54" s="8">
        <f>IF(G54 = "NULL", "NULL", G54/4)</f>
        <v>0.5</v>
      </c>
      <c r="X54" s="8">
        <f>IF(W54 = "NULL", "NULL", W54*28.35)</f>
        <v>14.175000000000001</v>
      </c>
      <c r="Y54" s="8">
        <f>IF(G54 = "NULL", "NULL", G54*4)</f>
        <v>8</v>
      </c>
      <c r="Z54" s="8">
        <f>IF(G54 = "NULL", "NULL", H54*4)</f>
        <v>226.8</v>
      </c>
      <c r="AA54" s="15">
        <v>15000000563</v>
      </c>
      <c r="AB54" s="8">
        <f>IF(OR(E54 = "NULL", G54 = "NULL"), "NULL", (E54+G54)/2)</f>
        <v>1.5</v>
      </c>
      <c r="AC54" s="8">
        <f>IF(OR(F54 = "NULL", H54 = "NULL"), "NULL", (F54+H54)/2)</f>
        <v>42.525000000000006</v>
      </c>
      <c r="AD54" s="15">
        <v>17000000563</v>
      </c>
      <c r="AE54" s="15">
        <f>IF(H54 = "NULL", "NULL", AF54/28.35)</f>
        <v>5</v>
      </c>
      <c r="AF54" s="15">
        <f>IF(H54 = "NULL", "NULL", J54*2)</f>
        <v>141.75</v>
      </c>
      <c r="AG54" s="15">
        <v>19000000563</v>
      </c>
      <c r="AH54" s="8">
        <f>IF(AB54 = "NULL", "NULL", AB54*2)</f>
        <v>3</v>
      </c>
      <c r="AI54" s="8">
        <f>IF(AC54 = "NULL", "NULL", AC54*2)</f>
        <v>85.050000000000011</v>
      </c>
      <c r="AJ54" s="15">
        <v>21000000563</v>
      </c>
      <c r="AK54" s="13" t="s">
        <v>2041</v>
      </c>
      <c r="AL54" s="11" t="str">
        <f>SUBSTITUTE(D54,CHAR(10)&amp;"• Packed in a facility and/or equipment that produces products containing peanuts, tree nuts, soybean, milk, dairy, eggs, fish, shellfish, wheat, sesame. •","")</f>
        <v>Black Truffle Grill Dust Seasoning Ingredients:
black truffle salt (salt, truffle flavor (natural and artificial flavors), truffles, canola oil), garlic, onion, black peppercorn, cornstarch, cocoa powder, sugar</v>
      </c>
    </row>
    <row r="55" spans="1:38" ht="90" x14ac:dyDescent="0.3">
      <c r="A55" s="39" t="s">
        <v>139</v>
      </c>
      <c r="B55" s="10" t="s">
        <v>140</v>
      </c>
      <c r="C55" s="10" t="s">
        <v>140</v>
      </c>
      <c r="D55" s="11" t="s">
        <v>2456</v>
      </c>
      <c r="E55" s="8">
        <f>IF(F55 = "NULL", "NULL", F55/28.35)</f>
        <v>1.128747795414462</v>
      </c>
      <c r="F55" s="8">
        <v>32</v>
      </c>
      <c r="G55" s="8">
        <f>IF(H55 = "NULL", "NULL", H55/28.35)</f>
        <v>2.257495590828924</v>
      </c>
      <c r="H55" s="8">
        <v>64</v>
      </c>
      <c r="I55" s="8">
        <f>IF(G55 = "NULL", "NULL", G55*1.25)</f>
        <v>2.821869488536155</v>
      </c>
      <c r="J55" s="8">
        <f>IF(G55 = "NULL", "NULL", H55*1.25)</f>
        <v>80</v>
      </c>
      <c r="K55" s="8">
        <f>IF(G55 = "NULL", "NULL", G55*2)</f>
        <v>4.5149911816578481</v>
      </c>
      <c r="L55" s="8">
        <f>IF(G55 = "NULL", "NULL", H55*2)</f>
        <v>128</v>
      </c>
      <c r="M55" s="11" t="str">
        <f>CONCATENATE(D55, CHAR(10), " - NET WT. ", TEXT(E55, "0.00"), " oz (", F55, " grams)")</f>
        <v>Blackened Seasoning Ingredients:
salt, spices, chili pepper, dehydrated garlic, dehydrated onion, silicon dioxide (anti caking)
• Packed in a facility and/or equipment that produces products containing peanuts, tree nuts, soybean, milk, dairy, eggs, fish, shellfish, wheat, sesame. •
 - NET WT. 1.13 oz (32 grams)</v>
      </c>
      <c r="N55" s="12">
        <v>10000000039</v>
      </c>
      <c r="O55" s="12">
        <v>30000000039</v>
      </c>
      <c r="P55" s="12">
        <v>50000000039</v>
      </c>
      <c r="Q55" s="12">
        <v>70000000039</v>
      </c>
      <c r="R55" s="12">
        <v>90000000039</v>
      </c>
      <c r="S55" s="12">
        <v>11000000039</v>
      </c>
      <c r="T55" s="12">
        <v>13000000039</v>
      </c>
      <c r="U55" s="10" t="s">
        <v>38</v>
      </c>
      <c r="V55" s="11" t="s">
        <v>1300</v>
      </c>
      <c r="W55" s="8">
        <f>IF(G55 = "NULL", "NULL", G55/4)</f>
        <v>0.56437389770723101</v>
      </c>
      <c r="X55" s="8">
        <f>IF(W55 = "NULL", "NULL", W55*28.35)</f>
        <v>16</v>
      </c>
      <c r="Y55" s="8">
        <f>IF(G55 = "NULL", "NULL", G55*4)</f>
        <v>9.0299823633156961</v>
      </c>
      <c r="Z55" s="8">
        <f>IF(G55 = "NULL", "NULL", H55*4)</f>
        <v>256</v>
      </c>
      <c r="AA55" s="15">
        <v>15000000039</v>
      </c>
      <c r="AB55" s="8">
        <f>IF(OR(E55 = "NULL", G55 = "NULL"), "NULL", (E55+G55)/2)</f>
        <v>1.693121693121693</v>
      </c>
      <c r="AC55" s="8">
        <f>IF(OR(F55 = "NULL", H55 = "NULL"), "NULL", (F55+H55)/2)</f>
        <v>48</v>
      </c>
      <c r="AD55" s="15">
        <v>17000000039</v>
      </c>
      <c r="AE55" s="8">
        <f>IF(H55 = "NULL", "NULL", AF55/28.35)</f>
        <v>5.6437389770723101</v>
      </c>
      <c r="AF55" s="8">
        <f>IF(H55 = "NULL", "NULL", J55*2)</f>
        <v>160</v>
      </c>
      <c r="AG55" s="15">
        <v>19000000039</v>
      </c>
      <c r="AH55" s="8">
        <f>IF(AB55 = "NULL", "NULL", AB55*2)</f>
        <v>3.3862433862433861</v>
      </c>
      <c r="AI55" s="8">
        <f>IF(AC55 = "NULL", "NULL", AC55*2)</f>
        <v>96</v>
      </c>
      <c r="AJ55" s="15">
        <v>21000000039</v>
      </c>
      <c r="AK55" s="13"/>
      <c r="AL55" s="11" t="str">
        <f>SUBSTITUTE(D55,CHAR(10)&amp;"• Packed in a facility and/or equipment that produces products containing peanuts, tree nuts, soybean, milk, dairy, eggs, fish, shellfish, wheat, sesame. •","")</f>
        <v>Blackened Seasoning Ingredients:
salt, spices, chili pepper, dehydrated garlic, dehydrated onion, silicon dioxide (anti caking)</v>
      </c>
    </row>
    <row r="56" spans="1:38" ht="120" x14ac:dyDescent="0.3">
      <c r="A56" s="10" t="s">
        <v>141</v>
      </c>
      <c r="B56" s="10" t="s">
        <v>142</v>
      </c>
      <c r="C56" s="10" t="s">
        <v>143</v>
      </c>
      <c r="D56" s="11" t="s">
        <v>2160</v>
      </c>
      <c r="E56" s="8">
        <f>IF(F56 = "NULL", "NULL", F56/28.35)</f>
        <v>3.2999999999999994</v>
      </c>
      <c r="F56" s="8">
        <v>93.554999999999993</v>
      </c>
      <c r="G56" s="8">
        <f>IF(H56 = "NULL", "NULL", H56/28.35)</f>
        <v>6.5999999999999988</v>
      </c>
      <c r="H56" s="8">
        <v>187.10999999999999</v>
      </c>
      <c r="I56" s="8">
        <f>IF(G56 = "NULL", "NULL", G56*1.25)</f>
        <v>8.2499999999999982</v>
      </c>
      <c r="J56" s="8">
        <f>IF(G56 = "NULL", "NULL", H56*1.25)</f>
        <v>233.88749999999999</v>
      </c>
      <c r="K56" s="8">
        <f>IF(G56 = "NULL", "NULL", G56*2)</f>
        <v>13.199999999999998</v>
      </c>
      <c r="L56" s="8">
        <f>IF(G56 = "NULL", "NULL", H56*2)</f>
        <v>374.21999999999997</v>
      </c>
      <c r="M56" s="11" t="str">
        <f>CONCATENATE(D56, CHAR(10), " - NET WT. ", TEXT(E56, "0.00"), " oz (", F56, " grams)")</f>
        <v>Bleu Cheese Powder Ingredients:
dehydrated blend of blue &amp; cheddar cheeses (pasteurized milk, cheese cultures, salt, enzymes) whey, sodium phosphate salt, lactic acid 
• ALLERGY ALERT: contains dairy •
• Packed in a facility and/or equipment that produces products containing peanuts, tree nuts, soybean, milk, dairy, eggs, fish, shellfish, wheat, sesame. •
 - NET WT. 3.30 oz (93.555 grams)</v>
      </c>
      <c r="N56" s="12">
        <v>10000000040</v>
      </c>
      <c r="O56" s="12">
        <v>30000000040</v>
      </c>
      <c r="P56" s="12">
        <v>50000000040</v>
      </c>
      <c r="Q56" s="12">
        <v>70000000040</v>
      </c>
      <c r="R56" s="12">
        <v>90000000040</v>
      </c>
      <c r="S56" s="12">
        <v>11000000040</v>
      </c>
      <c r="T56" s="12">
        <v>13000000040</v>
      </c>
      <c r="U56" s="10"/>
      <c r="V56" s="11"/>
      <c r="W56" s="8">
        <f>IF(G56 = "NULL", "NULL", G56/4)</f>
        <v>1.6499999999999997</v>
      </c>
      <c r="X56" s="8">
        <f>IF(W56 = "NULL", "NULL", W56*28.35)</f>
        <v>46.777499999999996</v>
      </c>
      <c r="Y56" s="8">
        <f>IF(G56 = "NULL", "NULL", G56*4)</f>
        <v>26.399999999999995</v>
      </c>
      <c r="Z56" s="8">
        <f>IF(G56 = "NULL", "NULL", H56*4)</f>
        <v>748.43999999999994</v>
      </c>
      <c r="AA56" s="15">
        <v>15000000040</v>
      </c>
      <c r="AB56" s="8">
        <f>IF(OR(E56 = "NULL", G56 = "NULL"), "NULL", (E56+G56)/2)</f>
        <v>4.9499999999999993</v>
      </c>
      <c r="AC56" s="8">
        <f>IF(OR(F56 = "NULL", H56 = "NULL"), "NULL", (F56+H56)/2)</f>
        <v>140.33249999999998</v>
      </c>
      <c r="AD56" s="15">
        <v>17000000040</v>
      </c>
      <c r="AE56" s="8">
        <f>IF(H56 = "NULL", "NULL", AF56/28.35)</f>
        <v>16.5</v>
      </c>
      <c r="AF56" s="8">
        <f>IF(H56 = "NULL", "NULL", J56*2)</f>
        <v>467.77499999999998</v>
      </c>
      <c r="AG56" s="15">
        <v>19000000040</v>
      </c>
      <c r="AH56" s="8">
        <f>IF(AB56 = "NULL", "NULL", AB56*2)</f>
        <v>9.8999999999999986</v>
      </c>
      <c r="AI56" s="8">
        <f>IF(AC56 = "NULL", "NULL", AC56*2)</f>
        <v>280.66499999999996</v>
      </c>
      <c r="AJ56" s="15">
        <v>21000000040</v>
      </c>
      <c r="AK56" s="13"/>
      <c r="AL56" s="11" t="str">
        <f>SUBSTITUTE(D56,CHAR(10)&amp;"• Packed in a facility and/or equipment that produces products containing peanuts, tree nuts, soybean, milk, dairy, eggs, fish, shellfish, wheat, sesame. •","")</f>
        <v>Bleu Cheese Powder Ingredients:
dehydrated blend of blue &amp; cheddar cheeses (pasteurized milk, cheese cultures, salt, enzymes) whey, sodium phosphate salt, lactic acid 
• ALLERGY ALERT: contains dairy •</v>
      </c>
    </row>
    <row r="57" spans="1:38" ht="165" x14ac:dyDescent="0.3">
      <c r="A57" s="10" t="s">
        <v>144</v>
      </c>
      <c r="B57" s="10" t="s">
        <v>145</v>
      </c>
      <c r="C57" s="10" t="s">
        <v>145</v>
      </c>
      <c r="D57" s="11" t="s">
        <v>2608</v>
      </c>
      <c r="E57" s="8">
        <f>IF(F57 = "NULL", "NULL", F57/28.35)</f>
        <v>1.75</v>
      </c>
      <c r="F57" s="8">
        <v>49.612500000000004</v>
      </c>
      <c r="G57" s="8">
        <f>IF(H57 = "NULL", "NULL", H57/28.35)</f>
        <v>3.5</v>
      </c>
      <c r="H57" s="8">
        <v>99.225000000000009</v>
      </c>
      <c r="I57" s="8">
        <f>IF(G57 = "NULL", "NULL", G57*1.25)</f>
        <v>4.375</v>
      </c>
      <c r="J57" s="8">
        <f>IF(G57 = "NULL", "NULL", H57*1.25)</f>
        <v>124.03125000000001</v>
      </c>
      <c r="K57" s="8">
        <f>IF(G57 = "NULL", "NULL", G57*2)</f>
        <v>7</v>
      </c>
      <c r="L57" s="8">
        <f>IF(G57 = "NULL", "NULL", H57*2)</f>
        <v>198.45000000000002</v>
      </c>
      <c r="M57" s="11" t="str">
        <f>CONCATENATE(D57, CHAR(10), " - NET WT. ", TEXT(E57, "0.00"), " oz (", F57, " grams)")</f>
        <v>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57" s="12">
        <v>10000000041</v>
      </c>
      <c r="O57" s="12">
        <v>30000000041</v>
      </c>
      <c r="P57" s="12">
        <v>50000000041</v>
      </c>
      <c r="Q57" s="12">
        <v>70000000041</v>
      </c>
      <c r="R57" s="12">
        <v>90000000041</v>
      </c>
      <c r="S57" s="12">
        <v>11000000041</v>
      </c>
      <c r="T57" s="12">
        <v>13000000041</v>
      </c>
      <c r="U57" s="10" t="s">
        <v>38</v>
      </c>
      <c r="V57" s="11" t="s">
        <v>146</v>
      </c>
      <c r="W57" s="8">
        <f>IF(G57 = "NULL", "NULL", G57/4)</f>
        <v>0.875</v>
      </c>
      <c r="X57" s="8">
        <f>IF(W57 = "NULL", "NULL", W57*28.35)</f>
        <v>24.806250000000002</v>
      </c>
      <c r="Y57" s="8">
        <f>IF(G57 = "NULL", "NULL", G57*4)</f>
        <v>14</v>
      </c>
      <c r="Z57" s="8">
        <f>IF(G57 = "NULL", "NULL", H57*4)</f>
        <v>396.90000000000003</v>
      </c>
      <c r="AA57" s="15">
        <v>15000000041</v>
      </c>
      <c r="AB57" s="8">
        <f>IF(OR(E57 = "NULL", G57 = "NULL"), "NULL", (E57+G57)/2)</f>
        <v>2.625</v>
      </c>
      <c r="AC57" s="8">
        <f>IF(OR(F57 = "NULL", H57 = "NULL"), "NULL", (F57+H57)/2)</f>
        <v>74.418750000000003</v>
      </c>
      <c r="AD57" s="15">
        <v>17000000041</v>
      </c>
      <c r="AE57" s="8">
        <f>IF(H57 = "NULL", "NULL", AF57/28.35)</f>
        <v>8.75</v>
      </c>
      <c r="AF57" s="8">
        <f>IF(H57 = "NULL", "NULL", J57*2)</f>
        <v>248.06250000000003</v>
      </c>
      <c r="AG57" s="15">
        <v>19000000041</v>
      </c>
      <c r="AH57" s="8">
        <f>IF(AB57 = "NULL", "NULL", AB57*2)</f>
        <v>5.25</v>
      </c>
      <c r="AI57" s="8">
        <f>IF(AC57 = "NULL", "NULL", AC57*2)</f>
        <v>148.83750000000001</v>
      </c>
      <c r="AJ57" s="15">
        <v>21000000041</v>
      </c>
      <c r="AK57" s="13"/>
      <c r="AL57" s="11" t="str">
        <f>SUBSTITUTE(D57,CHAR(10)&amp;"• Packed in a facility and/or equipment that produces products containing peanuts, tree nuts, soybean, milk, dairy, eggs, fish, shellfish, wheat, sesame. •","")</f>
        <v>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v>
      </c>
    </row>
    <row r="58" spans="1:38" ht="300" x14ac:dyDescent="0.3">
      <c r="A58" s="10" t="s">
        <v>1904</v>
      </c>
      <c r="B58" s="10" t="s">
        <v>1905</v>
      </c>
      <c r="C58" s="10" t="s">
        <v>1905</v>
      </c>
      <c r="D58" s="11" t="s">
        <v>2507</v>
      </c>
      <c r="E58" s="8">
        <f>IF(F58 = "NULL", "NULL", F58/28.35)</f>
        <v>1.7636684303350969</v>
      </c>
      <c r="F58" s="8">
        <v>50</v>
      </c>
      <c r="G58" s="8">
        <f>IF(H58 = "NULL", "NULL", H58/28.35)</f>
        <v>3.5273368606701938</v>
      </c>
      <c r="H58" s="8">
        <v>100</v>
      </c>
      <c r="I58" s="8">
        <f>IF(G58 = "NULL", "NULL", G58*1.25)</f>
        <v>4.409171075837742</v>
      </c>
      <c r="J58" s="8">
        <f>IF(G58 = "NULL", "NULL", H58*1.25)</f>
        <v>125</v>
      </c>
      <c r="K58" s="8">
        <f>IF(G58 = "NULL", "NULL", G58*2)</f>
        <v>7.0546737213403876</v>
      </c>
      <c r="L58" s="8">
        <f>IF(G58 = "NULL", "NULL", H58*2)</f>
        <v>200</v>
      </c>
      <c r="M58" s="11" t="str">
        <f>CONCATENATE(D58, CHAR(10), " - NET WT. ", TEXT(E58, "0.00"), " oz (", F58, " grams)")</f>
        <v>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
• Packed in a facility and/or equipment that produces products containing peanuts, tree nuts, soybean, milk, dairy, eggs, fish, shellfish, wheat, sesame. •
 - NET WT. 1.76 oz (50 grams)</v>
      </c>
      <c r="N58" s="12">
        <v>10000000533</v>
      </c>
      <c r="O58" s="12">
        <v>30000000533</v>
      </c>
      <c r="P58" s="12">
        <v>50000000533</v>
      </c>
      <c r="Q58" s="12">
        <v>70000000533</v>
      </c>
      <c r="R58" s="12">
        <v>90000000533</v>
      </c>
      <c r="S58" s="12">
        <v>11000000533</v>
      </c>
      <c r="T58" s="12">
        <v>13000000533</v>
      </c>
      <c r="U58" s="24"/>
      <c r="V58" s="8" t="s">
        <v>255</v>
      </c>
      <c r="W58" s="8">
        <f>IF(G58 = "NULL", "NULL", G58/4)</f>
        <v>0.88183421516754845</v>
      </c>
      <c r="X58" s="8">
        <f>IF(W58 = "NULL", "NULL", W58*28.35)</f>
        <v>25</v>
      </c>
      <c r="Y58" s="8">
        <f>IF(G58 = "NULL", "NULL", G58*4)</f>
        <v>14.109347442680775</v>
      </c>
      <c r="Z58" s="8">
        <f>IF(G58 = "NULL", "NULL", H58*4)</f>
        <v>400</v>
      </c>
      <c r="AA58" s="15">
        <v>15000000533</v>
      </c>
      <c r="AB58" s="8">
        <f>IF(OR(E58 = "NULL", G58 = "NULL"), "NULL", (E58+G58)/2)</f>
        <v>2.6455026455026456</v>
      </c>
      <c r="AC58" s="8">
        <f>IF(OR(F58 = "NULL", H58 = "NULL"), "NULL", (F58+H58)/2)</f>
        <v>75</v>
      </c>
      <c r="AD58" s="15">
        <v>17000000533</v>
      </c>
      <c r="AE58" s="8">
        <f>IF(H58 = "NULL", "NULL", AF58/28.35)</f>
        <v>8.8183421516754841</v>
      </c>
      <c r="AF58" s="8">
        <f>IF(H58 = "NULL", "NULL", J58*2)</f>
        <v>250</v>
      </c>
      <c r="AG58" s="15">
        <v>19000000533</v>
      </c>
      <c r="AH58" s="8">
        <f>IF(AB58 = "NULL", "NULL", AB58*2)</f>
        <v>5.2910052910052912</v>
      </c>
      <c r="AI58" s="8">
        <f>IF(AC58 = "NULL", "NULL", AC58*2)</f>
        <v>150</v>
      </c>
      <c r="AJ58" s="15">
        <v>21000000533</v>
      </c>
      <c r="AK58" s="13"/>
      <c r="AL58" s="11" t="str">
        <f>SUBSTITUTE(D58,CHAR(10)&amp;"• Packed in a facility and/or equipment that produces products containing peanuts, tree nuts, soybean, milk, dairy, eggs, fish, shellfish, wheat, sesame. •","")</f>
        <v>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v>
      </c>
    </row>
    <row r="59" spans="1:38" ht="195" x14ac:dyDescent="0.3">
      <c r="A59" s="10" t="s">
        <v>148</v>
      </c>
      <c r="B59" s="10" t="s">
        <v>149</v>
      </c>
      <c r="C59" s="10" t="s">
        <v>150</v>
      </c>
      <c r="D59" s="11" t="s">
        <v>2634</v>
      </c>
      <c r="E59" s="8">
        <f>IF(F59 = "NULL", "NULL", F59/28.35)</f>
        <v>1.69</v>
      </c>
      <c r="F59" s="8">
        <v>47.911500000000004</v>
      </c>
      <c r="G59" s="8">
        <f>IF(H59 = "NULL", "NULL", H59/28.35)</f>
        <v>3.38</v>
      </c>
      <c r="H59" s="8">
        <v>95.823000000000008</v>
      </c>
      <c r="I59" s="8">
        <f>IF(G59 = "NULL", "NULL", G59*1.25)</f>
        <v>4.2249999999999996</v>
      </c>
      <c r="J59" s="8">
        <f>IF(G59 = "NULL", "NULL", H59*1.25)</f>
        <v>119.77875</v>
      </c>
      <c r="K59" s="8">
        <f>IF(G59 = "NULL", "NULL", G59*2)</f>
        <v>6.76</v>
      </c>
      <c r="L59" s="8">
        <f>IF(G59 = "NULL", "NULL", H59*2)</f>
        <v>191.64600000000002</v>
      </c>
      <c r="M59" s="11" t="str">
        <f>CONCATENATE(D59, CHAR(10), " - NET WT. ", TEXT(E59, "0.00"), " oz (", F59, " grams)")</f>
        <v>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59" s="12">
        <v>10000000460</v>
      </c>
      <c r="O59" s="12">
        <v>30000000460</v>
      </c>
      <c r="P59" s="12">
        <v>50000000460</v>
      </c>
      <c r="Q59" s="12">
        <v>70000000460</v>
      </c>
      <c r="R59" s="12">
        <v>90000000460</v>
      </c>
      <c r="S59" s="12">
        <v>11000000460</v>
      </c>
      <c r="T59" s="12">
        <v>13000000460</v>
      </c>
      <c r="U59" s="10" t="s">
        <v>38</v>
      </c>
      <c r="V59" s="11" t="s">
        <v>255</v>
      </c>
      <c r="W59" s="8">
        <f>IF(G59 = "NULL", "NULL", G59/4)</f>
        <v>0.84499999999999997</v>
      </c>
      <c r="X59" s="8">
        <f>IF(W59 = "NULL", "NULL", W59*28.35)</f>
        <v>23.955750000000002</v>
      </c>
      <c r="Y59" s="8">
        <f>IF(G59 = "NULL", "NULL", G59*4)</f>
        <v>13.52</v>
      </c>
      <c r="Z59" s="8">
        <f>IF(G59 = "NULL", "NULL", H59*4)</f>
        <v>383.29200000000003</v>
      </c>
      <c r="AA59" s="15">
        <v>15000000460</v>
      </c>
      <c r="AB59" s="8">
        <f>IF(OR(E59 = "NULL", G59 = "NULL"), "NULL", (E59+G59)/2)</f>
        <v>2.5350000000000001</v>
      </c>
      <c r="AC59" s="8">
        <f>IF(OR(F59 = "NULL", H59 = "NULL"), "NULL", (F59+H59)/2)</f>
        <v>71.867250000000013</v>
      </c>
      <c r="AD59" s="15">
        <v>17000000460</v>
      </c>
      <c r="AE59" s="8">
        <f>IF(H59 = "NULL", "NULL", AF59/28.35)</f>
        <v>8.4499999999999993</v>
      </c>
      <c r="AF59" s="8">
        <f>IF(H59 = "NULL", "NULL", J59*2)</f>
        <v>239.5575</v>
      </c>
      <c r="AG59" s="15">
        <v>19000000460</v>
      </c>
      <c r="AH59" s="8">
        <f>IF(AB59 = "NULL", "NULL", AB59*2)</f>
        <v>5.07</v>
      </c>
      <c r="AI59" s="8">
        <f>IF(AC59 = "NULL", "NULL", AC59*2)</f>
        <v>143.73450000000003</v>
      </c>
      <c r="AJ59" s="15">
        <v>21000000460</v>
      </c>
      <c r="AK59" s="13"/>
      <c r="AL59" s="11" t="str">
        <f>SUBSTITUTE(D59,CHAR(10)&amp;"• Packed in a facility and/or equipment that produces products containing peanuts, tree nuts, soybean, milk, dairy, eggs, fish, shellfish, wheat, sesame. •","")</f>
        <v>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v>
      </c>
    </row>
    <row r="60" spans="1:38" ht="105" x14ac:dyDescent="0.3">
      <c r="A60" s="39" t="s">
        <v>151</v>
      </c>
      <c r="B60" s="10" t="s">
        <v>152</v>
      </c>
      <c r="C60" s="10" t="s">
        <v>153</v>
      </c>
      <c r="D60" s="11" t="s">
        <v>2249</v>
      </c>
      <c r="E60" s="8">
        <f>IF(F60 = "NULL", "NULL", F60/28.35)</f>
        <v>1.8</v>
      </c>
      <c r="F60" s="8">
        <v>51.03</v>
      </c>
      <c r="G60" s="8">
        <f>IF(H60 = "NULL", "NULL", H60/28.35)</f>
        <v>3.6</v>
      </c>
      <c r="H60" s="8">
        <v>102.06</v>
      </c>
      <c r="I60" s="8">
        <f>IF(G60 = "NULL", "NULL", G60*1.25)</f>
        <v>4.5</v>
      </c>
      <c r="J60" s="8">
        <f>IF(G60 = "NULL", "NULL", H60*1.25)</f>
        <v>127.575</v>
      </c>
      <c r="K60" s="8">
        <f>IF(G60 = "NULL", "NULL", G60*2)</f>
        <v>7.2</v>
      </c>
      <c r="L60" s="8">
        <f>IF(G60 = "NULL", "NULL", H60*2)</f>
        <v>204.12</v>
      </c>
      <c r="M60" s="11" t="str">
        <f>CONCATENATE(D60, CHAR(10), " - NET WT. ", TEXT(E60, "0.00"), " oz (", F60, " grams)")</f>
        <v>Blue Ribbon Pecan Rub Ingredients:
brown sugar, salt, spices, pecan meal, dehydrated garlic, paprika, onion powder
• ALLERGY ALERT: contains pecan •
• Packed in a facility and/or equipment that produces products containing peanuts, tree nuts, soybean, milk, dairy, eggs, fish, shellfish, wheat, sesame. •
 - NET WT. 1.80 oz (51.03 grams)</v>
      </c>
      <c r="N60" s="12">
        <v>10000000043</v>
      </c>
      <c r="O60" s="12">
        <v>30000000043</v>
      </c>
      <c r="P60" s="12">
        <v>50000000043</v>
      </c>
      <c r="Q60" s="12">
        <v>70000000043</v>
      </c>
      <c r="R60" s="12">
        <v>90000000043</v>
      </c>
      <c r="S60" s="12">
        <v>11000000043</v>
      </c>
      <c r="T60" s="12">
        <v>13000000043</v>
      </c>
      <c r="U60" s="10" t="s">
        <v>38</v>
      </c>
      <c r="V60" s="11" t="s">
        <v>154</v>
      </c>
      <c r="W60" s="8">
        <f>IF(G60 = "NULL", "NULL", G60/4)</f>
        <v>0.9</v>
      </c>
      <c r="X60" s="8">
        <f>IF(W60 = "NULL", "NULL", W60*28.35)</f>
        <v>25.515000000000001</v>
      </c>
      <c r="Y60" s="8">
        <f>IF(G60 = "NULL", "NULL", G60*4)</f>
        <v>14.4</v>
      </c>
      <c r="Z60" s="8">
        <f>IF(G60 = "NULL", "NULL", H60*4)</f>
        <v>408.24</v>
      </c>
      <c r="AA60" s="15">
        <v>15000000043</v>
      </c>
      <c r="AB60" s="8">
        <f>IF(OR(E60 = "NULL", G60 = "NULL"), "NULL", (E60+G60)/2)</f>
        <v>2.7</v>
      </c>
      <c r="AC60" s="8">
        <f>IF(OR(F60 = "NULL", H60 = "NULL"), "NULL", (F60+H60)/2)</f>
        <v>76.545000000000002</v>
      </c>
      <c r="AD60" s="15">
        <v>17000000043</v>
      </c>
      <c r="AE60" s="8">
        <f>IF(H60 = "NULL", "NULL", AF60/28.35)</f>
        <v>9</v>
      </c>
      <c r="AF60" s="8">
        <f>IF(H60 = "NULL", "NULL", J60*2)</f>
        <v>255.15</v>
      </c>
      <c r="AG60" s="15">
        <v>19000000043</v>
      </c>
      <c r="AH60" s="8">
        <f>IF(AB60 = "NULL", "NULL", AB60*2)</f>
        <v>5.4</v>
      </c>
      <c r="AI60" s="8">
        <f>IF(AC60 = "NULL", "NULL", AC60*2)</f>
        <v>153.09</v>
      </c>
      <c r="AJ60" s="15">
        <v>21000000043</v>
      </c>
      <c r="AK60" s="13"/>
      <c r="AL60" s="11" t="str">
        <f>SUBSTITUTE(D60,CHAR(10)&amp;"• Packed in a facility and/or equipment that produces products containing peanuts, tree nuts, soybean, milk, dairy, eggs, fish, shellfish, wheat, sesame. •","")</f>
        <v>Blue Ribbon Pecan Rub Ingredients:
brown sugar, salt, spices, pecan meal, dehydrated garlic, paprika, onion powder
• ALLERGY ALERT: contains pecan •</v>
      </c>
    </row>
    <row r="61" spans="1:38" ht="120" x14ac:dyDescent="0.3">
      <c r="A61" s="10" t="s">
        <v>155</v>
      </c>
      <c r="B61" s="10" t="s">
        <v>156</v>
      </c>
      <c r="C61" s="10" t="s">
        <v>157</v>
      </c>
      <c r="D61" s="11" t="s">
        <v>2277</v>
      </c>
      <c r="E61" s="8">
        <f>IF(F61 = "NULL", "NULL", F61/28.35)</f>
        <v>1.85</v>
      </c>
      <c r="F61" s="8">
        <v>52.447500000000005</v>
      </c>
      <c r="G61" s="8">
        <f>IF(H61 = "NULL", "NULL", H61/28.35)</f>
        <v>3.7</v>
      </c>
      <c r="H61" s="8">
        <v>104.89500000000001</v>
      </c>
      <c r="I61" s="8">
        <f>IF(G61 = "NULL", "NULL", G61*1.25)</f>
        <v>4.625</v>
      </c>
      <c r="J61" s="8">
        <f>IF(G61 = "NULL", "NULL", H61*1.25)</f>
        <v>131.11875000000001</v>
      </c>
      <c r="K61" s="8">
        <f>IF(G61 = "NULL", "NULL", G61*2)</f>
        <v>7.4</v>
      </c>
      <c r="L61" s="8">
        <f>IF(G61 = "NULL", "NULL", H61*2)</f>
        <v>209.79000000000002</v>
      </c>
      <c r="M61" s="11" t="str">
        <f>CONCATENATE(D61, CHAR(10), " - NET WT. ", TEXT(E61, "0.00"), " oz (", F61, " grams)")</f>
        <v>Blue Ridge Mountain Seasoning Ingredients:
salt, spices (including black pepper, dill seed, coriander, and red pepper), dehydrated garlic, cocoa powder, coffee, soybean oil and extractives of paprika, dill, garlic and black pepper
• Packed in a facility and/or equipment that produces products containing peanuts, tree nuts, soybean, milk, dairy, eggs, fish, shellfish, wheat, sesame. •
 - NET WT. 1.85 oz (52.4475 grams)</v>
      </c>
      <c r="N61" s="12">
        <v>10000000044</v>
      </c>
      <c r="O61" s="12">
        <v>30000000044</v>
      </c>
      <c r="P61" s="12">
        <v>50000000044</v>
      </c>
      <c r="Q61" s="12">
        <v>70000000044</v>
      </c>
      <c r="R61" s="12">
        <v>90000000044</v>
      </c>
      <c r="S61" s="12">
        <v>11000000044</v>
      </c>
      <c r="T61" s="12">
        <v>13000000044</v>
      </c>
      <c r="U61" s="10" t="s">
        <v>38</v>
      </c>
      <c r="V61" s="11" t="s">
        <v>1300</v>
      </c>
      <c r="W61" s="8">
        <f>IF(G61 = "NULL", "NULL", G61/4)</f>
        <v>0.92500000000000004</v>
      </c>
      <c r="X61" s="8">
        <f>IF(W61 = "NULL", "NULL", W61*28.35)</f>
        <v>26.223750000000003</v>
      </c>
      <c r="Y61" s="8">
        <f>IF(G61 = "NULL", "NULL", G61*4)</f>
        <v>14.8</v>
      </c>
      <c r="Z61" s="8">
        <f>IF(G61 = "NULL", "NULL", H61*4)</f>
        <v>419.58000000000004</v>
      </c>
      <c r="AA61" s="15">
        <v>15000000044</v>
      </c>
      <c r="AB61" s="8">
        <f>IF(OR(E61 = "NULL", G61 = "NULL"), "NULL", (E61+G61)/2)</f>
        <v>2.7750000000000004</v>
      </c>
      <c r="AC61" s="8">
        <f>IF(OR(F61 = "NULL", H61 = "NULL"), "NULL", (F61+H61)/2)</f>
        <v>78.671250000000015</v>
      </c>
      <c r="AD61" s="15">
        <v>17000000044</v>
      </c>
      <c r="AE61" s="8">
        <f>IF(H61 = "NULL", "NULL", AF61/28.35)</f>
        <v>9.25</v>
      </c>
      <c r="AF61" s="8">
        <f>IF(H61 = "NULL", "NULL", J61*2)</f>
        <v>262.23750000000001</v>
      </c>
      <c r="AG61" s="15">
        <v>19000000044</v>
      </c>
      <c r="AH61" s="8">
        <f>IF(AB61 = "NULL", "NULL", AB61*2)</f>
        <v>5.5500000000000007</v>
      </c>
      <c r="AI61" s="8">
        <f>IF(AC61 = "NULL", "NULL", AC61*2)</f>
        <v>157.34250000000003</v>
      </c>
      <c r="AJ61" s="15">
        <v>21000000044</v>
      </c>
      <c r="AK61" s="13"/>
      <c r="AL61" s="11" t="str">
        <f>SUBSTITUTE(D61,CHAR(10)&amp;"• Packed in a facility and/or equipment that produces products containing peanuts, tree nuts, soybean, milk, dairy, eggs, fish, shellfish, wheat, sesame. •","")</f>
        <v>Blue Ridge Mountain Seasoning Ingredients:
salt, spices (including black pepper, dill seed, coriander, and red pepper), dehydrated garlic, cocoa powder, coffee, soybean oil and extractives of paprika, dill, garlic and black pepper</v>
      </c>
    </row>
    <row r="62" spans="1:38" ht="150" x14ac:dyDescent="0.3">
      <c r="A62" s="10" t="s">
        <v>158</v>
      </c>
      <c r="B62" s="10" t="s">
        <v>159</v>
      </c>
      <c r="C62" s="10" t="s">
        <v>160</v>
      </c>
      <c r="D62" s="11" t="s">
        <v>2604</v>
      </c>
      <c r="E62" s="8">
        <f>IF(F62 = "NULL", "NULL", F62/28.35)</f>
        <v>2</v>
      </c>
      <c r="F62" s="8">
        <v>56.7</v>
      </c>
      <c r="G62" s="8">
        <f>IF(H62 = "NULL", "NULL", H62/28.35)</f>
        <v>4</v>
      </c>
      <c r="H62" s="8">
        <v>113.4</v>
      </c>
      <c r="I62" s="8">
        <f>IF(G62 = "NULL", "NULL", G62*1.25)</f>
        <v>5</v>
      </c>
      <c r="J62" s="8">
        <f>IF(G62 = "NULL", "NULL", H62*1.25)</f>
        <v>141.75</v>
      </c>
      <c r="K62" s="8">
        <f>IF(G62 = "NULL", "NULL", G62*2)</f>
        <v>8</v>
      </c>
      <c r="L62" s="8">
        <f>IF(G62 = "NULL", "NULL", H62*2)</f>
        <v>226.8</v>
      </c>
      <c r="M62" s="11" t="str">
        <f>CONCATENATE(D62, CHAR(10), " - NET WT. ", TEXT(E62, "0.00"), " oz (", F62, " grams)")</f>
        <v>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62" s="12">
        <v>10000000045</v>
      </c>
      <c r="O62" s="12">
        <v>30000000045</v>
      </c>
      <c r="P62" s="12">
        <v>50000000045</v>
      </c>
      <c r="Q62" s="12">
        <v>70000000045</v>
      </c>
      <c r="R62" s="12">
        <v>90000000045</v>
      </c>
      <c r="S62" s="12">
        <v>11000000045</v>
      </c>
      <c r="T62" s="12">
        <v>13000000045</v>
      </c>
      <c r="U62" s="10" t="s">
        <v>38</v>
      </c>
      <c r="V62" s="11" t="s">
        <v>146</v>
      </c>
      <c r="W62" s="8">
        <f>IF(G62 = "NULL", "NULL", G62/4)</f>
        <v>1</v>
      </c>
      <c r="X62" s="8">
        <f>IF(W62 = "NULL", "NULL", W62*28.35)</f>
        <v>28.35</v>
      </c>
      <c r="Y62" s="8">
        <f>IF(G62 = "NULL", "NULL", G62*4)</f>
        <v>16</v>
      </c>
      <c r="Z62" s="8">
        <f>IF(G62 = "NULL", "NULL", H62*4)</f>
        <v>453.6</v>
      </c>
      <c r="AA62" s="15">
        <v>15000000045</v>
      </c>
      <c r="AB62" s="8">
        <f>IF(OR(E62 = "NULL", G62 = "NULL"), "NULL", (E62+G62)/2)</f>
        <v>3</v>
      </c>
      <c r="AC62" s="8">
        <f>IF(OR(F62 = "NULL", H62 = "NULL"), "NULL", (F62+H62)/2)</f>
        <v>85.050000000000011</v>
      </c>
      <c r="AD62" s="15">
        <v>17000000045</v>
      </c>
      <c r="AE62" s="8">
        <f>IF(H62 = "NULL", "NULL", AF62/28.35)</f>
        <v>10</v>
      </c>
      <c r="AF62" s="8">
        <f>IF(H62 = "NULL", "NULL", J62*2)</f>
        <v>283.5</v>
      </c>
      <c r="AG62" s="15">
        <v>19000000045</v>
      </c>
      <c r="AH62" s="8">
        <f>IF(AB62 = "NULL", "NULL", AB62*2)</f>
        <v>6</v>
      </c>
      <c r="AI62" s="8">
        <f>IF(AC62 = "NULL", "NULL", AC62*2)</f>
        <v>170.10000000000002</v>
      </c>
      <c r="AJ62" s="15">
        <v>21000000045</v>
      </c>
      <c r="AK62" s="13"/>
      <c r="AL62" s="11" t="str">
        <f>SUBSTITUTE(D62,CHAR(10)&amp;"• Packed in a facility and/or equipment that produces products containing peanuts, tree nuts, soybean, milk, dairy, eggs, fish, shellfish, wheat, sesame. •","")</f>
        <v>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v>
      </c>
    </row>
    <row r="63" spans="1:38" ht="195" x14ac:dyDescent="0.3">
      <c r="A63" s="10" t="s">
        <v>161</v>
      </c>
      <c r="B63" s="10" t="s">
        <v>162</v>
      </c>
      <c r="C63" s="10" t="s">
        <v>163</v>
      </c>
      <c r="D63" s="11" t="s">
        <v>2630</v>
      </c>
      <c r="E63" s="8">
        <f>IF(F63 = "NULL", "NULL", F63/28.35)</f>
        <v>1.69</v>
      </c>
      <c r="F63" s="8">
        <v>47.911500000000004</v>
      </c>
      <c r="G63" s="8">
        <f>IF(H63 = "NULL", "NULL", H63/28.35)</f>
        <v>3.38</v>
      </c>
      <c r="H63" s="8">
        <v>95.823000000000008</v>
      </c>
      <c r="I63" s="8">
        <f>IF(G63 = "NULL", "NULL", G63*1.25)</f>
        <v>4.2249999999999996</v>
      </c>
      <c r="J63" s="8">
        <f>IF(G63 = "NULL", "NULL", H63*1.25)</f>
        <v>119.77875</v>
      </c>
      <c r="K63" s="8">
        <f>IF(G63 = "NULL", "NULL", G63*2)</f>
        <v>6.76</v>
      </c>
      <c r="L63" s="8">
        <f>IF(G63 = "NULL", "NULL", H63*2)</f>
        <v>191.64600000000002</v>
      </c>
      <c r="M63" s="11" t="str">
        <f>CONCATENATE(D63, CHAR(10), " - NET WT. ", TEXT(E63, "0.00"), " oz (", F63, " grams)")</f>
        <v>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63" s="12">
        <v>10000000046</v>
      </c>
      <c r="O63" s="12">
        <v>30000000046</v>
      </c>
      <c r="P63" s="12">
        <v>50000000046</v>
      </c>
      <c r="Q63" s="12">
        <v>70000000046</v>
      </c>
      <c r="R63" s="12">
        <v>90000000046</v>
      </c>
      <c r="S63" s="12">
        <v>11000000046</v>
      </c>
      <c r="T63" s="12">
        <v>13000000046</v>
      </c>
      <c r="U63" s="10"/>
      <c r="V63" s="11" t="s">
        <v>255</v>
      </c>
      <c r="W63" s="8">
        <f>IF(G63 = "NULL", "NULL", G63/4)</f>
        <v>0.84499999999999997</v>
      </c>
      <c r="X63" s="8">
        <f>IF(W63 = "NULL", "NULL", W63*28.35)</f>
        <v>23.955750000000002</v>
      </c>
      <c r="Y63" s="8">
        <f>IF(G63 = "NULL", "NULL", G63*4)</f>
        <v>13.52</v>
      </c>
      <c r="Z63" s="8">
        <f>IF(G63 = "NULL", "NULL", H63*4)</f>
        <v>383.29200000000003</v>
      </c>
      <c r="AA63" s="15">
        <v>15000000046</v>
      </c>
      <c r="AB63" s="8">
        <f>IF(OR(E63 = "NULL", G63 = "NULL"), "NULL", (E63+G63)/2)</f>
        <v>2.5350000000000001</v>
      </c>
      <c r="AC63" s="8">
        <f>IF(OR(F63 = "NULL", H63 = "NULL"), "NULL", (F63+H63)/2)</f>
        <v>71.867250000000013</v>
      </c>
      <c r="AD63" s="15">
        <v>17000000046</v>
      </c>
      <c r="AE63" s="8">
        <f>IF(H63 = "NULL", "NULL", AF63/28.35)</f>
        <v>8.4499999999999993</v>
      </c>
      <c r="AF63" s="8">
        <f>IF(H63 = "NULL", "NULL", J63*2)</f>
        <v>239.5575</v>
      </c>
      <c r="AG63" s="15">
        <v>19000000046</v>
      </c>
      <c r="AH63" s="8">
        <f>IF(AB63 = "NULL", "NULL", AB63*2)</f>
        <v>5.07</v>
      </c>
      <c r="AI63" s="8">
        <f>IF(AC63 = "NULL", "NULL", AC63*2)</f>
        <v>143.73450000000003</v>
      </c>
      <c r="AJ63" s="15">
        <v>21000000046</v>
      </c>
      <c r="AK63" s="13"/>
      <c r="AL63" s="11" t="str">
        <f>SUBSTITUTE(D63,CHAR(10)&amp;"• Packed in a facility and/or equipment that produces products containing peanuts, tree nuts, soybean, milk, dairy, eggs, fish, shellfish, wheat, sesame. •","")</f>
        <v>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v>
      </c>
    </row>
    <row r="64" spans="1:38" ht="75" x14ac:dyDescent="0.3">
      <c r="A64" s="10" t="s">
        <v>164</v>
      </c>
      <c r="B64" s="10" t="s">
        <v>165</v>
      </c>
      <c r="C64" s="10" t="s">
        <v>166</v>
      </c>
      <c r="D64" s="11" t="s">
        <v>2452</v>
      </c>
      <c r="E64" s="8">
        <f>IF(F64 = "NULL", "NULL", F64/28.35)</f>
        <v>1.4</v>
      </c>
      <c r="F64" s="8">
        <v>39.69</v>
      </c>
      <c r="G64" s="8">
        <f>IF(H64 = "NULL", "NULL", H64/28.35)</f>
        <v>2.8</v>
      </c>
      <c r="H64" s="8">
        <v>79.38</v>
      </c>
      <c r="I64" s="8">
        <f>IF(G64 = "NULL", "NULL", G64*1.25)</f>
        <v>3.5</v>
      </c>
      <c r="J64" s="8">
        <f>IF(G64 = "NULL", "NULL", H64*1.25)</f>
        <v>99.224999999999994</v>
      </c>
      <c r="K64" s="8">
        <f>IF(G64 = "NULL", "NULL", G64*2)</f>
        <v>5.6</v>
      </c>
      <c r="L64" s="8">
        <f>IF(G64 = "NULL", "NULL", H64*2)</f>
        <v>158.76</v>
      </c>
      <c r="M64" s="11" t="str">
        <f>CONCATENATE(D64, CHAR(10), " - NET WT. ", TEXT(E64, "0.00"), " oz (", F64, " grams)")</f>
        <v>Boardwalk Seafood Ingredients:
sea salt, garlic, onion, paprika
• Packed in a facility and/or equipment that produces products containing peanuts, tree nuts, soybean, milk, dairy, eggs, fish, shellfish, wheat, sesame. •
 - NET WT. 1.40 oz (39.69 grams)</v>
      </c>
      <c r="N64" s="12">
        <v>10000000047</v>
      </c>
      <c r="O64" s="12">
        <v>30000000047</v>
      </c>
      <c r="P64" s="12">
        <v>50000000047</v>
      </c>
      <c r="Q64" s="12">
        <v>70000000047</v>
      </c>
      <c r="R64" s="12">
        <v>90000000047</v>
      </c>
      <c r="S64" s="12">
        <v>11000000047</v>
      </c>
      <c r="T64" s="12">
        <v>13000000047</v>
      </c>
      <c r="U64" s="10"/>
      <c r="V64" s="11"/>
      <c r="W64" s="8">
        <f>IF(G64 = "NULL", "NULL", G64/4)</f>
        <v>0.7</v>
      </c>
      <c r="X64" s="8">
        <f>IF(W64 = "NULL", "NULL", W64*28.35)</f>
        <v>19.844999999999999</v>
      </c>
      <c r="Y64" s="8">
        <f>IF(G64 = "NULL", "NULL", G64*4)</f>
        <v>11.2</v>
      </c>
      <c r="Z64" s="8">
        <f>IF(G64 = "NULL", "NULL", H64*4)</f>
        <v>317.52</v>
      </c>
      <c r="AA64" s="15">
        <v>15000000047</v>
      </c>
      <c r="AB64" s="8">
        <f>IF(OR(E64 = "NULL", G64 = "NULL"), "NULL", (E64+G64)/2)</f>
        <v>2.0999999999999996</v>
      </c>
      <c r="AC64" s="8">
        <f>IF(OR(F64 = "NULL", H64 = "NULL"), "NULL", (F64+H64)/2)</f>
        <v>59.534999999999997</v>
      </c>
      <c r="AD64" s="15">
        <v>17000000047</v>
      </c>
      <c r="AE64" s="8">
        <f>IF(H64 = "NULL", "NULL", AF64/28.35)</f>
        <v>6.9999999999999991</v>
      </c>
      <c r="AF64" s="8">
        <f>IF(H64 = "NULL", "NULL", J64*2)</f>
        <v>198.45</v>
      </c>
      <c r="AG64" s="15">
        <v>19000000047</v>
      </c>
      <c r="AH64" s="8">
        <f>IF(AB64 = "NULL", "NULL", AB64*2)</f>
        <v>4.1999999999999993</v>
      </c>
      <c r="AI64" s="8">
        <f>IF(AC64 = "NULL", "NULL", AC64*2)</f>
        <v>119.07</v>
      </c>
      <c r="AJ64" s="15">
        <v>21000000047</v>
      </c>
      <c r="AK64" s="13"/>
      <c r="AL64" s="11" t="str">
        <f>SUBSTITUTE(D64,CHAR(10)&amp;"• Packed in a facility and/or equipment that produces products containing peanuts, tree nuts, soybean, milk, dairy, eggs, fish, shellfish, wheat, sesame. •","")</f>
        <v>Boardwalk Seafood Ingredients:
sea salt, garlic, onion, paprika</v>
      </c>
    </row>
    <row r="65" spans="1:38" ht="90" x14ac:dyDescent="0.3">
      <c r="A65" s="10" t="s">
        <v>167</v>
      </c>
      <c r="B65" s="10" t="s">
        <v>168</v>
      </c>
      <c r="C65" s="10" t="s">
        <v>169</v>
      </c>
      <c r="D65" s="11" t="s">
        <v>2259</v>
      </c>
      <c r="E65" s="8">
        <f>IF(F65 = "NULL", "NULL", F65/28.35)</f>
        <v>1.2</v>
      </c>
      <c r="F65" s="8">
        <v>34.020000000000003</v>
      </c>
      <c r="G65" s="8">
        <f>IF(H65 = "NULL", "NULL", H65/28.35)</f>
        <v>2.4</v>
      </c>
      <c r="H65" s="8">
        <v>68.040000000000006</v>
      </c>
      <c r="I65" s="8">
        <f>IF(G65 = "NULL", "NULL", G65*1.25)</f>
        <v>3</v>
      </c>
      <c r="J65" s="8">
        <f>IF(G65 = "NULL", "NULL", H65*1.25)</f>
        <v>85.050000000000011</v>
      </c>
      <c r="K65" s="8">
        <f>IF(G65 = "NULL", "NULL", G65*2)</f>
        <v>4.8</v>
      </c>
      <c r="L65" s="8">
        <f>IF(G65 = "NULL", "NULL", H65*2)</f>
        <v>136.08000000000001</v>
      </c>
      <c r="M65" s="11" t="str">
        <f>CONCATENATE(D65, CHAR(10), " - NET WT. ", TEXT(E65, "0.00"), " oz (", F65, " grams)")</f>
        <v>Bold &amp; Savory Grill Seasoning Ingredients:
brown sugar, paprika, smoked mesquite salt, garlic, onion, black pepper, cloves, cayenne
• Packed in a facility and/or equipment that produces products containing peanuts, tree nuts, soybean, milk, dairy, eggs, fish, shellfish, wheat, sesame. •
 - NET WT. 1.20 oz (34.02 grams)</v>
      </c>
      <c r="N65" s="12">
        <v>10000000048</v>
      </c>
      <c r="O65" s="12">
        <v>30000000048</v>
      </c>
      <c r="P65" s="12">
        <v>50000000048</v>
      </c>
      <c r="Q65" s="12">
        <v>70000000048</v>
      </c>
      <c r="R65" s="12">
        <v>90000000048</v>
      </c>
      <c r="S65" s="12">
        <v>11000000048</v>
      </c>
      <c r="T65" s="12">
        <v>13000000048</v>
      </c>
      <c r="U65" s="10"/>
      <c r="V65" s="11"/>
      <c r="W65" s="8">
        <f>IF(G65 = "NULL", "NULL", G65/4)</f>
        <v>0.6</v>
      </c>
      <c r="X65" s="8">
        <f>IF(W65 = "NULL", "NULL", W65*28.35)</f>
        <v>17.010000000000002</v>
      </c>
      <c r="Y65" s="8">
        <f>IF(G65 = "NULL", "NULL", G65*4)</f>
        <v>9.6</v>
      </c>
      <c r="Z65" s="8">
        <f>IF(G65 = "NULL", "NULL", H65*4)</f>
        <v>272.16000000000003</v>
      </c>
      <c r="AA65" s="15">
        <v>15000000048</v>
      </c>
      <c r="AB65" s="8">
        <f>IF(OR(E65 = "NULL", G65 = "NULL"), "NULL", (E65+G65)/2)</f>
        <v>1.7999999999999998</v>
      </c>
      <c r="AC65" s="8">
        <f>IF(OR(F65 = "NULL", H65 = "NULL"), "NULL", (F65+H65)/2)</f>
        <v>51.03</v>
      </c>
      <c r="AD65" s="15">
        <v>17000000048</v>
      </c>
      <c r="AE65" s="8">
        <f>IF(H65 = "NULL", "NULL", AF65/28.35)</f>
        <v>6.0000000000000009</v>
      </c>
      <c r="AF65" s="8">
        <f>IF(H65 = "NULL", "NULL", J65*2)</f>
        <v>170.10000000000002</v>
      </c>
      <c r="AG65" s="15">
        <v>19000000048</v>
      </c>
      <c r="AH65" s="8">
        <f>IF(AB65 = "NULL", "NULL", AB65*2)</f>
        <v>3.5999999999999996</v>
      </c>
      <c r="AI65" s="8">
        <f>IF(AC65 = "NULL", "NULL", AC65*2)</f>
        <v>102.06</v>
      </c>
      <c r="AJ65" s="15">
        <v>21000000048</v>
      </c>
      <c r="AK65" s="13"/>
      <c r="AL65" s="11" t="str">
        <f>SUBSTITUTE(D65,CHAR(10)&amp;"• Packed in a facility and/or equipment that produces products containing peanuts, tree nuts, soybean, milk, dairy, eggs, fish, shellfish, wheat, sesame. •","")</f>
        <v>Bold &amp; Savory Grill Seasoning Ingredients:
brown sugar, paprika, smoked mesquite salt, garlic, onion, black pepper, cloves, cayenne</v>
      </c>
    </row>
    <row r="66" spans="1:38" ht="90" x14ac:dyDescent="0.3">
      <c r="A66" s="10" t="s">
        <v>170</v>
      </c>
      <c r="B66" s="10" t="s">
        <v>171</v>
      </c>
      <c r="C66" s="10" t="s">
        <v>172</v>
      </c>
      <c r="D66" s="11" t="s">
        <v>2302</v>
      </c>
      <c r="E66" s="8">
        <f>IF(F66 = "NULL", "NULL", F66/28.35)</f>
        <v>1.1000000000000001</v>
      </c>
      <c r="F66" s="8">
        <v>31.185000000000006</v>
      </c>
      <c r="G66" s="8">
        <f>IF(H66 = "NULL", "NULL", H66/28.35)</f>
        <v>2.2000000000000002</v>
      </c>
      <c r="H66" s="8">
        <v>62.370000000000012</v>
      </c>
      <c r="I66" s="8">
        <f>IF(G66 = "NULL", "NULL", G66*1.25)</f>
        <v>2.75</v>
      </c>
      <c r="J66" s="8">
        <f>IF(G66 = "NULL", "NULL", H66*1.25)</f>
        <v>77.96250000000002</v>
      </c>
      <c r="K66" s="8">
        <f>IF(G66 = "NULL", "NULL", G66*2)</f>
        <v>4.4000000000000004</v>
      </c>
      <c r="L66" s="8">
        <f>IF(G66 = "NULL", "NULL", H66*2)</f>
        <v>124.74000000000002</v>
      </c>
      <c r="M66" s="11" t="str">
        <f>CONCATENATE(D66, CHAR(10), " - NET WT. ", TEXT(E66, "0.00"), " oz (", F66, " grams)")</f>
        <v>Bold Heat Grill Seasoning Ingredients:
salt, spices, dextrose, sugar, spice extractives, tricalcium phosphate (anti-caking)
• Packed in a facility and/or equipment that produces products containing peanuts, tree nuts, soybean, milk, dairy, eggs, fish, shellfish, wheat, sesame. •
 - NET WT. 1.10 oz (31.185 grams)</v>
      </c>
      <c r="N66" s="12">
        <v>10000000377</v>
      </c>
      <c r="O66" s="12">
        <v>30000000377</v>
      </c>
      <c r="P66" s="12">
        <v>50000000377</v>
      </c>
      <c r="Q66" s="12">
        <v>70000000377</v>
      </c>
      <c r="R66" s="12">
        <v>90000000377</v>
      </c>
      <c r="S66" s="12">
        <v>11000000377</v>
      </c>
      <c r="T66" s="12">
        <v>13000000377</v>
      </c>
      <c r="U66" s="10" t="s">
        <v>38</v>
      </c>
      <c r="V66" s="11" t="s">
        <v>1300</v>
      </c>
      <c r="W66" s="8">
        <f>IF(G66 = "NULL", "NULL", G66/4)</f>
        <v>0.55000000000000004</v>
      </c>
      <c r="X66" s="8">
        <f>IF(W66 = "NULL", "NULL", W66*28.35)</f>
        <v>15.592500000000003</v>
      </c>
      <c r="Y66" s="8">
        <f>IF(G66 = "NULL", "NULL", G66*4)</f>
        <v>8.8000000000000007</v>
      </c>
      <c r="Z66" s="8">
        <f>IF(G66 = "NULL", "NULL", H66*4)</f>
        <v>249.48000000000005</v>
      </c>
      <c r="AA66" s="15">
        <v>15000000377</v>
      </c>
      <c r="AB66" s="8">
        <f>IF(OR(E66 = "NULL", G66 = "NULL"), "NULL", (E66+G66)/2)</f>
        <v>1.6500000000000001</v>
      </c>
      <c r="AC66" s="8">
        <f>IF(OR(F66 = "NULL", H66 = "NULL"), "NULL", (F66+H66)/2)</f>
        <v>46.777500000000011</v>
      </c>
      <c r="AD66" s="15">
        <v>17000000377</v>
      </c>
      <c r="AE66" s="8">
        <f>IF(H66 = "NULL", "NULL", AF66/28.35)</f>
        <v>5.5000000000000009</v>
      </c>
      <c r="AF66" s="8">
        <f>IF(H66 = "NULL", "NULL", J66*2)</f>
        <v>155.92500000000004</v>
      </c>
      <c r="AG66" s="15">
        <v>19000000377</v>
      </c>
      <c r="AH66" s="8">
        <f>IF(AB66 = "NULL", "NULL", AB66*2)</f>
        <v>3.3000000000000003</v>
      </c>
      <c r="AI66" s="8">
        <f>IF(AC66 = "NULL", "NULL", AC66*2)</f>
        <v>93.555000000000021</v>
      </c>
      <c r="AJ66" s="15">
        <v>21000000377</v>
      </c>
      <c r="AK66" s="13"/>
      <c r="AL66" s="11" t="str">
        <f>SUBSTITUTE(D66,CHAR(10)&amp;"• Packed in a facility and/or equipment that produces products containing peanuts, tree nuts, soybean, milk, dairy, eggs, fish, shellfish, wheat, sesame. •","")</f>
        <v>Bold Heat Grill Seasoning Ingredients:
salt, spices, dextrose, sugar, spice extractives, tricalcium phosphate (anti-caking)</v>
      </c>
    </row>
    <row r="67" spans="1:38" ht="90" x14ac:dyDescent="0.3">
      <c r="A67" s="39" t="s">
        <v>173</v>
      </c>
      <c r="B67" s="10" t="s">
        <v>174</v>
      </c>
      <c r="C67" s="10" t="s">
        <v>1814</v>
      </c>
      <c r="D67" s="11" t="s">
        <v>2142</v>
      </c>
      <c r="E67" s="8">
        <f>IF(F67 = "NULL", "NULL", F67/28.35)</f>
        <v>0.88183421516754845</v>
      </c>
      <c r="F67" s="8">
        <v>25</v>
      </c>
      <c r="G67" s="8">
        <f>IF(H67 = "NULL", "NULL", H67/28.35)</f>
        <v>1.7636684303350969</v>
      </c>
      <c r="H67" s="8">
        <v>50</v>
      </c>
      <c r="I67" s="8">
        <f>IF(G67 = "NULL", "NULL", G67*1.25)</f>
        <v>2.204585537918871</v>
      </c>
      <c r="J67" s="8">
        <f>IF(G67 = "NULL", "NULL", H67*1.25)</f>
        <v>62.5</v>
      </c>
      <c r="K67" s="8">
        <f>IF(G67 = "NULL", "NULL", G67*2)</f>
        <v>3.5273368606701938</v>
      </c>
      <c r="L67" s="8">
        <f>IF(G67 = "NULL", "NULL", H67*2)</f>
        <v>100</v>
      </c>
      <c r="M67" s="11" t="str">
        <f>CONCATENATE(D67, CHAR(10), " - NET WT. ", TEXT(E67, "0.00"), " oz (", F67, " grams)")</f>
        <v>Bold Onion &amp; Garlic Bread Dip Ingredients:
salt, shallots, black pepper, parsley, coriander, dill weed, chives, garlic
• Packed in a facility and/or equipment that produces products containing peanuts, tree nuts, soybean, milk, dairy, eggs, fish, shellfish, wheat, sesame. •
 - NET WT. 0.88 oz (25 grams)</v>
      </c>
      <c r="N67" s="12">
        <v>10000000468</v>
      </c>
      <c r="O67" s="12">
        <v>30000000468</v>
      </c>
      <c r="P67" s="12">
        <v>50000000468</v>
      </c>
      <c r="Q67" s="12">
        <v>70000000468</v>
      </c>
      <c r="R67" s="12">
        <v>90000000468</v>
      </c>
      <c r="S67" s="12">
        <v>11000000468</v>
      </c>
      <c r="T67" s="12">
        <v>13000000468</v>
      </c>
      <c r="U67" s="10" t="s">
        <v>38</v>
      </c>
      <c r="V67" s="11" t="s">
        <v>836</v>
      </c>
      <c r="W67" s="8">
        <f>IF(G67 = "NULL", "NULL", G67/4)</f>
        <v>0.44091710758377423</v>
      </c>
      <c r="X67" s="8">
        <f>IF(W67 = "NULL", "NULL", W67*28.35)</f>
        <v>12.5</v>
      </c>
      <c r="Y67" s="8">
        <f>IF(G67 = "NULL", "NULL", G67*4)</f>
        <v>7.0546737213403876</v>
      </c>
      <c r="Z67" s="8">
        <f>IF(G67 = "NULL", "NULL", H67*4)</f>
        <v>200</v>
      </c>
      <c r="AA67" s="15">
        <v>15000000468</v>
      </c>
      <c r="AB67" s="8">
        <f>IF(OR(E67 = "NULL", G67 = "NULL"), "NULL", (E67+G67)/2)</f>
        <v>1.3227513227513228</v>
      </c>
      <c r="AC67" s="8">
        <v>39</v>
      </c>
      <c r="AD67" s="15">
        <v>17000000468</v>
      </c>
      <c r="AE67" s="8">
        <f>IF(H67 = "NULL", "NULL", AF67/28.35)</f>
        <v>4.409171075837742</v>
      </c>
      <c r="AF67" s="8">
        <f>IF(H67 = "NULL", "NULL", J67*2)</f>
        <v>125</v>
      </c>
      <c r="AG67" s="15">
        <v>19000000468</v>
      </c>
      <c r="AH67" s="8">
        <f>IF(AB67 = "NULL", "NULL", AB67*2)</f>
        <v>2.6455026455026456</v>
      </c>
      <c r="AI67" s="8">
        <f>IF(AC67 = "NULL", "NULL", AC67*2)</f>
        <v>78</v>
      </c>
      <c r="AJ67" s="15">
        <v>21000000468</v>
      </c>
      <c r="AK67" s="13" t="s">
        <v>1666</v>
      </c>
      <c r="AL67" s="11" t="str">
        <f>SUBSTITUTE(D67,CHAR(10)&amp;"• Packed in a facility and/or equipment that produces products containing peanuts, tree nuts, soybean, milk, dairy, eggs, fish, shellfish, wheat, sesame. •","")</f>
        <v>Bold Onion &amp; Garlic Bread Dip Ingredients:
salt, shallots, black pepper, parsley, coriander, dill weed, chives, garlic</v>
      </c>
    </row>
    <row r="68" spans="1:38" ht="90" x14ac:dyDescent="0.3">
      <c r="A68" s="41" t="s">
        <v>1758</v>
      </c>
      <c r="B68" s="10" t="s">
        <v>1745</v>
      </c>
      <c r="C68" s="10" t="s">
        <v>1746</v>
      </c>
      <c r="D68" s="11" t="s">
        <v>2208</v>
      </c>
      <c r="E68" s="8">
        <f>IF(F68 = "NULL", "NULL", F68/28.35)</f>
        <v>0.88183421516754845</v>
      </c>
      <c r="F68" s="8">
        <v>25</v>
      </c>
      <c r="G68" s="8">
        <f>IF(H68 = "NULL", "NULL", H68/28.35)</f>
        <v>1.7636684303350969</v>
      </c>
      <c r="H68" s="8">
        <v>50</v>
      </c>
      <c r="I68" s="8">
        <f>IF(G68 = "NULL", "NULL", G68*1.25)</f>
        <v>2.204585537918871</v>
      </c>
      <c r="J68" s="8">
        <f>IF(G68 = "NULL", "NULL", H68*1.25)</f>
        <v>62.5</v>
      </c>
      <c r="K68" s="8">
        <f>IF(G68 = "NULL", "NULL", G68*2)</f>
        <v>3.5273368606701938</v>
      </c>
      <c r="L68" s="8">
        <f>IF(G68 = "NULL", "NULL", H68*2)</f>
        <v>100</v>
      </c>
      <c r="M68" s="11" t="str">
        <f>CONCATENATE(D68, CHAR(10), " - NET WT. ", TEXT(E68, "0.00"), " oz (", F68, " grams)")</f>
        <v>Bold Onion &amp; Garlic Seasoning Ingredients:
salt, shallots, black pepper, parsley, coriander, dill weed, chives, garlic
• Packed in a facility and/or equipment that produces products containing peanuts, tree nuts, soybean, milk, dairy, eggs, fish, shellfish, wheat, sesame. •
 - NET WT. 0.88 oz (25 grams)</v>
      </c>
      <c r="N68" s="12">
        <v>10000000509</v>
      </c>
      <c r="O68" s="12">
        <v>30000000509</v>
      </c>
      <c r="P68" s="12">
        <v>50000000509</v>
      </c>
      <c r="Q68" s="12">
        <v>70000000509</v>
      </c>
      <c r="R68" s="12">
        <v>90000000509</v>
      </c>
      <c r="S68" s="12">
        <v>11000000509</v>
      </c>
      <c r="T68" s="12">
        <v>13000000509</v>
      </c>
      <c r="U68" s="24"/>
      <c r="W68" s="8">
        <f>IF(G68 = "NULL", "NULL", G68/4)</f>
        <v>0.44091710758377423</v>
      </c>
      <c r="X68" s="8">
        <f>IF(W68 = "NULL", "NULL", W68*28.35)</f>
        <v>12.5</v>
      </c>
      <c r="Y68" s="8">
        <f>IF(G68 = "NULL", "NULL", G68*4)</f>
        <v>7.0546737213403876</v>
      </c>
      <c r="Z68" s="8">
        <f>IF(G68 = "NULL", "NULL", H68*4)</f>
        <v>200</v>
      </c>
      <c r="AA68" s="15">
        <v>15000000509</v>
      </c>
      <c r="AB68" s="8">
        <f>IF(OR(E68 = "NULL", G68 = "NULL"), "NULL", (E68+G68)/2)</f>
        <v>1.3227513227513228</v>
      </c>
      <c r="AC68" s="8">
        <v>39</v>
      </c>
      <c r="AD68" s="15">
        <v>17000000509</v>
      </c>
      <c r="AE68" s="8">
        <f>IF(H68 = "NULL", "NULL", AF68/28.35)</f>
        <v>4.409171075837742</v>
      </c>
      <c r="AF68" s="8">
        <f>IF(H68 = "NULL", "NULL", J68*2)</f>
        <v>125</v>
      </c>
      <c r="AG68" s="15">
        <v>19000000509</v>
      </c>
      <c r="AH68" s="8">
        <f>IF(AB68 = "NULL", "NULL", AB68*2)</f>
        <v>2.6455026455026456</v>
      </c>
      <c r="AI68" s="8">
        <f>IF(AC68 = "NULL", "NULL", AC68*2)</f>
        <v>78</v>
      </c>
      <c r="AJ68" s="15">
        <v>21000000509</v>
      </c>
      <c r="AK68" s="13" t="s">
        <v>1750</v>
      </c>
      <c r="AL68" s="11" t="str">
        <f>SUBSTITUTE(D68,CHAR(10)&amp;"• Packed in a facility and/or equipment that produces products containing peanuts, tree nuts, soybean, milk, dairy, eggs, fish, shellfish, wheat, sesame. •","")</f>
        <v>Bold Onion &amp; Garlic Seasoning Ingredients:
salt, shallots, black pepper, parsley, coriander, dill weed, chives, garlic</v>
      </c>
    </row>
    <row r="69" spans="1:38" ht="120" x14ac:dyDescent="0.3">
      <c r="A69" s="41" t="s">
        <v>2695</v>
      </c>
      <c r="B69" s="10" t="s">
        <v>2682</v>
      </c>
      <c r="C69" s="10" t="s">
        <v>2683</v>
      </c>
      <c r="D69" s="11" t="s">
        <v>2684</v>
      </c>
      <c r="E69" s="8">
        <f>IF(F69 = "NULL", "NULL", F69/28.35)</f>
        <v>1.4109347442680775</v>
      </c>
      <c r="F69" s="8">
        <v>40</v>
      </c>
      <c r="G69" s="8">
        <f>IF(H69 = "NULL", "NULL", H69/28.35)</f>
        <v>2.821869488536155</v>
      </c>
      <c r="H69" s="8">
        <v>80</v>
      </c>
      <c r="I69" s="8">
        <f>IF(G69 = "NULL", "NULL", G69*1.25)</f>
        <v>3.5273368606701938</v>
      </c>
      <c r="J69" s="8">
        <f>IF(G69 = "NULL", "NULL", H69*1.25)</f>
        <v>100</v>
      </c>
      <c r="K69" s="8">
        <f>IF(G69 = "NULL", "NULL", G69*2)</f>
        <v>5.6437389770723101</v>
      </c>
      <c r="L69" s="8">
        <f>IF(G69 = "NULL", "NULL", H69*2)</f>
        <v>160</v>
      </c>
      <c r="M69" s="11" t="str">
        <f>CONCATENATE(D69, CHAR(10), " - NET WT. ", TEXT(E69, "0.00"), " oz (", F69, " grams)")</f>
        <v>Bone Rattling Garlic &amp; Pepper Grill Seasonings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
 - NET WT. 1.41 oz (40 grams)</v>
      </c>
      <c r="N69" s="12">
        <v>10000000583</v>
      </c>
      <c r="O69" s="12">
        <v>30000000583</v>
      </c>
      <c r="P69" s="12">
        <v>50000000583</v>
      </c>
      <c r="Q69" s="12">
        <v>70000000583</v>
      </c>
      <c r="R69" s="12">
        <v>90000000583</v>
      </c>
      <c r="S69" s="12">
        <v>11000000583</v>
      </c>
      <c r="T69" s="12">
        <v>13000000583</v>
      </c>
      <c r="U69" s="10" t="s">
        <v>38</v>
      </c>
      <c r="V69" s="11" t="s">
        <v>895</v>
      </c>
      <c r="W69" s="8">
        <f>IF(G69 = "NULL", "NULL", G69/4)</f>
        <v>0.70546737213403876</v>
      </c>
      <c r="X69" s="8">
        <f>IF(W69 = "NULL", "NULL", W69*28.35)</f>
        <v>20</v>
      </c>
      <c r="Y69" s="8">
        <f>IF(G69 = "NULL", "NULL", G69*4)</f>
        <v>11.28747795414462</v>
      </c>
      <c r="Z69" s="8">
        <f>IF(G69 = "NULL", "NULL", H69*4)</f>
        <v>320</v>
      </c>
      <c r="AA69" s="15">
        <v>15000000583</v>
      </c>
      <c r="AB69" s="8">
        <f>IF(OR(E69 = "NULL", G69 = "NULL"), "NULL", (E69+G69)/2)</f>
        <v>2.1164021164021163</v>
      </c>
      <c r="AC69" s="8">
        <f>IF(OR(F69 = "NULL", H69 = "NULL"), "NULL", (F69+H69)/2)</f>
        <v>60</v>
      </c>
      <c r="AD69" s="15">
        <v>17000000583</v>
      </c>
      <c r="AE69" s="8">
        <f>IF(H69 = "NULL", "NULL", AF69/28.35)</f>
        <v>7.0546737213403876</v>
      </c>
      <c r="AF69" s="8">
        <f>IF(H69 = "NULL", "NULL", J69*2)</f>
        <v>200</v>
      </c>
      <c r="AG69" s="15">
        <v>19000000583</v>
      </c>
      <c r="AH69" s="8">
        <f>IF(AB69 = "NULL", "NULL", AB69*2)</f>
        <v>4.2328042328042326</v>
      </c>
      <c r="AI69" s="8">
        <f>IF(AC69 = "NULL", "NULL", AC69*2)</f>
        <v>120</v>
      </c>
      <c r="AJ69" s="15">
        <v>21000000583</v>
      </c>
      <c r="AK69" s="13" t="s">
        <v>2681</v>
      </c>
      <c r="AL69" s="48" t="str">
        <f>SUBSTITUTE(D69,CHAR(10)&amp;"• Packed in a facility and/or equipment that produces products containing peanuts, tree nuts, soybean, milk, dairy, eggs, fish, shellfish, wheat, sesame •","")</f>
        <v>Bone Rattling Garlic &amp; Pepper Grill Seasonings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v>
      </c>
    </row>
    <row r="70" spans="1:38" ht="135" x14ac:dyDescent="0.3">
      <c r="A70" s="10" t="s">
        <v>175</v>
      </c>
      <c r="B70" s="10" t="s">
        <v>176</v>
      </c>
      <c r="C70" s="10" t="s">
        <v>176</v>
      </c>
      <c r="D70" s="11" t="s">
        <v>2301</v>
      </c>
      <c r="E70" s="8">
        <f>IF(F70 = "NULL", "NULL", F70/28.35)</f>
        <v>1.1000000000000001</v>
      </c>
      <c r="F70" s="8">
        <v>31.185000000000006</v>
      </c>
      <c r="G70" s="8">
        <f>IF(H70 = "NULL", "NULL", H70/28.35)</f>
        <v>2.2000000000000002</v>
      </c>
      <c r="H70" s="8">
        <v>62.370000000000012</v>
      </c>
      <c r="I70" s="8">
        <f>IF(G70 = "NULL", "NULL", G70*1.25)</f>
        <v>2.75</v>
      </c>
      <c r="J70" s="8">
        <f>IF(G70 = "NULL", "NULL", H70*1.25)</f>
        <v>77.96250000000002</v>
      </c>
      <c r="K70" s="8">
        <f>IF(G70 = "NULL", "NULL", G70*2)</f>
        <v>4.4000000000000004</v>
      </c>
      <c r="L70" s="8">
        <f>IF(G70 = "NULL", "NULL", H70*2)</f>
        <v>124.74000000000002</v>
      </c>
      <c r="M70" s="11" t="str">
        <f>CONCATENATE(D70, CHAR(10), " - NET WT. ", TEXT(E70, "0.00"), " oz (", F70, " grams)")</f>
        <v>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
• Packed in a facility and/or equipment that produces products containing peanuts, tree nuts, soybean, milk, dairy, eggs, fish, shellfish, wheat, sesame. •
 - NET WT. 1.10 oz (31.185 grams)</v>
      </c>
      <c r="N70" s="12">
        <v>10000000378</v>
      </c>
      <c r="O70" s="12">
        <v>30000000378</v>
      </c>
      <c r="P70" s="12">
        <v>50000000378</v>
      </c>
      <c r="Q70" s="12">
        <v>70000000378</v>
      </c>
      <c r="R70" s="12">
        <v>90000000378</v>
      </c>
      <c r="S70" s="12">
        <v>11000000378</v>
      </c>
      <c r="T70" s="12">
        <v>13000000378</v>
      </c>
      <c r="U70" s="10" t="s">
        <v>38</v>
      </c>
      <c r="V70" s="11" t="s">
        <v>1300</v>
      </c>
      <c r="W70" s="8">
        <f>IF(G70 = "NULL", "NULL", G70/4)</f>
        <v>0.55000000000000004</v>
      </c>
      <c r="X70" s="8">
        <f>IF(W70 = "NULL", "NULL", W70*28.35)</f>
        <v>15.592500000000003</v>
      </c>
      <c r="Y70" s="8">
        <f>IF(G70 = "NULL", "NULL", G70*4)</f>
        <v>8.8000000000000007</v>
      </c>
      <c r="Z70" s="8">
        <f>IF(G70 = "NULL", "NULL", H70*4)</f>
        <v>249.48000000000005</v>
      </c>
      <c r="AA70" s="15">
        <v>15000000378</v>
      </c>
      <c r="AB70" s="8">
        <f>IF(OR(E70 = "NULL", G70 = "NULL"), "NULL", (E70+G70)/2)</f>
        <v>1.6500000000000001</v>
      </c>
      <c r="AC70" s="8">
        <f>IF(OR(F70 = "NULL", H70 = "NULL"), "NULL", (F70+H70)/2)</f>
        <v>46.777500000000011</v>
      </c>
      <c r="AD70" s="15">
        <v>17000000378</v>
      </c>
      <c r="AE70" s="8">
        <f>IF(H70 = "NULL", "NULL", AF70/28.35)</f>
        <v>5.5000000000000009</v>
      </c>
      <c r="AF70" s="8">
        <f>IF(H70 = "NULL", "NULL", J70*2)</f>
        <v>155.92500000000004</v>
      </c>
      <c r="AG70" s="15">
        <v>19000000378</v>
      </c>
      <c r="AH70" s="8">
        <f>IF(AB70 = "NULL", "NULL", AB70*2)</f>
        <v>3.3000000000000003</v>
      </c>
      <c r="AI70" s="8">
        <f>IF(AC70 = "NULL", "NULL", AC70*2)</f>
        <v>93.555000000000021</v>
      </c>
      <c r="AJ70" s="15">
        <v>21000000378</v>
      </c>
      <c r="AK70" s="13"/>
      <c r="AL70" s="11" t="str">
        <f>SUBSTITUTE(D70,CHAR(10)&amp;"• Packed in a facility and/or equipment that produces products containing peanuts, tree nuts, soybean, milk, dairy, eggs, fish, shellfish, wheat, sesame. •","")</f>
        <v>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v>
      </c>
    </row>
    <row r="71" spans="1:38" ht="75" x14ac:dyDescent="0.3">
      <c r="A71" s="10" t="s">
        <v>177</v>
      </c>
      <c r="B71" s="10" t="s">
        <v>178</v>
      </c>
      <c r="C71" s="10" t="s">
        <v>179</v>
      </c>
      <c r="D71" s="11" t="s">
        <v>2532</v>
      </c>
      <c r="E71" s="8">
        <f>IF(F71 = "NULL", "NULL", F71/28.35)</f>
        <v>1.8342151675485008</v>
      </c>
      <c r="F71" s="8">
        <v>52</v>
      </c>
      <c r="G71" s="8">
        <f>IF(H71 = "NULL", "NULL", H71/28.35)</f>
        <v>3.8800705467372132</v>
      </c>
      <c r="H71" s="8">
        <v>110</v>
      </c>
      <c r="I71" s="8">
        <f>IF(G71 = "NULL", "NULL", G71*1.25)</f>
        <v>4.8500881834215166</v>
      </c>
      <c r="J71" s="8">
        <f>IF(G71 = "NULL", "NULL", H71*1.25)</f>
        <v>137.5</v>
      </c>
      <c r="K71" s="8">
        <f>IF(G71 = "NULL", "NULL", G71*2)</f>
        <v>7.7601410934744264</v>
      </c>
      <c r="L71" s="8">
        <f>IF(G71 = "NULL", "NULL", H71*2)</f>
        <v>220</v>
      </c>
      <c r="M71" s="11" t="str">
        <f>CONCATENATE(D71, CHAR(10), " - NET WT. ", TEXT(E71, "0.00"), " oz (", F71, " grams)")</f>
        <v>Bourbon Sea Salt Ingredients:
salt flaked smoked over bourbon barrel wood
• Packed in a facility and/or equipment that produces products containing peanuts, tree nuts, soybean, milk, dairy, eggs, fish, shellfish, wheat, sesame. •
 - NET WT. 1.83 oz (52 grams)</v>
      </c>
      <c r="N71" s="12">
        <v>10000000049</v>
      </c>
      <c r="O71" s="12">
        <v>30000000049</v>
      </c>
      <c r="P71" s="12">
        <v>50000000049</v>
      </c>
      <c r="Q71" s="12">
        <v>70000000049</v>
      </c>
      <c r="R71" s="12">
        <v>90000000049</v>
      </c>
      <c r="S71" s="12">
        <v>11000000049</v>
      </c>
      <c r="T71" s="12">
        <v>13000000049</v>
      </c>
      <c r="U71" s="10" t="s">
        <v>38</v>
      </c>
      <c r="V71" s="11" t="s">
        <v>138</v>
      </c>
      <c r="W71" s="8">
        <f>IF(G71 = "NULL", "NULL", G71/4)</f>
        <v>0.9700176366843033</v>
      </c>
      <c r="X71" s="8">
        <f>IF(W71 = "NULL", "NULL", W71*28.35)</f>
        <v>27.5</v>
      </c>
      <c r="Y71" s="8">
        <f>IF(G71 = "NULL", "NULL", G71*4)</f>
        <v>15.520282186948853</v>
      </c>
      <c r="Z71" s="8">
        <f>IF(G71 = "NULL", "NULL", H71*4)</f>
        <v>440</v>
      </c>
      <c r="AA71" s="15">
        <v>15000000049</v>
      </c>
      <c r="AB71" s="8">
        <f>IF(OR(E71 = "NULL", G71 = "NULL"), "NULL", (E71+G71)/2)</f>
        <v>2.8571428571428568</v>
      </c>
      <c r="AC71" s="8">
        <f>IF(OR(F71 = "NULL", H71 = "NULL"), "NULL", (F71+H71)/2)</f>
        <v>81</v>
      </c>
      <c r="AD71" s="15">
        <v>17000000049</v>
      </c>
      <c r="AE71" s="8">
        <f>IF(H71 = "NULL", "NULL", AF71/28.35)</f>
        <v>9.7001763668430332</v>
      </c>
      <c r="AF71" s="8">
        <f>IF(H71 = "NULL", "NULL", J71*2)</f>
        <v>275</v>
      </c>
      <c r="AG71" s="15">
        <v>19000000049</v>
      </c>
      <c r="AH71" s="8">
        <f>IF(AB71 = "NULL", "NULL", AB71*2)</f>
        <v>5.7142857142857135</v>
      </c>
      <c r="AI71" s="8">
        <f>IF(AC71 = "NULL", "NULL", AC71*2)</f>
        <v>162</v>
      </c>
      <c r="AJ71" s="15">
        <v>21000000049</v>
      </c>
      <c r="AK71" s="13"/>
      <c r="AL71" s="11" t="str">
        <f>SUBSTITUTE(D71,CHAR(10)&amp;"• Packed in a facility and/or equipment that produces products containing peanuts, tree nuts, soybean, milk, dairy, eggs, fish, shellfish, wheat, sesame. •","")</f>
        <v>Bourbon Sea Salt Ingredients:
salt flaked smoked over bourbon barrel wood</v>
      </c>
    </row>
    <row r="72" spans="1:38" ht="75" x14ac:dyDescent="0.3">
      <c r="A72" s="10" t="s">
        <v>1294</v>
      </c>
      <c r="B72" s="10" t="s">
        <v>1295</v>
      </c>
      <c r="C72" s="10" t="s">
        <v>1295</v>
      </c>
      <c r="D72" s="11" t="s">
        <v>2390</v>
      </c>
      <c r="E72" s="8">
        <f>IF(F72 = "NULL", "NULL", F72/28.35)</f>
        <v>1.0582010582010581</v>
      </c>
      <c r="F72" s="8">
        <v>30</v>
      </c>
      <c r="G72" s="8">
        <f>IF(H72 = "NULL", "NULL", H72/28.35)</f>
        <v>2.1869488536155202</v>
      </c>
      <c r="H72" s="8">
        <v>62</v>
      </c>
      <c r="I72" s="8">
        <f>IF(G72 = "NULL", "NULL", G72*1.25)</f>
        <v>2.7336860670194003</v>
      </c>
      <c r="J72" s="8">
        <f>IF(G72 = "NULL", "NULL", H72*1.25)</f>
        <v>77.5</v>
      </c>
      <c r="K72" s="8">
        <f>IF(G72 = "NULL", "NULL", G72*2)</f>
        <v>4.3738977072310403</v>
      </c>
      <c r="L72" s="8">
        <f>IF(G72 = "NULL", "NULL", H72*2)</f>
        <v>124</v>
      </c>
      <c r="M72" s="11" t="str">
        <f>CONCATENATE(D72, CHAR(10), " - NET WT. ", TEXT(E72, "0.00"), " oz (", F72, " grams)")</f>
        <v>Bourbon Smoked Pepper Ingredients:
black pepper smoked over bourbon barrel wood
• Packed in a facility and/or equipment that produces products containing peanuts, tree nuts, soybean, milk, dairy, eggs, fish, shellfish, wheat, sesame. •
 - NET WT. 1.06 oz (30 grams)</v>
      </c>
      <c r="N72" s="12">
        <v>10000000482</v>
      </c>
      <c r="O72" s="12">
        <v>30000000482</v>
      </c>
      <c r="P72" s="12">
        <v>50000000482</v>
      </c>
      <c r="Q72" s="12">
        <v>70000000482</v>
      </c>
      <c r="R72" s="12">
        <v>90000000482</v>
      </c>
      <c r="S72" s="12">
        <v>11000000482</v>
      </c>
      <c r="T72" s="12">
        <v>13000000482</v>
      </c>
      <c r="U72" s="10" t="s">
        <v>38</v>
      </c>
      <c r="V72" s="11" t="s">
        <v>138</v>
      </c>
      <c r="W72" s="8">
        <f>IF(G72 = "NULL", "NULL", G72/4)</f>
        <v>0.54673721340388004</v>
      </c>
      <c r="X72" s="8">
        <f>IF(W72 = "NULL", "NULL", W72*28.35)</f>
        <v>15.5</v>
      </c>
      <c r="Y72" s="8">
        <f>IF(G72 = "NULL", "NULL", G72*4)</f>
        <v>8.7477954144620806</v>
      </c>
      <c r="Z72" s="8">
        <f>IF(G72 = "NULL", "NULL", H72*4)</f>
        <v>248</v>
      </c>
      <c r="AA72" s="15">
        <v>15000000482</v>
      </c>
      <c r="AB72" s="8">
        <f>IF(OR(E72 = "NULL", G72 = "NULL"), "NULL", (E72+G72)/2)</f>
        <v>1.6225749559082892</v>
      </c>
      <c r="AC72" s="8">
        <f>IF(OR(F72 = "NULL", H72 = "NULL"), "NULL", (F72+H72)/2)</f>
        <v>46</v>
      </c>
      <c r="AD72" s="15">
        <v>17000000482</v>
      </c>
      <c r="AE72" s="8">
        <f>IF(H72 = "NULL", "NULL", AF72/28.35)</f>
        <v>5.4673721340388006</v>
      </c>
      <c r="AF72" s="8">
        <f>IF(H72 = "NULL", "NULL", J72*2)</f>
        <v>155</v>
      </c>
      <c r="AG72" s="15">
        <v>19000000482</v>
      </c>
      <c r="AH72" s="8">
        <f>IF(AB72 = "NULL", "NULL", AB72*2)</f>
        <v>3.2451499118165783</v>
      </c>
      <c r="AI72" s="8">
        <f>IF(AC72 = "NULL", "NULL", AC72*2)</f>
        <v>92</v>
      </c>
      <c r="AJ72" s="15">
        <v>21000000482</v>
      </c>
      <c r="AK72" s="13" t="s">
        <v>1610</v>
      </c>
      <c r="AL72" s="11" t="str">
        <f>SUBSTITUTE(D72,CHAR(10)&amp;"• Packed in a facility and/or equipment that produces products containing peanuts, tree nuts, soybean, milk, dairy, eggs, fish, shellfish, wheat, sesame. •","")</f>
        <v>Bourbon Smoked Pepper Ingredients:
black pepper smoked over bourbon barrel wood</v>
      </c>
    </row>
    <row r="73" spans="1:38" ht="90" x14ac:dyDescent="0.3">
      <c r="A73" s="10" t="s">
        <v>1980</v>
      </c>
      <c r="B73" s="10" t="s">
        <v>1994</v>
      </c>
      <c r="C73" s="10" t="s">
        <v>2001</v>
      </c>
      <c r="D73" s="11" t="s">
        <v>2148</v>
      </c>
      <c r="E73" s="8">
        <f>IF(F73 = "NULL", "NULL", F73/28.35)</f>
        <v>1.5999999999999999</v>
      </c>
      <c r="F73" s="8">
        <v>45.36</v>
      </c>
      <c r="G73" s="8">
        <f>IF(H73 = "NULL", "NULL", H73/28.35)</f>
        <v>3.1999999999999997</v>
      </c>
      <c r="H73" s="8">
        <v>90.72</v>
      </c>
      <c r="I73" s="8">
        <f>IF(G73 = "NULL", "NULL", G73*1.25)</f>
        <v>3.9999999999999996</v>
      </c>
      <c r="J73" s="8">
        <f>IF(G73 = "NULL", "NULL", H73*1.25)</f>
        <v>113.4</v>
      </c>
      <c r="K73" s="8">
        <f>IF(G73 = "NULL", "NULL", G73*2)</f>
        <v>6.3999999999999995</v>
      </c>
      <c r="L73" s="8">
        <f>IF(G73 = "NULL", "NULL", H73*2)</f>
        <v>181.44</v>
      </c>
      <c r="M73" s="11" t="str">
        <f>CONCATENATE(D73, CHAR(10), " - NET WT. ", TEXT(E73, "0.00"), " oz (", F73, " grams)")</f>
        <v>Brew Master Marinade Beer Seasoning Ingredients:
garlic, coarse sea salt, black peppercorn, onion, red pepper, domestic paprika, orange peel, coriander, hops
• Packed in a facility and/or equipment that produces products containing peanuts, tree nuts, soybean, milk, dairy, eggs, fish, shellfish, wheat, sesame. •
 - NET WT. 1.60 oz (45.36 grams)</v>
      </c>
      <c r="N73" s="12">
        <v>10000000552</v>
      </c>
      <c r="O73" s="12">
        <v>30000000552</v>
      </c>
      <c r="P73" s="12">
        <v>50000000552</v>
      </c>
      <c r="Q73" s="12">
        <v>70000000552</v>
      </c>
      <c r="R73" s="12">
        <v>90000000552</v>
      </c>
      <c r="S73" s="12">
        <v>11000000552</v>
      </c>
      <c r="T73" s="12">
        <v>13000000552</v>
      </c>
      <c r="U73" s="24"/>
      <c r="V73" s="8" t="s">
        <v>836</v>
      </c>
      <c r="W73" s="8">
        <f>IF(G73 = "NULL", "NULL", G73/4)</f>
        <v>0.79999999999999993</v>
      </c>
      <c r="X73" s="8">
        <f>IF(W73 = "NULL", "NULL", W73*28.35)</f>
        <v>22.68</v>
      </c>
      <c r="Y73" s="8">
        <f>IF(G73 = "NULL", "NULL", G73*4)</f>
        <v>12.799999999999999</v>
      </c>
      <c r="Z73" s="8">
        <f>IF(G73 = "NULL", "NULL", H73*4)</f>
        <v>362.88</v>
      </c>
      <c r="AA73" s="15">
        <v>15000000552</v>
      </c>
      <c r="AB73" s="8">
        <f>IF(OR(E73 = "NULL", G73 = "NULL"), "NULL", (E73+G73)/2)</f>
        <v>2.4</v>
      </c>
      <c r="AC73" s="8">
        <f>IF(OR(F73 = "NULL", H73 = "NULL"), "NULL", (F73+H73)/2)</f>
        <v>68.039999999999992</v>
      </c>
      <c r="AD73" s="15">
        <v>17000000552</v>
      </c>
      <c r="AE73" s="15">
        <f>IF(H73 = "NULL", "NULL", AF73/28.35)</f>
        <v>8</v>
      </c>
      <c r="AF73" s="15">
        <f>IF(H73 = "NULL", "NULL", J73*2)</f>
        <v>226.8</v>
      </c>
      <c r="AG73" s="15">
        <v>19000000552</v>
      </c>
      <c r="AH73" s="8">
        <f>IF(AB73 = "NULL", "NULL", AB73*2)</f>
        <v>4.8</v>
      </c>
      <c r="AI73" s="8">
        <f>IF(AC73 = "NULL", "NULL", AC73*2)</f>
        <v>136.07999999999998</v>
      </c>
      <c r="AJ73" s="15">
        <v>21000000552</v>
      </c>
      <c r="AK73" s="13" t="s">
        <v>1983</v>
      </c>
      <c r="AL73" s="11" t="str">
        <f>SUBSTITUTE(D73,CHAR(10)&amp;"• Packed in a facility and/or equipment that produces products containing peanuts, tree nuts, soybean, milk, dairy, eggs, fish, shellfish, wheat, sesame. •","")</f>
        <v>Brew Master Marinade Beer Seasoning Ingredients:
garlic, coarse sea salt, black peppercorn, onion, red pepper, domestic paprika, orange peel, coriander, hops</v>
      </c>
    </row>
    <row r="74" spans="1:38" ht="90" x14ac:dyDescent="0.3">
      <c r="A74" s="10" t="s">
        <v>1981</v>
      </c>
      <c r="B74" s="10" t="s">
        <v>1995</v>
      </c>
      <c r="C74" s="10" t="s">
        <v>2002</v>
      </c>
      <c r="D74" s="11" t="s">
        <v>2149</v>
      </c>
      <c r="E74" s="8">
        <f>IF(F74 = "NULL", "NULL", F74/28.35)</f>
        <v>1.1992945326278659</v>
      </c>
      <c r="F74" s="8">
        <v>34</v>
      </c>
      <c r="G74" s="8">
        <f>IF(H74 = "NULL", "NULL", H74/28.35)</f>
        <v>2.3985890652557318</v>
      </c>
      <c r="H74" s="8">
        <v>68</v>
      </c>
      <c r="I74" s="8">
        <f>IF(G74 = "NULL", "NULL", G74*1.25)</f>
        <v>2.9982363315696645</v>
      </c>
      <c r="J74" s="8">
        <f>IF(G74 = "NULL", "NULL", H74*1.25)</f>
        <v>85</v>
      </c>
      <c r="K74" s="8">
        <f>IF(G74 = "NULL", "NULL", G74*2)</f>
        <v>4.7971781305114636</v>
      </c>
      <c r="L74" s="8">
        <f>IF(G74 = "NULL", "NULL", H74*2)</f>
        <v>136</v>
      </c>
      <c r="M74" s="11" t="str">
        <f>CONCATENATE(D74, CHAR(10), " - NET WT. ", TEXT(E74, "0.00"), " oz (", F74, " grams)")</f>
        <v>Brew Salt Beer Seasoning Ingredients:
salt, beer extract (grain, yeast, hops) 
• ALLERGY ALERT: contains wheat •
• Packed in a facility and/or equipment that produces products containing peanuts, tree nuts, soybean, milk, dairy, eggs, fish, shellfish, wheat, sesame. •
 - NET WT. 1.20 oz (34 grams)</v>
      </c>
      <c r="N74" s="12">
        <v>10000000553</v>
      </c>
      <c r="O74" s="12">
        <v>30000000553</v>
      </c>
      <c r="P74" s="12">
        <v>50000000553</v>
      </c>
      <c r="Q74" s="12">
        <v>70000000553</v>
      </c>
      <c r="R74" s="12">
        <v>90000000553</v>
      </c>
      <c r="S74" s="12">
        <v>11000000553</v>
      </c>
      <c r="T74" s="12">
        <v>13000000553</v>
      </c>
      <c r="U74" s="24"/>
      <c r="V74" s="8" t="s">
        <v>836</v>
      </c>
      <c r="W74" s="8">
        <f>IF(G74 = "NULL", "NULL", G74/4)</f>
        <v>0.59964726631393295</v>
      </c>
      <c r="X74" s="8">
        <f>IF(W74 = "NULL", "NULL", W74*28.35)</f>
        <v>17</v>
      </c>
      <c r="Y74" s="8">
        <f>IF(G74 = "NULL", "NULL", G74*4)</f>
        <v>9.5943562610229272</v>
      </c>
      <c r="Z74" s="8">
        <f>IF(G74 = "NULL", "NULL", H74*4)</f>
        <v>272</v>
      </c>
      <c r="AA74" s="15">
        <v>15000000553</v>
      </c>
      <c r="AB74" s="8">
        <f>IF(OR(E74 = "NULL", G74 = "NULL"), "NULL", (E74+G74)/2)</f>
        <v>1.7989417989417988</v>
      </c>
      <c r="AC74" s="8">
        <f>IF(OR(F74 = "NULL", H74 = "NULL"), "NULL", (F74+H74)/2)</f>
        <v>51</v>
      </c>
      <c r="AD74" s="15">
        <v>17000000553</v>
      </c>
      <c r="AE74" s="15">
        <f>IF(H74 = "NULL", "NULL", AF74/28.35)</f>
        <v>5.9964726631393299</v>
      </c>
      <c r="AF74" s="15">
        <f>IF(H74 = "NULL", "NULL", J74*2)</f>
        <v>170</v>
      </c>
      <c r="AG74" s="15">
        <v>19000000553</v>
      </c>
      <c r="AH74" s="8">
        <f>IF(AB74 = "NULL", "NULL", AB74*2)</f>
        <v>3.5978835978835977</v>
      </c>
      <c r="AI74" s="8">
        <f>IF(AC74 = "NULL", "NULL", AC74*2)</f>
        <v>102</v>
      </c>
      <c r="AJ74" s="15">
        <v>21000000553</v>
      </c>
      <c r="AK74" s="13" t="s">
        <v>1984</v>
      </c>
      <c r="AL74" s="11" t="str">
        <f>SUBSTITUTE(D74,CHAR(10)&amp;"• Packed in a facility and/or equipment that produces products containing peanuts, tree nuts, soybean, milk, dairy, eggs, fish, shellfish, wheat, sesame. •","")</f>
        <v>Brew Salt Beer Seasoning Ingredients:
salt, beer extract (grain, yeast, hops) 
• ALLERGY ALERT: contains wheat •</v>
      </c>
    </row>
    <row r="75" spans="1:38" ht="180" x14ac:dyDescent="0.3">
      <c r="A75" s="10" t="s">
        <v>180</v>
      </c>
      <c r="B75" s="10" t="s">
        <v>181</v>
      </c>
      <c r="C75" s="10" t="s">
        <v>182</v>
      </c>
      <c r="D75" s="11" t="s">
        <v>2546</v>
      </c>
      <c r="E75" s="8">
        <f>IF(F75 = "NULL", "NULL", F75/28.35)</f>
        <v>1.9</v>
      </c>
      <c r="F75" s="8">
        <v>53.865000000000002</v>
      </c>
      <c r="G75" s="8">
        <f>IF(H75 = "NULL", "NULL", H75/28.35)</f>
        <v>3.8</v>
      </c>
      <c r="H75" s="8">
        <v>107.73</v>
      </c>
      <c r="I75" s="8">
        <f>IF(G75 = "NULL", "NULL", G75*1.25)</f>
        <v>4.75</v>
      </c>
      <c r="J75" s="8">
        <f>IF(G75 = "NULL", "NULL", H75*1.25)</f>
        <v>134.66249999999999</v>
      </c>
      <c r="K75" s="8">
        <f>IF(G75 = "NULL", "NULL", G75*2)</f>
        <v>7.6</v>
      </c>
      <c r="L75" s="8">
        <f>IF(G75 = "NULL", "NULL", H75*2)</f>
        <v>215.46</v>
      </c>
      <c r="M75" s="11" t="str">
        <f>CONCATENATE(D75, CHAR(10), " - NET WT. ", TEXT(E75, "0.00"), " oz (", F75, " grams)")</f>
        <v>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
• Packed in a facility and/or equipment that produces products containing peanuts, tree nuts, soybean, milk, dairy, eggs, fish, shellfish, wheat, sesame. •
 - NET WT. 1.90 oz (53.865 grams)</v>
      </c>
      <c r="N75" s="12">
        <v>10000000050</v>
      </c>
      <c r="O75" s="12">
        <v>30000000050</v>
      </c>
      <c r="P75" s="12">
        <v>50000000050</v>
      </c>
      <c r="Q75" s="12">
        <v>70000000050</v>
      </c>
      <c r="R75" s="12">
        <v>90000000050</v>
      </c>
      <c r="S75" s="12">
        <v>11000000050</v>
      </c>
      <c r="T75" s="12">
        <v>13000000050</v>
      </c>
      <c r="U75" s="10" t="s">
        <v>38</v>
      </c>
      <c r="V75" s="11" t="s">
        <v>183</v>
      </c>
      <c r="W75" s="8">
        <f>IF(G75 = "NULL", "NULL", G75/4)</f>
        <v>0.95</v>
      </c>
      <c r="X75" s="8">
        <f>IF(W75 = "NULL", "NULL", W75*28.35)</f>
        <v>26.932500000000001</v>
      </c>
      <c r="Y75" s="8">
        <f>IF(G75 = "NULL", "NULL", G75*4)</f>
        <v>15.2</v>
      </c>
      <c r="Z75" s="8">
        <f>IF(G75 = "NULL", "NULL", H75*4)</f>
        <v>430.92</v>
      </c>
      <c r="AA75" s="15">
        <v>15000000050</v>
      </c>
      <c r="AB75" s="8">
        <f>IF(OR(E75 = "NULL", G75 = "NULL"), "NULL", (E75+G75)/2)</f>
        <v>2.8499999999999996</v>
      </c>
      <c r="AC75" s="8">
        <f>IF(OR(F75 = "NULL", H75 = "NULL"), "NULL", (F75+H75)/2)</f>
        <v>80.797499999999999</v>
      </c>
      <c r="AD75" s="15">
        <v>17000000050</v>
      </c>
      <c r="AE75" s="8">
        <f>IF(H75 = "NULL", "NULL", AF75/28.35)</f>
        <v>9.5</v>
      </c>
      <c r="AF75" s="8">
        <f>IF(H75 = "NULL", "NULL", J75*2)</f>
        <v>269.32499999999999</v>
      </c>
      <c r="AG75" s="15">
        <v>19000000050</v>
      </c>
      <c r="AH75" s="8">
        <f>IF(AB75 = "NULL", "NULL", AB75*2)</f>
        <v>5.6999999999999993</v>
      </c>
      <c r="AI75" s="8">
        <f>IF(AC75 = "NULL", "NULL", AC75*2)</f>
        <v>161.595</v>
      </c>
      <c r="AJ75" s="15">
        <v>21000000050</v>
      </c>
      <c r="AK75" s="13"/>
      <c r="AL75" s="11" t="str">
        <f>SUBSTITUTE(D75,CHAR(10)&amp;"• Packed in a facility and/or equipment that produces products containing peanuts, tree nuts, soybean, milk, dairy, eggs, fish, shellfish, wheat, sesame. •","")</f>
        <v>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v>
      </c>
    </row>
    <row r="76" spans="1:38" ht="105" x14ac:dyDescent="0.3">
      <c r="A76" s="39" t="s">
        <v>184</v>
      </c>
      <c r="B76" s="10" t="s">
        <v>185</v>
      </c>
      <c r="C76" s="10" t="s">
        <v>186</v>
      </c>
      <c r="D76" s="11" t="s">
        <v>2105</v>
      </c>
      <c r="E76" s="8">
        <f>IF(F76 = "NULL", "NULL", F76/28.35)</f>
        <v>1.8</v>
      </c>
      <c r="F76" s="8">
        <v>51.03</v>
      </c>
      <c r="G76" s="8">
        <f>IF(H76 = "NULL", "NULL", H76/28.35)</f>
        <v>3.6</v>
      </c>
      <c r="H76" s="8">
        <v>102.06</v>
      </c>
      <c r="I76" s="8">
        <f>IF(G76 = "NULL", "NULL", G76*1.25)</f>
        <v>4.5</v>
      </c>
      <c r="J76" s="8">
        <f>IF(G76 = "NULL", "NULL", H76*1.25)</f>
        <v>127.575</v>
      </c>
      <c r="K76" s="8">
        <f>IF(G76 = "NULL", "NULL", G76*2)</f>
        <v>7.2</v>
      </c>
      <c r="L76" s="8">
        <f>IF(G76 = "NULL", "NULL", H76*2)</f>
        <v>204.12</v>
      </c>
      <c r="M76" s="11" t="str">
        <f>CONCATENATE(D76, CHAR(10), " - NET WT. ", TEXT(E76, "0.00"), " oz (", F76, " grams)")</f>
        <v>Bruschetta Bread Dip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76" s="12">
        <v>10000000051</v>
      </c>
      <c r="O76" s="12">
        <v>30000000051</v>
      </c>
      <c r="P76" s="12">
        <v>50000000051</v>
      </c>
      <c r="Q76" s="12">
        <v>70000000051</v>
      </c>
      <c r="R76" s="12">
        <v>90000000051</v>
      </c>
      <c r="S76" s="12">
        <v>11000000051</v>
      </c>
      <c r="T76" s="12">
        <v>13000000051</v>
      </c>
      <c r="U76" s="10" t="s">
        <v>38</v>
      </c>
      <c r="V76" s="11" t="s">
        <v>138</v>
      </c>
      <c r="W76" s="8">
        <f>IF(G76 = "NULL", "NULL", G76/4)</f>
        <v>0.9</v>
      </c>
      <c r="X76" s="8">
        <f>IF(W76 = "NULL", "NULL", W76*28.35)</f>
        <v>25.515000000000001</v>
      </c>
      <c r="Y76" s="8">
        <f>IF(G76 = "NULL", "NULL", G76*4)</f>
        <v>14.4</v>
      </c>
      <c r="Z76" s="8">
        <f>IF(G76 = "NULL", "NULL", H76*4)</f>
        <v>408.24</v>
      </c>
      <c r="AA76" s="15">
        <v>15000000051</v>
      </c>
      <c r="AB76" s="8">
        <f>IF(OR(E76 = "NULL", G76 = "NULL"), "NULL", (E76+G76)/2)</f>
        <v>2.7</v>
      </c>
      <c r="AC76" s="8">
        <f>IF(OR(F76 = "NULL", H76 = "NULL"), "NULL", (F76+H76)/2)</f>
        <v>76.545000000000002</v>
      </c>
      <c r="AD76" s="15">
        <v>17000000051</v>
      </c>
      <c r="AE76" s="8">
        <f>IF(H76 = "NULL", "NULL", AF76/28.35)</f>
        <v>9</v>
      </c>
      <c r="AF76" s="8">
        <f>IF(H76 = "NULL", "NULL", J76*2)</f>
        <v>255.15</v>
      </c>
      <c r="AG76" s="15">
        <v>19000000051</v>
      </c>
      <c r="AH76" s="8">
        <f>IF(AB76 = "NULL", "NULL", AB76*2)</f>
        <v>5.4</v>
      </c>
      <c r="AI76" s="8">
        <f>IF(AC76 = "NULL", "NULL", AC76*2)</f>
        <v>153.09</v>
      </c>
      <c r="AJ76" s="15">
        <v>21000000051</v>
      </c>
      <c r="AK76" s="13"/>
      <c r="AL76" s="11" t="str">
        <f>SUBSTITUTE(D76,CHAR(10)&amp;"• Packed in a facility and/or equipment that produces products containing peanuts, tree nuts, soybean, milk, dairy, eggs, fish, shellfish, wheat, sesame. •","")</f>
        <v>Bruschetta Bread Dip Ingredients:
tomato flakes, onion, chives, garlic, basil, celery seed, salt, oregano, parsley, red pepper flakes, paprika, black pepper, ginger, thyme, yellow mustard and cloves</v>
      </c>
    </row>
    <row r="77" spans="1:38" ht="105" x14ac:dyDescent="0.3">
      <c r="A77" s="41" t="s">
        <v>1925</v>
      </c>
      <c r="B77" s="10" t="s">
        <v>1916</v>
      </c>
      <c r="C77" s="10" t="s">
        <v>1917</v>
      </c>
      <c r="D77" s="11" t="s">
        <v>2225</v>
      </c>
      <c r="E77" s="8">
        <f>IF(F77 = "NULL", "NULL", F77/28.35)</f>
        <v>1.8</v>
      </c>
      <c r="F77" s="8">
        <v>51.03</v>
      </c>
      <c r="G77" s="8">
        <f>IF(H77 = "NULL", "NULL", H77/28.35)</f>
        <v>3.6</v>
      </c>
      <c r="H77" s="8">
        <v>102.06</v>
      </c>
      <c r="I77" s="8">
        <f>IF(G77 = "NULL", "NULL", G77*1.25)</f>
        <v>4.5</v>
      </c>
      <c r="J77" s="8">
        <f>IF(G77 = "NULL", "NULL", H77*1.25)</f>
        <v>127.575</v>
      </c>
      <c r="K77" s="8">
        <f>IF(G77 = "NULL", "NULL", G77*2)</f>
        <v>7.2</v>
      </c>
      <c r="L77" s="8">
        <f>IF(G77 = "NULL", "NULL", H77*2)</f>
        <v>204.12</v>
      </c>
      <c r="M77" s="11" t="str">
        <f>CONCATENATE(D77, CHAR(10), " - NET WT. ", TEXT(E77, "0.00"), " oz (", F77, " grams)")</f>
        <v>Bruschetta Rustic Dipping Herbs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77" s="12">
        <v>10000000536</v>
      </c>
      <c r="O77" s="12">
        <v>30000000536</v>
      </c>
      <c r="P77" s="12">
        <v>50000000536</v>
      </c>
      <c r="Q77" s="12">
        <v>70000000536</v>
      </c>
      <c r="R77" s="12">
        <v>90000000536</v>
      </c>
      <c r="S77" s="12">
        <v>11000000536</v>
      </c>
      <c r="T77" s="12">
        <v>13000000536</v>
      </c>
      <c r="U77" s="10" t="s">
        <v>38</v>
      </c>
      <c r="V77" s="11" t="s">
        <v>138</v>
      </c>
      <c r="W77" s="8">
        <f>IF(G77 = "NULL", "NULL", G77/4)</f>
        <v>0.9</v>
      </c>
      <c r="X77" s="8">
        <f>IF(W77 = "NULL", "NULL", W77*28.35)</f>
        <v>25.515000000000001</v>
      </c>
      <c r="Y77" s="8">
        <f>IF(G77 = "NULL", "NULL", G77*4)</f>
        <v>14.4</v>
      </c>
      <c r="Z77" s="8">
        <f>IF(G77 = "NULL", "NULL", H77*4)</f>
        <v>408.24</v>
      </c>
      <c r="AA77" s="15">
        <v>15000000536</v>
      </c>
      <c r="AB77" s="8">
        <f>IF(OR(E77 = "NULL", G77 = "NULL"), "NULL", (E77+G77)/2)</f>
        <v>2.7</v>
      </c>
      <c r="AC77" s="8">
        <f>IF(OR(F77 = "NULL", H77 = "NULL"), "NULL", (F77+H77)/2)</f>
        <v>76.545000000000002</v>
      </c>
      <c r="AD77" s="15">
        <v>17000000536</v>
      </c>
      <c r="AE77" s="8">
        <f>IF(H77 = "NULL", "NULL", AF77/28.35)</f>
        <v>9</v>
      </c>
      <c r="AF77" s="8">
        <f>IF(H77 = "NULL", "NULL", J77*2)</f>
        <v>255.15</v>
      </c>
      <c r="AG77" s="15">
        <v>19000000536</v>
      </c>
      <c r="AH77" s="8">
        <f>IF(AB77 = "NULL", "NULL", AB77*2)</f>
        <v>5.4</v>
      </c>
      <c r="AI77" s="8">
        <f>IF(AC77 = "NULL", "NULL", AC77*2)</f>
        <v>153.09</v>
      </c>
      <c r="AJ77" s="15">
        <v>21000000536</v>
      </c>
      <c r="AK77" s="13" t="s">
        <v>1932</v>
      </c>
      <c r="AL77" s="11" t="str">
        <f>SUBSTITUTE(D77,CHAR(10)&amp;"• Packed in a facility and/or equipment that produces products containing peanuts, tree nuts, soybean, milk, dairy, eggs, fish, shellfish, wheat, sesame. •","")</f>
        <v>Bruschetta Rustic Dipping Herbs Ingredients:
tomato flakes, onion, chives, garlic, basil, celery seed, salt, oregano, parsley, red pepper flakes, paprika, black pepper, ginger, thyme, yellow mustard and cloves</v>
      </c>
    </row>
    <row r="78" spans="1:38" ht="105" x14ac:dyDescent="0.3">
      <c r="A78" s="41" t="s">
        <v>187</v>
      </c>
      <c r="B78" s="10" t="s">
        <v>188</v>
      </c>
      <c r="C78" s="10" t="s">
        <v>188</v>
      </c>
      <c r="D78" s="11" t="s">
        <v>2180</v>
      </c>
      <c r="E78" s="8">
        <f>IF(F78 = "NULL", "NULL", F78/28.35)</f>
        <v>1.8</v>
      </c>
      <c r="F78" s="8">
        <v>51.03</v>
      </c>
      <c r="G78" s="8">
        <f>IF(H78 = "NULL", "NULL", H78/28.35)</f>
        <v>3.6</v>
      </c>
      <c r="H78" s="8">
        <v>102.06</v>
      </c>
      <c r="I78" s="8">
        <f>IF(G78 = "NULL", "NULL", G78*1.25)</f>
        <v>4.5</v>
      </c>
      <c r="J78" s="8">
        <f>IF(G78 = "NULL", "NULL", H78*1.25)</f>
        <v>127.575</v>
      </c>
      <c r="K78" s="8">
        <f>IF(G78 = "NULL", "NULL", G78*2)</f>
        <v>7.2</v>
      </c>
      <c r="L78" s="8">
        <f>IF(G78 = "NULL", "NULL", H78*2)</f>
        <v>204.12</v>
      </c>
      <c r="M78" s="11" t="str">
        <f>CONCATENATE(D78, CHAR(10), " - NET WT. ", TEXT(E78, "0.00"), " oz (", F78, " grams)")</f>
        <v>Bruschetta Seasoning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78" s="12">
        <v>10000000439</v>
      </c>
      <c r="O78" s="12">
        <v>30000000439</v>
      </c>
      <c r="P78" s="12">
        <v>50000000439</v>
      </c>
      <c r="Q78" s="12">
        <v>70000000439</v>
      </c>
      <c r="R78" s="12">
        <v>90000000439</v>
      </c>
      <c r="S78" s="12">
        <v>11000000439</v>
      </c>
      <c r="T78" s="12">
        <v>13000000439</v>
      </c>
      <c r="U78" s="11" t="s">
        <v>38</v>
      </c>
      <c r="V78" s="11"/>
      <c r="W78" s="8">
        <f>IF(G78 = "NULL", "NULL", G78/4)</f>
        <v>0.9</v>
      </c>
      <c r="X78" s="8">
        <f>IF(W78 = "NULL", "NULL", W78*28.35)</f>
        <v>25.515000000000001</v>
      </c>
      <c r="Y78" s="8">
        <f>IF(G78 = "NULL", "NULL", G78*4)</f>
        <v>14.4</v>
      </c>
      <c r="Z78" s="8">
        <f>IF(G78 = "NULL", "NULL", H78*4)</f>
        <v>408.24</v>
      </c>
      <c r="AA78" s="15">
        <v>15000000439</v>
      </c>
      <c r="AB78" s="8">
        <f>IF(OR(E78 = "NULL", G78 = "NULL"), "NULL", (E78+G78)/2)</f>
        <v>2.7</v>
      </c>
      <c r="AC78" s="8">
        <f>IF(OR(F78 = "NULL", H78 = "NULL"), "NULL", (F78+H78)/2)</f>
        <v>76.545000000000002</v>
      </c>
      <c r="AD78" s="15">
        <v>17000000439</v>
      </c>
      <c r="AE78" s="8">
        <f>IF(H78 = "NULL", "NULL", AF78/28.35)</f>
        <v>9</v>
      </c>
      <c r="AF78" s="8">
        <f>IF(H78 = "NULL", "NULL", J78*2)</f>
        <v>255.15</v>
      </c>
      <c r="AG78" s="15">
        <v>19000000439</v>
      </c>
      <c r="AH78" s="8">
        <f>IF(AB78 = "NULL", "NULL", AB78*2)</f>
        <v>5.4</v>
      </c>
      <c r="AI78" s="8">
        <f>IF(AC78 = "NULL", "NULL", AC78*2)</f>
        <v>153.09</v>
      </c>
      <c r="AJ78" s="15">
        <v>21000000439</v>
      </c>
      <c r="AK78" s="13" t="s">
        <v>189</v>
      </c>
      <c r="AL78" s="11" t="str">
        <f>SUBSTITUTE(D78,CHAR(10)&amp;"• Packed in a facility and/or equipment that produces products containing peanuts, tree nuts, soybean, milk, dairy, eggs, fish, shellfish, wheat, sesame. •","")</f>
        <v>Bruschetta Seasoning Ingredients:
tomato flakes, onion, chives, garlic, basil, celery seed, salt, oregano, parsley, red pepper flakes, paprika, black pepper, ginger, thyme, yellow mustard and cloves</v>
      </c>
    </row>
    <row r="79" spans="1:38" ht="105" x14ac:dyDescent="0.3">
      <c r="A79" s="10" t="s">
        <v>190</v>
      </c>
      <c r="B79" s="10" t="s">
        <v>191</v>
      </c>
      <c r="C79" s="10" t="s">
        <v>192</v>
      </c>
      <c r="D79" s="11" t="s">
        <v>2250</v>
      </c>
      <c r="E79" s="8">
        <f>IF(F79 = "NULL", "NULL", F79/28.35)</f>
        <v>1.95</v>
      </c>
      <c r="F79" s="8">
        <v>55.282499999999999</v>
      </c>
      <c r="G79" s="8">
        <f>IF(H79 = "NULL", "NULL", H79/28.35)</f>
        <v>3.9</v>
      </c>
      <c r="H79" s="8">
        <v>110.565</v>
      </c>
      <c r="I79" s="8">
        <f>IF(G79 = "NULL", "NULL", G79*1.25)</f>
        <v>4.875</v>
      </c>
      <c r="J79" s="8">
        <f>IF(G79 = "NULL", "NULL", H79*1.25)</f>
        <v>138.20625000000001</v>
      </c>
      <c r="K79" s="8">
        <f>IF(G79 = "NULL", "NULL", G79*2)</f>
        <v>7.8</v>
      </c>
      <c r="L79" s="8">
        <f>IF(G79 = "NULL", "NULL", H79*2)</f>
        <v>221.13</v>
      </c>
      <c r="M79" s="11" t="str">
        <f>CONCATENATE(D79, CHAR(10), " - NET WT. ", TEXT(E79, "0.00"), " oz (", F79, " grams)")</f>
        <v>Burnt End Brisket Rub Ingredients:
salt, spices, black pepper, Chile powder, lemon granules, dehydrated garlic, dehydrated onion, sugar, calcium silicate (a free flow agent)
• Packed in a facility and/or equipment that produces products containing peanuts, tree nuts, soybean, milk, dairy, eggs, fish, shellfish, wheat, sesame. •
 - NET WT. 1.95 oz (55.2825 grams)</v>
      </c>
      <c r="N79" s="12">
        <v>10000000052</v>
      </c>
      <c r="O79" s="12">
        <v>30000000052</v>
      </c>
      <c r="P79" s="12">
        <v>50000000052</v>
      </c>
      <c r="Q79" s="12">
        <v>70000000052</v>
      </c>
      <c r="R79" s="12">
        <v>90000000052</v>
      </c>
      <c r="S79" s="12">
        <v>11000000052</v>
      </c>
      <c r="T79" s="12">
        <v>13000000052</v>
      </c>
      <c r="U79" s="10" t="s">
        <v>38</v>
      </c>
      <c r="V79" s="11" t="s">
        <v>1300</v>
      </c>
      <c r="W79" s="8">
        <f>IF(G79 = "NULL", "NULL", G79/4)</f>
        <v>0.97499999999999998</v>
      </c>
      <c r="X79" s="8">
        <f>IF(W79 = "NULL", "NULL", W79*28.35)</f>
        <v>27.641249999999999</v>
      </c>
      <c r="Y79" s="8">
        <f>IF(G79 = "NULL", "NULL", G79*4)</f>
        <v>15.6</v>
      </c>
      <c r="Z79" s="8">
        <f>IF(G79 = "NULL", "NULL", H79*4)</f>
        <v>442.26</v>
      </c>
      <c r="AA79" s="15">
        <v>15000000052</v>
      </c>
      <c r="AB79" s="8">
        <f>IF(OR(E79 = "NULL", G79 = "NULL"), "NULL", (E79+G79)/2)</f>
        <v>2.9249999999999998</v>
      </c>
      <c r="AC79" s="8">
        <f>IF(OR(F79 = "NULL", H79 = "NULL"), "NULL", (F79+H79)/2)</f>
        <v>82.923749999999998</v>
      </c>
      <c r="AD79" s="15">
        <v>17000000052</v>
      </c>
      <c r="AE79" s="8">
        <f>IF(H79 = "NULL", "NULL", AF79/28.35)</f>
        <v>9.75</v>
      </c>
      <c r="AF79" s="8">
        <f>IF(H79 = "NULL", "NULL", J79*2)</f>
        <v>276.41250000000002</v>
      </c>
      <c r="AG79" s="15">
        <v>19000000052</v>
      </c>
      <c r="AH79" s="8">
        <f>IF(AB79 = "NULL", "NULL", AB79*2)</f>
        <v>5.85</v>
      </c>
      <c r="AI79" s="8">
        <f>IF(AC79 = "NULL", "NULL", AC79*2)</f>
        <v>165.8475</v>
      </c>
      <c r="AJ79" s="15">
        <v>21000000052</v>
      </c>
      <c r="AK79" s="13"/>
      <c r="AL79" s="11" t="str">
        <f>SUBSTITUTE(D79,CHAR(10)&amp;"• Packed in a facility and/or equipment that produces products containing peanuts, tree nuts, soybean, milk, dairy, eggs, fish, shellfish, wheat, sesame. •","")</f>
        <v>Burnt End Brisket Rub Ingredients:
salt, spices, black pepper, Chile powder, lemon granules, dehydrated garlic, dehydrated onion, sugar, calcium silicate (a free flow agent)</v>
      </c>
    </row>
    <row r="80" spans="1:38" ht="75" x14ac:dyDescent="0.3">
      <c r="A80" s="10" t="s">
        <v>1654</v>
      </c>
      <c r="B80" s="10" t="s">
        <v>193</v>
      </c>
      <c r="C80" s="10" t="s">
        <v>194</v>
      </c>
      <c r="D80" s="11" t="s">
        <v>2374</v>
      </c>
      <c r="E80" s="8">
        <f>IF(F80 = "NULL", "NULL", F80/28.35)</f>
        <v>2.0499999999999998</v>
      </c>
      <c r="F80" s="8">
        <v>58.1175</v>
      </c>
      <c r="G80" s="8">
        <f>IF(H80 = "NULL", "NULL", H80/28.35)</f>
        <v>4.0999999999999996</v>
      </c>
      <c r="H80" s="8">
        <v>116.235</v>
      </c>
      <c r="I80" s="8">
        <f>IF(G80 = "NULL", "NULL", G80*1.25)</f>
        <v>5.125</v>
      </c>
      <c r="J80" s="8">
        <f>IF(G80 = "NULL", "NULL", H80*1.25)</f>
        <v>145.29374999999999</v>
      </c>
      <c r="K80" s="8">
        <f>IF(G80 = "NULL", "NULL", G80*2)</f>
        <v>8.1999999999999993</v>
      </c>
      <c r="L80" s="8">
        <f>IF(G80 = "NULL", "NULL", H80*2)</f>
        <v>232.47</v>
      </c>
      <c r="M80" s="11" t="str">
        <f>CONCATENATE(D80, CHAR(10), " - NET WT. ", TEXT(E80, "0.00"), " oz (", F80, " grams)")</f>
        <v>Butcher Blend Black Pepper Ingredients:
cracked black pepper
• Packed in a facility and/or equipment that produces products containing peanuts, tree nuts, soybean, milk, dairy, eggs, fish, shellfish, wheat, sesame. •
 - NET WT. 2.05 oz (58.1175 grams)</v>
      </c>
      <c r="N80" s="12">
        <v>10000000053</v>
      </c>
      <c r="O80" s="12">
        <v>30000000053</v>
      </c>
      <c r="P80" s="12">
        <v>50000000053</v>
      </c>
      <c r="Q80" s="12">
        <v>70000000053</v>
      </c>
      <c r="R80" s="12">
        <v>90000000053</v>
      </c>
      <c r="S80" s="12">
        <v>11000000053</v>
      </c>
      <c r="T80" s="12">
        <v>13000000053</v>
      </c>
      <c r="U80" s="10" t="s">
        <v>38</v>
      </c>
      <c r="V80" s="11" t="s">
        <v>195</v>
      </c>
      <c r="W80" s="8">
        <f>IF(G80 = "NULL", "NULL", G80/4)</f>
        <v>1.0249999999999999</v>
      </c>
      <c r="X80" s="8">
        <f>IF(W80 = "NULL", "NULL", W80*28.35)</f>
        <v>29.05875</v>
      </c>
      <c r="Y80" s="8">
        <f>IF(G80 = "NULL", "NULL", G80*4)</f>
        <v>16.399999999999999</v>
      </c>
      <c r="Z80" s="8">
        <f>IF(G80 = "NULL", "NULL", H80*4)</f>
        <v>464.94</v>
      </c>
      <c r="AA80" s="15">
        <v>15000000053</v>
      </c>
      <c r="AB80" s="8">
        <f>IF(OR(E80 = "NULL", G80 = "NULL"), "NULL", (E80+G80)/2)</f>
        <v>3.0749999999999997</v>
      </c>
      <c r="AC80" s="8">
        <f>IF(OR(F80 = "NULL", H80 = "NULL"), "NULL", (F80+H80)/2)</f>
        <v>87.176249999999996</v>
      </c>
      <c r="AD80" s="15">
        <v>17000000053</v>
      </c>
      <c r="AE80" s="8">
        <f>IF(H80 = "NULL", "NULL", AF80/28.35)</f>
        <v>10.249999999999998</v>
      </c>
      <c r="AF80" s="8">
        <f>IF(H80 = "NULL", "NULL", J80*2)</f>
        <v>290.58749999999998</v>
      </c>
      <c r="AG80" s="15">
        <v>19000000053</v>
      </c>
      <c r="AH80" s="8">
        <f>IF(AB80 = "NULL", "NULL", AB80*2)</f>
        <v>6.1499999999999995</v>
      </c>
      <c r="AI80" s="8">
        <f>IF(AC80 = "NULL", "NULL", AC80*2)</f>
        <v>174.35249999999999</v>
      </c>
      <c r="AJ80" s="15">
        <v>21000000053</v>
      </c>
      <c r="AK80" s="13" t="s">
        <v>1607</v>
      </c>
      <c r="AL80" s="11" t="str">
        <f>SUBSTITUTE(D80,CHAR(10)&amp;"• Packed in a facility and/or equipment that produces products containing peanuts, tree nuts, soybean, milk, dairy, eggs, fish, shellfish, wheat, sesame. •","")</f>
        <v>Butcher Blend Black Pepper Ingredients:
cracked black pepper</v>
      </c>
    </row>
    <row r="81" spans="1:38" ht="90" x14ac:dyDescent="0.3">
      <c r="A81" s="10" t="s">
        <v>196</v>
      </c>
      <c r="B81" s="10" t="s">
        <v>197</v>
      </c>
      <c r="C81" s="10" t="s">
        <v>198</v>
      </c>
      <c r="D81" s="11" t="s">
        <v>2297</v>
      </c>
      <c r="E81" s="8">
        <f>IF(F81 = "NULL", "NULL", F81/28.35)</f>
        <v>1.1000000000000001</v>
      </c>
      <c r="F81" s="8">
        <v>31.185000000000006</v>
      </c>
      <c r="G81" s="8">
        <f>IF(H81 = "NULL", "NULL", H81/28.35)</f>
        <v>2.2000000000000002</v>
      </c>
      <c r="H81" s="8">
        <v>62.370000000000012</v>
      </c>
      <c r="I81" s="8">
        <f>IF(G81 = "NULL", "NULL", G81*1.25)</f>
        <v>2.75</v>
      </c>
      <c r="J81" s="8">
        <f>IF(G81 = "NULL", "NULL", H81*1.25)</f>
        <v>77.96250000000002</v>
      </c>
      <c r="K81" s="8">
        <f>IF(G81 = "NULL", "NULL", G81*2)</f>
        <v>4.4000000000000004</v>
      </c>
      <c r="L81" s="8">
        <f>IF(G81 = "NULL", "NULL", H81*2)</f>
        <v>124.74000000000002</v>
      </c>
      <c r="M81" s="11" t="str">
        <f>CONCATENATE(D81, CHAR(10), " - NET WT. ", TEXT(E81, "0.00"), " oz (", F81, " grams)")</f>
        <v>Butcher Blend Grill Seasoning Ingredients:
salt, sugar, corn flour, garlic, onion, spices, worcestershire, caramel color, soybean oil
• Packed in a facility and/or equipment that produces products containing peanuts, tree nuts, soybean, milk, dairy, eggs, fish, shellfish, wheat, sesame. •
 - NET WT. 1.10 oz (31.185 grams)</v>
      </c>
      <c r="N81" s="12">
        <v>10000000379</v>
      </c>
      <c r="O81" s="12">
        <v>30000000379</v>
      </c>
      <c r="P81" s="12">
        <v>50000000379</v>
      </c>
      <c r="Q81" s="12">
        <v>70000000379</v>
      </c>
      <c r="R81" s="12">
        <v>90000000379</v>
      </c>
      <c r="S81" s="12">
        <v>11000000379</v>
      </c>
      <c r="T81" s="12">
        <v>13000000379</v>
      </c>
      <c r="U81" s="10" t="s">
        <v>38</v>
      </c>
      <c r="V81" s="11" t="s">
        <v>1300</v>
      </c>
      <c r="W81" s="8">
        <f>IF(G81 = "NULL", "NULL", G81/4)</f>
        <v>0.55000000000000004</v>
      </c>
      <c r="X81" s="8">
        <f>IF(W81 = "NULL", "NULL", W81*28.35)</f>
        <v>15.592500000000003</v>
      </c>
      <c r="Y81" s="8">
        <f>IF(G81 = "NULL", "NULL", G81*4)</f>
        <v>8.8000000000000007</v>
      </c>
      <c r="Z81" s="8">
        <f>IF(G81 = "NULL", "NULL", H81*4)</f>
        <v>249.48000000000005</v>
      </c>
      <c r="AA81" s="15">
        <v>15000000379</v>
      </c>
      <c r="AB81" s="8">
        <f>IF(OR(E81 = "NULL", G81 = "NULL"), "NULL", (E81+G81)/2)</f>
        <v>1.6500000000000001</v>
      </c>
      <c r="AC81" s="8">
        <f>IF(OR(F81 = "NULL", H81 = "NULL"), "NULL", (F81+H81)/2)</f>
        <v>46.777500000000011</v>
      </c>
      <c r="AD81" s="15">
        <v>17000000379</v>
      </c>
      <c r="AE81" s="8">
        <f>IF(H81 = "NULL", "NULL", AF81/28.35)</f>
        <v>5.5000000000000009</v>
      </c>
      <c r="AF81" s="8">
        <f>IF(H81 = "NULL", "NULL", J81*2)</f>
        <v>155.92500000000004</v>
      </c>
      <c r="AG81" s="15">
        <v>19000000379</v>
      </c>
      <c r="AH81" s="8">
        <f>IF(AB81 = "NULL", "NULL", AB81*2)</f>
        <v>3.3000000000000003</v>
      </c>
      <c r="AI81" s="8">
        <f>IF(AC81 = "NULL", "NULL", AC81*2)</f>
        <v>93.555000000000021</v>
      </c>
      <c r="AJ81" s="15">
        <v>21000000379</v>
      </c>
      <c r="AK81" s="13"/>
      <c r="AL81" s="11" t="str">
        <f>SUBSTITUTE(D81,CHAR(10)&amp;"• Packed in a facility and/or equipment that produces products containing peanuts, tree nuts, soybean, milk, dairy, eggs, fish, shellfish, wheat, sesame. •","")</f>
        <v>Butcher Blend Grill Seasoning Ingredients:
salt, sugar, corn flour, garlic, onion, spices, worcestershire, caramel color, soybean oil</v>
      </c>
    </row>
    <row r="82" spans="1:38" ht="75" x14ac:dyDescent="0.3">
      <c r="A82" s="10" t="s">
        <v>147</v>
      </c>
      <c r="B82" s="10" t="s">
        <v>1853</v>
      </c>
      <c r="C82" s="10" t="s">
        <v>1854</v>
      </c>
      <c r="D82" s="11" t="s">
        <v>2368</v>
      </c>
      <c r="E82" s="8">
        <f>IF(F82 = "NULL", "NULL", F82/28.35)</f>
        <v>7</v>
      </c>
      <c r="F82" s="8">
        <v>198.45000000000002</v>
      </c>
      <c r="G82" s="8">
        <f>IF(H82 = "NULL", "NULL", H82/28.35)</f>
        <v>14</v>
      </c>
      <c r="H82" s="8">
        <v>396.90000000000003</v>
      </c>
      <c r="I82" s="8">
        <f>IF(G82 = "NULL", "NULL", G82*1.25)</f>
        <v>17.5</v>
      </c>
      <c r="J82" s="8">
        <f>IF(G82 = "NULL", "NULL", H82*1.25)</f>
        <v>496.12500000000006</v>
      </c>
      <c r="K82" s="8">
        <f>IF(G82 = "NULL", "NULL", G82*2)</f>
        <v>28</v>
      </c>
      <c r="L82" s="8">
        <f>IF(G82 = "NULL", "NULL", H82*2)</f>
        <v>793.80000000000007</v>
      </c>
      <c r="M82" s="11" t="str">
        <f>CONCATENATE(D82, CHAR(10), " - NET WT. ", TEXT(E82, "0.00"), " oz (", F82, " grams)")</f>
        <v>Butterfly Popcorn Kernels Ingredients:
blue butterfly popcorn kernels (NON GMO)
• Packed in a facility and/or equipment that produces products containing peanuts, tree nuts, soybean, milk, dairy, eggs, fish, shellfish, wheat, sesame. •
 - NET WT. 7.00 oz (198.45 grams)</v>
      </c>
      <c r="N82" s="12">
        <v>10000000042</v>
      </c>
      <c r="O82" s="12">
        <v>30000000042</v>
      </c>
      <c r="P82" s="12">
        <v>50000000042</v>
      </c>
      <c r="Q82" s="12">
        <v>70000000042</v>
      </c>
      <c r="R82" s="12">
        <v>90000000042</v>
      </c>
      <c r="S82" s="12">
        <v>11000000042</v>
      </c>
      <c r="T82" s="12">
        <v>13000000042</v>
      </c>
      <c r="U82" s="10"/>
      <c r="V82" s="11"/>
      <c r="W82" s="8">
        <f>IF(G82 = "NULL", "NULL", G82/4)</f>
        <v>3.5</v>
      </c>
      <c r="X82" s="8">
        <f>IF(W82 = "NULL", "NULL", W82*28.35)</f>
        <v>99.225000000000009</v>
      </c>
      <c r="Y82" s="8">
        <f>IF(G82 = "NULL", "NULL", G82*4)</f>
        <v>56</v>
      </c>
      <c r="Z82" s="8">
        <f>IF(G82 = "NULL", "NULL", H82*4)</f>
        <v>1587.6000000000001</v>
      </c>
      <c r="AA82" s="15">
        <v>15000000042</v>
      </c>
      <c r="AB82" s="8">
        <f>IF(OR(E82 = "NULL", G82 = "NULL"), "NULL", (E82+G82)/2)</f>
        <v>10.5</v>
      </c>
      <c r="AC82" s="8">
        <f>IF(OR(F82 = "NULL", H82 = "NULL"), "NULL", (F82+H82)/2)</f>
        <v>297.67500000000001</v>
      </c>
      <c r="AD82" s="15">
        <v>17000000042</v>
      </c>
      <c r="AE82" s="8">
        <f>IF(H82 = "NULL", "NULL", AF82/28.35)</f>
        <v>35</v>
      </c>
      <c r="AF82" s="8">
        <f>IF(H82 = "NULL", "NULL", J82*2)</f>
        <v>992.25000000000011</v>
      </c>
      <c r="AG82" s="15">
        <v>19000000042</v>
      </c>
      <c r="AH82" s="8">
        <f>IF(AB82 = "NULL", "NULL", AB82*2)</f>
        <v>21</v>
      </c>
      <c r="AI82" s="8">
        <f>IF(AC82 = "NULL", "NULL", AC82*2)</f>
        <v>595.35</v>
      </c>
      <c r="AJ82" s="15">
        <v>21000000042</v>
      </c>
      <c r="AK82" s="13" t="s">
        <v>1852</v>
      </c>
      <c r="AL82" s="11" t="str">
        <f>SUBSTITUTE(D82,CHAR(10)&amp;"• Packed in a facility and/or equipment that produces products containing peanuts, tree nuts, soybean, milk, dairy, eggs, fish, shellfish, wheat, sesame. •","")</f>
        <v>Butterfly Popcorn Kernels Ingredients:
blue butterfly popcorn kernels (NON GMO)</v>
      </c>
    </row>
    <row r="83" spans="1:38" ht="105" x14ac:dyDescent="0.3">
      <c r="A83" s="10" t="s">
        <v>199</v>
      </c>
      <c r="B83" s="10" t="s">
        <v>200</v>
      </c>
      <c r="C83" s="10" t="s">
        <v>201</v>
      </c>
      <c r="D83" s="11" t="s">
        <v>2311</v>
      </c>
      <c r="E83" s="8">
        <f>IF(F83 = "NULL", "NULL", F83/28.35)</f>
        <v>0.95238095238095233</v>
      </c>
      <c r="F83" s="8">
        <v>27</v>
      </c>
      <c r="G83" s="8">
        <f>IF(H83 = "NULL", "NULL", H83/28.35)</f>
        <v>2.257495590828924</v>
      </c>
      <c r="H83" s="8">
        <v>64</v>
      </c>
      <c r="I83" s="8">
        <f>IF(G83 = "NULL", "NULL", G83*1.25)</f>
        <v>2.821869488536155</v>
      </c>
      <c r="J83" s="8">
        <f>IF(G83 = "NULL", "NULL", H83*1.25)</f>
        <v>80</v>
      </c>
      <c r="K83" s="8">
        <f>IF(G83 = "NULL", "NULL", G83*2)</f>
        <v>4.5149911816578481</v>
      </c>
      <c r="L83" s="8">
        <f>IF(G83 = "NULL", "NULL", H83*2)</f>
        <v>128</v>
      </c>
      <c r="M83" s="11" t="str">
        <f>CONCATENATE(D83, CHAR(10), " - NET WT. ", TEXT(E83, "0.00"), " oz (", F83, " grams)")</f>
        <v>Buttery Garlic Steak Seasoning Ingredients:
butter (nonfat dry milk, natural flavor, buttermilk solids, milk solids) salt, pepper, garlic, onion
• ALLERGY ALERT: contains milk •
• Packed in a facility and/or equipment that produces products containing peanuts, tree nuts, soybean, milk, dairy, eggs, fish, shellfish, wheat, sesame. •
 - NET WT. 0.95 oz (27 grams)</v>
      </c>
      <c r="N83" s="12">
        <v>10000000421</v>
      </c>
      <c r="O83" s="12">
        <v>30000000421</v>
      </c>
      <c r="P83" s="12">
        <v>50000000421</v>
      </c>
      <c r="Q83" s="12">
        <v>70000000421</v>
      </c>
      <c r="R83" s="12">
        <v>90000000421</v>
      </c>
      <c r="S83" s="12">
        <v>11000000421</v>
      </c>
      <c r="T83" s="12">
        <v>13000000421</v>
      </c>
      <c r="U83" s="10" t="s">
        <v>38</v>
      </c>
      <c r="V83" s="11" t="s">
        <v>1298</v>
      </c>
      <c r="W83" s="8">
        <f>IF(G83 = "NULL", "NULL", G83/4)</f>
        <v>0.56437389770723101</v>
      </c>
      <c r="X83" s="8">
        <f>IF(W83 = "NULL", "NULL", W83*28.35)</f>
        <v>16</v>
      </c>
      <c r="Y83" s="8">
        <f>IF(G83 = "NULL", "NULL", G83*4)</f>
        <v>9.0299823633156961</v>
      </c>
      <c r="Z83" s="8">
        <f>IF(G83 = "NULL", "NULL", H83*4)</f>
        <v>256</v>
      </c>
      <c r="AA83" s="15">
        <v>15000000421</v>
      </c>
      <c r="AB83" s="8">
        <f>IF(OR(E83 = "NULL", G83 = "NULL"), "NULL", (E83+G83)/2)</f>
        <v>1.6049382716049383</v>
      </c>
      <c r="AC83" s="8">
        <f>IF(OR(F83 = "NULL", H83 = "NULL"), "NULL", (F83+H83)/2)</f>
        <v>45.5</v>
      </c>
      <c r="AD83" s="15">
        <v>17000000421</v>
      </c>
      <c r="AE83" s="8">
        <f>IF(H83 = "NULL", "NULL", AF83/28.35)</f>
        <v>5.6437389770723101</v>
      </c>
      <c r="AF83" s="8">
        <f>IF(H83 = "NULL", "NULL", J83*2)</f>
        <v>160</v>
      </c>
      <c r="AG83" s="15">
        <v>19000000421</v>
      </c>
      <c r="AH83" s="8">
        <f>IF(AB83 = "NULL", "NULL", AB83*2)</f>
        <v>3.2098765432098766</v>
      </c>
      <c r="AI83" s="8">
        <f>IF(AC83 = "NULL", "NULL", AC83*2)</f>
        <v>91</v>
      </c>
      <c r="AJ83" s="15">
        <v>21000000421</v>
      </c>
      <c r="AK83" s="13" t="s">
        <v>1875</v>
      </c>
      <c r="AL83" s="11" t="str">
        <f>SUBSTITUTE(D83,CHAR(10)&amp;"• Packed in a facility and/or equipment that produces products containing peanuts, tree nuts, soybean, milk, dairy, eggs, fish, shellfish, wheat, sesame. •","")</f>
        <v>Buttery Garlic Steak Seasoning Ingredients:
butter (nonfat dry milk, natural flavor, buttermilk solids, milk solids) salt, pepper, garlic, onion
• ALLERGY ALERT: contains milk •</v>
      </c>
    </row>
    <row r="84" spans="1:38" ht="90" x14ac:dyDescent="0.3">
      <c r="A84" s="41" t="s">
        <v>1670</v>
      </c>
      <c r="B84" s="10" t="s">
        <v>1669</v>
      </c>
      <c r="C84" s="10" t="s">
        <v>1669</v>
      </c>
      <c r="D84" s="11" t="s">
        <v>2207</v>
      </c>
      <c r="E84" s="8">
        <f>IF(F84 = "NULL", "NULL", F84/28.35)</f>
        <v>1.0934744268077601</v>
      </c>
      <c r="F84" s="8">
        <v>31</v>
      </c>
      <c r="G84" s="8">
        <f>IF(H84 = "NULL", "NULL", H84/28.35)</f>
        <v>2.1869488536155202</v>
      </c>
      <c r="H84" s="8">
        <v>62</v>
      </c>
      <c r="I84" s="8">
        <f>IF(G84 = "NULL", "NULL", G84*1.25)</f>
        <v>2.7336860670194003</v>
      </c>
      <c r="J84" s="8">
        <f>IF(G84 = "NULL", "NULL", H84*1.25)</f>
        <v>77.5</v>
      </c>
      <c r="K84" s="8">
        <f>IF(G84 = "NULL", "NULL", G84*2)</f>
        <v>4.3738977072310403</v>
      </c>
      <c r="L84" s="8">
        <f>IF(G84 = "NULL", "NULL", H84*2)</f>
        <v>124</v>
      </c>
      <c r="M84" s="11" t="str">
        <f>CONCATENATE(D84, CHAR(10), " - NET WT. ", TEXT(E84, "0.00"), " oz (", F84, " grams)")</f>
        <v>Cajun Creole Ingredients:
paprika, garlic, onion, spices, &lt;1% calcium stearate (anti caking)
• Packed in a facility and/or equipment that produces products containing peanuts, tree nuts, soybean, milk, dairy, eggs, fish, shellfish, wheat, sesame. •
 - NET WT. 1.09 oz (31 grams)</v>
      </c>
      <c r="N84" s="12">
        <v>10000000508</v>
      </c>
      <c r="O84" s="12">
        <v>30000000508</v>
      </c>
      <c r="P84" s="12">
        <v>50000000508</v>
      </c>
      <c r="Q84" s="12">
        <v>70000000508</v>
      </c>
      <c r="R84" s="12">
        <v>90000000508</v>
      </c>
      <c r="S84" s="12">
        <v>11000000508</v>
      </c>
      <c r="T84" s="12">
        <v>13000000508</v>
      </c>
      <c r="U84" s="11" t="s">
        <v>38</v>
      </c>
      <c r="V84" s="11"/>
      <c r="W84" s="8">
        <f>IF(G84 = "NULL", "NULL", G84/4)</f>
        <v>0.54673721340388004</v>
      </c>
      <c r="X84" s="8">
        <f>IF(W84 = "NULL", "NULL", W84*28.35)</f>
        <v>15.5</v>
      </c>
      <c r="Y84" s="8">
        <f>IF(G84 = "NULL", "NULL", G84*4)</f>
        <v>8.7477954144620806</v>
      </c>
      <c r="Z84" s="8">
        <f>IF(G84 = "NULL", "NULL", H84*4)</f>
        <v>248</v>
      </c>
      <c r="AA84" s="15">
        <v>15000000508</v>
      </c>
      <c r="AB84" s="8">
        <f>IF(OR(E84 = "NULL", G84 = "NULL"), "NULL", (E84+G84)/2)</f>
        <v>1.64021164021164</v>
      </c>
      <c r="AC84" s="8">
        <f>IF(OR(F84 = "NULL", H84 = "NULL"), "NULL", (F84+H84)/2)</f>
        <v>46.5</v>
      </c>
      <c r="AD84" s="15">
        <v>17000000508</v>
      </c>
      <c r="AE84" s="8">
        <f>IF(H84 = "NULL", "NULL", AF84/28.35)</f>
        <v>5.4673721340388006</v>
      </c>
      <c r="AF84" s="8">
        <f>IF(H84 = "NULL", "NULL", J84*2)</f>
        <v>155</v>
      </c>
      <c r="AG84" s="15">
        <v>19000000508</v>
      </c>
      <c r="AH84" s="8">
        <f>IF(AB84 = "NULL", "NULL", AB84*2)</f>
        <v>3.28042328042328</v>
      </c>
      <c r="AI84" s="8">
        <f>IF(AC84 = "NULL", "NULL", AC84*2)</f>
        <v>93</v>
      </c>
      <c r="AJ84" s="15">
        <v>21000000508</v>
      </c>
      <c r="AK84" s="13" t="s">
        <v>1676</v>
      </c>
      <c r="AL84" s="11" t="str">
        <f>SUBSTITUTE(D84,CHAR(10)&amp;"• Packed in a facility and/or equipment that produces products containing peanuts, tree nuts, soybean, milk, dairy, eggs, fish, shellfish, wheat, sesame. •","")</f>
        <v>Cajun Creole Ingredients:
paprika, garlic, onion, spices, &lt;1% calcium stearate (anti caking)</v>
      </c>
    </row>
    <row r="85" spans="1:38" ht="120" x14ac:dyDescent="0.3">
      <c r="A85" s="10" t="s">
        <v>202</v>
      </c>
      <c r="B85" s="10" t="s">
        <v>203</v>
      </c>
      <c r="C85" s="10" t="s">
        <v>204</v>
      </c>
      <c r="D85" s="11" t="s">
        <v>2412</v>
      </c>
      <c r="E85" s="8">
        <f>IF(F85 = "NULL", "NULL", F85/28.35)</f>
        <v>1.2</v>
      </c>
      <c r="F85" s="8">
        <v>34.020000000000003</v>
      </c>
      <c r="G85" s="8">
        <f>IF(H85 = "NULL", "NULL", H85/28.35)</f>
        <v>2.4</v>
      </c>
      <c r="H85" s="8">
        <v>68.040000000000006</v>
      </c>
      <c r="I85" s="8">
        <f>IF(G85 = "NULL", "NULL", G85*1.25)</f>
        <v>3</v>
      </c>
      <c r="J85" s="8">
        <f>IF(G85 = "NULL", "NULL", H85*1.25)</f>
        <v>85.050000000000011</v>
      </c>
      <c r="K85" s="8">
        <f>IF(G85 = "NULL", "NULL", G85*2)</f>
        <v>4.8</v>
      </c>
      <c r="L85" s="8">
        <f>IF(G85 = "NULL", "NULL", H85*2)</f>
        <v>136.08000000000001</v>
      </c>
      <c r="M85" s="11" t="str">
        <f>CONCATENATE(D85, CHAR(10), " - NET WT. ", TEXT(E85, "0.00"), " oz (", F85, " grams)")</f>
        <v>Cajun Popcorn Seasoning Ingredients:
corn flour, spices, onion powder, tomato powder, salt, msg, yeast extract, paprika extratives, garlic powder, hydrolyized soy protein, caramel color, &lt;2% silicon dioxide to prevent caking
• Packed in a facility and/or equipment that produces products containing peanuts, tree nuts, soybean, milk, dairy, eggs, fish, shellfish, wheat, sesame. •
 - NET WT. 1.20 oz (34.02 grams)</v>
      </c>
      <c r="N85" s="12">
        <v>10000000054</v>
      </c>
      <c r="O85" s="12">
        <v>30000000054</v>
      </c>
      <c r="P85" s="12">
        <v>50000000054</v>
      </c>
      <c r="Q85" s="12">
        <v>70000000054</v>
      </c>
      <c r="R85" s="12">
        <v>90000000054</v>
      </c>
      <c r="S85" s="12">
        <v>11000000054</v>
      </c>
      <c r="T85" s="12">
        <v>13000000054</v>
      </c>
      <c r="U85" s="10"/>
      <c r="V85" s="11"/>
      <c r="W85" s="8">
        <f>IF(G85 = "NULL", "NULL", G85/4)</f>
        <v>0.6</v>
      </c>
      <c r="X85" s="8">
        <f>IF(W85 = "NULL", "NULL", W85*28.35)</f>
        <v>17.010000000000002</v>
      </c>
      <c r="Y85" s="8">
        <f>IF(G85 = "NULL", "NULL", G85*4)</f>
        <v>9.6</v>
      </c>
      <c r="Z85" s="8">
        <f>IF(G85 = "NULL", "NULL", H85*4)</f>
        <v>272.16000000000003</v>
      </c>
      <c r="AA85" s="15">
        <v>15000000054</v>
      </c>
      <c r="AB85" s="8">
        <f>IF(OR(E85 = "NULL", G85 = "NULL"), "NULL", (E85+G85)/2)</f>
        <v>1.7999999999999998</v>
      </c>
      <c r="AC85" s="8">
        <f>IF(OR(F85 = "NULL", H85 = "NULL"), "NULL", (F85+H85)/2)</f>
        <v>51.03</v>
      </c>
      <c r="AD85" s="15">
        <v>17000000054</v>
      </c>
      <c r="AE85" s="8">
        <f>IF(H85 = "NULL", "NULL", AF85/28.35)</f>
        <v>6.0000000000000009</v>
      </c>
      <c r="AF85" s="8">
        <f>IF(H85 = "NULL", "NULL", J85*2)</f>
        <v>170.10000000000002</v>
      </c>
      <c r="AG85" s="15">
        <v>19000000054</v>
      </c>
      <c r="AH85" s="8">
        <f>IF(AB85 = "NULL", "NULL", AB85*2)</f>
        <v>3.5999999999999996</v>
      </c>
      <c r="AI85" s="8">
        <f>IF(AC85 = "NULL", "NULL", AC85*2)</f>
        <v>102.06</v>
      </c>
      <c r="AJ85" s="15">
        <v>21000000054</v>
      </c>
      <c r="AK85" s="13"/>
      <c r="AL85" s="11" t="str">
        <f>SUBSTITUTE(D85,CHAR(10)&amp;"• Packed in a facility and/or equipment that produces products containing peanuts, tree nuts, soybean, milk, dairy, eggs, fish, shellfish, wheat, sesame. •","")</f>
        <v>Cajun Popcorn Seasoning Ingredients:
corn flour, spices, onion powder, tomato powder, salt, msg, yeast extract, paprika extratives, garlic powder, hydrolyized soy protein, caramel color, &lt;2% silicon dioxide to prevent caking</v>
      </c>
    </row>
    <row r="86" spans="1:38" ht="90" x14ac:dyDescent="0.3">
      <c r="A86" s="10" t="s">
        <v>205</v>
      </c>
      <c r="B86" s="10" t="s">
        <v>206</v>
      </c>
      <c r="C86" s="10" t="s">
        <v>207</v>
      </c>
      <c r="D86" s="11" t="s">
        <v>2258</v>
      </c>
      <c r="E86" s="8">
        <f>IF(F86 = "NULL", "NULL", F86/28.35)</f>
        <v>2</v>
      </c>
      <c r="F86" s="8">
        <v>56.7</v>
      </c>
      <c r="G86" s="8">
        <f>IF(H86 = "NULL", "NULL", H86/28.35)</f>
        <v>4</v>
      </c>
      <c r="H86" s="8">
        <v>113.4</v>
      </c>
      <c r="I86" s="8">
        <f>IF(G86 = "NULL", "NULL", G86*1.25)</f>
        <v>5</v>
      </c>
      <c r="J86" s="8">
        <f>IF(G86 = "NULL", "NULL", H86*1.25)</f>
        <v>141.75</v>
      </c>
      <c r="K86" s="8">
        <f>IF(G86 = "NULL", "NULL", G86*2)</f>
        <v>8</v>
      </c>
      <c r="L86" s="8">
        <f>IF(G86 = "NULL", "NULL", H86*2)</f>
        <v>226.8</v>
      </c>
      <c r="M86" s="11" t="str">
        <f>CONCATENATE(D86, CHAR(10), " - NET WT. ", TEXT(E86, "0.00"), " oz (", F86, " grams)")</f>
        <v>Canadian Chicken Seasoning Ingredients:
salt, spices, dehydrated garlic, dehydrated onion, parsley, mustard seed, paprika, black pepper
• Packed in a facility and/or equipment that produces products containing peanuts, tree nuts, soybean, milk, dairy, eggs, fish, shellfish, wheat, sesame. •
 - NET WT. 2.00 oz (56.7 grams)</v>
      </c>
      <c r="N86" s="12">
        <v>10000000055</v>
      </c>
      <c r="O86" s="12">
        <v>30000000055</v>
      </c>
      <c r="P86" s="12">
        <v>50000000055</v>
      </c>
      <c r="Q86" s="12">
        <v>70000000055</v>
      </c>
      <c r="R86" s="12">
        <v>90000000055</v>
      </c>
      <c r="S86" s="12">
        <v>11000000055</v>
      </c>
      <c r="T86" s="12">
        <v>13000000055</v>
      </c>
      <c r="U86" s="10"/>
      <c r="V86" s="11"/>
      <c r="W86" s="8">
        <f>IF(G86 = "NULL", "NULL", G86/4)</f>
        <v>1</v>
      </c>
      <c r="X86" s="8">
        <f>IF(W86 = "NULL", "NULL", W86*28.35)</f>
        <v>28.35</v>
      </c>
      <c r="Y86" s="8">
        <f>IF(G86 = "NULL", "NULL", G86*4)</f>
        <v>16</v>
      </c>
      <c r="Z86" s="8">
        <f>IF(G86 = "NULL", "NULL", H86*4)</f>
        <v>453.6</v>
      </c>
      <c r="AA86" s="15">
        <v>15000000055</v>
      </c>
      <c r="AB86" s="8">
        <f>IF(OR(E86 = "NULL", G86 = "NULL"), "NULL", (E86+G86)/2)</f>
        <v>3</v>
      </c>
      <c r="AC86" s="8">
        <f>IF(OR(F86 = "NULL", H86 = "NULL"), "NULL", (F86+H86)/2)</f>
        <v>85.050000000000011</v>
      </c>
      <c r="AD86" s="15">
        <v>17000000055</v>
      </c>
      <c r="AE86" s="8">
        <f>IF(H86 = "NULL", "NULL", AF86/28.35)</f>
        <v>10</v>
      </c>
      <c r="AF86" s="8">
        <f>IF(H86 = "NULL", "NULL", J86*2)</f>
        <v>283.5</v>
      </c>
      <c r="AG86" s="15">
        <v>19000000055</v>
      </c>
      <c r="AH86" s="8">
        <f>IF(AB86 = "NULL", "NULL", AB86*2)</f>
        <v>6</v>
      </c>
      <c r="AI86" s="8">
        <f>IF(AC86 = "NULL", "NULL", AC86*2)</f>
        <v>170.10000000000002</v>
      </c>
      <c r="AJ86" s="15">
        <v>21000000055</v>
      </c>
      <c r="AK86" s="13"/>
      <c r="AL86" s="11" t="str">
        <f>SUBSTITUTE(D86,CHAR(10)&amp;"• Packed in a facility and/or equipment that produces products containing peanuts, tree nuts, soybean, milk, dairy, eggs, fish, shellfish, wheat, sesame. •","")</f>
        <v>Canadian Chicken Seasoning Ingredients:
salt, spices, dehydrated garlic, dehydrated onion, parsley, mustard seed, paprika, black pepper</v>
      </c>
    </row>
    <row r="87" spans="1:38" ht="105" x14ac:dyDescent="0.3">
      <c r="A87" s="10" t="s">
        <v>208</v>
      </c>
      <c r="B87" s="10" t="s">
        <v>209</v>
      </c>
      <c r="C87" s="10" t="s">
        <v>210</v>
      </c>
      <c r="D87" s="11" t="s">
        <v>2251</v>
      </c>
      <c r="E87" s="8">
        <f>IF(F87 = "NULL", "NULL", F87/28.35)</f>
        <v>1.1000000000000001</v>
      </c>
      <c r="F87" s="8">
        <v>31.185000000000006</v>
      </c>
      <c r="G87" s="8">
        <f>IF(H87 = "NULL", "NULL", H87/28.35)</f>
        <v>2.2000000000000002</v>
      </c>
      <c r="H87" s="8">
        <v>62.370000000000012</v>
      </c>
      <c r="I87" s="8">
        <f>IF(G87 = "NULL", "NULL", G87*1.25)</f>
        <v>2.75</v>
      </c>
      <c r="J87" s="8">
        <f>IF(G87 = "NULL", "NULL", H87*1.25)</f>
        <v>77.96250000000002</v>
      </c>
      <c r="K87" s="8">
        <f>IF(G87 = "NULL", "NULL", G87*2)</f>
        <v>4.4000000000000004</v>
      </c>
      <c r="L87" s="8">
        <f>IF(G87 = "NULL", "NULL", H87*2)</f>
        <v>124.74000000000002</v>
      </c>
      <c r="M87" s="11" t="str">
        <f>CONCATENATE(D87, CHAR(10), " - NET WT. ", TEXT(E87, "0.00"), " oz (", F87, " grams)")</f>
        <v>Canadian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
 - NET WT. 1.10 oz (31.185 grams)</v>
      </c>
      <c r="N87" s="12">
        <v>10000000056</v>
      </c>
      <c r="O87" s="12">
        <v>30000000056</v>
      </c>
      <c r="P87" s="12">
        <v>50000000056</v>
      </c>
      <c r="Q87" s="12">
        <v>70000000056</v>
      </c>
      <c r="R87" s="12">
        <v>90000000056</v>
      </c>
      <c r="S87" s="12">
        <v>11000000056</v>
      </c>
      <c r="T87" s="12">
        <v>13000000056</v>
      </c>
      <c r="U87" s="10" t="s">
        <v>38</v>
      </c>
      <c r="V87" s="11" t="s">
        <v>1300</v>
      </c>
      <c r="W87" s="8">
        <f>IF(G87 = "NULL", "NULL", G87/4)</f>
        <v>0.55000000000000004</v>
      </c>
      <c r="X87" s="8">
        <f>IF(W87 = "NULL", "NULL", W87*28.35)</f>
        <v>15.592500000000003</v>
      </c>
      <c r="Y87" s="8">
        <f>IF(G87 = "NULL", "NULL", G87*4)</f>
        <v>8.8000000000000007</v>
      </c>
      <c r="Z87" s="8">
        <f>IF(G87 = "NULL", "NULL", H87*4)</f>
        <v>249.48000000000005</v>
      </c>
      <c r="AA87" s="15">
        <v>15000000056</v>
      </c>
      <c r="AB87" s="8">
        <f>IF(OR(E87 = "NULL", G87 = "NULL"), "NULL", (E87+G87)/2)</f>
        <v>1.6500000000000001</v>
      </c>
      <c r="AC87" s="8">
        <f>IF(OR(F87 = "NULL", H87 = "NULL"), "NULL", (F87+H87)/2)</f>
        <v>46.777500000000011</v>
      </c>
      <c r="AD87" s="15">
        <v>17000000056</v>
      </c>
      <c r="AE87" s="8">
        <f>IF(H87 = "NULL", "NULL", AF87/28.35)</f>
        <v>5.5000000000000009</v>
      </c>
      <c r="AF87" s="8">
        <f>IF(H87 = "NULL", "NULL", J87*2)</f>
        <v>155.92500000000004</v>
      </c>
      <c r="AG87" s="15">
        <v>19000000056</v>
      </c>
      <c r="AH87" s="8">
        <f>IF(AB87 = "NULL", "NULL", AB87*2)</f>
        <v>3.3000000000000003</v>
      </c>
      <c r="AI87" s="8">
        <f>IF(AC87 = "NULL", "NULL", AC87*2)</f>
        <v>93.555000000000021</v>
      </c>
      <c r="AJ87" s="15">
        <v>21000000056</v>
      </c>
      <c r="AK87" s="13"/>
      <c r="AL87" s="11" t="str">
        <f>SUBSTITUTE(D87,CHAR(10)&amp;"• Packed in a facility and/or equipment that produces products containing peanuts, tree nuts, soybean, milk, dairy, eggs, fish, shellfish, wheat, sesame. •","")</f>
        <v>Canadian Steak Seasoning Ingredients:
salt, spice (including black pepper, dill seed, coriander and red pepper), dehydrated garlic, soybean oil and extractives of paprika, dill, garlic and black pepper</v>
      </c>
    </row>
    <row r="88" spans="1:38" ht="105" x14ac:dyDescent="0.3">
      <c r="A88" s="10" t="s">
        <v>211</v>
      </c>
      <c r="B88" s="10" t="s">
        <v>212</v>
      </c>
      <c r="C88" s="10" t="s">
        <v>213</v>
      </c>
      <c r="D88" s="11" t="s">
        <v>2448</v>
      </c>
      <c r="E88" s="8">
        <f>IF(F88 = "NULL", "NULL", F88/28.35)</f>
        <v>2</v>
      </c>
      <c r="F88" s="8">
        <v>56.7</v>
      </c>
      <c r="G88" s="8">
        <f>IF(H88 = "NULL", "NULL", H88/28.35)</f>
        <v>4</v>
      </c>
      <c r="H88" s="8">
        <v>113.4</v>
      </c>
      <c r="I88" s="8">
        <f>IF(G88 = "NULL", "NULL", G88*1.25)</f>
        <v>5</v>
      </c>
      <c r="J88" s="8">
        <f>IF(G88 = "NULL", "NULL", H88*1.25)</f>
        <v>141.75</v>
      </c>
      <c r="K88" s="8">
        <f>IF(G88 = "NULL", "NULL", G88*2)</f>
        <v>8</v>
      </c>
      <c r="L88" s="8">
        <f>IF(G88 = "NULL", "NULL", H88*2)</f>
        <v>226.8</v>
      </c>
      <c r="M88" s="11" t="str">
        <f>CONCATENATE(D88, CHAR(10), " - NET WT. ", TEXT(E88, "0.00"), " oz (", F88, " grams)")</f>
        <v>Cape Cod Seafood Ingredients:
celery salt (approx. 47%), mustard, red pepper, black pepper, bay leaves, cloves, allspice, ginger, mace, cardamom, cinnamon, paprika
• Packed in a facility and/or equipment that produces products containing peanuts, tree nuts, soybean, milk, dairy, eggs, fish, shellfish, wheat, sesame. •
 - NET WT. 2.00 oz (56.7 grams)</v>
      </c>
      <c r="N88" s="12">
        <v>10000000057</v>
      </c>
      <c r="O88" s="12">
        <v>30000000057</v>
      </c>
      <c r="P88" s="12">
        <v>50000000057</v>
      </c>
      <c r="Q88" s="12">
        <v>70000000057</v>
      </c>
      <c r="R88" s="12">
        <v>90000000057</v>
      </c>
      <c r="S88" s="12">
        <v>11000000057</v>
      </c>
      <c r="T88" s="12">
        <v>13000000057</v>
      </c>
      <c r="U88" s="10"/>
      <c r="V88" s="11"/>
      <c r="W88" s="8">
        <f>IF(G88 = "NULL", "NULL", G88/4)</f>
        <v>1</v>
      </c>
      <c r="X88" s="8">
        <f>IF(W88 = "NULL", "NULL", W88*28.35)</f>
        <v>28.35</v>
      </c>
      <c r="Y88" s="8">
        <f>IF(G88 = "NULL", "NULL", G88*4)</f>
        <v>16</v>
      </c>
      <c r="Z88" s="8">
        <f>IF(G88 = "NULL", "NULL", H88*4)</f>
        <v>453.6</v>
      </c>
      <c r="AA88" s="15">
        <v>15000000057</v>
      </c>
      <c r="AB88" s="8">
        <f>IF(OR(E88 = "NULL", G88 = "NULL"), "NULL", (E88+G88)/2)</f>
        <v>3</v>
      </c>
      <c r="AC88" s="8">
        <f>IF(OR(F88 = "NULL", H88 = "NULL"), "NULL", (F88+H88)/2)</f>
        <v>85.050000000000011</v>
      </c>
      <c r="AD88" s="15">
        <v>17000000057</v>
      </c>
      <c r="AE88" s="8">
        <f>IF(H88 = "NULL", "NULL", AF88/28.35)</f>
        <v>10</v>
      </c>
      <c r="AF88" s="8">
        <f>IF(H88 = "NULL", "NULL", J88*2)</f>
        <v>283.5</v>
      </c>
      <c r="AG88" s="15">
        <v>19000000057</v>
      </c>
      <c r="AH88" s="8">
        <f>IF(AB88 = "NULL", "NULL", AB88*2)</f>
        <v>6</v>
      </c>
      <c r="AI88" s="8">
        <f>IF(AC88 = "NULL", "NULL", AC88*2)</f>
        <v>170.10000000000002</v>
      </c>
      <c r="AJ88" s="15">
        <v>21000000057</v>
      </c>
      <c r="AK88" s="13"/>
      <c r="AL88" s="11" t="str">
        <f>SUBSTITUTE(D88,CHAR(10)&amp;"• Packed in a facility and/or equipment that produces products containing peanuts, tree nuts, soybean, milk, dairy, eggs, fish, shellfish, wheat, sesame. •","")</f>
        <v>Cape Cod Seafood Ingredients:
celery salt (approx. 47%), mustard, red pepper, black pepper, bay leaves, cloves, allspice, ginger, mace, cardamom, cinnamon, paprika</v>
      </c>
    </row>
    <row r="89" spans="1:38" ht="90" x14ac:dyDescent="0.3">
      <c r="A89" s="10" t="s">
        <v>1355</v>
      </c>
      <c r="B89" s="10" t="s">
        <v>1338</v>
      </c>
      <c r="C89" s="10" t="s">
        <v>1338</v>
      </c>
      <c r="D89" s="11" t="s">
        <v>2598</v>
      </c>
      <c r="E89" s="8">
        <f>IF(F89 = "NULL", "NULL", F89/28.35)</f>
        <v>1.693121693121693</v>
      </c>
      <c r="F89" s="8">
        <v>48</v>
      </c>
      <c r="G89" s="8">
        <f>IF(H89 = "NULL", "NULL", H89/28.35)</f>
        <v>3.4567901234567899</v>
      </c>
      <c r="H89" s="8">
        <v>98</v>
      </c>
      <c r="I89" s="8">
        <f>IF(G89 = "NULL", "NULL", G89*1.25)</f>
        <v>4.3209876543209873</v>
      </c>
      <c r="J89" s="8">
        <f>IF(G89 = "NULL", "NULL", H89*1.25)</f>
        <v>122.5</v>
      </c>
      <c r="K89" s="8">
        <f>IF(G89 = "NULL", "NULL", G89*2)</f>
        <v>6.9135802469135799</v>
      </c>
      <c r="L89" s="8">
        <f>IF(G89 = "NULL", "NULL", H89*2)</f>
        <v>196</v>
      </c>
      <c r="M89" s="11" t="str">
        <f>CONCATENATE(D89, CHAR(10), " - NET WT. ", TEXT(E89, "0.00"), " oz (", F89, " grams)")</f>
        <v>Cappuccino Sugar Ingredients:
pure cane sugar, natural flavor, yellow #5, titanium dioxide, red #40, blue #1
• Packed in a facility and/or equipment that produces products containing peanuts, tree nuts, soybean, milk, dairy, eggs, fish, shellfish, wheat, sesame. •
 - NET WT. 1.69 oz (48 grams)</v>
      </c>
      <c r="N89" s="12">
        <v>10000000506</v>
      </c>
      <c r="O89" s="12">
        <v>30000000506</v>
      </c>
      <c r="P89" s="12">
        <v>50000000506</v>
      </c>
      <c r="Q89" s="12">
        <v>70000000506</v>
      </c>
      <c r="R89" s="12">
        <v>90000000506</v>
      </c>
      <c r="S89" s="12">
        <v>11000000506</v>
      </c>
      <c r="T89" s="12">
        <v>13000000506</v>
      </c>
      <c r="U89" s="10" t="s">
        <v>38</v>
      </c>
      <c r="V89" s="11" t="s">
        <v>455</v>
      </c>
      <c r="W89" s="8">
        <f>IF(G89 = "NULL", "NULL", G89/4)</f>
        <v>0.86419753086419748</v>
      </c>
      <c r="X89" s="8">
        <f>IF(W89 = "NULL", "NULL", W89*28.35)</f>
        <v>24.5</v>
      </c>
      <c r="Y89" s="8">
        <f>IF(G89 = "NULL", "NULL", G89*4)</f>
        <v>13.82716049382716</v>
      </c>
      <c r="Z89" s="8">
        <f>IF(G89 = "NULL", "NULL", H89*4)</f>
        <v>392</v>
      </c>
      <c r="AA89" s="15">
        <v>15000000506</v>
      </c>
      <c r="AB89" s="8">
        <f>IF(OR(E89 = "NULL", G89 = "NULL"), "NULL", (E89+G89)/2)</f>
        <v>2.5749559082892413</v>
      </c>
      <c r="AC89" s="8">
        <f>IF(OR(F89 = "NULL", H89 = "NULL"), "NULL", (F89+H89)/2)</f>
        <v>73</v>
      </c>
      <c r="AD89" s="15">
        <v>17000000506</v>
      </c>
      <c r="AE89" s="8">
        <f>IF(H89 = "NULL", "NULL", AF89/28.35)</f>
        <v>8.6419753086419746</v>
      </c>
      <c r="AF89" s="8">
        <f>IF(H89 = "NULL", "NULL", J89*2)</f>
        <v>245</v>
      </c>
      <c r="AG89" s="15">
        <v>19000000506</v>
      </c>
      <c r="AH89" s="8">
        <f>IF(AB89 = "NULL", "NULL", AB89*2)</f>
        <v>5.1499118165784825</v>
      </c>
      <c r="AI89" s="8">
        <f>IF(AC89 = "NULL", "NULL", AC89*2)</f>
        <v>146</v>
      </c>
      <c r="AJ89" s="15">
        <v>21000000506</v>
      </c>
      <c r="AK89" s="13"/>
      <c r="AL89" s="11" t="str">
        <f>SUBSTITUTE(D89,CHAR(10)&amp;"• Packed in a facility and/or equipment that produces products containing peanuts, tree nuts, soybean, milk, dairy, eggs, fish, shellfish, wheat, sesame. •","")</f>
        <v>Cappuccino Sugar Ingredients:
pure cane sugar, natural flavor, yellow #5, titanium dioxide, red #40, blue #1</v>
      </c>
    </row>
    <row r="90" spans="1:38" ht="120" x14ac:dyDescent="0.3">
      <c r="A90" s="10" t="s">
        <v>214</v>
      </c>
      <c r="B90" s="10" t="s">
        <v>215</v>
      </c>
      <c r="C90" s="10" t="s">
        <v>216</v>
      </c>
      <c r="D90" s="11" t="s">
        <v>2416</v>
      </c>
      <c r="E90" s="8">
        <f>IF(F90 = "NULL", "NULL", F90/28.35)</f>
        <v>2.2000000000000002</v>
      </c>
      <c r="F90" s="8">
        <v>62.370000000000012</v>
      </c>
      <c r="G90" s="8">
        <f>IF(H90 = "NULL", "NULL", H90/28.35)</f>
        <v>4.4000000000000004</v>
      </c>
      <c r="H90" s="8">
        <v>124.74000000000002</v>
      </c>
      <c r="I90" s="8">
        <f>IF(G90 = "NULL", "NULL", G90*1.25)</f>
        <v>5.5</v>
      </c>
      <c r="J90" s="8">
        <f>IF(G90 = "NULL", "NULL", H90*1.25)</f>
        <v>155.92500000000004</v>
      </c>
      <c r="K90" s="8">
        <f>IF(G90 = "NULL", "NULL", G90*2)</f>
        <v>8.8000000000000007</v>
      </c>
      <c r="L90" s="8">
        <f>IF(G90 = "NULL", "NULL", H90*2)</f>
        <v>249.48000000000005</v>
      </c>
      <c r="M90" s="11" t="str">
        <f>CONCATENATE(D90, CHAR(10), " - NET WT. ", TEXT(E90, "0.00"), " oz (", F90, " grams)")</f>
        <v>Caramel Apple Popcorn Seasoning Ingredients:
sugar, brown sugar, dark molasses, granules (cane sugar, molasses, caramel color)  natural &amp; artificial flavors, salt, soy lecithin, fd&amp;c red #40, blue #1, yellow #5
• Packed in a facility and/or equipment that produces products containing peanuts, tree nuts, soybean, milk, dairy, eggs, fish, shellfish, wheat, sesame. •
 - NET WT. 2.20 oz (62.37 grams)</v>
      </c>
      <c r="N90" s="12">
        <v>10000000058</v>
      </c>
      <c r="O90" s="12">
        <v>30000000058</v>
      </c>
      <c r="P90" s="12">
        <v>50000000058</v>
      </c>
      <c r="Q90" s="12">
        <v>70000000058</v>
      </c>
      <c r="R90" s="12">
        <v>90000000058</v>
      </c>
      <c r="S90" s="12">
        <v>11000000058</v>
      </c>
      <c r="T90" s="12">
        <v>13000000058</v>
      </c>
      <c r="U90" s="10"/>
      <c r="V90" s="11"/>
      <c r="W90" s="8">
        <f>IF(G90 = "NULL", "NULL", G90/4)</f>
        <v>1.1000000000000001</v>
      </c>
      <c r="X90" s="8">
        <f>IF(W90 = "NULL", "NULL", W90*28.35)</f>
        <v>31.185000000000006</v>
      </c>
      <c r="Y90" s="8">
        <f>IF(G90 = "NULL", "NULL", G90*4)</f>
        <v>17.600000000000001</v>
      </c>
      <c r="Z90" s="8">
        <f>IF(G90 = "NULL", "NULL", H90*4)</f>
        <v>498.96000000000009</v>
      </c>
      <c r="AA90" s="15">
        <v>15000000058</v>
      </c>
      <c r="AB90" s="8">
        <f>IF(OR(E90 = "NULL", G90 = "NULL"), "NULL", (E90+G90)/2)</f>
        <v>3.3000000000000003</v>
      </c>
      <c r="AC90" s="8">
        <f>IF(OR(F90 = "NULL", H90 = "NULL"), "NULL", (F90+H90)/2)</f>
        <v>93.555000000000021</v>
      </c>
      <c r="AD90" s="15">
        <v>17000000058</v>
      </c>
      <c r="AE90" s="8">
        <f>IF(H90 = "NULL", "NULL", AF90/28.35)</f>
        <v>11.000000000000002</v>
      </c>
      <c r="AF90" s="8">
        <f>IF(H90 = "NULL", "NULL", J90*2)</f>
        <v>311.85000000000008</v>
      </c>
      <c r="AG90" s="15">
        <v>19000000058</v>
      </c>
      <c r="AH90" s="8">
        <f>IF(AB90 = "NULL", "NULL", AB90*2)</f>
        <v>6.6000000000000005</v>
      </c>
      <c r="AI90" s="8">
        <f>IF(AC90 = "NULL", "NULL", AC90*2)</f>
        <v>187.11000000000004</v>
      </c>
      <c r="AJ90" s="15">
        <v>21000000058</v>
      </c>
      <c r="AK90" s="13"/>
      <c r="AL90" s="11" t="str">
        <f>SUBSTITUTE(D90,CHAR(10)&amp;"• Packed in a facility and/or equipment that produces products containing peanuts, tree nuts, soybean, milk, dairy, eggs, fish, shellfish, wheat, sesame. •","")</f>
        <v>Caramel Apple Popcorn Seasoning Ingredients:
sugar, brown sugar, dark molasses, granules (cane sugar, molasses, caramel color)  natural &amp; artificial flavors, salt, soy lecithin, fd&amp;c red #40, blue #1, yellow #5</v>
      </c>
    </row>
    <row r="91" spans="1:38" ht="210" x14ac:dyDescent="0.3">
      <c r="A91" s="10" t="s">
        <v>1323</v>
      </c>
      <c r="B91" s="10" t="s">
        <v>1324</v>
      </c>
      <c r="C91" s="10" t="s">
        <v>1325</v>
      </c>
      <c r="D91" s="11" t="s">
        <v>2636</v>
      </c>
      <c r="E91" s="8">
        <f>IF(F91 = "NULL", "NULL", F91/28.35)</f>
        <v>1.69</v>
      </c>
      <c r="F91" s="8">
        <v>47.911500000000004</v>
      </c>
      <c r="G91" s="8">
        <f>IF(H91 = "NULL", "NULL", H91/28.35)</f>
        <v>3.38</v>
      </c>
      <c r="H91" s="8">
        <v>95.823000000000008</v>
      </c>
      <c r="I91" s="8">
        <f>IF(G91 = "NULL", "NULL", G91*1.25)</f>
        <v>4.2249999999999996</v>
      </c>
      <c r="J91" s="8">
        <f>IF(G91 = "NULL", "NULL", H91*1.25)</f>
        <v>119.77875</v>
      </c>
      <c r="K91" s="8">
        <f>IF(G91 = "NULL", "NULL", G91*2)</f>
        <v>6.76</v>
      </c>
      <c r="L91" s="8">
        <f>IF(G91 = "NULL", "NULL", H91*2)</f>
        <v>191.64600000000002</v>
      </c>
      <c r="M91" s="11" t="str">
        <f>CONCATENATE(D91, CHAR(10), " - NET WT. ", TEXT(E91, "0.00"), " oz (", F91, " grams)")</f>
        <v>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91" s="12">
        <v>10000000490</v>
      </c>
      <c r="O91" s="12">
        <v>30000000490</v>
      </c>
      <c r="P91" s="12">
        <v>50000000490</v>
      </c>
      <c r="Q91" s="12">
        <v>70000000490</v>
      </c>
      <c r="R91" s="12">
        <v>90000000490</v>
      </c>
      <c r="S91" s="12">
        <v>11000000490</v>
      </c>
      <c r="T91" s="12">
        <v>13000000490</v>
      </c>
      <c r="U91" s="10" t="s">
        <v>38</v>
      </c>
      <c r="V91" s="11" t="s">
        <v>255</v>
      </c>
      <c r="W91" s="8">
        <f>IF(G91 = "NULL", "NULL", G91/4)</f>
        <v>0.84499999999999997</v>
      </c>
      <c r="X91" s="8">
        <f>IF(W91 = "NULL", "NULL", W91*28.35)</f>
        <v>23.955750000000002</v>
      </c>
      <c r="Y91" s="8">
        <f>IF(G91 = "NULL", "NULL", G91*4)</f>
        <v>13.52</v>
      </c>
      <c r="Z91" s="8">
        <f>IF(G91 = "NULL", "NULL", H91*4)</f>
        <v>383.29200000000003</v>
      </c>
      <c r="AA91" s="15">
        <v>15000000490</v>
      </c>
      <c r="AB91" s="8">
        <f>IF(OR(E91 = "NULL", G91 = "NULL"), "NULL", (E91+G91)/2)</f>
        <v>2.5350000000000001</v>
      </c>
      <c r="AC91" s="8">
        <f>IF(OR(F91 = "NULL", H91 = "NULL"), "NULL", (F91+H91)/2)</f>
        <v>71.867250000000013</v>
      </c>
      <c r="AD91" s="15">
        <v>17000000490</v>
      </c>
      <c r="AE91" s="8">
        <f>IF(H91 = "NULL", "NULL", AF91/28.35)</f>
        <v>8.4499999999999993</v>
      </c>
      <c r="AF91" s="8">
        <f>IF(H91 = "NULL", "NULL", J91*2)</f>
        <v>239.5575</v>
      </c>
      <c r="AG91" s="15">
        <v>19000000490</v>
      </c>
      <c r="AH91" s="8">
        <f>IF(AB91 = "NULL", "NULL", AB91*2)</f>
        <v>5.07</v>
      </c>
      <c r="AI91" s="8">
        <f>IF(AC91 = "NULL", "NULL", AC91*2)</f>
        <v>143.73450000000003</v>
      </c>
      <c r="AJ91" s="15">
        <v>21000000490</v>
      </c>
      <c r="AK91" s="13"/>
      <c r="AL91" s="11" t="str">
        <f>SUBSTITUTE(D91,CHAR(10)&amp;"• Packed in a facility and/or equipment that produces products containing peanuts, tree nuts, soybean, milk, dairy, eggs, fish, shellfish, wheat, sesame. •","")</f>
        <v>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v>
      </c>
    </row>
    <row r="92" spans="1:38" ht="90" x14ac:dyDescent="0.3">
      <c r="A92" s="10" t="s">
        <v>217</v>
      </c>
      <c r="B92" s="10" t="s">
        <v>218</v>
      </c>
      <c r="C92" s="10" t="s">
        <v>219</v>
      </c>
      <c r="D92" s="11" t="s">
        <v>2397</v>
      </c>
      <c r="E92" s="8">
        <f>IF(F92 = "NULL", "NULL", F92/28.35)</f>
        <v>2.0499999999999998</v>
      </c>
      <c r="F92" s="8">
        <v>58.1175</v>
      </c>
      <c r="G92" s="8">
        <f>IF(H92 = "NULL", "NULL", H92/28.35)</f>
        <v>4.0999999999999996</v>
      </c>
      <c r="H92" s="8">
        <v>116.235</v>
      </c>
      <c r="I92" s="8">
        <f>IF(G92 = "NULL", "NULL", G92*1.25)</f>
        <v>5.125</v>
      </c>
      <c r="J92" s="8">
        <f>IF(G92 = "NULL", "NULL", H92*1.25)</f>
        <v>145.29374999999999</v>
      </c>
      <c r="K92" s="8">
        <f>IF(G92 = "NULL", "NULL", G92*2)</f>
        <v>8.1999999999999993</v>
      </c>
      <c r="L92" s="8">
        <f>IF(G92 = "NULL", "NULL", H92*2)</f>
        <v>232.47</v>
      </c>
      <c r="M92" s="11" t="str">
        <f>CONCATENATE(D92, CHAR(10), " - NET WT. ", TEXT(E92, "0.00"), " oz (", F92, " grams)")</f>
        <v>Caramel Popcorn Glaze Ingredients:
sugar, molasses, brown sugar, natural/artificial flavors, artificial colors, soy lecithin
• Packed in a facility and/or equipment that produces products containing peanuts, tree nuts, soybean, milk, dairy, eggs, fish, shellfish, wheat, sesame. •
 - NET WT. 2.05 oz (58.1175 grams)</v>
      </c>
      <c r="N92" s="12">
        <v>10000000059</v>
      </c>
      <c r="O92" s="12">
        <v>30000000059</v>
      </c>
      <c r="P92" s="12">
        <v>50000000059</v>
      </c>
      <c r="Q92" s="12">
        <v>70000000059</v>
      </c>
      <c r="R92" s="12">
        <v>90000000059</v>
      </c>
      <c r="S92" s="12">
        <v>11000000059</v>
      </c>
      <c r="T92" s="12">
        <v>13000000059</v>
      </c>
      <c r="U92" s="10" t="s">
        <v>38</v>
      </c>
      <c r="V92" s="11" t="s">
        <v>82</v>
      </c>
      <c r="W92" s="8">
        <f>IF(G92 = "NULL", "NULL", G92/4)</f>
        <v>1.0249999999999999</v>
      </c>
      <c r="X92" s="8">
        <f>IF(W92 = "NULL", "NULL", W92*28.35)</f>
        <v>29.05875</v>
      </c>
      <c r="Y92" s="8">
        <f>IF(G92 = "NULL", "NULL", G92*4)</f>
        <v>16.399999999999999</v>
      </c>
      <c r="Z92" s="8">
        <f>IF(G92 = "NULL", "NULL", H92*4)</f>
        <v>464.94</v>
      </c>
      <c r="AA92" s="15">
        <v>15000000059</v>
      </c>
      <c r="AB92" s="8">
        <f>IF(OR(E92 = "NULL", G92 = "NULL"), "NULL", (E92+G92)/2)</f>
        <v>3.0749999999999997</v>
      </c>
      <c r="AC92" s="8">
        <f>IF(OR(F92 = "NULL", H92 = "NULL"), "NULL", (F92+H92)/2)</f>
        <v>87.176249999999996</v>
      </c>
      <c r="AD92" s="15">
        <v>17000000059</v>
      </c>
      <c r="AE92" s="8">
        <f>IF(H92 = "NULL", "NULL", AF92/28.35)</f>
        <v>10.249999999999998</v>
      </c>
      <c r="AF92" s="8">
        <f>IF(H92 = "NULL", "NULL", J92*2)</f>
        <v>290.58749999999998</v>
      </c>
      <c r="AG92" s="15">
        <v>19000000059</v>
      </c>
      <c r="AH92" s="8">
        <f>IF(AB92 = "NULL", "NULL", AB92*2)</f>
        <v>6.1499999999999995</v>
      </c>
      <c r="AI92" s="8">
        <f>IF(AC92 = "NULL", "NULL", AC92*2)</f>
        <v>174.35249999999999</v>
      </c>
      <c r="AJ92" s="15">
        <v>21000000059</v>
      </c>
      <c r="AK92" s="13"/>
      <c r="AL92" s="11" t="str">
        <f>SUBSTITUTE(D92,CHAR(10)&amp;"• Packed in a facility and/or equipment that produces products containing peanuts, tree nuts, soybean, milk, dairy, eggs, fish, shellfish, wheat, sesame. •","")</f>
        <v>Caramel Popcorn Glaze Ingredients:
sugar, molasses, brown sugar, natural/artificial flavors, artificial colors, soy lecithin</v>
      </c>
    </row>
    <row r="93" spans="1:38" ht="120" x14ac:dyDescent="0.3">
      <c r="A93" s="10" t="s">
        <v>220</v>
      </c>
      <c r="B93" s="10" t="s">
        <v>221</v>
      </c>
      <c r="C93" s="10" t="s">
        <v>222</v>
      </c>
      <c r="D93" s="11" t="s">
        <v>2398</v>
      </c>
      <c r="E93" s="8">
        <f>IF(F93 = "NULL", "NULL", F93/28.35)</f>
        <v>1.1000000000000001</v>
      </c>
      <c r="F93" s="8">
        <v>31.185000000000006</v>
      </c>
      <c r="G93" s="8">
        <f>IF(H93 = "NULL", "NULL", H93/28.35)</f>
        <v>2.2000000000000002</v>
      </c>
      <c r="H93" s="8">
        <v>62.370000000000012</v>
      </c>
      <c r="I93" s="8">
        <f>IF(G93 = "NULL", "NULL", G93*1.25)</f>
        <v>2.75</v>
      </c>
      <c r="J93" s="8">
        <f>IF(G93 = "NULL", "NULL", H93*1.25)</f>
        <v>77.96250000000002</v>
      </c>
      <c r="K93" s="8">
        <f>IF(G93 = "NULL", "NULL", G93*2)</f>
        <v>4.4000000000000004</v>
      </c>
      <c r="L93" s="8">
        <f>IF(G93 = "NULL", "NULL", H93*2)</f>
        <v>124.74000000000002</v>
      </c>
      <c r="M93" s="11" t="str">
        <f>CONCATENATE(D93, CHAR(10), " - NET WT. ", TEXT(E93, "0.00"), " oz (", F93, " grams)")</f>
        <v>Caramels &amp; Cream Popcorn Ingredients:
sugar, brown sugar, nonfat dry milk, natural flavor (including caramel, cream, butter) modified food starch, salt, caramel color, silicon dioxide (anticaking)
• ALLERGY ALERT: contains soybean milk •
• Packed in a facility and/or equipment that produces products containing peanuts, tree nuts, soybean, milk, dairy, eggs, fish, shellfish, wheat, sesame. •
 - NET WT. 1.10 oz (31.185 grams)</v>
      </c>
      <c r="N93" s="12">
        <v>10000000060</v>
      </c>
      <c r="O93" s="12">
        <v>30000000060</v>
      </c>
      <c r="P93" s="12">
        <v>50000000060</v>
      </c>
      <c r="Q93" s="12">
        <v>70000000060</v>
      </c>
      <c r="R93" s="12">
        <v>90000000060</v>
      </c>
      <c r="S93" s="12">
        <v>11000000060</v>
      </c>
      <c r="T93" s="12">
        <v>13000000060</v>
      </c>
      <c r="U93" s="10"/>
      <c r="V93" s="11"/>
      <c r="W93" s="8">
        <f>IF(G93 = "NULL", "NULL", G93/4)</f>
        <v>0.55000000000000004</v>
      </c>
      <c r="X93" s="8">
        <f>IF(W93 = "NULL", "NULL", W93*28.35)</f>
        <v>15.592500000000003</v>
      </c>
      <c r="Y93" s="8">
        <f>IF(G93 = "NULL", "NULL", G93*4)</f>
        <v>8.8000000000000007</v>
      </c>
      <c r="Z93" s="8">
        <f>IF(G93 = "NULL", "NULL", H93*4)</f>
        <v>249.48000000000005</v>
      </c>
      <c r="AA93" s="15">
        <v>15000000060</v>
      </c>
      <c r="AB93" s="8">
        <f>IF(OR(E93 = "NULL", G93 = "NULL"), "NULL", (E93+G93)/2)</f>
        <v>1.6500000000000001</v>
      </c>
      <c r="AC93" s="8">
        <f>IF(OR(F93 = "NULL", H93 = "NULL"), "NULL", (F93+H93)/2)</f>
        <v>46.777500000000011</v>
      </c>
      <c r="AD93" s="15">
        <v>17000000060</v>
      </c>
      <c r="AE93" s="8">
        <f>IF(H93 = "NULL", "NULL", AF93/28.35)</f>
        <v>5.5000000000000009</v>
      </c>
      <c r="AF93" s="8">
        <f>IF(H93 = "NULL", "NULL", J93*2)</f>
        <v>155.92500000000004</v>
      </c>
      <c r="AG93" s="15">
        <v>19000000060</v>
      </c>
      <c r="AH93" s="8">
        <f>IF(AB93 = "NULL", "NULL", AB93*2)</f>
        <v>3.3000000000000003</v>
      </c>
      <c r="AI93" s="8">
        <f>IF(AC93 = "NULL", "NULL", AC93*2)</f>
        <v>93.555000000000021</v>
      </c>
      <c r="AJ93" s="15">
        <v>21000000060</v>
      </c>
      <c r="AK93" s="13"/>
      <c r="AL93" s="11" t="str">
        <f>SUBSTITUTE(D93,CHAR(10)&amp;"• Packed in a facility and/or equipment that produces products containing peanuts, tree nuts, soybean, milk, dairy, eggs, fish, shellfish, wheat, sesame. •","")</f>
        <v>Caramels &amp; Cream Popcorn Ingredients:
sugar, brown sugar, nonfat dry milk, natural flavor (including caramel, cream, butter) modified food starch, salt, caramel color, silicon dioxide (anticaking)
• ALLERGY ALERT: contains soybean milk •</v>
      </c>
    </row>
    <row r="94" spans="1:38" ht="90" x14ac:dyDescent="0.3">
      <c r="A94" s="10" t="s">
        <v>223</v>
      </c>
      <c r="B94" s="10" t="s">
        <v>224</v>
      </c>
      <c r="C94" s="10" t="s">
        <v>225</v>
      </c>
      <c r="D94" s="11" t="s">
        <v>2292</v>
      </c>
      <c r="E94" s="8">
        <f>IF(F94 = "NULL", "NULL", F94/28.35)</f>
        <v>1.3</v>
      </c>
      <c r="F94" s="8">
        <v>36.855000000000004</v>
      </c>
      <c r="G94" s="8">
        <f>IF(H94 = "NULL", "NULL", H94/28.35)</f>
        <v>2.6</v>
      </c>
      <c r="H94" s="8">
        <v>73.710000000000008</v>
      </c>
      <c r="I94" s="8">
        <f>IF(G94 = "NULL", "NULL", G94*1.25)</f>
        <v>3.25</v>
      </c>
      <c r="J94" s="8">
        <f>IF(G94 = "NULL", "NULL", H94*1.25)</f>
        <v>92.137500000000017</v>
      </c>
      <c r="K94" s="8">
        <f>IF(G94 = "NULL", "NULL", G94*2)</f>
        <v>5.2</v>
      </c>
      <c r="L94" s="8">
        <f>IF(G94 = "NULL", "NULL", H94*2)</f>
        <v>147.42000000000002</v>
      </c>
      <c r="M94" s="11" t="str">
        <f>CONCATENATE(D94, CHAR(10), " - NET WT. ", TEXT(E94, "0.00"), " oz (", F94, " grams)")</f>
        <v>Caribbean Island Jerk Ingredients:
salt, cayenne pepper, garlic, onion, cinnamon, ginger, black pepper, dark chili powder, citric acid, sugar
• Packed in a facility and/or equipment that produces products containing peanuts, tree nuts, soybean, milk, dairy, eggs, fish, shellfish, wheat, sesame. •
 - NET WT. 1.30 oz (36.855 grams)</v>
      </c>
      <c r="N94" s="12">
        <v>10000000411</v>
      </c>
      <c r="O94" s="12">
        <v>30000000411</v>
      </c>
      <c r="P94" s="12">
        <v>50000000411</v>
      </c>
      <c r="Q94" s="12">
        <v>70000000411</v>
      </c>
      <c r="R94" s="12">
        <v>90000000411</v>
      </c>
      <c r="S94" s="12">
        <v>11000000411</v>
      </c>
      <c r="T94" s="12">
        <v>13000000411</v>
      </c>
      <c r="U94" s="10"/>
      <c r="V94" s="11"/>
      <c r="W94" s="8">
        <f>IF(G94 = "NULL", "NULL", G94/4)</f>
        <v>0.65</v>
      </c>
      <c r="X94" s="8">
        <f>IF(W94 = "NULL", "NULL", W94*28.35)</f>
        <v>18.427500000000002</v>
      </c>
      <c r="Y94" s="8">
        <f>IF(G94 = "NULL", "NULL", G94*4)</f>
        <v>10.4</v>
      </c>
      <c r="Z94" s="8">
        <f>IF(G94 = "NULL", "NULL", H94*4)</f>
        <v>294.84000000000003</v>
      </c>
      <c r="AA94" s="15">
        <v>15000000411</v>
      </c>
      <c r="AB94" s="8">
        <f>IF(OR(E94 = "NULL", G94 = "NULL"), "NULL", (E94+G94)/2)</f>
        <v>1.9500000000000002</v>
      </c>
      <c r="AC94" s="8">
        <f>IF(OR(F94 = "NULL", H94 = "NULL"), "NULL", (F94+H94)/2)</f>
        <v>55.282500000000006</v>
      </c>
      <c r="AD94" s="15">
        <v>17000000411</v>
      </c>
      <c r="AE94" s="8">
        <f>IF(H94 = "NULL", "NULL", AF94/28.35)</f>
        <v>6.5000000000000009</v>
      </c>
      <c r="AF94" s="8">
        <f>IF(H94 = "NULL", "NULL", J94*2)</f>
        <v>184.27500000000003</v>
      </c>
      <c r="AG94" s="15">
        <v>19000000411</v>
      </c>
      <c r="AH94" s="8">
        <f>IF(AB94 = "NULL", "NULL", AB94*2)</f>
        <v>3.9000000000000004</v>
      </c>
      <c r="AI94" s="8">
        <f>IF(AC94 = "NULL", "NULL", AC94*2)</f>
        <v>110.56500000000001</v>
      </c>
      <c r="AJ94" s="15">
        <v>21000000411</v>
      </c>
      <c r="AK94" s="13"/>
      <c r="AL94" s="11" t="str">
        <f>SUBSTITUTE(D94,CHAR(10)&amp;"• Packed in a facility and/or equipment that produces products containing peanuts, tree nuts, soybean, milk, dairy, eggs, fish, shellfish, wheat, sesame. •","")</f>
        <v>Caribbean Island Jerk Ingredients:
salt, cayenne pepper, garlic, onion, cinnamon, ginger, black pepper, dark chili powder, citric acid, sugar</v>
      </c>
    </row>
    <row r="95" spans="1:38" ht="90" x14ac:dyDescent="0.3">
      <c r="A95" s="41" t="s">
        <v>2669</v>
      </c>
      <c r="B95" s="10" t="s">
        <v>2666</v>
      </c>
      <c r="C95" s="10" t="s">
        <v>2667</v>
      </c>
      <c r="D95" s="11" t="s">
        <v>2668</v>
      </c>
      <c r="E95" s="8">
        <f>IF(F95 = "NULL", "NULL", F95/28.35)</f>
        <v>0.8</v>
      </c>
      <c r="F95" s="8">
        <v>22.680000000000003</v>
      </c>
      <c r="G95" s="8">
        <f>IF(H95 = "NULL", "NULL", H95/28.35)</f>
        <v>1.6</v>
      </c>
      <c r="H95" s="8">
        <v>45.360000000000007</v>
      </c>
      <c r="I95" s="8">
        <f>IF(G95 = "NULL", "NULL", G95*1.25)</f>
        <v>2</v>
      </c>
      <c r="J95" s="8">
        <f>IF(G95 = "NULL", "NULL", H95*1.25)</f>
        <v>56.70000000000001</v>
      </c>
      <c r="K95" s="8">
        <f>IF(G95 = "NULL", "NULL", G95*2)</f>
        <v>3.2</v>
      </c>
      <c r="L95" s="8">
        <f>IF(G95 = "NULL", "NULL", H95*2)</f>
        <v>90.720000000000013</v>
      </c>
      <c r="M95" s="11" t="str">
        <f>CONCATENATE(D95, CHAR(10), " - NET WT. ", TEXT(E95, "0.00"), " oz (", F95, " grams)")</f>
        <v>Cauldron Court Bourbon Black Tea Ingredients:
black tea, almond pieces, cocoa, sweet blackberry leaves, and flavoring
• Packed in a facility and/or equipment that produces products containing peanuts, tree nuts, soybean, milk, dairy, eggs, fish, shellfish, wheat, sesame. •
 - NET WT. 0.80 oz (22.68 grams)</v>
      </c>
      <c r="N95" s="12">
        <v>10000000580</v>
      </c>
      <c r="O95" s="12">
        <v>30000000580</v>
      </c>
      <c r="P95" s="12">
        <v>50000000580</v>
      </c>
      <c r="Q95" s="12">
        <v>70000000580</v>
      </c>
      <c r="R95" s="12">
        <v>90000000580</v>
      </c>
      <c r="S95" s="12">
        <v>11000000580</v>
      </c>
      <c r="T95" s="12">
        <v>13000000580</v>
      </c>
      <c r="U95" s="10" t="s">
        <v>38</v>
      </c>
      <c r="V95" s="11"/>
      <c r="W95" s="8">
        <f>IF(G95 = "NULL", "NULL", G95/4)</f>
        <v>0.4</v>
      </c>
      <c r="X95" s="8">
        <f>IF(W95 = "NULL", "NULL", W95*28.35)</f>
        <v>11.340000000000002</v>
      </c>
      <c r="Y95" s="8">
        <f>IF(G95 = "NULL", "NULL", G95*4)</f>
        <v>6.4</v>
      </c>
      <c r="Z95" s="8">
        <f>IF(G95 = "NULL", "NULL", H95*4)</f>
        <v>181.44000000000003</v>
      </c>
      <c r="AA95" s="15">
        <v>15000000580</v>
      </c>
      <c r="AB95" s="8">
        <f>IF(OR(E95 = "NULL", G95 = "NULL"), "NULL", (E95+G95)/2)</f>
        <v>1.2000000000000002</v>
      </c>
      <c r="AC95" s="8">
        <f>IF(OR(F95 = "NULL", H95 = "NULL"), "NULL", (F95+H95)/2)</f>
        <v>34.020000000000003</v>
      </c>
      <c r="AD95" s="15">
        <v>17000000580</v>
      </c>
      <c r="AE95" s="8">
        <f>IF(H95 = "NULL", "NULL", AF95/28.35)</f>
        <v>4.0000000000000009</v>
      </c>
      <c r="AF95" s="8">
        <f>IF(H95 = "NULL", "NULL", J95*2)</f>
        <v>113.40000000000002</v>
      </c>
      <c r="AG95" s="15">
        <v>19000000580</v>
      </c>
      <c r="AH95" s="8">
        <f>IF(AB95 = "NULL", "NULL", AB95*2)</f>
        <v>2.4000000000000004</v>
      </c>
      <c r="AI95" s="8">
        <f>IF(AC95 = "NULL", "NULL", AC95*2)</f>
        <v>68.040000000000006</v>
      </c>
      <c r="AJ95" s="15">
        <v>21000000580</v>
      </c>
      <c r="AK95" s="13" t="s">
        <v>2665</v>
      </c>
      <c r="AL95" s="11" t="str">
        <f>SUBSTITUTE(D95,CHAR(10)&amp;"• Packed in a facility and/or equipment that produces products containing peanuts, tree nuts, soybean, milk, dairy, eggs, fish, shellfish, wheat, sesame •","")</f>
        <v>Cauldron Court Bourbon Black Tea Ingredients:
black tea, almond pieces, cocoa, sweet blackberry leaves, and flavoring
• Packed in a facility and/or equipment that produces products containing peanuts, tree nuts, soybean, milk, dairy, eggs, fish, shellfish, wheat, sesame. •</v>
      </c>
    </row>
    <row r="96" spans="1:38" ht="105" x14ac:dyDescent="0.3">
      <c r="A96" s="41" t="s">
        <v>2694</v>
      </c>
      <c r="B96" s="10" t="s">
        <v>2678</v>
      </c>
      <c r="C96" s="10" t="s">
        <v>2679</v>
      </c>
      <c r="D96" s="11" t="s">
        <v>2680</v>
      </c>
      <c r="E96" s="8">
        <f>IF(F96 = "NULL", "NULL", F96/28.35)</f>
        <v>2.0500881834215168</v>
      </c>
      <c r="F96" s="8">
        <v>58.12</v>
      </c>
      <c r="G96" s="8">
        <f>IF(H96 = "NULL", "NULL", H96/28.35)</f>
        <v>4.0999999999999996</v>
      </c>
      <c r="H96" s="8">
        <v>116.235</v>
      </c>
      <c r="I96" s="8">
        <f>IF(G96 = "NULL", "NULL", G96*1.25)</f>
        <v>5.125</v>
      </c>
      <c r="J96" s="8">
        <f>IF(G96 = "NULL", "NULL", H96*1.25)</f>
        <v>145.29374999999999</v>
      </c>
      <c r="K96" s="8">
        <f>IF(G96 = "NULL", "NULL", G96*2)</f>
        <v>8.1999999999999993</v>
      </c>
      <c r="L96" s="8">
        <f>IF(G96 = "NULL", "NULL", H96*2)</f>
        <v>232.47</v>
      </c>
      <c r="M96" s="11" t="str">
        <f>CONCATENATE(D96, CHAR(10), " - NET WT. ", TEXT(E96, "0.00"), " oz (", F96, " grams)")</f>
        <v>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96" s="12">
        <v>10000000582</v>
      </c>
      <c r="O96" s="12">
        <v>30000000582</v>
      </c>
      <c r="P96" s="12">
        <v>50000000582</v>
      </c>
      <c r="Q96" s="12">
        <v>70000000582</v>
      </c>
      <c r="R96" s="12">
        <v>90000000582</v>
      </c>
      <c r="S96" s="12">
        <v>11000000582</v>
      </c>
      <c r="T96" s="12">
        <v>13000000582</v>
      </c>
      <c r="U96" s="10" t="s">
        <v>38</v>
      </c>
      <c r="V96" s="11" t="s">
        <v>1298</v>
      </c>
      <c r="W96" s="8">
        <f>IF(G96 = "NULL", "NULL", G96/4)</f>
        <v>1.0249999999999999</v>
      </c>
      <c r="X96" s="8">
        <f>IF(W96 = "NULL", "NULL", W96*28.35)</f>
        <v>29.05875</v>
      </c>
      <c r="Y96" s="8">
        <f>IF(G96 = "NULL", "NULL", G96*4)</f>
        <v>16.399999999999999</v>
      </c>
      <c r="Z96" s="8">
        <f>IF(G96 = "NULL", "NULL", H96*4)</f>
        <v>464.94</v>
      </c>
      <c r="AA96" s="15">
        <v>15000000582</v>
      </c>
      <c r="AB96" s="8">
        <f>IF(OR(E96 = "NULL", G96 = "NULL"), "NULL", (E96+G96)/2)</f>
        <v>3.0750440917107582</v>
      </c>
      <c r="AC96" s="8">
        <f>IF(OR(F96 = "NULL", H96 = "NULL"), "NULL", (F96+H96)/2)</f>
        <v>87.177499999999995</v>
      </c>
      <c r="AD96" s="15">
        <v>17000000582</v>
      </c>
      <c r="AE96" s="8">
        <f>IF(H96 = "NULL", "NULL", AF96/28.35)</f>
        <v>10.249999999999998</v>
      </c>
      <c r="AF96" s="8">
        <f>IF(H96 = "NULL", "NULL", J96*2)</f>
        <v>290.58749999999998</v>
      </c>
      <c r="AG96" s="15">
        <v>19000000582</v>
      </c>
      <c r="AH96" s="8">
        <f>IF(AB96 = "NULL", "NULL", AB96*2)</f>
        <v>6.1500881834215164</v>
      </c>
      <c r="AI96" s="8">
        <f>IF(AC96 = "NULL", "NULL", AC96*2)</f>
        <v>174.35499999999999</v>
      </c>
      <c r="AJ96" s="15">
        <v>21000000582</v>
      </c>
      <c r="AK96" s="13" t="s">
        <v>2677</v>
      </c>
      <c r="AL96" s="48" t="str">
        <f>SUBSTITUTE(D96,CHAR(10)&amp;"• Packed in a facility and/or equipment that produces products containing peanuts, tree nuts, soybean, milk, dairy, eggs, fish, shellfish, wheat, sesame •","")</f>
        <v>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v>
      </c>
    </row>
    <row r="97" spans="1:38" ht="75" x14ac:dyDescent="0.3">
      <c r="A97" s="10" t="s">
        <v>1655</v>
      </c>
      <c r="B97" s="10" t="s">
        <v>226</v>
      </c>
      <c r="C97" s="10" t="s">
        <v>226</v>
      </c>
      <c r="D97" s="11" t="s">
        <v>2375</v>
      </c>
      <c r="E97" s="8">
        <f>IF(F97 = "NULL", "NULL", F97/28.35)</f>
        <v>0.95</v>
      </c>
      <c r="F97" s="8">
        <v>26.932500000000001</v>
      </c>
      <c r="G97" s="8">
        <f>IF(H97 = "NULL", "NULL", H97/28.35)</f>
        <v>1.9</v>
      </c>
      <c r="H97" s="8">
        <v>53.865000000000002</v>
      </c>
      <c r="I97" s="8">
        <f>IF(G97 = "NULL", "NULL", G97*1.25)</f>
        <v>2.375</v>
      </c>
      <c r="J97" s="8">
        <f>IF(G97 = "NULL", "NULL", H97*1.25)</f>
        <v>67.331249999999997</v>
      </c>
      <c r="K97" s="8">
        <f>IF(G97 = "NULL", "NULL", G97*2)</f>
        <v>3.8</v>
      </c>
      <c r="L97" s="8">
        <f>IF(G97 = "NULL", "NULL", H97*2)</f>
        <v>107.73</v>
      </c>
      <c r="M97" s="11" t="str">
        <f>CONCATENATE(D97, CHAR(10), " - NET WT. ", TEXT(E97, "0.00"), " oz (", F97, " grams)")</f>
        <v>Cayenne Pepper Ingredients:
cayenne red pepper
• Packed in a facility and/or equipment that produces products containing peanuts, tree nuts, soybean, milk, dairy, eggs, fish, shellfish, wheat, sesame. •
 - NET WT. 0.95 oz (26.9325 grams)</v>
      </c>
      <c r="N97" s="12">
        <v>10000000061</v>
      </c>
      <c r="O97" s="12">
        <v>30000000061</v>
      </c>
      <c r="P97" s="12">
        <v>50000000061</v>
      </c>
      <c r="Q97" s="12">
        <v>70000000061</v>
      </c>
      <c r="R97" s="12">
        <v>90000000061</v>
      </c>
      <c r="S97" s="12">
        <v>11000000061</v>
      </c>
      <c r="T97" s="12">
        <v>13000000061</v>
      </c>
      <c r="U97" s="10" t="s">
        <v>38</v>
      </c>
      <c r="V97" s="11" t="s">
        <v>195</v>
      </c>
      <c r="W97" s="8">
        <f>IF(G97 = "NULL", "NULL", G97/4)</f>
        <v>0.47499999999999998</v>
      </c>
      <c r="X97" s="8">
        <f>IF(W97 = "NULL", "NULL", W97*28.35)</f>
        <v>13.46625</v>
      </c>
      <c r="Y97" s="8">
        <f>IF(G97 = "NULL", "NULL", G97*4)</f>
        <v>7.6</v>
      </c>
      <c r="Z97" s="8">
        <f>IF(G97 = "NULL", "NULL", H97*4)</f>
        <v>215.46</v>
      </c>
      <c r="AA97" s="15">
        <v>15000000061</v>
      </c>
      <c r="AB97" s="8">
        <f>IF(OR(E97 = "NULL", G97 = "NULL"), "NULL", (E97+G97)/2)</f>
        <v>1.4249999999999998</v>
      </c>
      <c r="AC97" s="8">
        <f>IF(OR(F97 = "NULL", H97 = "NULL"), "NULL", (F97+H97)/2)</f>
        <v>40.39875</v>
      </c>
      <c r="AD97" s="15">
        <v>17000000061</v>
      </c>
      <c r="AE97" s="8">
        <f>IF(H97 = "NULL", "NULL", AF97/28.35)</f>
        <v>4.75</v>
      </c>
      <c r="AF97" s="8">
        <f>IF(H97 = "NULL", "NULL", J97*2)</f>
        <v>134.66249999999999</v>
      </c>
      <c r="AG97" s="15">
        <v>19000000061</v>
      </c>
      <c r="AH97" s="8">
        <f>IF(AB97 = "NULL", "NULL", AB97*2)</f>
        <v>2.8499999999999996</v>
      </c>
      <c r="AI97" s="8">
        <f>IF(AC97 = "NULL", "NULL", AC97*2)</f>
        <v>80.797499999999999</v>
      </c>
      <c r="AJ97" s="15">
        <v>21000000061</v>
      </c>
      <c r="AK97" s="13"/>
      <c r="AL97" s="11" t="str">
        <f>SUBSTITUTE(D97,CHAR(10)&amp;"• Packed in a facility and/or equipment that produces products containing peanuts, tree nuts, soybean, milk, dairy, eggs, fish, shellfish, wheat, sesame. •","")</f>
        <v>Cayenne Pepper Ingredients:
cayenne red pepper</v>
      </c>
    </row>
    <row r="98" spans="1:38" ht="75" x14ac:dyDescent="0.3">
      <c r="A98" s="10" t="s">
        <v>227</v>
      </c>
      <c r="B98" s="10" t="s">
        <v>228</v>
      </c>
      <c r="C98" s="10" t="s">
        <v>228</v>
      </c>
      <c r="D98" s="11" t="s">
        <v>2536</v>
      </c>
      <c r="E98" s="8">
        <f>IF(F98 = "NULL", "NULL", F98/28.35)</f>
        <v>2.35</v>
      </c>
      <c r="F98" s="8">
        <v>66.622500000000002</v>
      </c>
      <c r="G98" s="8">
        <f>IF(H98 = "NULL", "NULL", H98/28.35)</f>
        <v>4.7</v>
      </c>
      <c r="H98" s="8">
        <v>133.245</v>
      </c>
      <c r="I98" s="8">
        <f>IF(G98 = "NULL", "NULL", G98*1.25)</f>
        <v>5.875</v>
      </c>
      <c r="J98" s="8">
        <f>IF(G98 = "NULL", "NULL", H98*1.25)</f>
        <v>166.55625000000001</v>
      </c>
      <c r="K98" s="8">
        <f>IF(G98 = "NULL", "NULL", G98*2)</f>
        <v>9.4</v>
      </c>
      <c r="L98" s="8">
        <f>IF(G98 = "NULL", "NULL", H98*2)</f>
        <v>266.49</v>
      </c>
      <c r="M98" s="11" t="str">
        <f>CONCATENATE(D98, CHAR(10), " - NET WT. ", TEXT(E98, "0.00"), " oz (", F98, " grams)")</f>
        <v>Celery Salt Ingredients:
ground celery seeds, salt
• Packed in a facility and/or equipment that produces products containing peanuts, tree nuts, soybean, milk, dairy, eggs, fish, shellfish, wheat, sesame. •
 - NET WT. 2.35 oz (66.6225 grams)</v>
      </c>
      <c r="N98" s="12">
        <v>10000000062</v>
      </c>
      <c r="O98" s="12">
        <v>30000000062</v>
      </c>
      <c r="P98" s="12">
        <v>50000000062</v>
      </c>
      <c r="Q98" s="12">
        <v>70000000062</v>
      </c>
      <c r="R98" s="12">
        <v>90000000062</v>
      </c>
      <c r="S98" s="12">
        <v>11000000062</v>
      </c>
      <c r="T98" s="12">
        <v>13000000062</v>
      </c>
      <c r="U98" s="10"/>
      <c r="V98" s="11"/>
      <c r="W98" s="8">
        <f>IF(G98 = "NULL", "NULL", G98/4)</f>
        <v>1.175</v>
      </c>
      <c r="X98" s="8">
        <f>IF(W98 = "NULL", "NULL", W98*28.35)</f>
        <v>33.311250000000001</v>
      </c>
      <c r="Y98" s="8">
        <f>IF(G98 = "NULL", "NULL", G98*4)</f>
        <v>18.8</v>
      </c>
      <c r="Z98" s="8">
        <f>IF(G98 = "NULL", "NULL", H98*4)</f>
        <v>532.98</v>
      </c>
      <c r="AA98" s="15">
        <v>15000000062</v>
      </c>
      <c r="AB98" s="8">
        <f>IF(OR(E98 = "NULL", G98 = "NULL"), "NULL", (E98+G98)/2)</f>
        <v>3.5250000000000004</v>
      </c>
      <c r="AC98" s="8">
        <f>IF(OR(F98 = "NULL", H98 = "NULL"), "NULL", (F98+H98)/2)</f>
        <v>99.933750000000003</v>
      </c>
      <c r="AD98" s="15">
        <v>17000000062</v>
      </c>
      <c r="AE98" s="8">
        <f>IF(H98 = "NULL", "NULL", AF98/28.35)</f>
        <v>11.75</v>
      </c>
      <c r="AF98" s="8">
        <f>IF(H98 = "NULL", "NULL", J98*2)</f>
        <v>333.11250000000001</v>
      </c>
      <c r="AG98" s="15">
        <v>19000000062</v>
      </c>
      <c r="AH98" s="8">
        <f>IF(AB98 = "NULL", "NULL", AB98*2)</f>
        <v>7.0500000000000007</v>
      </c>
      <c r="AI98" s="8">
        <f>IF(AC98 = "NULL", "NULL", AC98*2)</f>
        <v>199.86750000000001</v>
      </c>
      <c r="AJ98" s="15">
        <v>21000000062</v>
      </c>
      <c r="AK98" s="13"/>
      <c r="AL98" s="11" t="str">
        <f>SUBSTITUTE(D98,CHAR(10)&amp;"• Packed in a facility and/or equipment that produces products containing peanuts, tree nuts, soybean, milk, dairy, eggs, fish, shellfish, wheat, sesame. •","")</f>
        <v>Celery Salt Ingredients:
ground celery seeds, salt</v>
      </c>
    </row>
    <row r="99" spans="1:38" ht="75" x14ac:dyDescent="0.3">
      <c r="A99" s="10" t="s">
        <v>1941</v>
      </c>
      <c r="B99" s="10" t="s">
        <v>1942</v>
      </c>
      <c r="C99" s="10" t="s">
        <v>1943</v>
      </c>
      <c r="D99" s="11" t="s">
        <v>2578</v>
      </c>
      <c r="E99" s="8">
        <f>IF(F99 = "NULL", "NULL", F99/28.35)</f>
        <v>8.8183421516754845E-2</v>
      </c>
      <c r="F99" s="8">
        <v>2.5</v>
      </c>
      <c r="G99" s="8">
        <f>IF(H99 = "NULL", "NULL", H99/28.35)</f>
        <v>0.17636684303350969</v>
      </c>
      <c r="H99" s="8">
        <v>5</v>
      </c>
      <c r="I99" s="8">
        <f>IF(G99 = "NULL", "NULL", G99*1.25)</f>
        <v>0.22045855379188711</v>
      </c>
      <c r="J99" s="8">
        <f>IF(G99 = "NULL", "NULL", H99*1.25)</f>
        <v>6.25</v>
      </c>
      <c r="K99" s="8">
        <f>IF(G99 = "NULL", "NULL", G99*2)</f>
        <v>0.35273368606701938</v>
      </c>
      <c r="L99" s="8">
        <f>IF(G99 = "NULL", "NULL", H99*2)</f>
        <v>10</v>
      </c>
      <c r="M99" s="11" t="str">
        <f>CONCATENATE(D99, CHAR(10), " - NET WT. ", TEXT(E99, "0.00"), " oz (", F99, " grams)")</f>
        <v>Celtic Sea Salt Ingredients:
sea salt
• Packed in a facility and/or equipment that produces products containing peanuts, tree nuts, soybean, milk, dairy, eggs, fish, shellfish, wheat, sesame. •
 - NET WT. 0.09 oz (2.5 grams)</v>
      </c>
      <c r="N99" s="12">
        <v>10000000542</v>
      </c>
      <c r="O99" s="12">
        <v>30000000542</v>
      </c>
      <c r="P99" s="12">
        <v>50000000542</v>
      </c>
      <c r="Q99" s="12">
        <v>70000000542</v>
      </c>
      <c r="R99" s="12">
        <v>90000000542</v>
      </c>
      <c r="S99" s="12">
        <v>11000000542</v>
      </c>
      <c r="T99" s="12">
        <v>13000000542</v>
      </c>
      <c r="U99" s="24"/>
      <c r="W99" s="8">
        <f>IF(G99 = "NULL", "NULL", G99/4)</f>
        <v>4.4091710758377423E-2</v>
      </c>
      <c r="X99" s="8">
        <f>IF(W99 = "NULL", "NULL", W99*28.35)</f>
        <v>1.25</v>
      </c>
      <c r="Y99" s="8">
        <f>IF(G99 = "NULL", "NULL", G99*4)</f>
        <v>0.70546737213403876</v>
      </c>
      <c r="Z99" s="8">
        <f>IF(G99 = "NULL", "NULL", H99*4)</f>
        <v>20</v>
      </c>
      <c r="AA99" s="15">
        <v>15000000542</v>
      </c>
      <c r="AB99" s="8">
        <f>IF(OR(E99 = "NULL", G99 = "NULL"), "NULL", (E99+G99)/2)</f>
        <v>0.13227513227513227</v>
      </c>
      <c r="AC99" s="8">
        <f>IF(OR(F99 = "NULL", H99 = "NULL"), "NULL", (F99+H99)/2)</f>
        <v>3.75</v>
      </c>
      <c r="AD99" s="15">
        <v>17000000542</v>
      </c>
      <c r="AE99" s="8">
        <f>IF(H99 = "NULL", "NULL", AF99/28.35)</f>
        <v>0.44091710758377423</v>
      </c>
      <c r="AF99" s="15">
        <f>IF(H99 = "NULL", "NULL", J99*2)</f>
        <v>12.5</v>
      </c>
      <c r="AG99" s="15">
        <v>19000000542</v>
      </c>
      <c r="AH99" s="8">
        <f>IF(AB99 = "NULL", "NULL", AB99*2)</f>
        <v>0.26455026455026454</v>
      </c>
      <c r="AI99" s="8">
        <f>IF(AC99 = "NULL", "NULL", AC99*2)</f>
        <v>7.5</v>
      </c>
      <c r="AJ99" s="15">
        <v>21000000542</v>
      </c>
      <c r="AK99" s="13"/>
      <c r="AL99" s="11" t="str">
        <f>SUBSTITUTE(D99,CHAR(10)&amp;"• Packed in a facility and/or equipment that produces products containing peanuts, tree nuts, soybean, milk, dairy, eggs, fish, shellfish, wheat, sesame. •","")</f>
        <v>Celtic Sea Salt Ingredients:
sea salt</v>
      </c>
    </row>
    <row r="100" spans="1:38" ht="75" x14ac:dyDescent="0.3">
      <c r="A100" s="10" t="s">
        <v>229</v>
      </c>
      <c r="B100" s="10" t="s">
        <v>230</v>
      </c>
      <c r="C100" s="10" t="s">
        <v>230</v>
      </c>
      <c r="D100" s="11" t="s">
        <v>2581</v>
      </c>
      <c r="E100" s="8">
        <f>IF(F100 = "NULL", "NULL", F100/28.35)</f>
        <v>1.9</v>
      </c>
      <c r="F100" s="8">
        <v>53.865000000000002</v>
      </c>
      <c r="G100" s="8">
        <f>IF(H100 = "NULL", "NULL", H100/28.35)</f>
        <v>3.8</v>
      </c>
      <c r="H100" s="8">
        <v>107.73</v>
      </c>
      <c r="I100" s="8">
        <f>IF(G100 = "NULL", "NULL", G100*1.25)</f>
        <v>4.75</v>
      </c>
      <c r="J100" s="8">
        <f>IF(G100 = "NULL", "NULL", H100*1.25)</f>
        <v>134.66249999999999</v>
      </c>
      <c r="K100" s="8">
        <f>IF(G100 = "NULL", "NULL", G100*2)</f>
        <v>7.6</v>
      </c>
      <c r="L100" s="8">
        <f>IF(G100 = "NULL", "NULL", H100*2)</f>
        <v>215.46</v>
      </c>
      <c r="M100" s="11" t="str">
        <f>CONCATENATE(D100, CHAR(10), " - NET WT. ", TEXT(E100, "0.00"), " oz (", F100, " grams)")</f>
        <v>Ceylon Cinnamon Ingredients:
ceylon organic cinnamon
• Packed in a facility and/or equipment that produces products containing peanuts, tree nuts, soybean, milk, dairy, eggs, fish, shellfish, wheat, sesame. •
 - NET WT. 1.90 oz (53.865 grams)</v>
      </c>
      <c r="N100" s="12">
        <v>10000000426</v>
      </c>
      <c r="O100" s="12">
        <v>30000000426</v>
      </c>
      <c r="P100" s="12">
        <v>50000000426</v>
      </c>
      <c r="Q100" s="12">
        <v>70000000426</v>
      </c>
      <c r="R100" s="12">
        <v>90000000426</v>
      </c>
      <c r="S100" s="12">
        <v>11000000426</v>
      </c>
      <c r="T100" s="12">
        <v>13000000426</v>
      </c>
      <c r="U100" s="10"/>
      <c r="V100" s="11"/>
      <c r="W100" s="8">
        <f>IF(G100 = "NULL", "NULL", G100/4)</f>
        <v>0.95</v>
      </c>
      <c r="X100" s="8">
        <f>IF(W100 = "NULL", "NULL", W100*28.35)</f>
        <v>26.932500000000001</v>
      </c>
      <c r="Y100" s="8">
        <f>IF(G100 = "NULL", "NULL", G100*4)</f>
        <v>15.2</v>
      </c>
      <c r="Z100" s="8">
        <f>IF(G100 = "NULL", "NULL", H100*4)</f>
        <v>430.92</v>
      </c>
      <c r="AA100" s="15">
        <v>15000000426</v>
      </c>
      <c r="AB100" s="8">
        <f>IF(OR(E100 = "NULL", G100 = "NULL"), "NULL", (E100+G100)/2)</f>
        <v>2.8499999999999996</v>
      </c>
      <c r="AC100" s="8">
        <f>IF(OR(F100 = "NULL", H100 = "NULL"), "NULL", (F100+H100)/2)</f>
        <v>80.797499999999999</v>
      </c>
      <c r="AD100" s="15">
        <v>17000000426</v>
      </c>
      <c r="AE100" s="8">
        <f>IF(H100 = "NULL", "NULL", AF100/28.35)</f>
        <v>9.5</v>
      </c>
      <c r="AF100" s="8">
        <f>IF(H100 = "NULL", "NULL", J100*2)</f>
        <v>269.32499999999999</v>
      </c>
      <c r="AG100" s="15">
        <v>19000000426</v>
      </c>
      <c r="AH100" s="8">
        <f>IF(AB100 = "NULL", "NULL", AB100*2)</f>
        <v>5.6999999999999993</v>
      </c>
      <c r="AI100" s="8">
        <f>IF(AC100 = "NULL", "NULL", AC100*2)</f>
        <v>161.595</v>
      </c>
      <c r="AJ100" s="15">
        <v>21000000426</v>
      </c>
      <c r="AK100" s="13"/>
      <c r="AL100" s="11" t="str">
        <f>SUBSTITUTE(D100,CHAR(10)&amp;"• Packed in a facility and/or equipment that produces products containing peanuts, tree nuts, soybean, milk, dairy, eggs, fish, shellfish, wheat, sesame. •","")</f>
        <v>Ceylon Cinnamon Ingredients:
ceylon organic cinnamon</v>
      </c>
    </row>
    <row r="101" spans="1:38" ht="90" x14ac:dyDescent="0.3">
      <c r="A101" s="10" t="s">
        <v>231</v>
      </c>
      <c r="B101" s="10" t="s">
        <v>232</v>
      </c>
      <c r="C101" s="10" t="s">
        <v>233</v>
      </c>
      <c r="D101" s="11" t="s">
        <v>2342</v>
      </c>
      <c r="E101" s="8">
        <f>IF(F101 = "NULL", "NULL", F101/28.35)</f>
        <v>0.8</v>
      </c>
      <c r="F101" s="8">
        <v>22.680000000000003</v>
      </c>
      <c r="G101" s="8">
        <f>IF(H101 = "NULL", "NULL", H101/28.35)</f>
        <v>1.6</v>
      </c>
      <c r="H101" s="8">
        <v>45.360000000000007</v>
      </c>
      <c r="I101" s="8">
        <f>IF(G101 = "NULL", "NULL", G101*1.25)</f>
        <v>2</v>
      </c>
      <c r="J101" s="8">
        <f>IF(G101 = "NULL", "NULL", H101*1.25)</f>
        <v>56.70000000000001</v>
      </c>
      <c r="K101" s="8">
        <f>IF(G101 = "NULL", "NULL", G101*2)</f>
        <v>3.2</v>
      </c>
      <c r="L101" s="8">
        <f>IF(G101 = "NULL", "NULL", H101*2)</f>
        <v>90.720000000000013</v>
      </c>
      <c r="M101" s="11" t="str">
        <f>CONCATENATE(D101, CHAR(10), " - NET WT. ", TEXT(E101, "0.00"), " oz (", F101, " grams)")</f>
        <v>Chai Black Turmeric Tea Ingredients:
black tea, turmeric, ginger, cinnamon, cloves, cardamom, black pepper, cassia oil
• Packed in a facility and/or equipment that produces products containing peanuts, tree nuts, soybean, milk, dairy, eggs, fish, shellfish, wheat, sesame. •
 - NET WT. 0.80 oz (22.68 grams)</v>
      </c>
      <c r="N101" s="12">
        <v>10000000063</v>
      </c>
      <c r="O101" s="12">
        <v>30000000063</v>
      </c>
      <c r="P101" s="12">
        <v>50000000063</v>
      </c>
      <c r="Q101" s="12">
        <v>70000000063</v>
      </c>
      <c r="R101" s="12">
        <v>90000000063</v>
      </c>
      <c r="S101" s="12">
        <v>11000000063</v>
      </c>
      <c r="T101" s="12">
        <v>13000000063</v>
      </c>
      <c r="U101" s="10"/>
      <c r="V101" s="11"/>
      <c r="W101" s="8">
        <f>IF(G101 = "NULL", "NULL", G101/4)</f>
        <v>0.4</v>
      </c>
      <c r="X101" s="8">
        <f>IF(W101 = "NULL", "NULL", W101*28.35)</f>
        <v>11.340000000000002</v>
      </c>
      <c r="Y101" s="8">
        <f>IF(G101 = "NULL", "NULL", G101*4)</f>
        <v>6.4</v>
      </c>
      <c r="Z101" s="8">
        <f>IF(G101 = "NULL", "NULL", H101*4)</f>
        <v>181.44000000000003</v>
      </c>
      <c r="AA101" s="15">
        <v>15000000063</v>
      </c>
      <c r="AB101" s="8">
        <f>IF(OR(E101 = "NULL", G101 = "NULL"), "NULL", (E101+G101)/2)</f>
        <v>1.2000000000000002</v>
      </c>
      <c r="AC101" s="8">
        <f>IF(OR(F101 = "NULL", H101 = "NULL"), "NULL", (F101+H101)/2)</f>
        <v>34.020000000000003</v>
      </c>
      <c r="AD101" s="15">
        <v>17000000063</v>
      </c>
      <c r="AE101" s="8">
        <f>IF(H101 = "NULL", "NULL", AF101/28.35)</f>
        <v>4.0000000000000009</v>
      </c>
      <c r="AF101" s="8">
        <f>IF(H101 = "NULL", "NULL", J101*2)</f>
        <v>113.40000000000002</v>
      </c>
      <c r="AG101" s="15">
        <v>19000000063</v>
      </c>
      <c r="AH101" s="8">
        <f>IF(AB101 = "NULL", "NULL", AB101*2)</f>
        <v>2.4000000000000004</v>
      </c>
      <c r="AI101" s="8">
        <f>IF(AC101 = "NULL", "NULL", AC101*2)</f>
        <v>68.040000000000006</v>
      </c>
      <c r="AJ101" s="15">
        <v>21000000063</v>
      </c>
      <c r="AK101" s="13"/>
      <c r="AL101" s="11" t="str">
        <f>SUBSTITUTE(D101,CHAR(10)&amp;"• Packed in a facility and/or equipment that produces products containing peanuts, tree nuts, soybean, milk, dairy, eggs, fish, shellfish, wheat, sesame. •","")</f>
        <v>Chai Black Turmeric Tea Ingredients:
black tea, turmeric, ginger, cinnamon, cloves, cardamom, black pepper, cassia oil</v>
      </c>
    </row>
    <row r="102" spans="1:38" ht="90" x14ac:dyDescent="0.3">
      <c r="A102" s="10" t="s">
        <v>234</v>
      </c>
      <c r="B102" s="10" t="s">
        <v>235</v>
      </c>
      <c r="C102" s="10" t="s">
        <v>236</v>
      </c>
      <c r="D102" s="11" t="s">
        <v>2343</v>
      </c>
      <c r="E102" s="8">
        <f>IF(F102 = "NULL", "NULL", F102/28.35)</f>
        <v>0.8</v>
      </c>
      <c r="F102" s="8">
        <v>22.680000000000003</v>
      </c>
      <c r="G102" s="8">
        <f>IF(H102 = "NULL", "NULL", H102/28.35)</f>
        <v>1.6</v>
      </c>
      <c r="H102" s="8">
        <v>45.360000000000007</v>
      </c>
      <c r="I102" s="8">
        <f>IF(G102 = "NULL", "NULL", G102*1.25)</f>
        <v>2</v>
      </c>
      <c r="J102" s="8">
        <f>IF(G102 = "NULL", "NULL", H102*1.25)</f>
        <v>56.70000000000001</v>
      </c>
      <c r="K102" s="8">
        <f>IF(G102 = "NULL", "NULL", G102*2)</f>
        <v>3.2</v>
      </c>
      <c r="L102" s="8">
        <f>IF(G102 = "NULL", "NULL", H102*2)</f>
        <v>90.720000000000013</v>
      </c>
      <c r="M102" s="11" t="str">
        <f>CONCATENATE(D102, CHAR(10), " - NET WT. ", TEXT(E102, "0.00"), " oz (", F102, " grams)")</f>
        <v>Chai Herbal Turmeric Tea Ingredients:
turmeric, ginger, cinnamon, cloves, cardamom, licorice root, black pepper, cassia oil 
• Packed in a facility and/or equipment that produces products containing peanuts, tree nuts, soybean, milk, dairy, eggs, fish, shellfish, wheat, sesame. •
 - NET WT. 0.80 oz (22.68 grams)</v>
      </c>
      <c r="N102" s="12">
        <v>10000000064</v>
      </c>
      <c r="O102" s="12">
        <v>30000000064</v>
      </c>
      <c r="P102" s="12">
        <v>50000000064</v>
      </c>
      <c r="Q102" s="12">
        <v>70000000064</v>
      </c>
      <c r="R102" s="12">
        <v>90000000064</v>
      </c>
      <c r="S102" s="12">
        <v>11000000064</v>
      </c>
      <c r="T102" s="12">
        <v>13000000064</v>
      </c>
      <c r="U102" s="10"/>
      <c r="V102" s="11"/>
      <c r="W102" s="8">
        <f>IF(G102 = "NULL", "NULL", G102/4)</f>
        <v>0.4</v>
      </c>
      <c r="X102" s="8">
        <f>IF(W102 = "NULL", "NULL", W102*28.35)</f>
        <v>11.340000000000002</v>
      </c>
      <c r="Y102" s="8">
        <f>IF(G102 = "NULL", "NULL", G102*4)</f>
        <v>6.4</v>
      </c>
      <c r="Z102" s="8">
        <f>IF(G102 = "NULL", "NULL", H102*4)</f>
        <v>181.44000000000003</v>
      </c>
      <c r="AA102" s="15">
        <v>15000000064</v>
      </c>
      <c r="AB102" s="8">
        <f>IF(OR(E102 = "NULL", G102 = "NULL"), "NULL", (E102+G102)/2)</f>
        <v>1.2000000000000002</v>
      </c>
      <c r="AC102" s="8">
        <f>IF(OR(F102 = "NULL", H102 = "NULL"), "NULL", (F102+H102)/2)</f>
        <v>34.020000000000003</v>
      </c>
      <c r="AD102" s="15">
        <v>17000000064</v>
      </c>
      <c r="AE102" s="8">
        <f>IF(H102 = "NULL", "NULL", AF102/28.35)</f>
        <v>4.0000000000000009</v>
      </c>
      <c r="AF102" s="8">
        <f>IF(H102 = "NULL", "NULL", J102*2)</f>
        <v>113.40000000000002</v>
      </c>
      <c r="AG102" s="15">
        <v>19000000064</v>
      </c>
      <c r="AH102" s="8">
        <f>IF(AB102 = "NULL", "NULL", AB102*2)</f>
        <v>2.4000000000000004</v>
      </c>
      <c r="AI102" s="8">
        <f>IF(AC102 = "NULL", "NULL", AC102*2)</f>
        <v>68.040000000000006</v>
      </c>
      <c r="AJ102" s="15">
        <v>21000000064</v>
      </c>
      <c r="AK102" s="13"/>
      <c r="AL102" s="11" t="str">
        <f>SUBSTITUTE(D102,CHAR(10)&amp;"• Packed in a facility and/or equipment that produces products containing peanuts, tree nuts, soybean, milk, dairy, eggs, fish, shellfish, wheat, sesame. •","")</f>
        <v xml:space="preserve">Chai Herbal Turmeric Tea Ingredients:
turmeric, ginger, cinnamon, cloves, cardamom, licorice root, black pepper, cassia oil </v>
      </c>
    </row>
    <row r="103" spans="1:38" ht="90" x14ac:dyDescent="0.3">
      <c r="A103" s="39" t="s">
        <v>1643</v>
      </c>
      <c r="B103" s="10" t="s">
        <v>237</v>
      </c>
      <c r="C103" s="10" t="s">
        <v>237</v>
      </c>
      <c r="D103" s="11" t="s">
        <v>2345</v>
      </c>
      <c r="E103" s="8">
        <f>IF(F103 = "NULL", "NULL", F103/28.35)</f>
        <v>0.8</v>
      </c>
      <c r="F103" s="8">
        <v>22.680000000000003</v>
      </c>
      <c r="G103" s="8">
        <f>IF(H103 = "NULL", "NULL", H103/28.35)</f>
        <v>1.6</v>
      </c>
      <c r="H103" s="8">
        <v>45.360000000000007</v>
      </c>
      <c r="I103" s="8">
        <f>IF(G103 = "NULL", "NULL", G103*1.25)</f>
        <v>2</v>
      </c>
      <c r="J103" s="8">
        <f>IF(G103 = "NULL", "NULL", H103*1.25)</f>
        <v>56.70000000000001</v>
      </c>
      <c r="K103" s="8">
        <f>IF(G103 = "NULL", "NULL", G103*2)</f>
        <v>3.2</v>
      </c>
      <c r="L103" s="8">
        <f>IF(G103 = "NULL", "NULL", H103*2)</f>
        <v>90.720000000000013</v>
      </c>
      <c r="M103" s="11" t="str">
        <f>CONCATENATE(D103, CHAR(10), " - NET WT. ", TEXT(E103, "0.00"), " oz (", F103, " grams)")</f>
        <v>Chai Tea Ingredients:
black tea, cinnamon, ginger, cardamom, cloves, and black pepper
• Packed in a facility and/or equipment that produces products containing peanuts, tree nuts, soybean, milk, dairy, eggs, fish, shellfish, wheat, sesame. •
 - NET WT. 0.80 oz (22.68 grams)</v>
      </c>
      <c r="N103" s="12">
        <v>10000000065</v>
      </c>
      <c r="O103" s="12">
        <v>30000000065</v>
      </c>
      <c r="P103" s="12">
        <v>50000000065</v>
      </c>
      <c r="Q103" s="12">
        <v>70000000065</v>
      </c>
      <c r="R103" s="12">
        <v>90000000065</v>
      </c>
      <c r="S103" s="12">
        <v>11000000065</v>
      </c>
      <c r="T103" s="12">
        <v>13000000065</v>
      </c>
      <c r="U103" s="10" t="s">
        <v>38</v>
      </c>
      <c r="V103" s="11" t="s">
        <v>1299</v>
      </c>
      <c r="W103" s="8">
        <f>IF(G103 = "NULL", "NULL", G103/4)</f>
        <v>0.4</v>
      </c>
      <c r="X103" s="8">
        <f>IF(W103 = "NULL", "NULL", W103*28.35)</f>
        <v>11.340000000000002</v>
      </c>
      <c r="Y103" s="8">
        <f>IF(G103 = "NULL", "NULL", G103*4)</f>
        <v>6.4</v>
      </c>
      <c r="Z103" s="8">
        <f>IF(G103 = "NULL", "NULL", H103*4)</f>
        <v>181.44000000000003</v>
      </c>
      <c r="AA103" s="15">
        <v>15000000065</v>
      </c>
      <c r="AB103" s="8">
        <f>IF(OR(E103 = "NULL", G103 = "NULL"), "NULL", (E103+G103)/2)</f>
        <v>1.2000000000000002</v>
      </c>
      <c r="AC103" s="8">
        <f>IF(OR(F103 = "NULL", H103 = "NULL"), "NULL", (F103+H103)/2)</f>
        <v>34.020000000000003</v>
      </c>
      <c r="AD103" s="15">
        <v>17000000065</v>
      </c>
      <c r="AE103" s="8">
        <f>IF(H103 = "NULL", "NULL", AF103/28.35)</f>
        <v>4.0000000000000009</v>
      </c>
      <c r="AF103" s="8">
        <f>IF(H103 = "NULL", "NULL", J103*2)</f>
        <v>113.40000000000002</v>
      </c>
      <c r="AG103" s="15">
        <v>19000000065</v>
      </c>
      <c r="AH103" s="8">
        <f>IF(AB103 = "NULL", "NULL", AB103*2)</f>
        <v>2.4000000000000004</v>
      </c>
      <c r="AI103" s="8">
        <f>IF(AC103 = "NULL", "NULL", AC103*2)</f>
        <v>68.040000000000006</v>
      </c>
      <c r="AJ103" s="15">
        <v>21000000065</v>
      </c>
      <c r="AK103" s="13"/>
      <c r="AL103" s="11" t="str">
        <f>SUBSTITUTE(D103,CHAR(10)&amp;"• Packed in a facility and/or equipment that produces products containing peanuts, tree nuts, soybean, milk, dairy, eggs, fish, shellfish, wheat, sesame. •","")</f>
        <v>Chai Tea Ingredients:
black tea, cinnamon, ginger, cardamom, cloves, and black pepper</v>
      </c>
    </row>
    <row r="104" spans="1:38" ht="75" x14ac:dyDescent="0.3">
      <c r="A104" s="10" t="s">
        <v>238</v>
      </c>
      <c r="B104" s="10" t="s">
        <v>239</v>
      </c>
      <c r="C104" s="10" t="s">
        <v>239</v>
      </c>
      <c r="D104" s="11" t="s">
        <v>2338</v>
      </c>
      <c r="E104" s="8">
        <f>IF(F104 = "NULL", "NULL", F104/28.35)</f>
        <v>0.8</v>
      </c>
      <c r="F104" s="8">
        <v>22.680000000000003</v>
      </c>
      <c r="G104" s="8">
        <f>IF(H104 = "NULL", "NULL", H104/28.35)</f>
        <v>1.6</v>
      </c>
      <c r="H104" s="8">
        <v>45.360000000000007</v>
      </c>
      <c r="I104" s="8">
        <f>IF(G104 = "NULL", "NULL", G104*1.25)</f>
        <v>2</v>
      </c>
      <c r="J104" s="8">
        <f>IF(G104 = "NULL", "NULL", H104*1.25)</f>
        <v>56.70000000000001</v>
      </c>
      <c r="K104" s="8">
        <f>IF(G104 = "NULL", "NULL", G104*2)</f>
        <v>3.2</v>
      </c>
      <c r="L104" s="8">
        <f>IF(G104 = "NULL", "NULL", H104*2)</f>
        <v>90.720000000000013</v>
      </c>
      <c r="M104" s="11" t="str">
        <f>CONCATENATE(D104, CHAR(10), " - NET WT. ", TEXT(E104, "0.00"), " oz (", F104, " grams)")</f>
        <v>Chamomile Tea Ingredients:
chamomile flowers ground, calendula flowers
• Packed in a facility and/or equipment that produces products containing peanuts, tree nuts, soybean, milk, dairy, eggs, fish, shellfish, wheat, sesame. •
 - NET WT. 0.80 oz (22.68 grams)</v>
      </c>
      <c r="N104" s="12">
        <v>10000000066</v>
      </c>
      <c r="O104" s="12">
        <v>30000000066</v>
      </c>
      <c r="P104" s="12">
        <v>50000000066</v>
      </c>
      <c r="Q104" s="12">
        <v>70000000066</v>
      </c>
      <c r="R104" s="12">
        <v>90000000066</v>
      </c>
      <c r="S104" s="12">
        <v>11000000066</v>
      </c>
      <c r="T104" s="12">
        <v>13000000066</v>
      </c>
      <c r="U104" s="10"/>
      <c r="V104" s="11"/>
      <c r="W104" s="8">
        <f>IF(G104 = "NULL", "NULL", G104/4)</f>
        <v>0.4</v>
      </c>
      <c r="X104" s="8">
        <f>IF(W104 = "NULL", "NULL", W104*28.35)</f>
        <v>11.340000000000002</v>
      </c>
      <c r="Y104" s="8">
        <f>IF(G104 = "NULL", "NULL", G104*4)</f>
        <v>6.4</v>
      </c>
      <c r="Z104" s="8">
        <f>IF(G104 = "NULL", "NULL", H104*4)</f>
        <v>181.44000000000003</v>
      </c>
      <c r="AA104" s="15">
        <v>15000000066</v>
      </c>
      <c r="AB104" s="8">
        <f>IF(OR(E104 = "NULL", G104 = "NULL"), "NULL", (E104+G104)/2)</f>
        <v>1.2000000000000002</v>
      </c>
      <c r="AC104" s="8">
        <f>IF(OR(F104 = "NULL", H104 = "NULL"), "NULL", (F104+H104)/2)</f>
        <v>34.020000000000003</v>
      </c>
      <c r="AD104" s="15">
        <v>17000000066</v>
      </c>
      <c r="AE104" s="8">
        <f>IF(H104 = "NULL", "NULL", AF104/28.35)</f>
        <v>4.0000000000000009</v>
      </c>
      <c r="AF104" s="8">
        <f>IF(H104 = "NULL", "NULL", J104*2)</f>
        <v>113.40000000000002</v>
      </c>
      <c r="AG104" s="15">
        <v>19000000066</v>
      </c>
      <c r="AH104" s="8">
        <f>IF(AB104 = "NULL", "NULL", AB104*2)</f>
        <v>2.4000000000000004</v>
      </c>
      <c r="AI104" s="8">
        <f>IF(AC104 = "NULL", "NULL", AC104*2)</f>
        <v>68.040000000000006</v>
      </c>
      <c r="AJ104" s="15">
        <v>21000000066</v>
      </c>
      <c r="AK104" s="13"/>
      <c r="AL104" s="11" t="str">
        <f>SUBSTITUTE(D104,CHAR(10)&amp;"• Packed in a facility and/or equipment that produces products containing peanuts, tree nuts, soybean, milk, dairy, eggs, fish, shellfish, wheat, sesame. •","")</f>
        <v>Chamomile Tea Ingredients:
chamomile flowers ground, calendula flowers</v>
      </c>
    </row>
    <row r="105" spans="1:38" ht="225" x14ac:dyDescent="0.3">
      <c r="A105" s="10" t="s">
        <v>240</v>
      </c>
      <c r="B105" s="10" t="s">
        <v>2020</v>
      </c>
      <c r="C105" s="10" t="s">
        <v>2021</v>
      </c>
      <c r="D105" s="11" t="s">
        <v>2641</v>
      </c>
      <c r="E105" s="8">
        <f>IF(F105 = "NULL", "NULL", F105/28.35)</f>
        <v>1.1001763668430335</v>
      </c>
      <c r="F105" s="8">
        <v>31.19</v>
      </c>
      <c r="G105" s="8">
        <f>IF(H105 = "NULL", "NULL", H105/28.35)</f>
        <v>2.1999999999999997</v>
      </c>
      <c r="H105" s="8">
        <v>62.37</v>
      </c>
      <c r="I105" s="8">
        <f>IF(G105 = "NULL", "NULL", G105*1.25)</f>
        <v>2.7499999999999996</v>
      </c>
      <c r="J105" s="8">
        <f>IF(G105 = "NULL", "NULL", H105*1.25)</f>
        <v>77.962499999999991</v>
      </c>
      <c r="K105" s="8">
        <f>IF(G105 = "NULL", "NULL", G105*2)</f>
        <v>4.3999999999999995</v>
      </c>
      <c r="L105" s="8">
        <f>IF(G105 = "NULL", "NULL", H105*2)</f>
        <v>124.74</v>
      </c>
      <c r="M105" s="11" t="str">
        <f>CONCATENATE(D105, CHAR(10), " - NET WT. ", TEXT(E105, "0.00"), " oz (", F105, " grams)")</f>
        <v>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Mix 1/3 cup dip mix, 8 oz. room temperature cream cheese, and 1/3 cup milk. Refrigerate at least 2 hours. •
• Packed in a facility and/or equipment that produces products containing peanuts, tree nuts, soybean, milk, dairy, eggs, fish, shellfish, wheat, sesame. •
 - NET WT. 1.10 oz (31.19 grams)</v>
      </c>
      <c r="N105" s="12">
        <v>10000000392</v>
      </c>
      <c r="O105" s="12">
        <v>30000000392</v>
      </c>
      <c r="P105" s="12">
        <v>50000000392</v>
      </c>
      <c r="Q105" s="12">
        <v>70000000392</v>
      </c>
      <c r="R105" s="12">
        <v>90000000392</v>
      </c>
      <c r="S105" s="12">
        <v>11000000392</v>
      </c>
      <c r="T105" s="12">
        <v>13000000392</v>
      </c>
      <c r="U105" s="10"/>
      <c r="V105" s="8" t="s">
        <v>255</v>
      </c>
      <c r="W105" s="8">
        <f>IF(G105 = "NULL", "NULL", G105/4)</f>
        <v>0.54999999999999993</v>
      </c>
      <c r="X105" s="8">
        <f>IF(W105 = "NULL", "NULL", W105*28.35)</f>
        <v>15.592499999999999</v>
      </c>
      <c r="Y105" s="8">
        <f>IF(G105 = "NULL", "NULL", G105*4)</f>
        <v>8.7999999999999989</v>
      </c>
      <c r="Z105" s="8">
        <f>IF(G105 = "NULL", "NULL", H105*4)</f>
        <v>249.48</v>
      </c>
      <c r="AA105" s="15">
        <v>15000000392</v>
      </c>
      <c r="AB105" s="8">
        <f>IF(OR(E105 = "NULL", G105 = "NULL"), "NULL", (E105+G105)/2)</f>
        <v>1.6500881834215166</v>
      </c>
      <c r="AC105" s="8">
        <f>IF(OR(F105 = "NULL", H105 = "NULL"), "NULL", (F105+H105)/2)</f>
        <v>46.78</v>
      </c>
      <c r="AD105" s="15">
        <v>17000000392</v>
      </c>
      <c r="AE105" s="8">
        <f>IF(H105 = "NULL", "NULL", AF105/28.35)</f>
        <v>5.4999999999999991</v>
      </c>
      <c r="AF105" s="8">
        <f>IF(H105 = "NULL", "NULL", J105*2)</f>
        <v>155.92499999999998</v>
      </c>
      <c r="AG105" s="15">
        <v>19000000392</v>
      </c>
      <c r="AH105" s="8">
        <f>IF(AB105 = "NULL", "NULL", AB105*2)</f>
        <v>3.3001763668430333</v>
      </c>
      <c r="AI105" s="8">
        <f>IF(AC105 = "NULL", "NULL", AC105*2)</f>
        <v>93.56</v>
      </c>
      <c r="AJ105" s="15">
        <v>21000000392</v>
      </c>
      <c r="AK105" s="13" t="s">
        <v>2094</v>
      </c>
      <c r="AL105" s="11" t="str">
        <f>SUBSTITUTE(D105,CHAR(10)&amp;"• Packed in a facility and/or equipment that produces products containing peanuts, tree nuts, soybean, milk, dairy, eggs, fish, shellfish, wheat, sesame. •","")</f>
        <v>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Mix 1/3 cup dip mix, 8 oz. room temperature cream cheese, and 1/3 cup milk. Refrigerate at least 2 hours. •</v>
      </c>
    </row>
    <row r="106" spans="1:38" ht="150" x14ac:dyDescent="0.3">
      <c r="A106" s="10" t="s">
        <v>241</v>
      </c>
      <c r="B106" s="10" t="s">
        <v>242</v>
      </c>
      <c r="C106" s="10" t="s">
        <v>243</v>
      </c>
      <c r="D106" s="11" t="s">
        <v>2399</v>
      </c>
      <c r="E106" s="8">
        <f>IF(F106 = "NULL", "NULL", F106/28.35)</f>
        <v>1.1000000000000001</v>
      </c>
      <c r="F106" s="8">
        <v>31.185000000000006</v>
      </c>
      <c r="G106" s="8">
        <f>IF(H106 = "NULL", "NULL", H106/28.35)</f>
        <v>2.2000000000000002</v>
      </c>
      <c r="H106" s="8">
        <v>62.370000000000012</v>
      </c>
      <c r="I106" s="8">
        <f>IF(G106 = "NULL", "NULL", G106*1.25)</f>
        <v>2.75</v>
      </c>
      <c r="J106" s="8">
        <f>IF(G106 = "NULL", "NULL", H106*1.25)</f>
        <v>77.96250000000002</v>
      </c>
      <c r="K106" s="8">
        <f>IF(G106 = "NULL", "NULL", G106*2)</f>
        <v>4.4000000000000004</v>
      </c>
      <c r="L106" s="8">
        <f>IF(G106 = "NULL", "NULL", H106*2)</f>
        <v>124.74000000000002</v>
      </c>
      <c r="M106" s="11" t="str">
        <f>CONCATENATE(D106, CHAR(10), " - NET WT. ", TEXT(E106, "0.00"), " oz (", F106, " grams)")</f>
        <v>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
• Packed in a facility and/or equipment that produces products containing peanuts, tree nuts, soybean, milk, dairy, eggs, fish, shellfish, wheat, sesame. •
 - NET WT. 1.10 oz (31.185 grams)</v>
      </c>
      <c r="N106" s="12">
        <v>10000000068</v>
      </c>
      <c r="O106" s="12">
        <v>30000000068</v>
      </c>
      <c r="P106" s="12">
        <v>50000000068</v>
      </c>
      <c r="Q106" s="12">
        <v>70000000068</v>
      </c>
      <c r="R106" s="12">
        <v>90000000068</v>
      </c>
      <c r="S106" s="12">
        <v>11000000068</v>
      </c>
      <c r="T106" s="12">
        <v>13000000068</v>
      </c>
      <c r="U106" s="10" t="s">
        <v>38</v>
      </c>
      <c r="V106" s="11" t="s">
        <v>82</v>
      </c>
      <c r="W106" s="8">
        <f>IF(G106 = "NULL", "NULL", G106/4)</f>
        <v>0.55000000000000004</v>
      </c>
      <c r="X106" s="8">
        <f>IF(W106 = "NULL", "NULL", W106*28.35)</f>
        <v>15.592500000000003</v>
      </c>
      <c r="Y106" s="8">
        <f>IF(G106 = "NULL", "NULL", G106*4)</f>
        <v>8.8000000000000007</v>
      </c>
      <c r="Z106" s="8">
        <f>IF(G106 = "NULL", "NULL", H106*4)</f>
        <v>249.48000000000005</v>
      </c>
      <c r="AA106" s="15">
        <v>15000000068</v>
      </c>
      <c r="AB106" s="8">
        <f>IF(OR(E106 = "NULL", G106 = "NULL"), "NULL", (E106+G106)/2)</f>
        <v>1.6500000000000001</v>
      </c>
      <c r="AC106" s="8">
        <f>IF(OR(F106 = "NULL", H106 = "NULL"), "NULL", (F106+H106)/2)</f>
        <v>46.777500000000011</v>
      </c>
      <c r="AD106" s="15">
        <v>17000000068</v>
      </c>
      <c r="AE106" s="8">
        <f>IF(H106 = "NULL", "NULL", AF106/28.35)</f>
        <v>5.5000000000000009</v>
      </c>
      <c r="AF106" s="8">
        <f>IF(H106 = "NULL", "NULL", J106*2)</f>
        <v>155.92500000000004</v>
      </c>
      <c r="AG106" s="15">
        <v>19000000068</v>
      </c>
      <c r="AH106" s="8">
        <f>IF(AB106 = "NULL", "NULL", AB106*2)</f>
        <v>3.3000000000000003</v>
      </c>
      <c r="AI106" s="8">
        <f>IF(AC106 = "NULL", "NULL", AC106*2)</f>
        <v>93.555000000000021</v>
      </c>
      <c r="AJ106" s="15">
        <v>21000000068</v>
      </c>
      <c r="AK106" s="13"/>
      <c r="AL106" s="11" t="str">
        <f>SUBSTITUTE(D106,CHAR(10)&amp;"• Packed in a facility and/or equipment that produces products containing peanuts, tree nuts, soybean, milk, dairy, eggs, fish, shellfish, wheat, sesame. •","")</f>
        <v>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v>
      </c>
    </row>
    <row r="107" spans="1:38" ht="150" x14ac:dyDescent="0.3">
      <c r="A107" s="10" t="s">
        <v>244</v>
      </c>
      <c r="B107" s="10" t="s">
        <v>245</v>
      </c>
      <c r="C107" s="10" t="s">
        <v>246</v>
      </c>
      <c r="D107" s="11" t="s">
        <v>2155</v>
      </c>
      <c r="E107" s="8">
        <f>IF(F107 = "NULL", "NULL", F107/28.35)</f>
        <v>1.1000000000000001</v>
      </c>
      <c r="F107" s="8">
        <v>31.185000000000006</v>
      </c>
      <c r="G107" s="8">
        <f>IF(H107 = "NULL", "NULL", H107/28.35)</f>
        <v>2.2000000000000002</v>
      </c>
      <c r="H107" s="8">
        <v>62.370000000000012</v>
      </c>
      <c r="I107" s="8">
        <f>IF(G107 = "NULL", "NULL", G107*1.25)</f>
        <v>2.75</v>
      </c>
      <c r="J107" s="8">
        <f>IF(G107 = "NULL", "NULL", H107*1.25)</f>
        <v>77.96250000000002</v>
      </c>
      <c r="K107" s="8">
        <f>IF(G107 = "NULL", "NULL", G107*2)</f>
        <v>4.4000000000000004</v>
      </c>
      <c r="L107" s="8">
        <f>IF(G107 = "NULL", "NULL", H107*2)</f>
        <v>124.74000000000002</v>
      </c>
      <c r="M107" s="11" t="str">
        <f>CONCATENATE(D107, CHAR(10), " - NET WT. ", TEXT(E107, "0.00"), " oz (", F107, " grams)")</f>
        <v>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
• Packed in a facility and/or equipment that produces products containing peanuts, tree nuts, soybean, milk, dairy, eggs, fish, shellfish, wheat, sesame. •
 - NET WT. 1.10 oz (31.185 grams)</v>
      </c>
      <c r="N107" s="12">
        <v>10000000067</v>
      </c>
      <c r="O107" s="12">
        <v>30000000067</v>
      </c>
      <c r="P107" s="12">
        <v>50000000067</v>
      </c>
      <c r="Q107" s="12">
        <v>70000000067</v>
      </c>
      <c r="R107" s="12">
        <v>90000000067</v>
      </c>
      <c r="S107" s="12">
        <v>11000000067</v>
      </c>
      <c r="T107" s="12">
        <v>13000000067</v>
      </c>
      <c r="U107" s="10"/>
      <c r="V107" s="11"/>
      <c r="W107" s="8">
        <f>IF(G107 = "NULL", "NULL", G107/4)</f>
        <v>0.55000000000000004</v>
      </c>
      <c r="X107" s="8">
        <f>IF(W107 = "NULL", "NULL", W107*28.35)</f>
        <v>15.592500000000003</v>
      </c>
      <c r="Y107" s="8">
        <f>IF(G107 = "NULL", "NULL", G107*4)</f>
        <v>8.8000000000000007</v>
      </c>
      <c r="Z107" s="8">
        <f>IF(G107 = "NULL", "NULL", H107*4)</f>
        <v>249.48000000000005</v>
      </c>
      <c r="AA107" s="15">
        <v>15000000067</v>
      </c>
      <c r="AB107" s="8">
        <f>IF(OR(E107 = "NULL", G107 = "NULL"), "NULL", (E107+G107)/2)</f>
        <v>1.6500000000000001</v>
      </c>
      <c r="AC107" s="8">
        <f>IF(OR(F107 = "NULL", H107 = "NULL"), "NULL", (F107+H107)/2)</f>
        <v>46.777500000000011</v>
      </c>
      <c r="AD107" s="15">
        <v>17000000067</v>
      </c>
      <c r="AE107" s="8">
        <f>IF(H107 = "NULL", "NULL", AF107/28.35)</f>
        <v>5.5000000000000009</v>
      </c>
      <c r="AF107" s="8">
        <f>IF(H107 = "NULL", "NULL", J107*2)</f>
        <v>155.92500000000004</v>
      </c>
      <c r="AG107" s="15">
        <v>19000000067</v>
      </c>
      <c r="AH107" s="8">
        <f>IF(AB107 = "NULL", "NULL", AB107*2)</f>
        <v>3.3000000000000003</v>
      </c>
      <c r="AI107" s="8">
        <f>IF(AC107 = "NULL", "NULL", AC107*2)</f>
        <v>93.555000000000021</v>
      </c>
      <c r="AJ107" s="15">
        <v>21000000067</v>
      </c>
      <c r="AK107" s="13"/>
      <c r="AL107" s="11" t="str">
        <f>SUBSTITUTE(D107,CHAR(10)&amp;"• Packed in a facility and/or equipment that produces products containing peanuts, tree nuts, soybean, milk, dairy, eggs, fish, shellfish, wheat, sesame. •","")</f>
        <v>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v>
      </c>
    </row>
    <row r="108" spans="1:38" ht="345" x14ac:dyDescent="0.3">
      <c r="A108" s="10" t="s">
        <v>247</v>
      </c>
      <c r="B108" s="10" t="s">
        <v>248</v>
      </c>
      <c r="C108" s="10" t="s">
        <v>249</v>
      </c>
      <c r="D108" s="11" t="s">
        <v>2370</v>
      </c>
      <c r="E108" s="8">
        <f>IF(F108 = "NULL", "NULL", F108/28.35)</f>
        <v>1.4</v>
      </c>
      <c r="F108" s="8">
        <v>39.69</v>
      </c>
      <c r="G108" s="8">
        <f>IF(H108 = "NULL", "NULL", H108/28.35)</f>
        <v>2.8</v>
      </c>
      <c r="H108" s="8">
        <v>79.38</v>
      </c>
      <c r="I108" s="8">
        <f>IF(G108 = "NULL", "NULL", G108*1.25)</f>
        <v>3.5</v>
      </c>
      <c r="J108" s="8">
        <f>IF(G108 = "NULL", "NULL", H108*1.25)</f>
        <v>99.224999999999994</v>
      </c>
      <c r="K108" s="8">
        <f>IF(G108 = "NULL", "NULL", G108*2)</f>
        <v>5.6</v>
      </c>
      <c r="L108" s="8">
        <f>IF(G108 = "NULL", "NULL", H108*2)</f>
        <v>158.76</v>
      </c>
      <c r="M108" s="11" t="str">
        <f>CONCATENATE(D108, CHAR(10), " - NET WT. ", TEXT(E108, "0.00"), " oz (", F108, " grams)")</f>
        <v>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
• Packed in a facility and/or equipment that produces products containing peanuts, tree nuts, soybean, milk, dairy, eggs, fish, shellfish, wheat, sesame. •
 - NET WT. 1.40 oz (39.69 grams)</v>
      </c>
      <c r="N108" s="12">
        <v>10000000069</v>
      </c>
      <c r="O108" s="12">
        <v>30000000069</v>
      </c>
      <c r="P108" s="12">
        <v>50000000069</v>
      </c>
      <c r="Q108" s="12">
        <v>70000000069</v>
      </c>
      <c r="R108" s="12">
        <v>90000000069</v>
      </c>
      <c r="S108" s="12">
        <v>11000000069</v>
      </c>
      <c r="T108" s="12">
        <v>13000000069</v>
      </c>
      <c r="U108" s="10"/>
      <c r="V108" s="11"/>
      <c r="W108" s="8">
        <f>IF(G108 = "NULL", "NULL", G108/4)</f>
        <v>0.7</v>
      </c>
      <c r="X108" s="8">
        <f>IF(W108 = "NULL", "NULL", W108*28.35)</f>
        <v>19.844999999999999</v>
      </c>
      <c r="Y108" s="8">
        <f>IF(G108 = "NULL", "NULL", G108*4)</f>
        <v>11.2</v>
      </c>
      <c r="Z108" s="8">
        <f>IF(G108 = "NULL", "NULL", H108*4)</f>
        <v>317.52</v>
      </c>
      <c r="AA108" s="15">
        <v>15000000069</v>
      </c>
      <c r="AB108" s="8">
        <f>IF(OR(E108 = "NULL", G108 = "NULL"), "NULL", (E108+G108)/2)</f>
        <v>2.0999999999999996</v>
      </c>
      <c r="AC108" s="8">
        <f>IF(OR(F108 = "NULL", H108 = "NULL"), "NULL", (F108+H108)/2)</f>
        <v>59.534999999999997</v>
      </c>
      <c r="AD108" s="15">
        <v>17000000069</v>
      </c>
      <c r="AE108" s="8">
        <f>IF(H108 = "NULL", "NULL", AF108/28.35)</f>
        <v>6.9999999999999991</v>
      </c>
      <c r="AF108" s="8">
        <f>IF(H108 = "NULL", "NULL", J108*2)</f>
        <v>198.45</v>
      </c>
      <c r="AG108" s="15">
        <v>19000000069</v>
      </c>
      <c r="AH108" s="8">
        <f>IF(AB108 = "NULL", "NULL", AB108*2)</f>
        <v>4.1999999999999993</v>
      </c>
      <c r="AI108" s="8">
        <f>IF(AC108 = "NULL", "NULL", AC108*2)</f>
        <v>119.07</v>
      </c>
      <c r="AJ108" s="15">
        <v>21000000069</v>
      </c>
      <c r="AK108" s="13"/>
      <c r="AL108" s="11" t="str">
        <f>SUBSTITUTE(D108,CHAR(10)&amp;"• Packed in a facility and/or equipment that produces products containing peanuts, tree nuts, soybean, milk, dairy, eggs, fish, shellfish, wheat, sesame. •","")</f>
        <v>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v>
      </c>
    </row>
    <row r="109" spans="1:38" ht="105" x14ac:dyDescent="0.3">
      <c r="A109" s="10" t="s">
        <v>250</v>
      </c>
      <c r="B109" s="10" t="s">
        <v>251</v>
      </c>
      <c r="C109" s="10" t="s">
        <v>252</v>
      </c>
      <c r="D109" s="11" t="s">
        <v>2417</v>
      </c>
      <c r="E109" s="8">
        <f>IF(F109 = "NULL", "NULL", F109/28.35)</f>
        <v>1.1000000000000001</v>
      </c>
      <c r="F109" s="8">
        <v>31.185000000000006</v>
      </c>
      <c r="G109" s="8">
        <f>IF(H109 = "NULL", "NULL", H109/28.35)</f>
        <v>2.2000000000000002</v>
      </c>
      <c r="H109" s="8">
        <v>62.370000000000012</v>
      </c>
      <c r="I109" s="8">
        <f>IF(G109 = "NULL", "NULL", G109*1.25)</f>
        <v>2.75</v>
      </c>
      <c r="J109" s="8">
        <f>IF(G109 = "NULL", "NULL", H109*1.25)</f>
        <v>77.96250000000002</v>
      </c>
      <c r="K109" s="8">
        <f>IF(G109 = "NULL", "NULL", G109*2)</f>
        <v>4.4000000000000004</v>
      </c>
      <c r="L109" s="8">
        <f>IF(G109 = "NULL", "NULL", H109*2)</f>
        <v>124.74000000000002</v>
      </c>
      <c r="M109" s="11" t="str">
        <f>CONCATENATE(D109, CHAR(10), " - NET WT. ", TEXT(E109, "0.00"), " oz (", F109, " grams)")</f>
        <v>Cheddar Ranch Popcorn Seasoning Ingredients:
white cheddar cheese powder, onion, sea salt, herbs and spices, garlic, yeast extract, vinegar powder
• ALLERGY ALERT: contains milk •
• Packed in a facility and/or equipment that produces products containing peanuts, tree nuts, soybean, milk, dairy, eggs, fish, shellfish, wheat, sesame. •
 - NET WT. 1.10 oz (31.185 grams)</v>
      </c>
      <c r="N109" s="12">
        <v>10000000070</v>
      </c>
      <c r="O109" s="12">
        <v>30000000070</v>
      </c>
      <c r="P109" s="12">
        <v>50000000070</v>
      </c>
      <c r="Q109" s="12">
        <v>70000000070</v>
      </c>
      <c r="R109" s="12">
        <v>90000000070</v>
      </c>
      <c r="S109" s="12">
        <v>11000000070</v>
      </c>
      <c r="T109" s="12">
        <v>13000000070</v>
      </c>
      <c r="U109" s="10" t="s">
        <v>38</v>
      </c>
      <c r="V109" s="11"/>
      <c r="W109" s="8">
        <f>IF(G109 = "NULL", "NULL", G109/4)</f>
        <v>0.55000000000000004</v>
      </c>
      <c r="X109" s="8">
        <f>IF(W109 = "NULL", "NULL", W109*28.35)</f>
        <v>15.592500000000003</v>
      </c>
      <c r="Y109" s="8">
        <f>IF(G109 = "NULL", "NULL", G109*4)</f>
        <v>8.8000000000000007</v>
      </c>
      <c r="Z109" s="8">
        <f>IF(G109 = "NULL", "NULL", H109*4)</f>
        <v>249.48000000000005</v>
      </c>
      <c r="AA109" s="15">
        <v>15000000070</v>
      </c>
      <c r="AB109" s="8">
        <f>IF(OR(E109 = "NULL", G109 = "NULL"), "NULL", (E109+G109)/2)</f>
        <v>1.6500000000000001</v>
      </c>
      <c r="AC109" s="8">
        <f>IF(OR(F109 = "NULL", H109 = "NULL"), "NULL", (F109+H109)/2)</f>
        <v>46.777500000000011</v>
      </c>
      <c r="AD109" s="15">
        <v>17000000070</v>
      </c>
      <c r="AE109" s="8">
        <f>IF(H109 = "NULL", "NULL", AF109/28.35)</f>
        <v>5.5000000000000009</v>
      </c>
      <c r="AF109" s="8">
        <f>IF(H109 = "NULL", "NULL", J109*2)</f>
        <v>155.92500000000004</v>
      </c>
      <c r="AG109" s="15">
        <v>19000000070</v>
      </c>
      <c r="AH109" s="8">
        <f>IF(AB109 = "NULL", "NULL", AB109*2)</f>
        <v>3.3000000000000003</v>
      </c>
      <c r="AI109" s="8">
        <f>IF(AC109 = "NULL", "NULL", AC109*2)</f>
        <v>93.555000000000021</v>
      </c>
      <c r="AJ109" s="15">
        <v>21000000070</v>
      </c>
      <c r="AK109" s="13"/>
      <c r="AL109" s="11" t="str">
        <f>SUBSTITUTE(D109,CHAR(10)&amp;"• Packed in a facility and/or equipment that produces products containing peanuts, tree nuts, soybean, milk, dairy, eggs, fish, shellfish, wheat, sesame. •","")</f>
        <v>Cheddar Ranch Popcorn Seasoning Ingredients:
white cheddar cheese powder, onion, sea salt, herbs and spices, garlic, yeast extract, vinegar powder
• ALLERGY ALERT: contains milk •</v>
      </c>
    </row>
    <row r="110" spans="1:38" ht="135" x14ac:dyDescent="0.3">
      <c r="A110" s="10" t="s">
        <v>2050</v>
      </c>
      <c r="B110" s="10" t="s">
        <v>2051</v>
      </c>
      <c r="C110" s="10" t="s">
        <v>2052</v>
      </c>
      <c r="D110" s="11" t="s">
        <v>2510</v>
      </c>
      <c r="E110" s="8">
        <f>IF(F110 = "NULL", "NULL", F110/28.35)</f>
        <v>1.8500881834215168</v>
      </c>
      <c r="F110" s="8">
        <v>52.45</v>
      </c>
      <c r="G110" s="8">
        <f>IF(H110 = "NULL", "NULL", H110/28.35)</f>
        <v>3.7001763668430336</v>
      </c>
      <c r="H110" s="8">
        <v>104.9</v>
      </c>
      <c r="I110" s="8">
        <f>IF(G110 = "NULL", "NULL", G110*1.25)</f>
        <v>4.6252204585537919</v>
      </c>
      <c r="J110" s="8">
        <f>IF(G110 = "NULL", "NULL", H110*1.25)</f>
        <v>131.125</v>
      </c>
      <c r="K110" s="8">
        <f>IF(G110 = "NULL", "NULL", G110*2)</f>
        <v>7.4003527336860673</v>
      </c>
      <c r="L110" s="8">
        <f>IF(G110 = "NULL", "NULL", H110*2)</f>
        <v>209.8</v>
      </c>
      <c r="M110" s="11" t="str">
        <f>CONCATENATE(D110, CHAR(10), " - NET WT. ", TEXT(E110, "0.00"), " oz (", F110, " grams)")</f>
        <v>Cheesy Parmesan Bagel Seasoning Ingredients:
poppy seed, salt, sesame seed, minced garlic, parmesan cheese  ([part-skim milk, cheese culture, salt enzymes], whey, buttermilk solids, sodium phosphate, salt), minced onion
• ALLERGY ALERT: contains milk, sesame •
• Packed in a facility and/or equipment that produces products containing peanuts, tree nuts, soybean, milk, dairy, eggs, fish, shellfish, wheat, sesame. •
 - NET WT. 1.85 oz (52.45 grams)</v>
      </c>
      <c r="N110" s="12">
        <v>10000000564</v>
      </c>
      <c r="O110" s="12">
        <v>30000000564</v>
      </c>
      <c r="P110" s="12">
        <v>50000000564</v>
      </c>
      <c r="Q110" s="12">
        <v>70000000564</v>
      </c>
      <c r="R110" s="12">
        <v>90000000564</v>
      </c>
      <c r="S110" s="12">
        <v>11000000564</v>
      </c>
      <c r="T110" s="12">
        <v>13000000564</v>
      </c>
      <c r="U110" s="24"/>
      <c r="W110" s="8">
        <f>IF(G110 = "NULL", "NULL", G110/4)</f>
        <v>0.92504409171075841</v>
      </c>
      <c r="X110" s="8">
        <f>IF(W110 = "NULL", "NULL", W110*28.35)</f>
        <v>26.225000000000001</v>
      </c>
      <c r="Y110" s="8">
        <f>IF(G110 = "NULL", "NULL", G110*4)</f>
        <v>14.800705467372135</v>
      </c>
      <c r="Z110" s="8">
        <f>IF(G110 = "NULL", "NULL", H110*4)</f>
        <v>419.6</v>
      </c>
      <c r="AA110" s="15">
        <v>15000000564</v>
      </c>
      <c r="AB110" s="8">
        <f>IF(OR(E110 = "NULL", G110 = "NULL"), "NULL", (E110+G110)/2)</f>
        <v>2.7751322751322753</v>
      </c>
      <c r="AC110" s="8">
        <f>IF(OR(F110 = "NULL", H110 = "NULL"), "NULL", (F110+H110)/2)</f>
        <v>78.675000000000011</v>
      </c>
      <c r="AD110" s="15">
        <v>17000000564</v>
      </c>
      <c r="AE110" s="15">
        <f>IF(H110 = "NULL", "NULL", AF110/28.35)</f>
        <v>9.2504409171075839</v>
      </c>
      <c r="AF110" s="15">
        <f>IF(H110 = "NULL", "NULL", J110*2)</f>
        <v>262.25</v>
      </c>
      <c r="AG110" s="15">
        <v>19000000564</v>
      </c>
      <c r="AH110" s="8">
        <f>IF(AB110 = "NULL", "NULL", AB110*2)</f>
        <v>5.5502645502645507</v>
      </c>
      <c r="AI110" s="8">
        <f>IF(AC110 = "NULL", "NULL", AC110*2)</f>
        <v>157.35000000000002</v>
      </c>
      <c r="AJ110" s="15">
        <v>21000000564</v>
      </c>
      <c r="AK110" s="13" t="s">
        <v>2053</v>
      </c>
      <c r="AL110" s="11" t="str">
        <f>SUBSTITUTE(D110,CHAR(10)&amp;"• Packed in a facility and/or equipment that produces products containing peanuts, tree nuts, soybean, milk, dairy, eggs, fish, shellfish, wheat, sesame. •","")</f>
        <v>Cheesy Parmesan Bagel Seasoning Ingredients:
poppy seed, salt, sesame seed, minced garlic, parmesan cheese  ([part-skim milk, cheese culture, salt enzymes], whey, buttermilk solids, sodium phosphate, salt), minced onion
• ALLERGY ALERT: contains milk, sesame •</v>
      </c>
    </row>
    <row r="111" spans="1:38" ht="105" x14ac:dyDescent="0.3">
      <c r="A111" s="10" t="s">
        <v>1661</v>
      </c>
      <c r="B111" s="10" t="s">
        <v>253</v>
      </c>
      <c r="C111" s="10" t="s">
        <v>254</v>
      </c>
      <c r="D111" s="11" t="s">
        <v>2430</v>
      </c>
      <c r="E111" s="8">
        <f>IF(F111 = "NULL", "NULL", F111/28.35)</f>
        <v>1.6</v>
      </c>
      <c r="F111" s="8">
        <v>45.360000000000007</v>
      </c>
      <c r="G111" s="8">
        <f>IF(H111 = "NULL", "NULL", H111/28.35)</f>
        <v>3.2</v>
      </c>
      <c r="H111" s="8">
        <v>90.720000000000013</v>
      </c>
      <c r="I111" s="8">
        <f>IF(G111 = "NULL", "NULL", G111*1.25)</f>
        <v>4</v>
      </c>
      <c r="J111" s="8">
        <f>IF(G111 = "NULL", "NULL", H111*1.25)</f>
        <v>113.40000000000002</v>
      </c>
      <c r="K111" s="8">
        <f>IF(G111 = "NULL", "NULL", G111*2)</f>
        <v>6.4</v>
      </c>
      <c r="L111" s="8">
        <f>IF(G111 = "NULL", "NULL", H111*2)</f>
        <v>181.44000000000003</v>
      </c>
      <c r="M111" s="11" t="str">
        <f>CONCATENATE(D111, CHAR(10), " - NET WT. ", TEXT(E111, "0.00"), " oz (", F111, " grams)")</f>
        <v>Cheesy Pizza Seasoning Ingredients:
cheese powder, tomato, garlic, onion, beer powder, herbs, silicon dioxide
• ALLERGY ALERT: contains milk &amp; gluten •
• Packed in a facility and/or equipment that produces products containing peanuts, tree nuts, soybean, milk, dairy, eggs, fish, shellfish, wheat, sesame. •
 - NET WT. 1.60 oz (45.36 grams)</v>
      </c>
      <c r="N111" s="12">
        <v>10000000071</v>
      </c>
      <c r="O111" s="12">
        <v>30000000071</v>
      </c>
      <c r="P111" s="12">
        <v>50000000071</v>
      </c>
      <c r="Q111" s="12">
        <v>70000000071</v>
      </c>
      <c r="R111" s="12">
        <v>90000000071</v>
      </c>
      <c r="S111" s="12">
        <v>11000000071</v>
      </c>
      <c r="T111" s="12">
        <v>13000000071</v>
      </c>
      <c r="U111" s="10" t="s">
        <v>38</v>
      </c>
      <c r="V111" s="11" t="s">
        <v>255</v>
      </c>
      <c r="W111" s="8">
        <f>IF(G111 = "NULL", "NULL", G111/4)</f>
        <v>0.8</v>
      </c>
      <c r="X111" s="8">
        <f>IF(W111 = "NULL", "NULL", W111*28.35)</f>
        <v>22.680000000000003</v>
      </c>
      <c r="Y111" s="8">
        <f>IF(G111 = "NULL", "NULL", G111*4)</f>
        <v>12.8</v>
      </c>
      <c r="Z111" s="8">
        <f>IF(G111 = "NULL", "NULL", H111*4)</f>
        <v>362.88000000000005</v>
      </c>
      <c r="AA111" s="15">
        <v>15000000071</v>
      </c>
      <c r="AB111" s="8">
        <f>IF(OR(E111 = "NULL", G111 = "NULL"), "NULL", (E111+G111)/2)</f>
        <v>2.4000000000000004</v>
      </c>
      <c r="AC111" s="8">
        <f>IF(OR(F111 = "NULL", H111 = "NULL"), "NULL", (F111+H111)/2)</f>
        <v>68.040000000000006</v>
      </c>
      <c r="AD111" s="15">
        <v>17000000071</v>
      </c>
      <c r="AE111" s="8">
        <f>IF(H111 = "NULL", "NULL", AF111/28.35)</f>
        <v>8.0000000000000018</v>
      </c>
      <c r="AF111" s="8">
        <f>IF(H111 = "NULL", "NULL", J111*2)</f>
        <v>226.80000000000004</v>
      </c>
      <c r="AG111" s="15">
        <v>19000000071</v>
      </c>
      <c r="AH111" s="8">
        <f>IF(AB111 = "NULL", "NULL", AB111*2)</f>
        <v>4.8000000000000007</v>
      </c>
      <c r="AI111" s="8">
        <f>IF(AC111 = "NULL", "NULL", AC111*2)</f>
        <v>136.08000000000001</v>
      </c>
      <c r="AJ111" s="15">
        <v>21000000071</v>
      </c>
      <c r="AK111" s="13"/>
      <c r="AL111" s="11" t="str">
        <f>SUBSTITUTE(D111,CHAR(10)&amp;"• Packed in a facility and/or equipment that produces products containing peanuts, tree nuts, soybean, milk, dairy, eggs, fish, shellfish, wheat, sesame. •","")</f>
        <v>Cheesy Pizza Seasoning Ingredients:
cheese powder, tomato, garlic, onion, beer powder, herbs, silicon dioxide
• ALLERGY ALERT: contains milk &amp; gluten •</v>
      </c>
    </row>
    <row r="112" spans="1:38" ht="90" x14ac:dyDescent="0.3">
      <c r="A112" s="10" t="s">
        <v>256</v>
      </c>
      <c r="B112" s="10" t="s">
        <v>257</v>
      </c>
      <c r="C112" s="10" t="s">
        <v>258</v>
      </c>
      <c r="D112" s="11" t="s">
        <v>2281</v>
      </c>
      <c r="E112" s="8">
        <f>IF(F112 = "NULL", "NULL", F112/28.35)</f>
        <v>1.9</v>
      </c>
      <c r="F112" s="8">
        <v>53.865000000000002</v>
      </c>
      <c r="G112" s="8">
        <f>IF(H112 = "NULL", "NULL", H112/28.35)</f>
        <v>3.8</v>
      </c>
      <c r="H112" s="8">
        <v>107.73</v>
      </c>
      <c r="I112" s="8">
        <f>IF(G112 = "NULL", "NULL", G112*1.25)</f>
        <v>4.75</v>
      </c>
      <c r="J112" s="8">
        <f>IF(G112 = "NULL", "NULL", H112*1.25)</f>
        <v>134.66249999999999</v>
      </c>
      <c r="K112" s="8">
        <f>IF(G112 = "NULL", "NULL", G112*2)</f>
        <v>7.6</v>
      </c>
      <c r="L112" s="8">
        <f>IF(G112 = "NULL", "NULL", H112*2)</f>
        <v>215.46</v>
      </c>
      <c r="M112" s="11" t="str">
        <f>CONCATENATE(D112, CHAR(10), " - NET WT. ", TEXT(E112, "0.00"), " oz (", F112, " grams)")</f>
        <v>Chef Master Grill Seasoning Ingredients:
sea salt, dehydrated onion, dehydrated garlic, black pepper, spices, dehydrated red bell pepper
• Packed in a facility and/or equipment that produces products containing peanuts, tree nuts, soybean, milk, dairy, eggs, fish, shellfish, wheat, sesame. •
 - NET WT. 1.90 oz (53.865 grams)</v>
      </c>
      <c r="N112" s="12">
        <v>10000000072</v>
      </c>
      <c r="O112" s="12">
        <v>30000000072</v>
      </c>
      <c r="P112" s="12">
        <v>50000000072</v>
      </c>
      <c r="Q112" s="12">
        <v>70000000072</v>
      </c>
      <c r="R112" s="12">
        <v>90000000072</v>
      </c>
      <c r="S112" s="12">
        <v>11000000072</v>
      </c>
      <c r="T112" s="12">
        <v>13000000072</v>
      </c>
      <c r="U112" s="10"/>
      <c r="V112" s="11"/>
      <c r="W112" s="8">
        <f>IF(G112 = "NULL", "NULL", G112/4)</f>
        <v>0.95</v>
      </c>
      <c r="X112" s="8">
        <f>IF(W112 = "NULL", "NULL", W112*28.35)</f>
        <v>26.932500000000001</v>
      </c>
      <c r="Y112" s="8">
        <f>IF(G112 = "NULL", "NULL", G112*4)</f>
        <v>15.2</v>
      </c>
      <c r="Z112" s="8">
        <f>IF(G112 = "NULL", "NULL", H112*4)</f>
        <v>430.92</v>
      </c>
      <c r="AA112" s="15">
        <v>15000000072</v>
      </c>
      <c r="AB112" s="8">
        <f>IF(OR(E112 = "NULL", G112 = "NULL"), "NULL", (E112+G112)/2)</f>
        <v>2.8499999999999996</v>
      </c>
      <c r="AC112" s="8">
        <f>IF(OR(F112 = "NULL", H112 = "NULL"), "NULL", (F112+H112)/2)</f>
        <v>80.797499999999999</v>
      </c>
      <c r="AD112" s="15">
        <v>17000000072</v>
      </c>
      <c r="AE112" s="8">
        <f>IF(H112 = "NULL", "NULL", AF112/28.35)</f>
        <v>9.5</v>
      </c>
      <c r="AF112" s="8">
        <f>IF(H112 = "NULL", "NULL", J112*2)</f>
        <v>269.32499999999999</v>
      </c>
      <c r="AG112" s="15">
        <v>19000000072</v>
      </c>
      <c r="AH112" s="8">
        <f>IF(AB112 = "NULL", "NULL", AB112*2)</f>
        <v>5.6999999999999993</v>
      </c>
      <c r="AI112" s="8">
        <f>IF(AC112 = "NULL", "NULL", AC112*2)</f>
        <v>161.595</v>
      </c>
      <c r="AJ112" s="15">
        <v>21000000072</v>
      </c>
      <c r="AK112" s="13"/>
      <c r="AL112" s="11" t="str">
        <f>SUBSTITUTE(D112,CHAR(10)&amp;"• Packed in a facility and/or equipment that produces products containing peanuts, tree nuts, soybean, milk, dairy, eggs, fish, shellfish, wheat, sesame. •","")</f>
        <v>Chef Master Grill Seasoning Ingredients:
sea salt, dehydrated onion, dehydrated garlic, black pepper, spices, dehydrated red bell pepper</v>
      </c>
    </row>
    <row r="113" spans="1:38" ht="195" x14ac:dyDescent="0.3">
      <c r="A113" s="10" t="s">
        <v>259</v>
      </c>
      <c r="B113" s="10" t="s">
        <v>260</v>
      </c>
      <c r="C113" s="10" t="s">
        <v>261</v>
      </c>
      <c r="D113" s="11" t="s">
        <v>2633</v>
      </c>
      <c r="E113" s="8">
        <f>IF(F113 = "NULL", "NULL", F113/28.35)</f>
        <v>1.6875</v>
      </c>
      <c r="F113" s="8">
        <v>47.840625000000003</v>
      </c>
      <c r="G113" s="8">
        <f>IF(H113 = "NULL", "NULL", H113/28.35)</f>
        <v>3.375</v>
      </c>
      <c r="H113" s="8">
        <v>95.681250000000006</v>
      </c>
      <c r="I113" s="8">
        <f>IF(G113 = "NULL", "NULL", G113*1.25)</f>
        <v>4.21875</v>
      </c>
      <c r="J113" s="8">
        <f>IF(G113 = "NULL", "NULL", H113*1.25)</f>
        <v>119.6015625</v>
      </c>
      <c r="K113" s="8">
        <f>IF(G113 = "NULL", "NULL", G113*2)</f>
        <v>6.75</v>
      </c>
      <c r="L113" s="8">
        <f>IF(G113 = "NULL", "NULL", H113*2)</f>
        <v>191.36250000000001</v>
      </c>
      <c r="M113" s="11" t="str">
        <f>CONCATENATE(D113, CHAR(10), " - NET WT. ", TEXT(E113, "0.00"), " oz (", F113, " grams)")</f>
        <v>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13" s="12">
        <v>10000000073</v>
      </c>
      <c r="O113" s="12">
        <v>30000000073</v>
      </c>
      <c r="P113" s="12">
        <v>50000000073</v>
      </c>
      <c r="Q113" s="12">
        <v>70000000073</v>
      </c>
      <c r="R113" s="12">
        <v>90000000073</v>
      </c>
      <c r="S113" s="12">
        <v>11000000073</v>
      </c>
      <c r="T113" s="12">
        <v>13000000073</v>
      </c>
      <c r="U113" s="10"/>
      <c r="V113" s="11" t="s">
        <v>255</v>
      </c>
      <c r="W113" s="8">
        <f>IF(G113 = "NULL", "NULL", G113/4)</f>
        <v>0.84375</v>
      </c>
      <c r="X113" s="8">
        <f>IF(W113 = "NULL", "NULL", W113*28.35)</f>
        <v>23.920312500000001</v>
      </c>
      <c r="Y113" s="8">
        <f>IF(G113 = "NULL", "NULL", G113*4)</f>
        <v>13.5</v>
      </c>
      <c r="Z113" s="8">
        <f>IF(G113 = "NULL", "NULL", H113*4)</f>
        <v>382.72500000000002</v>
      </c>
      <c r="AA113" s="15">
        <v>15000000073</v>
      </c>
      <c r="AB113" s="8">
        <f>IF(OR(E113 = "NULL", G113 = "NULL"), "NULL", (E113+G113)/2)</f>
        <v>2.53125</v>
      </c>
      <c r="AC113" s="8">
        <f>IF(OR(F113 = "NULL", H113 = "NULL"), "NULL", (F113+H113)/2)</f>
        <v>71.760937500000011</v>
      </c>
      <c r="AD113" s="15">
        <v>17000000073</v>
      </c>
      <c r="AE113" s="8">
        <f>IF(H113 = "NULL", "NULL", AF113/28.35)</f>
        <v>8.4375</v>
      </c>
      <c r="AF113" s="8">
        <f>IF(H113 = "NULL", "NULL", J113*2)</f>
        <v>239.203125</v>
      </c>
      <c r="AG113" s="15">
        <v>19000000073</v>
      </c>
      <c r="AH113" s="8">
        <f>IF(AB113 = "NULL", "NULL", AB113*2)</f>
        <v>5.0625</v>
      </c>
      <c r="AI113" s="8">
        <f>IF(AC113 = "NULL", "NULL", AC113*2)</f>
        <v>143.52187500000002</v>
      </c>
      <c r="AJ113" s="15">
        <v>21000000073</v>
      </c>
      <c r="AK113" s="13"/>
      <c r="AL113" s="11" t="str">
        <f>SUBSTITUTE(D113,CHAR(10)&amp;"• Packed in a facility and/or equipment that produces products containing peanuts, tree nuts, soybean, milk, dairy, eggs, fish, shellfish, wheat, sesame. •","")</f>
        <v>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v>
      </c>
    </row>
    <row r="114" spans="1:38" ht="75" x14ac:dyDescent="0.3">
      <c r="A114" s="10" t="s">
        <v>262</v>
      </c>
      <c r="B114" s="10" t="s">
        <v>1810</v>
      </c>
      <c r="C114" s="10" t="s">
        <v>1811</v>
      </c>
      <c r="D114" s="11" t="s">
        <v>2530</v>
      </c>
      <c r="E114" s="8">
        <f>IF(F114 = "NULL", "NULL", F114/28.35)</f>
        <v>2.3633156966490301</v>
      </c>
      <c r="F114" s="8">
        <v>67</v>
      </c>
      <c r="G114" s="8">
        <f>IF(H114 = "NULL", "NULL", H114/28.35)</f>
        <v>4.7619047619047619</v>
      </c>
      <c r="H114" s="8">
        <v>135</v>
      </c>
      <c r="I114" s="8">
        <f>IF(G114 = "NULL", "NULL", G114*1.25)</f>
        <v>5.9523809523809526</v>
      </c>
      <c r="J114" s="8">
        <f>IF(G114 = "NULL", "NULL", H114*1.25)</f>
        <v>168.75</v>
      </c>
      <c r="K114" s="8">
        <f>IF(G114 = "NULL", "NULL", G114*2)</f>
        <v>9.5238095238095237</v>
      </c>
      <c r="L114" s="8">
        <f>IF(G114 = "NULL", "NULL", H114*2)</f>
        <v>270</v>
      </c>
      <c r="M114" s="11" t="str">
        <f>CONCATENATE(D114, CHAR(10), " - NET WT. ", TEXT(E114, "0.00"), " oz (", F114, " grams)")</f>
        <v>Cherrywood Sea Salt Ingredients:
sea salt, &lt;2% cherrywood smoke flavor
• Packed in a facility and/or equipment that produces products containing peanuts, tree nuts, soybean, milk, dairy, eggs, fish, shellfish, wheat, sesame. •
 - NET WT. 2.36 oz (67 grams)</v>
      </c>
      <c r="N114" s="12">
        <v>10000000074</v>
      </c>
      <c r="O114" s="12">
        <v>30000000074</v>
      </c>
      <c r="P114" s="12">
        <v>50000000074</v>
      </c>
      <c r="Q114" s="12">
        <v>70000000074</v>
      </c>
      <c r="R114" s="12">
        <v>90000000074</v>
      </c>
      <c r="S114" s="12">
        <v>11000000074</v>
      </c>
      <c r="T114" s="12">
        <v>13000000074</v>
      </c>
      <c r="U114" s="10" t="s">
        <v>38</v>
      </c>
      <c r="V114" s="11" t="s">
        <v>183</v>
      </c>
      <c r="W114" s="8">
        <f>IF(G114 = "NULL", "NULL", G114/4)</f>
        <v>1.1904761904761905</v>
      </c>
      <c r="X114" s="8">
        <f>IF(W114 = "NULL", "NULL", W114*28.35)</f>
        <v>33.75</v>
      </c>
      <c r="Y114" s="8">
        <f>IF(G114 = "NULL", "NULL", G114*4)</f>
        <v>19.047619047619047</v>
      </c>
      <c r="Z114" s="8">
        <f>IF(G114 = "NULL", "NULL", H114*4)</f>
        <v>540</v>
      </c>
      <c r="AA114" s="15">
        <v>15000000074</v>
      </c>
      <c r="AB114" s="8">
        <f>IF(OR(E114 = "NULL", G114 = "NULL"), "NULL", (E114+G114)/2)</f>
        <v>3.562610229276896</v>
      </c>
      <c r="AC114" s="8">
        <f>IF(OR(F114 = "NULL", H114 = "NULL"), "NULL", (F114+H114)/2)</f>
        <v>101</v>
      </c>
      <c r="AD114" s="15">
        <v>17000000074</v>
      </c>
      <c r="AE114" s="8">
        <f>IF(H114 = "NULL", "NULL", AF114/28.35)</f>
        <v>11.904761904761903</v>
      </c>
      <c r="AF114" s="8">
        <f>IF(H114 = "NULL", "NULL", J114*2)</f>
        <v>337.5</v>
      </c>
      <c r="AG114" s="15">
        <v>19000000074</v>
      </c>
      <c r="AH114" s="8">
        <f>IF(AB114 = "NULL", "NULL", AB114*2)</f>
        <v>7.1252204585537919</v>
      </c>
      <c r="AI114" s="8">
        <f>IF(AC114 = "NULL", "NULL", AC114*2)</f>
        <v>202</v>
      </c>
      <c r="AJ114" s="15">
        <v>21000000074</v>
      </c>
      <c r="AK114" s="13"/>
      <c r="AL114" s="11" t="str">
        <f>SUBSTITUTE(D114,CHAR(10)&amp;"• Packed in a facility and/or equipment that produces products containing peanuts, tree nuts, soybean, milk, dairy, eggs, fish, shellfish, wheat, sesame. •","")</f>
        <v>Cherrywood Sea Salt Ingredients:
sea salt, &lt;2% cherrywood smoke flavor</v>
      </c>
    </row>
    <row r="115" spans="1:38" ht="105" x14ac:dyDescent="0.3">
      <c r="A115" s="41" t="s">
        <v>263</v>
      </c>
      <c r="B115" s="10" t="s">
        <v>264</v>
      </c>
      <c r="C115" s="10" t="s">
        <v>265</v>
      </c>
      <c r="D115" s="11" t="s">
        <v>2200</v>
      </c>
      <c r="E115" s="8">
        <f>IF(F115 = "NULL", "NULL", F115/28.35)</f>
        <v>1.1000000000000001</v>
      </c>
      <c r="F115" s="8">
        <v>31.185000000000006</v>
      </c>
      <c r="G115" s="8">
        <f>IF(H115 = "NULL", "NULL", H115/28.35)</f>
        <v>2.2000000000000002</v>
      </c>
      <c r="H115" s="8">
        <v>62.370000000000012</v>
      </c>
      <c r="I115" s="8">
        <f>IF(G115 = "NULL", "NULL", G115*1.25)</f>
        <v>2.75</v>
      </c>
      <c r="J115" s="8">
        <f>IF(G115 = "NULL", "NULL", H115*1.25)</f>
        <v>77.96250000000002</v>
      </c>
      <c r="K115" s="8">
        <f>IF(G115 = "NULL", "NULL", G115*2)</f>
        <v>4.4000000000000004</v>
      </c>
      <c r="L115" s="8">
        <f>IF(G115 = "NULL", "NULL", H115*2)</f>
        <v>124.74000000000002</v>
      </c>
      <c r="M115" s="11" t="str">
        <f>CONCATENATE(D115, CHAR(10), " - NET WT. ", TEXT(E115, "0.00"), " oz (", F115, " grams)")</f>
        <v>Chicago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
 - NET WT. 1.10 oz (31.185 grams)</v>
      </c>
      <c r="N115" s="12">
        <v>10000000472</v>
      </c>
      <c r="O115" s="12">
        <v>30000000472</v>
      </c>
      <c r="P115" s="12">
        <v>50000000472</v>
      </c>
      <c r="Q115" s="12">
        <v>70000000472</v>
      </c>
      <c r="R115" s="12">
        <v>90000000472</v>
      </c>
      <c r="S115" s="12">
        <v>11000000472</v>
      </c>
      <c r="T115" s="12">
        <v>13000000472</v>
      </c>
      <c r="U115" s="11" t="s">
        <v>38</v>
      </c>
      <c r="V115" s="11"/>
      <c r="W115" s="8">
        <f>IF(G115 = "NULL", "NULL", G115/4)</f>
        <v>0.55000000000000004</v>
      </c>
      <c r="X115" s="8">
        <f>IF(W115 = "NULL", "NULL", W115*28.35)</f>
        <v>15.592500000000003</v>
      </c>
      <c r="Y115" s="8">
        <f>IF(G115 = "NULL", "NULL", G115*4)</f>
        <v>8.8000000000000007</v>
      </c>
      <c r="Z115" s="8">
        <f>IF(G115 = "NULL", "NULL", H115*4)</f>
        <v>249.48000000000005</v>
      </c>
      <c r="AA115" s="15">
        <v>15000000472</v>
      </c>
      <c r="AB115" s="8">
        <f>IF(OR(E115 = "NULL", G115 = "NULL"), "NULL", (E115+G115)/2)</f>
        <v>1.6500000000000001</v>
      </c>
      <c r="AC115" s="8">
        <f>IF(OR(F115 = "NULL", H115 = "NULL"), "NULL", (F115+H115)/2)</f>
        <v>46.777500000000011</v>
      </c>
      <c r="AD115" s="15">
        <v>17000000472</v>
      </c>
      <c r="AE115" s="8">
        <f>IF(H115 = "NULL", "NULL", AF115/28.35)</f>
        <v>5.5000000000000009</v>
      </c>
      <c r="AF115" s="8">
        <f>IF(H115 = "NULL", "NULL", J115*2)</f>
        <v>155.92500000000004</v>
      </c>
      <c r="AG115" s="15">
        <v>19000000472</v>
      </c>
      <c r="AH115" s="8">
        <f>IF(AB115 = "NULL", "NULL", AB115*2)</f>
        <v>3.3000000000000003</v>
      </c>
      <c r="AI115" s="8">
        <f>IF(AC115 = "NULL", "NULL", AC115*2)</f>
        <v>93.555000000000021</v>
      </c>
      <c r="AJ115" s="15">
        <v>21000000472</v>
      </c>
      <c r="AK115" s="13" t="s">
        <v>266</v>
      </c>
      <c r="AL115" s="11" t="str">
        <f>SUBSTITUTE(D115,CHAR(10)&amp;"• Packed in a facility and/or equipment that produces products containing peanuts, tree nuts, soybean, milk, dairy, eggs, fish, shellfish, wheat, sesame. •","")</f>
        <v>Chicago Steak Seasoning Ingredients:
salt, spice (including black pepper, dill seed, coriander and red pepper), dehydrated garlic, soybean oil and extractives of paprika, dill, garlic and black pepper</v>
      </c>
    </row>
    <row r="116" spans="1:38" ht="135" x14ac:dyDescent="0.3">
      <c r="A116" s="10" t="s">
        <v>1658</v>
      </c>
      <c r="B116" s="10" t="s">
        <v>267</v>
      </c>
      <c r="C116" s="10" t="s">
        <v>268</v>
      </c>
      <c r="D116" s="11" t="s">
        <v>2427</v>
      </c>
      <c r="E116" s="8">
        <f>IF(F116 = "NULL", "NULL", F116/28.35)</f>
        <v>1.7</v>
      </c>
      <c r="F116" s="8">
        <v>48.195</v>
      </c>
      <c r="G116" s="8">
        <f>IF(H116 = "NULL", "NULL", H116/28.35)</f>
        <v>3.4</v>
      </c>
      <c r="H116" s="8">
        <v>96.39</v>
      </c>
      <c r="I116" s="8">
        <f>IF(G116 = "NULL", "NULL", G116*1.25)</f>
        <v>4.25</v>
      </c>
      <c r="J116" s="8">
        <f>IF(G116 = "NULL", "NULL", H116*1.25)</f>
        <v>120.4875</v>
      </c>
      <c r="K116" s="8">
        <f>IF(G116 = "NULL", "NULL", G116*2)</f>
        <v>6.8</v>
      </c>
      <c r="L116" s="8">
        <f>IF(G116 = "NULL", "NULL", H116*2)</f>
        <v>192.78</v>
      </c>
      <c r="M116" s="11" t="str">
        <f>CONCATENATE(D116, CHAR(10), " - NET WT. ", TEXT(E116, "0.00"), " oz (", F116, " grams)")</f>
        <v>Chicago Style Pizza Seasoning Ingredients:
salt, fennel, sugar, romano cheese, parmesan cheese (milk, cheese cultures, salt, enzymes) spices, cayenne pepper, accent flavor enhancer (msg) sodium erythobate, oregano
• ALLERGY ALERT: contains dairy •
• Packed in a facility and/or equipment that produces products containing peanuts, tree nuts, soybean, milk, dairy, eggs, fish, shellfish, wheat, sesame. •
 - NET WT. 1.70 oz (48.195 grams)</v>
      </c>
      <c r="N116" s="12">
        <v>10000000075</v>
      </c>
      <c r="O116" s="12">
        <v>30000000075</v>
      </c>
      <c r="P116" s="12">
        <v>50000000075</v>
      </c>
      <c r="Q116" s="12">
        <v>70000000075</v>
      </c>
      <c r="R116" s="12">
        <v>90000000075</v>
      </c>
      <c r="S116" s="12">
        <v>11000000075</v>
      </c>
      <c r="T116" s="12">
        <v>13000000075</v>
      </c>
      <c r="U116" s="10" t="s">
        <v>38</v>
      </c>
      <c r="V116" s="11" t="s">
        <v>1301</v>
      </c>
      <c r="W116" s="8">
        <f>IF(G116 = "NULL", "NULL", G116/4)</f>
        <v>0.85</v>
      </c>
      <c r="X116" s="8">
        <f>IF(W116 = "NULL", "NULL", W116*28.35)</f>
        <v>24.0975</v>
      </c>
      <c r="Y116" s="8">
        <f>IF(G116 = "NULL", "NULL", G116*4)</f>
        <v>13.6</v>
      </c>
      <c r="Z116" s="8">
        <f>IF(G116 = "NULL", "NULL", H116*4)</f>
        <v>385.56</v>
      </c>
      <c r="AA116" s="15">
        <v>15000000075</v>
      </c>
      <c r="AB116" s="8">
        <f>IF(OR(E116 = "NULL", G116 = "NULL"), "NULL", (E116+G116)/2)</f>
        <v>2.5499999999999998</v>
      </c>
      <c r="AC116" s="8">
        <f>IF(OR(F116 = "NULL", H116 = "NULL"), "NULL", (F116+H116)/2)</f>
        <v>72.292500000000004</v>
      </c>
      <c r="AD116" s="15">
        <v>17000000075</v>
      </c>
      <c r="AE116" s="8">
        <f>IF(H116 = "NULL", "NULL", AF116/28.35)</f>
        <v>8.5</v>
      </c>
      <c r="AF116" s="8">
        <f>IF(H116 = "NULL", "NULL", J116*2)</f>
        <v>240.97499999999999</v>
      </c>
      <c r="AG116" s="15">
        <v>19000000075</v>
      </c>
      <c r="AH116" s="8">
        <f>IF(AB116 = "NULL", "NULL", AB116*2)</f>
        <v>5.0999999999999996</v>
      </c>
      <c r="AI116" s="8">
        <f>IF(AC116 = "NULL", "NULL", AC116*2)</f>
        <v>144.58500000000001</v>
      </c>
      <c r="AJ116" s="15">
        <v>21000000075</v>
      </c>
      <c r="AK116" s="13"/>
      <c r="AL116" s="11" t="str">
        <f>SUBSTITUTE(D116,CHAR(10)&amp;"• Packed in a facility and/or equipment that produces products containing peanuts, tree nuts, soybean, milk, dairy, eggs, fish, shellfish, wheat, sesame. •","")</f>
        <v>Chicago Style Pizza Seasoning Ingredients:
salt, fennel, sugar, romano cheese, parmesan cheese (milk, cheese cultures, salt, enzymes) spices, cayenne pepper, accent flavor enhancer (msg) sodium erythobate, oregano
• ALLERGY ALERT: contains dairy •</v>
      </c>
    </row>
    <row r="117" spans="1:38" ht="90" x14ac:dyDescent="0.3">
      <c r="A117" s="10" t="s">
        <v>269</v>
      </c>
      <c r="B117" s="10" t="s">
        <v>270</v>
      </c>
      <c r="C117" s="10" t="s">
        <v>271</v>
      </c>
      <c r="D117" s="11" t="s">
        <v>2541</v>
      </c>
      <c r="E117" s="8">
        <f>IF(F117 = "NULL", "NULL", F117/28.35)</f>
        <v>2.3985890652557318</v>
      </c>
      <c r="F117" s="8">
        <v>68</v>
      </c>
      <c r="G117" s="8">
        <f>IF(H117 = "NULL", "NULL", H117/28.35)</f>
        <v>5.1146384479717808</v>
      </c>
      <c r="H117" s="8">
        <v>145</v>
      </c>
      <c r="I117" s="8">
        <f>IF(G117 = "NULL", "NULL", G117*1.25)</f>
        <v>6.3932980599647262</v>
      </c>
      <c r="J117" s="8">
        <f>IF(G117 = "NULL", "NULL", H117*1.25)</f>
        <v>181.25</v>
      </c>
      <c r="K117" s="8">
        <f>IF(G117 = "NULL", "NULL", G117*2)</f>
        <v>10.229276895943562</v>
      </c>
      <c r="L117" s="8">
        <f>IF(G117 = "NULL", "NULL", H117*2)</f>
        <v>290</v>
      </c>
      <c r="M117" s="11" t="str">
        <f>CONCATENATE(D117, CHAR(10), " - NET WT. ", TEXT(E117, "0.00"), " oz (", F117, " grams)")</f>
        <v>Chili Lime Sea Salt Ingredients:
sea salt, red chili pepper flakes, lime peel, smoked paprika
• Packed in a facility and/or equipment that produces products containing peanuts, tree nuts, soybean, milk, dairy, eggs, fish, shellfish, wheat, sesame. •
 - NET WT. 2.40 oz (68 grams)</v>
      </c>
      <c r="N117" s="12">
        <v>10000000076</v>
      </c>
      <c r="O117" s="12">
        <v>30000000076</v>
      </c>
      <c r="P117" s="12">
        <v>50000000076</v>
      </c>
      <c r="Q117" s="12">
        <v>70000000076</v>
      </c>
      <c r="R117" s="12">
        <v>90000000076</v>
      </c>
      <c r="S117" s="12">
        <v>11000000076</v>
      </c>
      <c r="T117" s="12">
        <v>13000000076</v>
      </c>
      <c r="U117" s="10" t="s">
        <v>38</v>
      </c>
      <c r="V117" s="11" t="s">
        <v>183</v>
      </c>
      <c r="W117" s="8">
        <f>IF(G117 = "NULL", "NULL", G117/4)</f>
        <v>1.2786596119929452</v>
      </c>
      <c r="X117" s="8">
        <f>IF(W117 = "NULL", "NULL", W117*28.35)</f>
        <v>36.25</v>
      </c>
      <c r="Y117" s="8">
        <f>IF(G117 = "NULL", "NULL", G117*4)</f>
        <v>20.458553791887123</v>
      </c>
      <c r="Z117" s="8">
        <f>IF(G117 = "NULL", "NULL", H117*4)</f>
        <v>580</v>
      </c>
      <c r="AA117" s="15">
        <v>15000000076</v>
      </c>
      <c r="AB117" s="8">
        <f>IF(OR(E117 = "NULL", G117 = "NULL"), "NULL", (E117+G117)/2)</f>
        <v>3.7566137566137563</v>
      </c>
      <c r="AC117" s="8">
        <f>IF(OR(F117 = "NULL", H117 = "NULL"), "NULL", (F117+H117)/2)</f>
        <v>106.5</v>
      </c>
      <c r="AD117" s="15">
        <v>17000000076</v>
      </c>
      <c r="AE117" s="8">
        <f>IF(H117 = "NULL", "NULL", AF117/28.35)</f>
        <v>12.786596119929452</v>
      </c>
      <c r="AF117" s="8">
        <f>IF(H117 = "NULL", "NULL", J117*2)</f>
        <v>362.5</v>
      </c>
      <c r="AG117" s="15">
        <v>19000000076</v>
      </c>
      <c r="AH117" s="8">
        <f>IF(AB117 = "NULL", "NULL", AB117*2)</f>
        <v>7.5132275132275126</v>
      </c>
      <c r="AI117" s="8">
        <f>IF(AC117 = "NULL", "NULL", AC117*2)</f>
        <v>213</v>
      </c>
      <c r="AJ117" s="15">
        <v>21000000076</v>
      </c>
      <c r="AK117" s="13"/>
      <c r="AL117" s="11" t="str">
        <f>SUBSTITUTE(D117,CHAR(10)&amp;"• Packed in a facility and/or equipment that produces products containing peanuts, tree nuts, soybean, milk, dairy, eggs, fish, shellfish, wheat, sesame. •","")</f>
        <v>Chili Lime Sea Salt Ingredients:
sea salt, red chili pepper flakes, lime peel, smoked paprika</v>
      </c>
    </row>
    <row r="118" spans="1:38" ht="90" x14ac:dyDescent="0.3">
      <c r="A118" s="10" t="s">
        <v>272</v>
      </c>
      <c r="B118" s="10" t="s">
        <v>273</v>
      </c>
      <c r="C118" s="10" t="s">
        <v>273</v>
      </c>
      <c r="D118" s="11" t="s">
        <v>2496</v>
      </c>
      <c r="E118" s="8">
        <f>IF(F118 = "NULL", "NULL", F118/28.35)</f>
        <v>1.85</v>
      </c>
      <c r="F118" s="8">
        <v>52.447500000000005</v>
      </c>
      <c r="G118" s="8">
        <f>IF(H118 = "NULL", "NULL", H118/28.35)</f>
        <v>3.7</v>
      </c>
      <c r="H118" s="8">
        <v>104.89500000000001</v>
      </c>
      <c r="I118" s="8">
        <f>IF(G118 = "NULL", "NULL", G118*1.25)</f>
        <v>4.625</v>
      </c>
      <c r="J118" s="8">
        <f>IF(G118 = "NULL", "NULL", H118*1.25)</f>
        <v>131.11875000000001</v>
      </c>
      <c r="K118" s="8">
        <f>IF(G118 = "NULL", "NULL", G118*2)</f>
        <v>7.4</v>
      </c>
      <c r="L118" s="8">
        <f>IF(G118 = "NULL", "NULL", H118*2)</f>
        <v>209.79000000000002</v>
      </c>
      <c r="M118" s="11" t="str">
        <f>CONCATENATE(D118, CHAR(10), " - NET WT. ", TEXT(E118, "0.00"), " oz (", F118, " grams)")</f>
        <v>Chimichurri Ingredients:
paprika, black pepper, parsley, garlic, basil, lemon, oregano, thyme, and chili powder
• Packed in a facility and/or equipment that produces products containing peanuts, tree nuts, soybean, milk, dairy, eggs, fish, shellfish, wheat, sesame. •
 - NET WT. 1.85 oz (52.4475 grams)</v>
      </c>
      <c r="N118" s="12">
        <v>10000000372</v>
      </c>
      <c r="O118" s="12">
        <v>30000000372</v>
      </c>
      <c r="P118" s="12">
        <v>50000000372</v>
      </c>
      <c r="Q118" s="12">
        <v>70000000372</v>
      </c>
      <c r="R118" s="12">
        <v>90000000372</v>
      </c>
      <c r="S118" s="12">
        <v>11000000372</v>
      </c>
      <c r="T118" s="12">
        <v>13000000372</v>
      </c>
      <c r="U118" s="10"/>
      <c r="V118" s="11"/>
      <c r="W118" s="8">
        <f>IF(G118 = "NULL", "NULL", G118/4)</f>
        <v>0.92500000000000004</v>
      </c>
      <c r="X118" s="8">
        <f>IF(W118 = "NULL", "NULL", W118*28.35)</f>
        <v>26.223750000000003</v>
      </c>
      <c r="Y118" s="8">
        <f>IF(G118 = "NULL", "NULL", G118*4)</f>
        <v>14.8</v>
      </c>
      <c r="Z118" s="8">
        <f>IF(G118 = "NULL", "NULL", H118*4)</f>
        <v>419.58000000000004</v>
      </c>
      <c r="AA118" s="15">
        <v>15000000372</v>
      </c>
      <c r="AB118" s="8">
        <f>IF(OR(E118 = "NULL", G118 = "NULL"), "NULL", (E118+G118)/2)</f>
        <v>2.7750000000000004</v>
      </c>
      <c r="AC118" s="8">
        <f>IF(OR(F118 = "NULL", H118 = "NULL"), "NULL", (F118+H118)/2)</f>
        <v>78.671250000000015</v>
      </c>
      <c r="AD118" s="15">
        <v>17000000372</v>
      </c>
      <c r="AE118" s="8">
        <f>IF(H118 = "NULL", "NULL", AF118/28.35)</f>
        <v>9.25</v>
      </c>
      <c r="AF118" s="8">
        <f>IF(H118 = "NULL", "NULL", J118*2)</f>
        <v>262.23750000000001</v>
      </c>
      <c r="AG118" s="15">
        <v>19000000372</v>
      </c>
      <c r="AH118" s="8">
        <f>IF(AB118 = "NULL", "NULL", AB118*2)</f>
        <v>5.5500000000000007</v>
      </c>
      <c r="AI118" s="8">
        <f>IF(AC118 = "NULL", "NULL", AC118*2)</f>
        <v>157.34250000000003</v>
      </c>
      <c r="AJ118" s="15">
        <v>21000000372</v>
      </c>
      <c r="AK118" s="13"/>
      <c r="AL118" s="11" t="str">
        <f>SUBSTITUTE(D118,CHAR(10)&amp;"• Packed in a facility and/or equipment that produces products containing peanuts, tree nuts, soybean, milk, dairy, eggs, fish, shellfish, wheat, sesame. •","")</f>
        <v>Chimichurri Ingredients:
paprika, black pepper, parsley, garlic, basil, lemon, oregano, thyme, and chili powder</v>
      </c>
    </row>
    <row r="119" spans="1:38" ht="75" x14ac:dyDescent="0.3">
      <c r="A119" s="10" t="s">
        <v>274</v>
      </c>
      <c r="B119" s="10" t="s">
        <v>275</v>
      </c>
      <c r="C119" s="10" t="s">
        <v>276</v>
      </c>
      <c r="D119" s="11" t="s">
        <v>2326</v>
      </c>
      <c r="E119" s="8">
        <f>IF(F119 = "NULL", "NULL", F119/28.35)</f>
        <v>0.8</v>
      </c>
      <c r="F119" s="8">
        <v>22.680000000000003</v>
      </c>
      <c r="G119" s="8">
        <f>IF(H119 = "NULL", "NULL", H119/28.35)</f>
        <v>1.6</v>
      </c>
      <c r="H119" s="8">
        <v>45.360000000000007</v>
      </c>
      <c r="I119" s="8">
        <f>IF(G119 = "NULL", "NULL", G119*1.25)</f>
        <v>2</v>
      </c>
      <c r="J119" s="8">
        <f>IF(G119 = "NULL", "NULL", H119*1.25)</f>
        <v>56.70000000000001</v>
      </c>
      <c r="K119" s="8">
        <f>IF(G119 = "NULL", "NULL", G119*2)</f>
        <v>3.2</v>
      </c>
      <c r="L119" s="8">
        <f>IF(G119 = "NULL", "NULL", H119*2)</f>
        <v>90.720000000000013</v>
      </c>
      <c r="M119" s="11" t="str">
        <f>CONCATENATE(D119, CHAR(10), " - NET WT. ", TEXT(E119, "0.00"), " oz (", F119, " grams)")</f>
        <v>China Black Tea Ingredients:
black tea
• Packed in a facility and/or equipment that produces products containing peanuts, tree nuts, soybean, milk, dairy, eggs, fish, shellfish, wheat, sesame. •
 - NET WT. 0.80 oz (22.68 grams)</v>
      </c>
      <c r="N119" s="12">
        <v>10000000077</v>
      </c>
      <c r="O119" s="12">
        <v>30000000077</v>
      </c>
      <c r="P119" s="12">
        <v>50000000077</v>
      </c>
      <c r="Q119" s="12">
        <v>70000000077</v>
      </c>
      <c r="R119" s="12">
        <v>90000000077</v>
      </c>
      <c r="S119" s="12">
        <v>11000000077</v>
      </c>
      <c r="T119" s="12">
        <v>13000000077</v>
      </c>
      <c r="U119" s="10" t="s">
        <v>38</v>
      </c>
      <c r="V119" s="11"/>
      <c r="W119" s="8">
        <f>IF(G119 = "NULL", "NULL", G119/4)</f>
        <v>0.4</v>
      </c>
      <c r="X119" s="8">
        <f>IF(W119 = "NULL", "NULL", W119*28.35)</f>
        <v>11.340000000000002</v>
      </c>
      <c r="Y119" s="8">
        <f>IF(G119 = "NULL", "NULL", G119*4)</f>
        <v>6.4</v>
      </c>
      <c r="Z119" s="8">
        <f>IF(G119 = "NULL", "NULL", H119*4)</f>
        <v>181.44000000000003</v>
      </c>
      <c r="AA119" s="15">
        <v>15000000077</v>
      </c>
      <c r="AB119" s="8">
        <f>IF(OR(E119 = "NULL", G119 = "NULL"), "NULL", (E119+G119)/2)</f>
        <v>1.2000000000000002</v>
      </c>
      <c r="AC119" s="8">
        <f>IF(OR(F119 = "NULL", H119 = "NULL"), "NULL", (F119+H119)/2)</f>
        <v>34.020000000000003</v>
      </c>
      <c r="AD119" s="15">
        <v>17000000077</v>
      </c>
      <c r="AE119" s="8">
        <f>IF(H119 = "NULL", "NULL", AF119/28.35)</f>
        <v>4.0000000000000009</v>
      </c>
      <c r="AF119" s="8">
        <f>IF(H119 = "NULL", "NULL", J119*2)</f>
        <v>113.40000000000002</v>
      </c>
      <c r="AG119" s="15">
        <v>19000000077</v>
      </c>
      <c r="AH119" s="8">
        <f>IF(AB119 = "NULL", "NULL", AB119*2)</f>
        <v>2.4000000000000004</v>
      </c>
      <c r="AI119" s="8">
        <f>IF(AC119 = "NULL", "NULL", AC119*2)</f>
        <v>68.040000000000006</v>
      </c>
      <c r="AJ119" s="15">
        <v>21000000077</v>
      </c>
      <c r="AK119" s="13"/>
      <c r="AL119" s="11" t="str">
        <f>SUBSTITUTE(D119,CHAR(10)&amp;"• Packed in a facility and/or equipment that produces products containing peanuts, tree nuts, soybean, milk, dairy, eggs, fish, shellfish, wheat, sesame. •","")</f>
        <v>China Black Tea Ingredients:
black tea</v>
      </c>
    </row>
    <row r="120" spans="1:38" ht="105" x14ac:dyDescent="0.3">
      <c r="A120" s="10" t="s">
        <v>277</v>
      </c>
      <c r="B120" s="10" t="s">
        <v>1773</v>
      </c>
      <c r="C120" s="10" t="s">
        <v>1773</v>
      </c>
      <c r="D120" s="11" t="s">
        <v>2463</v>
      </c>
      <c r="E120" s="8">
        <f>IF(F120 = "NULL", "NULL", F120/28.35)</f>
        <v>1.0582010582010581</v>
      </c>
      <c r="F120" s="8">
        <v>30</v>
      </c>
      <c r="G120" s="8">
        <f>IF(H120 = "NULL", "NULL", H120/28.35)</f>
        <v>2.1164021164021163</v>
      </c>
      <c r="H120" s="8">
        <v>60</v>
      </c>
      <c r="I120" s="8">
        <f>IF(G120 = "NULL", "NULL", G120*1.25)</f>
        <v>2.6455026455026456</v>
      </c>
      <c r="J120" s="8">
        <f>IF(G120 = "NULL", "NULL", H120*1.25)</f>
        <v>75</v>
      </c>
      <c r="K120" s="8">
        <f>IF(G120 = "NULL", "NULL", G120*2)</f>
        <v>4.2328042328042326</v>
      </c>
      <c r="L120" s="8">
        <f>IF(G120 = "NULL", "NULL", H120*2)</f>
        <v>120</v>
      </c>
      <c r="M120" s="11" t="str">
        <f>CONCATENATE(D120, CHAR(10), " - NET WT. ", TEXT(E120, "0.00"), " oz (", F120, " grams)")</f>
        <v>Chinese 5 Spice Ingredients:
allspice, black pepper, coriander, anise, caraway, cinnamon, ginger, marjoram, nutmeg, cumin, cardamom, cloves
• Packed in a facility and/or equipment that produces products containing peanuts, tree nuts, soybean, milk, dairy, eggs, fish, shellfish, wheat, sesame. •
 - NET WT. 1.06 oz (30 grams)</v>
      </c>
      <c r="N120" s="12">
        <v>10000000078</v>
      </c>
      <c r="O120" s="12">
        <v>30000000078</v>
      </c>
      <c r="P120" s="12">
        <v>50000000078</v>
      </c>
      <c r="Q120" s="12">
        <v>70000000078</v>
      </c>
      <c r="R120" s="12">
        <v>90000000078</v>
      </c>
      <c r="S120" s="12">
        <v>11000000078</v>
      </c>
      <c r="T120" s="12">
        <v>13000000078</v>
      </c>
      <c r="U120" s="10" t="s">
        <v>38</v>
      </c>
      <c r="V120" s="11" t="s">
        <v>1300</v>
      </c>
      <c r="W120" s="8">
        <f>IF(G120 = "NULL", "NULL", G120/4)</f>
        <v>0.52910052910052907</v>
      </c>
      <c r="X120" s="8">
        <f>IF(W120 = "NULL", "NULL", W120*28.35)</f>
        <v>15</v>
      </c>
      <c r="Y120" s="8">
        <f>IF(G120 = "NULL", "NULL", G120*4)</f>
        <v>8.4656084656084651</v>
      </c>
      <c r="Z120" s="8">
        <f>IF(G120 = "NULL", "NULL", H120*4)</f>
        <v>240</v>
      </c>
      <c r="AA120" s="15">
        <v>15000000078</v>
      </c>
      <c r="AB120" s="8">
        <f>IF(OR(E120 = "NULL", G120 = "NULL"), "NULL", (E120+G120)/2)</f>
        <v>1.5873015873015872</v>
      </c>
      <c r="AC120" s="8">
        <f>IF(OR(F120 = "NULL", H120 = "NULL"), "NULL", (F120+H120)/2)</f>
        <v>45</v>
      </c>
      <c r="AD120" s="15">
        <v>17000000078</v>
      </c>
      <c r="AE120" s="8">
        <f>IF(H120 = "NULL", "NULL", AF120/28.35)</f>
        <v>5.2910052910052912</v>
      </c>
      <c r="AF120" s="8">
        <f>IF(H120 = "NULL", "NULL", J120*2)</f>
        <v>150</v>
      </c>
      <c r="AG120" s="15">
        <v>19000000078</v>
      </c>
      <c r="AH120" s="8">
        <f>IF(AB120 = "NULL", "NULL", AB120*2)</f>
        <v>3.1746031746031744</v>
      </c>
      <c r="AI120" s="8">
        <f>IF(AC120 = "NULL", "NULL", AC120*2)</f>
        <v>90</v>
      </c>
      <c r="AJ120" s="15">
        <v>21000000078</v>
      </c>
      <c r="AK120" s="13" t="s">
        <v>1620</v>
      </c>
      <c r="AL120" s="11" t="str">
        <f>SUBSTITUTE(D120,CHAR(10)&amp;"• Packed in a facility and/or equipment that produces products containing peanuts, tree nuts, soybean, milk, dairy, eggs, fish, shellfish, wheat, sesame. •","")</f>
        <v>Chinese 5 Spice Ingredients:
allspice, black pepper, coriander, anise, caraway, cinnamon, ginger, marjoram, nutmeg, cumin, cardamom, cloves</v>
      </c>
    </row>
    <row r="121" spans="1:38" ht="31.2" x14ac:dyDescent="0.3">
      <c r="A121" s="10" t="s">
        <v>278</v>
      </c>
      <c r="B121" s="10" t="s">
        <v>279</v>
      </c>
      <c r="C121" s="10" t="s">
        <v>280</v>
      </c>
      <c r="D121" s="11" t="s">
        <v>32</v>
      </c>
      <c r="E121" s="8">
        <f>IF(F121 = "NULL", "NULL", F121/28.35)</f>
        <v>2.9</v>
      </c>
      <c r="F121" s="8">
        <v>82.215000000000003</v>
      </c>
      <c r="G121" s="8">
        <f>IF(H121 = "NULL", "NULL", H121/28.35)</f>
        <v>5.8</v>
      </c>
      <c r="H121" s="8">
        <v>164.43</v>
      </c>
      <c r="I121" s="8">
        <f>IF(G121 = "NULL", "NULL", G121*1.25)</f>
        <v>7.25</v>
      </c>
      <c r="J121" s="8">
        <f>IF(G121 = "NULL", "NULL", H121*1.25)</f>
        <v>205.53750000000002</v>
      </c>
      <c r="K121" s="8">
        <f>IF(G121 = "NULL", "NULL", G121*2)</f>
        <v>11.6</v>
      </c>
      <c r="L121" s="8">
        <f>IF(G121 = "NULL", "NULL", H121*2)</f>
        <v>328.86</v>
      </c>
      <c r="M121" s="11" t="str">
        <f>CONCATENATE(D121, CHAR(10), " - NET WT. ", TEXT(E121, "0.00"), " oz (", F121, " grams)")</f>
        <v>NULL
 - NET WT. 2.90 oz (82.215 grams)</v>
      </c>
      <c r="N121" s="12">
        <v>10000000079</v>
      </c>
      <c r="O121" s="12">
        <v>30000000079</v>
      </c>
      <c r="P121" s="12">
        <v>50000000079</v>
      </c>
      <c r="Q121" s="12">
        <v>70000000079</v>
      </c>
      <c r="R121" s="12">
        <v>90000000079</v>
      </c>
      <c r="S121" s="12">
        <v>11000000079</v>
      </c>
      <c r="T121" s="12">
        <v>13000000079</v>
      </c>
      <c r="U121" s="10"/>
      <c r="V121" s="11"/>
      <c r="W121" s="8">
        <f>IF(G121 = "NULL", "NULL", G121/4)</f>
        <v>1.45</v>
      </c>
      <c r="X121" s="8">
        <f>IF(W121 = "NULL", "NULL", W121*28.35)</f>
        <v>41.107500000000002</v>
      </c>
      <c r="Y121" s="8">
        <f>IF(G121 = "NULL", "NULL", G121*4)</f>
        <v>23.2</v>
      </c>
      <c r="Z121" s="8">
        <f>IF(G121 = "NULL", "NULL", H121*4)</f>
        <v>657.72</v>
      </c>
      <c r="AA121" s="15">
        <v>15000000079</v>
      </c>
      <c r="AB121" s="8">
        <f>IF(OR(E121 = "NULL", G121 = "NULL"), "NULL", (E121+G121)/2)</f>
        <v>4.3499999999999996</v>
      </c>
      <c r="AC121" s="8">
        <f>IF(OR(F121 = "NULL", H121 = "NULL"), "NULL", (F121+H121)/2)</f>
        <v>123.32250000000001</v>
      </c>
      <c r="AD121" s="15">
        <v>17000000079</v>
      </c>
      <c r="AE121" s="8">
        <f>IF(H121 = "NULL", "NULL", AF121/28.35)</f>
        <v>14.5</v>
      </c>
      <c r="AF121" s="8">
        <f>IF(H121 = "NULL", "NULL", J121*2)</f>
        <v>411.07500000000005</v>
      </c>
      <c r="AG121" s="15">
        <v>19000000079</v>
      </c>
      <c r="AH121" s="8">
        <f>IF(AB121 = "NULL", "NULL", AB121*2)</f>
        <v>8.6999999999999993</v>
      </c>
      <c r="AI121" s="8">
        <f>IF(AC121 = "NULL", "NULL", AC121*2)</f>
        <v>246.64500000000001</v>
      </c>
      <c r="AJ121" s="15">
        <v>21000000079</v>
      </c>
      <c r="AK121" s="13"/>
      <c r="AL121" s="11" t="str">
        <f>SUBSTITUTE(D121,CHAR(10)&amp;"• Packed in a facility and/or equipment that produces products containing peanuts, tree nuts, soybean, milk, dairy, eggs, fish, shellfish, wheat, sesame. •","")</f>
        <v>NULL</v>
      </c>
    </row>
    <row r="122" spans="1:38" ht="75" x14ac:dyDescent="0.3">
      <c r="A122" s="10" t="s">
        <v>281</v>
      </c>
      <c r="B122" s="10" t="s">
        <v>282</v>
      </c>
      <c r="C122" s="10" t="s">
        <v>282</v>
      </c>
      <c r="D122" s="11" t="s">
        <v>2480</v>
      </c>
      <c r="E122" s="8">
        <f>IF(F122 = "NULL", "NULL", F122/28.35)</f>
        <v>0.4</v>
      </c>
      <c r="F122" s="8">
        <v>11.340000000000002</v>
      </c>
      <c r="G122" s="8">
        <f>IF(H122 = "NULL", "NULL", H122/28.35)</f>
        <v>0.8</v>
      </c>
      <c r="H122" s="8">
        <v>22.680000000000003</v>
      </c>
      <c r="I122" s="8">
        <f>IF(G122 = "NULL", "NULL", G122*1.25)</f>
        <v>1</v>
      </c>
      <c r="J122" s="8">
        <f>IF(G122 = "NULL", "NULL", H122*1.25)</f>
        <v>28.350000000000005</v>
      </c>
      <c r="K122" s="8">
        <f>IF(G122 = "NULL", "NULL", G122*2)</f>
        <v>1.6</v>
      </c>
      <c r="L122" s="8">
        <f>IF(G122 = "NULL", "NULL", H122*2)</f>
        <v>45.360000000000007</v>
      </c>
      <c r="M122" s="11" t="str">
        <f>CONCATENATE(D122, CHAR(10), " - NET WT. ", TEXT(E122, "0.00"), " oz (", F122, " grams)")</f>
        <v>Chipotle Morita Powder Ingredients:
dried chipotle chiles
• Packed in a facility and/or equipment that produces products containing peanuts, tree nuts, soybean, milk, dairy, eggs, fish, shellfish, wheat, sesame. •
 - NET WT. 0.40 oz (11.34 grams)</v>
      </c>
      <c r="N122" s="12">
        <v>10000000080</v>
      </c>
      <c r="O122" s="12">
        <v>30000000080</v>
      </c>
      <c r="P122" s="12">
        <v>50000000080</v>
      </c>
      <c r="Q122" s="12">
        <v>70000000080</v>
      </c>
      <c r="R122" s="12">
        <v>90000000080</v>
      </c>
      <c r="S122" s="12">
        <v>11000000080</v>
      </c>
      <c r="T122" s="12">
        <v>13000000080</v>
      </c>
      <c r="U122" s="10"/>
      <c r="V122" s="11"/>
      <c r="W122" s="8">
        <f>IF(G122 = "NULL", "NULL", G122/4)</f>
        <v>0.2</v>
      </c>
      <c r="X122" s="8">
        <f>IF(W122 = "NULL", "NULL", W122*28.35)</f>
        <v>5.6700000000000008</v>
      </c>
      <c r="Y122" s="8">
        <f>IF(G122 = "NULL", "NULL", G122*4)</f>
        <v>3.2</v>
      </c>
      <c r="Z122" s="8">
        <f>IF(G122 = "NULL", "NULL", H122*4)</f>
        <v>90.720000000000013</v>
      </c>
      <c r="AA122" s="15">
        <v>15000000080</v>
      </c>
      <c r="AB122" s="8">
        <f>IF(OR(E122 = "NULL", G122 = "NULL"), "NULL", (E122+G122)/2)</f>
        <v>0.60000000000000009</v>
      </c>
      <c r="AC122" s="8">
        <f>IF(OR(F122 = "NULL", H122 = "NULL"), "NULL", (F122+H122)/2)</f>
        <v>17.010000000000002</v>
      </c>
      <c r="AD122" s="15">
        <v>17000000080</v>
      </c>
      <c r="AE122" s="8">
        <f>IF(H122 = "NULL", "NULL", AF122/28.35)</f>
        <v>2.0000000000000004</v>
      </c>
      <c r="AF122" s="8">
        <f>IF(H122 = "NULL", "NULL", J122*2)</f>
        <v>56.70000000000001</v>
      </c>
      <c r="AG122" s="15">
        <v>19000000080</v>
      </c>
      <c r="AH122" s="8">
        <f>IF(AB122 = "NULL", "NULL", AB122*2)</f>
        <v>1.2000000000000002</v>
      </c>
      <c r="AI122" s="8">
        <f>IF(AC122 = "NULL", "NULL", AC122*2)</f>
        <v>34.020000000000003</v>
      </c>
      <c r="AJ122" s="15">
        <v>21000000080</v>
      </c>
      <c r="AK122" s="13"/>
      <c r="AL122" s="11" t="str">
        <f>SUBSTITUTE(D122,CHAR(10)&amp;"• Packed in a facility and/or equipment that produces products containing peanuts, tree nuts, soybean, milk, dairy, eggs, fish, shellfish, wheat, sesame. •","")</f>
        <v>Chipotle Morita Powder Ingredients:
dried chipotle chiles</v>
      </c>
    </row>
    <row r="123" spans="1:38" ht="150" x14ac:dyDescent="0.3">
      <c r="A123" s="10" t="s">
        <v>2005</v>
      </c>
      <c r="B123" s="10" t="s">
        <v>2010</v>
      </c>
      <c r="C123" s="10" t="s">
        <v>2011</v>
      </c>
      <c r="D123" s="11" t="s">
        <v>2637</v>
      </c>
      <c r="E123" s="8">
        <f>IF(F123 = "NULL", "NULL", F123/28.35)</f>
        <v>0.22469135802469134</v>
      </c>
      <c r="F123" s="8">
        <v>6.37</v>
      </c>
      <c r="G123" s="8">
        <f>IF(H123 = "NULL", "NULL", H123/28.35)</f>
        <v>0.39576719576719577</v>
      </c>
      <c r="H123" s="8">
        <v>11.22</v>
      </c>
      <c r="I123" s="8">
        <f>IF(G123 = "NULL", "NULL", G123*1.25)</f>
        <v>0.49470899470899471</v>
      </c>
      <c r="J123" s="8">
        <f>IF(G123 = "NULL", "NULL", H123*1.25)</f>
        <v>14.025</v>
      </c>
      <c r="K123" s="8">
        <f>IF(G123 = "NULL", "NULL", G123*2)</f>
        <v>0.79153439153439153</v>
      </c>
      <c r="L123" s="8">
        <f>IF(G123 = "NULL", "NULL", H123*2)</f>
        <v>22.44</v>
      </c>
      <c r="M123" s="11" t="str">
        <f>CONCATENATE(D123, CHAR(10), " - NET WT. ", TEXT(E123, "0.00"), " oz (", F123, " grams)")</f>
        <v>Chipotle Ranch Dip Mix Ingredients:
onion, sea salt, herbs &amp; spices, garlic, chipotle pepper, yeast extract, vinegar powder (maltodextrin, white distilled vinegar, modified food starch)
• ALLERGY ALERT: contains milk •
• DIRECTIONS: Mix 1/8 cup dip mix with 2 cups sour cream. •
• Packed in a facility and/or equipment that produces products containing peanuts, tree nuts, soybean, milk, dairy, eggs, fish, shellfish, wheat, sesame. •
 - NET WT. 0.22 oz (6.37 grams)</v>
      </c>
      <c r="N123" s="12">
        <v>10000000557</v>
      </c>
      <c r="O123" s="12">
        <v>30000000557</v>
      </c>
      <c r="P123" s="12">
        <v>50000000557</v>
      </c>
      <c r="Q123" s="12">
        <v>70000000557</v>
      </c>
      <c r="R123" s="12">
        <v>90000000557</v>
      </c>
      <c r="S123" s="12">
        <v>11000000557</v>
      </c>
      <c r="T123" s="12">
        <v>13000000557</v>
      </c>
      <c r="U123" s="24"/>
      <c r="V123" s="8" t="s">
        <v>255</v>
      </c>
      <c r="W123" s="8">
        <f>IF(G123 = "NULL", "NULL", G123/4)</f>
        <v>9.8941798941798942E-2</v>
      </c>
      <c r="X123" s="8">
        <f>IF(W123 = "NULL", "NULL", W123*28.35)</f>
        <v>2.8050000000000002</v>
      </c>
      <c r="Y123" s="8">
        <f>IF(G123 = "NULL", "NULL", G123*4)</f>
        <v>1.5830687830687831</v>
      </c>
      <c r="Z123" s="8">
        <f>IF(G123 = "NULL", "NULL", H123*4)</f>
        <v>44.88</v>
      </c>
      <c r="AA123" s="15">
        <v>15000000557</v>
      </c>
      <c r="AB123" s="8">
        <f>IF(OR(E123 = "NULL", G123 = "NULL"), "NULL", (E123+G123)/2)</f>
        <v>0.31022927689594354</v>
      </c>
      <c r="AC123" s="8">
        <f>IF(OR(F123 = "NULL", H123 = "NULL"), "NULL", (F123+H123)/2)</f>
        <v>8.7949999999999999</v>
      </c>
      <c r="AD123" s="15">
        <v>17000000557</v>
      </c>
      <c r="AE123" s="15">
        <f>IF(H123 = "NULL", "NULL", AF123/28.35)</f>
        <v>0.98941798941798942</v>
      </c>
      <c r="AF123" s="15">
        <f>IF(H123 = "NULL", "NULL", J123*2)</f>
        <v>28.05</v>
      </c>
      <c r="AG123" s="15">
        <v>19000000557</v>
      </c>
      <c r="AH123" s="8">
        <f>IF(AB123 = "NULL", "NULL", AB123*2)</f>
        <v>0.62045855379188708</v>
      </c>
      <c r="AI123" s="8">
        <f>IF(AC123 = "NULL", "NULL", AC123*2)</f>
        <v>17.59</v>
      </c>
      <c r="AJ123" s="15">
        <v>21000000557</v>
      </c>
      <c r="AK123" s="13"/>
      <c r="AL123" s="11" t="str">
        <f>SUBSTITUTE(D123,CHAR(10)&amp;"• Packed in a facility and/or equipment that produces products containing peanuts, tree nuts, soybean, milk, dairy, eggs, fish, shellfish, wheat, sesame. •","")</f>
        <v>Chipotle Ranch Dip Mix Ingredients:
onion, sea salt, herbs &amp; spices, garlic, chipotle pepper, yeast extract, vinegar powder (maltodextrin, white distilled vinegar, modified food starch)
• ALLERGY ALERT: contains milk •
• DIRECTIONS: Mix 1/8 cup dip mix with 2 cups sour cream. •</v>
      </c>
    </row>
    <row r="124" spans="1:38" ht="75" x14ac:dyDescent="0.3">
      <c r="A124" s="10" t="s">
        <v>283</v>
      </c>
      <c r="B124" s="10" t="s">
        <v>284</v>
      </c>
      <c r="C124" s="10" t="s">
        <v>285</v>
      </c>
      <c r="D124" s="11" t="s">
        <v>2522</v>
      </c>
      <c r="E124" s="8">
        <f>IF(F124 = "NULL", "NULL", F124/28.35)</f>
        <v>2.1869488536155202</v>
      </c>
      <c r="F124" s="8">
        <v>62</v>
      </c>
      <c r="G124" s="8">
        <f>IF(H124 = "NULL", "NULL", H124/28.35)</f>
        <v>4.3738977072310403</v>
      </c>
      <c r="H124" s="8">
        <v>124</v>
      </c>
      <c r="I124" s="8">
        <f>IF(G124 = "NULL", "NULL", G124*1.25)</f>
        <v>5.4673721340388006</v>
      </c>
      <c r="J124" s="8">
        <f>IF(G124 = "NULL", "NULL", H124*1.25)</f>
        <v>155</v>
      </c>
      <c r="K124" s="8">
        <f>IF(G124 = "NULL", "NULL", G124*2)</f>
        <v>8.7477954144620806</v>
      </c>
      <c r="L124" s="8">
        <f>IF(G124 = "NULL", "NULL", H124*2)</f>
        <v>248</v>
      </c>
      <c r="M124" s="11" t="str">
        <f>CONCATENATE(D124, CHAR(10), " - NET WT. ", TEXT(E124, "0.00"), " oz (", F124, " grams)")</f>
        <v>Chipotle Sea Salt Ingredients:
sea salt, chipotle
• Packed in a facility and/or equipment that produces products containing peanuts, tree nuts, soybean, milk, dairy, eggs, fish, shellfish, wheat, sesame. •
 - NET WT. 2.19 oz (62 grams)</v>
      </c>
      <c r="N124" s="12">
        <v>10000000081</v>
      </c>
      <c r="O124" s="12">
        <v>30000000081</v>
      </c>
      <c r="P124" s="12">
        <v>50000000081</v>
      </c>
      <c r="Q124" s="12">
        <v>70000000081</v>
      </c>
      <c r="R124" s="12">
        <v>90000000081</v>
      </c>
      <c r="S124" s="12">
        <v>11000000081</v>
      </c>
      <c r="T124" s="12">
        <v>13000000081</v>
      </c>
      <c r="U124" s="10" t="s">
        <v>38</v>
      </c>
      <c r="V124" s="11" t="s">
        <v>836</v>
      </c>
      <c r="W124" s="8">
        <f>IF(G124 = "NULL", "NULL", G124/4)</f>
        <v>1.0934744268077601</v>
      </c>
      <c r="X124" s="8">
        <f>IF(W124 = "NULL", "NULL", W124*28.35)</f>
        <v>31</v>
      </c>
      <c r="Y124" s="8">
        <f>IF(G124 = "NULL", "NULL", G124*4)</f>
        <v>17.495590828924161</v>
      </c>
      <c r="Z124" s="8">
        <f>IF(G124 = "NULL", "NULL", H124*4)</f>
        <v>496</v>
      </c>
      <c r="AA124" s="15">
        <v>15000000081</v>
      </c>
      <c r="AB124" s="8">
        <f>IF(OR(E124 = "NULL", G124 = "NULL"), "NULL", (E124+G124)/2)</f>
        <v>3.28042328042328</v>
      </c>
      <c r="AC124" s="8">
        <f>IF(OR(F124 = "NULL", H124 = "NULL"), "NULL", (F124+H124)/2)</f>
        <v>93</v>
      </c>
      <c r="AD124" s="15">
        <v>17000000081</v>
      </c>
      <c r="AE124" s="8">
        <f>IF(H124 = "NULL", "NULL", AF124/28.35)</f>
        <v>10.934744268077601</v>
      </c>
      <c r="AF124" s="8">
        <f>IF(H124 = "NULL", "NULL", J124*2)</f>
        <v>310</v>
      </c>
      <c r="AG124" s="15">
        <v>19000000081</v>
      </c>
      <c r="AH124" s="8">
        <f>IF(AB124 = "NULL", "NULL", AB124*2)</f>
        <v>6.56084656084656</v>
      </c>
      <c r="AI124" s="8">
        <f>IF(AC124 = "NULL", "NULL", AC124*2)</f>
        <v>186</v>
      </c>
      <c r="AJ124" s="15">
        <v>21000000081</v>
      </c>
      <c r="AK124" s="13"/>
      <c r="AL124" s="11" t="str">
        <f>SUBSTITUTE(D124,CHAR(10)&amp;"• Packed in a facility and/or equipment that produces products containing peanuts, tree nuts, soybean, milk, dairy, eggs, fish, shellfish, wheat, sesame. •","")</f>
        <v>Chipotle Sea Salt Ingredients:
sea salt, chipotle</v>
      </c>
    </row>
    <row r="125" spans="1:38" ht="180" x14ac:dyDescent="0.3">
      <c r="A125" s="10" t="s">
        <v>1866</v>
      </c>
      <c r="B125" s="10" t="s">
        <v>1868</v>
      </c>
      <c r="C125" s="10" t="s">
        <v>1870</v>
      </c>
      <c r="D125" s="11" t="s">
        <v>2642</v>
      </c>
      <c r="E125" s="8">
        <f>IF(F125 = "NULL", "NULL", F125/28.35)</f>
        <v>1.5298059964726629</v>
      </c>
      <c r="F125" s="8">
        <v>43.37</v>
      </c>
      <c r="G125" s="8">
        <f>IF(H125 = "NULL", "NULL", H125/28.35)</f>
        <v>2.8797178130511463</v>
      </c>
      <c r="H125" s="8">
        <v>81.64</v>
      </c>
      <c r="I125" s="8">
        <f>IF(G125 = "NULL", "NULL", G125*1.25)</f>
        <v>3.5996472663139327</v>
      </c>
      <c r="J125" s="8">
        <f>IF(G125 = "NULL", "NULL", H125*1.25)</f>
        <v>102.05</v>
      </c>
      <c r="K125" s="8">
        <f>IF(G125 = "NULL", "NULL", G125*2)</f>
        <v>5.7594356261022925</v>
      </c>
      <c r="L125" s="8">
        <f>IF(G125 = "NULL", "NULL", H125*2)</f>
        <v>163.28</v>
      </c>
      <c r="M125" s="11" t="str">
        <f>CONCATENATE(D125, CHAR(10), " - NET WT. ", TEXT(E125, "0.00"), " oz (", F125, " grams)")</f>
        <v>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Mix 16 oz. sour cream and 1/4 cup dip mix. Refrigerate at least 1 hour. •
• Packed in a facility and/or equipment that produces products containing peanuts, tree nuts, soybean, milk, dairy, eggs, fish, shellfish, wheat, sesame. •
 - NET WT. 1.53 oz (43.37 grams)</v>
      </c>
      <c r="N125" s="12">
        <v>10000000530</v>
      </c>
      <c r="O125" s="12">
        <v>30000000530</v>
      </c>
      <c r="P125" s="12">
        <v>50000000530</v>
      </c>
      <c r="Q125" s="12">
        <v>70000000530</v>
      </c>
      <c r="R125" s="12">
        <v>90000000530</v>
      </c>
      <c r="S125" s="12">
        <v>11000000530</v>
      </c>
      <c r="T125" s="12">
        <v>13000000530</v>
      </c>
      <c r="U125" s="24"/>
      <c r="V125" s="8" t="s">
        <v>2018</v>
      </c>
      <c r="W125" s="8">
        <f>IF(G125 = "NULL", "NULL", G125/4)</f>
        <v>0.71992945326278657</v>
      </c>
      <c r="X125" s="8">
        <f>IF(W125 = "NULL", "NULL", W125*28.35)</f>
        <v>20.41</v>
      </c>
      <c r="Y125" s="8">
        <f>IF(G125 = "NULL", "NULL", G125*4)</f>
        <v>11.518871252204585</v>
      </c>
      <c r="Z125" s="8">
        <f>IF(G125 = "NULL", "NULL", H125*4)</f>
        <v>326.56</v>
      </c>
      <c r="AA125" s="15">
        <v>15000000530</v>
      </c>
      <c r="AB125" s="8">
        <f>IF(OR(E125 = "NULL", G125 = "NULL"), "NULL", (E125+G125)/2)</f>
        <v>2.2047619047619045</v>
      </c>
      <c r="AC125" s="8">
        <f>IF(OR(F125 = "NULL", H125 = "NULL"), "NULL", (F125+H125)/2)</f>
        <v>62.504999999999995</v>
      </c>
      <c r="AD125" s="15">
        <v>17000000530</v>
      </c>
      <c r="AE125" s="8">
        <f>IF(H125 = "NULL", "NULL", AF125/28.35)</f>
        <v>7.1992945326278655</v>
      </c>
      <c r="AF125" s="8">
        <f>IF(H125 = "NULL", "NULL", J125*2)</f>
        <v>204.1</v>
      </c>
      <c r="AG125" s="15">
        <v>19000000530</v>
      </c>
      <c r="AH125" s="8">
        <f>IF(AB125 = "NULL", "NULL", AB125*2)</f>
        <v>4.409523809523809</v>
      </c>
      <c r="AI125" s="8">
        <f>IF(AC125 = "NULL", "NULL", AC125*2)</f>
        <v>125.00999999999999</v>
      </c>
      <c r="AJ125" s="15">
        <v>21000000530</v>
      </c>
      <c r="AK125" s="13" t="s">
        <v>2093</v>
      </c>
      <c r="AL125" s="11" t="str">
        <f>SUBSTITUTE(D125,CHAR(10)&amp;"• Packed in a facility and/or equipment that produces products containing peanuts, tree nuts, soybean, milk, dairy, eggs, fish, shellfish, wheat, sesame. •","")</f>
        <v>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Mix 16 oz. sour cream and 1/4 cup dip mix. Refrigerate at least 1 hour. •</v>
      </c>
    </row>
    <row r="126" spans="1:38" ht="120" x14ac:dyDescent="0.3">
      <c r="A126" s="10" t="s">
        <v>286</v>
      </c>
      <c r="B126" s="10" t="s">
        <v>287</v>
      </c>
      <c r="C126" s="10" t="s">
        <v>288</v>
      </c>
      <c r="D126" s="11" t="s">
        <v>2464</v>
      </c>
      <c r="E126" s="8">
        <f>IF(F126 = "NULL", "NULL", F126/28.35)</f>
        <v>1.6499999999999997</v>
      </c>
      <c r="F126" s="8">
        <v>46.777499999999996</v>
      </c>
      <c r="G126" s="8">
        <f>IF(H126 = "NULL", "NULL", H126/28.35)</f>
        <v>3.2999999999999994</v>
      </c>
      <c r="H126" s="8">
        <v>93.554999999999993</v>
      </c>
      <c r="I126" s="8">
        <f>IF(G126 = "NULL", "NULL", G126*1.25)</f>
        <v>4.1249999999999991</v>
      </c>
      <c r="J126" s="8">
        <f>IF(G126 = "NULL", "NULL", H126*1.25)</f>
        <v>116.94374999999999</v>
      </c>
      <c r="K126" s="8">
        <f>IF(G126 = "NULL", "NULL", G126*2)</f>
        <v>6.5999999999999988</v>
      </c>
      <c r="L126" s="8">
        <f>IF(G126 = "NULL", "NULL", H126*2)</f>
        <v>187.10999999999999</v>
      </c>
      <c r="M126" s="11" t="str">
        <f>CONCATENATE(D126, CHAR(10), " - NET WT. ", TEXT(E126, "0.00"), " oz (", F126, " grams)")</f>
        <v>Chocolate Mexican Mole' Ingredients:
ground chiles, paprika, brown sugar, spices, salt, cocoa powder, molasses powder (refiners syrup, cane molasses), granulated garlic, and silicon dioxide (anti-caking agent)
• Packed in a facility and/or equipment that produces products containing peanuts, tree nuts, soybean, milk, dairy, eggs, fish, shellfish, wheat, sesame. •
 - NET WT. 1.65 oz (46.7775 grams)</v>
      </c>
      <c r="N126" s="12">
        <v>10000000082</v>
      </c>
      <c r="O126" s="12">
        <v>30000000082</v>
      </c>
      <c r="P126" s="12">
        <v>50000000082</v>
      </c>
      <c r="Q126" s="12">
        <v>70000000082</v>
      </c>
      <c r="R126" s="12">
        <v>90000000082</v>
      </c>
      <c r="S126" s="12">
        <v>11000000082</v>
      </c>
      <c r="T126" s="12">
        <v>13000000082</v>
      </c>
      <c r="U126" s="10" t="s">
        <v>38</v>
      </c>
      <c r="V126" s="11"/>
      <c r="W126" s="8">
        <f>IF(G126 = "NULL", "NULL", G126/4)</f>
        <v>0.82499999999999984</v>
      </c>
      <c r="X126" s="8">
        <f>IF(W126 = "NULL", "NULL", W126*28.35)</f>
        <v>23.388749999999998</v>
      </c>
      <c r="Y126" s="8">
        <f>IF(G126 = "NULL", "NULL", G126*4)</f>
        <v>13.199999999999998</v>
      </c>
      <c r="Z126" s="8">
        <f>IF(G126 = "NULL", "NULL", H126*4)</f>
        <v>374.21999999999997</v>
      </c>
      <c r="AA126" s="15">
        <v>15000000082</v>
      </c>
      <c r="AB126" s="8">
        <f>IF(OR(E126 = "NULL", G126 = "NULL"), "NULL", (E126+G126)/2)</f>
        <v>2.4749999999999996</v>
      </c>
      <c r="AC126" s="8">
        <f>IF(OR(F126 = "NULL", H126 = "NULL"), "NULL", (F126+H126)/2)</f>
        <v>70.166249999999991</v>
      </c>
      <c r="AD126" s="15">
        <v>17000000082</v>
      </c>
      <c r="AE126" s="8">
        <f>IF(H126 = "NULL", "NULL", AF126/28.35)</f>
        <v>8.25</v>
      </c>
      <c r="AF126" s="8">
        <f>IF(H126 = "NULL", "NULL", J126*2)</f>
        <v>233.88749999999999</v>
      </c>
      <c r="AG126" s="15">
        <v>19000000082</v>
      </c>
      <c r="AH126" s="8">
        <f>IF(AB126 = "NULL", "NULL", AB126*2)</f>
        <v>4.9499999999999993</v>
      </c>
      <c r="AI126" s="8">
        <f>IF(AC126 = "NULL", "NULL", AC126*2)</f>
        <v>140.33249999999998</v>
      </c>
      <c r="AJ126" s="15">
        <v>21000000082</v>
      </c>
      <c r="AK126" s="13"/>
      <c r="AL126" s="11" t="str">
        <f>SUBSTITUTE(D126,CHAR(10)&amp;"• Packed in a facility and/or equipment that produces products containing peanuts, tree nuts, soybean, milk, dairy, eggs, fish, shellfish, wheat, sesame. •","")</f>
        <v>Chocolate Mexican Mole' Ingredients:
ground chiles, paprika, brown sugar, spices, salt, cocoa powder, molasses powder (refiners syrup, cane molasses), granulated garlic, and silicon dioxide (anti-caking agent)</v>
      </c>
    </row>
    <row r="127" spans="1:38" ht="165" x14ac:dyDescent="0.3">
      <c r="A127" s="10" t="s">
        <v>289</v>
      </c>
      <c r="B127" s="10" t="s">
        <v>290</v>
      </c>
      <c r="C127" s="10" t="s">
        <v>291</v>
      </c>
      <c r="D127" s="11" t="s">
        <v>2425</v>
      </c>
      <c r="E127" s="8">
        <f>IF(F127 = "NULL", "NULL", F127/28.35)</f>
        <v>1.1000000000000001</v>
      </c>
      <c r="F127" s="8">
        <v>31.185000000000006</v>
      </c>
      <c r="G127" s="8">
        <f>IF(H127 = "NULL", "NULL", H127/28.35)</f>
        <v>2.2000000000000002</v>
      </c>
      <c r="H127" s="8">
        <v>62.370000000000012</v>
      </c>
      <c r="I127" s="8">
        <f>IF(G127 = "NULL", "NULL", G127*1.25)</f>
        <v>2.75</v>
      </c>
      <c r="J127" s="8">
        <f>IF(G127 = "NULL", "NULL", H127*1.25)</f>
        <v>77.96250000000002</v>
      </c>
      <c r="K127" s="8">
        <f>IF(G127 = "NULL", "NULL", G127*2)</f>
        <v>4.4000000000000004</v>
      </c>
      <c r="L127" s="8">
        <f>IF(G127 = "NULL", "NULL", H127*2)</f>
        <v>124.74000000000002</v>
      </c>
      <c r="M127" s="11" t="str">
        <f>CONCATENATE(D127, CHAR(10), " - NET WT. ", TEXT(E127, "0.00"), " oz (", F127, " grams)")</f>
        <v>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
• Packed in a facility and/or equipment that produces products containing peanuts, tree nuts, soybean, milk, dairy, eggs, fish, shellfish, wheat, sesame. •
 - NET WT. 1.10 oz (31.185 grams)</v>
      </c>
      <c r="N127" s="12">
        <v>10000000430</v>
      </c>
      <c r="O127" s="12">
        <v>30000000430</v>
      </c>
      <c r="P127" s="12">
        <v>50000000430</v>
      </c>
      <c r="Q127" s="12">
        <v>70000000430</v>
      </c>
      <c r="R127" s="12">
        <v>90000000430</v>
      </c>
      <c r="S127" s="12">
        <v>11000000430</v>
      </c>
      <c r="T127" s="12">
        <v>13000000430</v>
      </c>
      <c r="U127" s="10"/>
      <c r="V127" s="11"/>
      <c r="W127" s="8">
        <f>IF(G127 = "NULL", "NULL", G127/4)</f>
        <v>0.55000000000000004</v>
      </c>
      <c r="X127" s="8">
        <f>IF(W127 = "NULL", "NULL", W127*28.35)</f>
        <v>15.592500000000003</v>
      </c>
      <c r="Y127" s="8">
        <f>IF(G127 = "NULL", "NULL", G127*4)</f>
        <v>8.8000000000000007</v>
      </c>
      <c r="Z127" s="8">
        <f>IF(G127 = "NULL", "NULL", H127*4)</f>
        <v>249.48000000000005</v>
      </c>
      <c r="AA127" s="15">
        <v>15000000430</v>
      </c>
      <c r="AB127" s="8">
        <f>IF(OR(E127 = "NULL", G127 = "NULL"), "NULL", (E127+G127)/2)</f>
        <v>1.6500000000000001</v>
      </c>
      <c r="AC127" s="8">
        <f>IF(OR(F127 = "NULL", H127 = "NULL"), "NULL", (F127+H127)/2)</f>
        <v>46.777500000000011</v>
      </c>
      <c r="AD127" s="15">
        <v>17000000430</v>
      </c>
      <c r="AE127" s="8">
        <f>IF(H127 = "NULL", "NULL", AF127/28.35)</f>
        <v>5.5000000000000009</v>
      </c>
      <c r="AF127" s="8">
        <f>IF(H127 = "NULL", "NULL", J127*2)</f>
        <v>155.92500000000004</v>
      </c>
      <c r="AG127" s="15">
        <v>19000000430</v>
      </c>
      <c r="AH127" s="8">
        <f>IF(AB127 = "NULL", "NULL", AB127*2)</f>
        <v>3.3000000000000003</v>
      </c>
      <c r="AI127" s="8">
        <f>IF(AC127 = "NULL", "NULL", AC127*2)</f>
        <v>93.555000000000021</v>
      </c>
      <c r="AJ127" s="15">
        <v>21000000430</v>
      </c>
      <c r="AK127" s="13"/>
      <c r="AL127" s="11" t="str">
        <f>SUBSTITUTE(D127,CHAR(10)&amp;"• Packed in a facility and/or equipment that produces products containing peanuts, tree nuts, soybean, milk, dairy, eggs, fish, shellfish, wheat, sesame. •","")</f>
        <v>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v>
      </c>
    </row>
    <row r="128" spans="1:38" ht="75" x14ac:dyDescent="0.3">
      <c r="A128" s="10" t="s">
        <v>292</v>
      </c>
      <c r="B128" s="10" t="s">
        <v>293</v>
      </c>
      <c r="C128" s="10" t="s">
        <v>293</v>
      </c>
      <c r="D128" s="11" t="s">
        <v>2584</v>
      </c>
      <c r="E128" s="8">
        <f>IF(F128 = "NULL", "NULL", F128/28.35)</f>
        <v>0.25</v>
      </c>
      <c r="F128" s="8">
        <v>7.0875000000000004</v>
      </c>
      <c r="G128" s="8">
        <f>IF(H128 = "NULL", "NULL", H128/28.35)</f>
        <v>0.5</v>
      </c>
      <c r="H128" s="8">
        <v>14.175000000000001</v>
      </c>
      <c r="I128" s="8">
        <f>IF(G128 = "NULL", "NULL", G128*1.25)</f>
        <v>0.625</v>
      </c>
      <c r="J128" s="8">
        <f>IF(G128 = "NULL", "NULL", H128*1.25)</f>
        <v>17.71875</v>
      </c>
      <c r="K128" s="8">
        <f>IF(G128 = "NULL", "NULL", G128*2)</f>
        <v>1</v>
      </c>
      <c r="L128" s="8">
        <f>IF(G128 = "NULL", "NULL", H128*2)</f>
        <v>28.35</v>
      </c>
      <c r="M128" s="11" t="str">
        <f>CONCATENATE(D128, CHAR(10), " - NET WT. ", TEXT(E128, "0.00"), " oz (", F128, " grams)")</f>
        <v>Cilantro Ingredients:
cilantro
• Packed in a facility and/or equipment that produces products containing peanuts, tree nuts, soybean, milk, dairy, eggs, fish, shellfish, wheat, sesame. •
 - NET WT. 0.25 oz (7.0875 grams)</v>
      </c>
      <c r="N128" s="12">
        <v>10000000475</v>
      </c>
      <c r="O128" s="12">
        <v>30000000475</v>
      </c>
      <c r="P128" s="12">
        <v>50000000475</v>
      </c>
      <c r="Q128" s="12">
        <v>70000000475</v>
      </c>
      <c r="R128" s="12">
        <v>90000000475</v>
      </c>
      <c r="S128" s="12">
        <v>11000000475</v>
      </c>
      <c r="T128" s="12">
        <v>13000000475</v>
      </c>
      <c r="U128" s="10"/>
      <c r="V128" s="11"/>
      <c r="W128" s="8">
        <f>IF(G128 = "NULL", "NULL", G128/4)</f>
        <v>0.125</v>
      </c>
      <c r="X128" s="8">
        <f>IF(W128 = "NULL", "NULL", W128*28.35)</f>
        <v>3.5437500000000002</v>
      </c>
      <c r="Y128" s="8">
        <f>IF(G128 = "NULL", "NULL", G128*4)</f>
        <v>2</v>
      </c>
      <c r="Z128" s="8">
        <f>IF(G128 = "NULL", "NULL", H128*4)</f>
        <v>56.7</v>
      </c>
      <c r="AA128" s="15">
        <v>15000000475</v>
      </c>
      <c r="AB128" s="8">
        <f>IF(OR(E128 = "NULL", G128 = "NULL"), "NULL", (E128+G128)/2)</f>
        <v>0.375</v>
      </c>
      <c r="AC128" s="8">
        <f>IF(OR(F128 = "NULL", H128 = "NULL"), "NULL", (F128+H128)/2)</f>
        <v>10.631250000000001</v>
      </c>
      <c r="AD128" s="15">
        <v>17000000475</v>
      </c>
      <c r="AE128" s="8">
        <f>IF(H128 = "NULL", "NULL", AF128/28.35)</f>
        <v>1.25</v>
      </c>
      <c r="AF128" s="8">
        <f>IF(H128 = "NULL", "NULL", J128*2)</f>
        <v>35.4375</v>
      </c>
      <c r="AG128" s="15">
        <v>19000000475</v>
      </c>
      <c r="AH128" s="8">
        <f>IF(AB128 = "NULL", "NULL", AB128*2)</f>
        <v>0.75</v>
      </c>
      <c r="AI128" s="8">
        <f>IF(AC128 = "NULL", "NULL", AC128*2)</f>
        <v>21.262500000000003</v>
      </c>
      <c r="AJ128" s="15">
        <v>21000000475</v>
      </c>
      <c r="AK128" s="13"/>
      <c r="AL128" s="11" t="str">
        <f>SUBSTITUTE(D128,CHAR(10)&amp;"• Packed in a facility and/or equipment that produces products containing peanuts, tree nuts, soybean, milk, dairy, eggs, fish, shellfish, wheat, sesame. •","")</f>
        <v>Cilantro Ingredients:
cilantro</v>
      </c>
    </row>
    <row r="129" spans="1:38" ht="120" x14ac:dyDescent="0.3">
      <c r="A129" s="10" t="s">
        <v>294</v>
      </c>
      <c r="B129" s="10" t="s">
        <v>295</v>
      </c>
      <c r="C129" s="10" t="s">
        <v>296</v>
      </c>
      <c r="D129" s="11" t="s">
        <v>2405</v>
      </c>
      <c r="E129" s="8">
        <f>IF(F129 = "NULL", "NULL", F129/28.35)</f>
        <v>2.0499999999999998</v>
      </c>
      <c r="F129" s="8">
        <v>58.1175</v>
      </c>
      <c r="G129" s="8">
        <f>IF(H129 = "NULL", "NULL", H129/28.35)</f>
        <v>4.0999999999999996</v>
      </c>
      <c r="H129" s="8">
        <v>116.235</v>
      </c>
      <c r="I129" s="8">
        <f>IF(G129 = "NULL", "NULL", G129*1.25)</f>
        <v>5.125</v>
      </c>
      <c r="J129" s="8">
        <f>IF(G129 = "NULL", "NULL", H129*1.25)</f>
        <v>145.29374999999999</v>
      </c>
      <c r="K129" s="8">
        <f>IF(G129 = "NULL", "NULL", G129*2)</f>
        <v>8.1999999999999993</v>
      </c>
      <c r="L129" s="8">
        <f>IF(G129 = "NULL", "NULL", H129*2)</f>
        <v>232.47</v>
      </c>
      <c r="M129" s="11" t="str">
        <f>CONCATENATE(D129, CHAR(10), " - NET WT. ", TEXT(E129, "0.00"), " oz (", F129, " grams)")</f>
        <v>Cinnamon Roll Popcorn Seasoning Ingredients:
sugar, brown sugar, cinnamon, natural flavors including butter, salt, less than 2% silicon dioxide added to prevent caking
• ALLERGY ALERT: contains milk •
• Packed in a facility and/or equipment that produces products containing peanuts, tree nuts, soybean, milk, dairy, eggs, fish, shellfish, wheat, sesame. •
 - NET WT. 2.05 oz (58.1175 grams)</v>
      </c>
      <c r="N129" s="12">
        <v>10000000083</v>
      </c>
      <c r="O129" s="12">
        <v>30000000083</v>
      </c>
      <c r="P129" s="12">
        <v>50000000083</v>
      </c>
      <c r="Q129" s="12">
        <v>70000000083</v>
      </c>
      <c r="R129" s="12">
        <v>90000000083</v>
      </c>
      <c r="S129" s="12">
        <v>11000000083</v>
      </c>
      <c r="T129" s="12">
        <v>13000000083</v>
      </c>
      <c r="U129" s="10" t="s">
        <v>38</v>
      </c>
      <c r="V129" s="11" t="s">
        <v>82</v>
      </c>
      <c r="W129" s="8">
        <f>IF(G129 = "NULL", "NULL", G129/4)</f>
        <v>1.0249999999999999</v>
      </c>
      <c r="X129" s="8">
        <f>IF(W129 = "NULL", "NULL", W129*28.35)</f>
        <v>29.05875</v>
      </c>
      <c r="Y129" s="8">
        <f>IF(G129 = "NULL", "NULL", G129*4)</f>
        <v>16.399999999999999</v>
      </c>
      <c r="Z129" s="8">
        <f>IF(G129 = "NULL", "NULL", H129*4)</f>
        <v>464.94</v>
      </c>
      <c r="AA129" s="15">
        <v>15000000083</v>
      </c>
      <c r="AB129" s="8">
        <f>IF(OR(E129 = "NULL", G129 = "NULL"), "NULL", (E129+G129)/2)</f>
        <v>3.0749999999999997</v>
      </c>
      <c r="AC129" s="8">
        <f>IF(OR(F129 = "NULL", H129 = "NULL"), "NULL", (F129+H129)/2)</f>
        <v>87.176249999999996</v>
      </c>
      <c r="AD129" s="15">
        <v>17000000083</v>
      </c>
      <c r="AE129" s="8">
        <f>IF(H129 = "NULL", "NULL", AF129/28.35)</f>
        <v>10.249999999999998</v>
      </c>
      <c r="AF129" s="8">
        <f>IF(H129 = "NULL", "NULL", J129*2)</f>
        <v>290.58749999999998</v>
      </c>
      <c r="AG129" s="15">
        <v>19000000083</v>
      </c>
      <c r="AH129" s="8">
        <f>IF(AB129 = "NULL", "NULL", AB129*2)</f>
        <v>6.1499999999999995</v>
      </c>
      <c r="AI129" s="8">
        <f>IF(AC129 = "NULL", "NULL", AC129*2)</f>
        <v>174.35249999999999</v>
      </c>
      <c r="AJ129" s="15">
        <v>21000000083</v>
      </c>
      <c r="AK129" s="13"/>
      <c r="AL129" s="11" t="str">
        <f>SUBSTITUTE(D129,CHAR(10)&amp;"• Packed in a facility and/or equipment that produces products containing peanuts, tree nuts, soybean, milk, dairy, eggs, fish, shellfish, wheat, sesame. •","")</f>
        <v>Cinnamon Roll Popcorn Seasoning Ingredients:
sugar, brown sugar, cinnamon, natural flavors including butter, salt, less than 2% silicon dioxide added to prevent caking
• ALLERGY ALERT: contains milk •</v>
      </c>
    </row>
    <row r="130" spans="1:38" ht="150" x14ac:dyDescent="0.3">
      <c r="A130" s="10" t="s">
        <v>299</v>
      </c>
      <c r="B130" s="10" t="s">
        <v>1950</v>
      </c>
      <c r="C130" s="10" t="s">
        <v>300</v>
      </c>
      <c r="D130" s="11" t="s">
        <v>2603</v>
      </c>
      <c r="E130" s="8">
        <f>IF(F130 = "NULL", "NULL", F130/28.35)</f>
        <v>1.75</v>
      </c>
      <c r="F130" s="8">
        <v>49.612500000000004</v>
      </c>
      <c r="G130" s="8">
        <f>IF(H130 = "NULL", "NULL", H130/28.35)</f>
        <v>3.5</v>
      </c>
      <c r="H130" s="8">
        <v>99.225000000000009</v>
      </c>
      <c r="I130" s="8">
        <f>IF(G130 = "NULL", "NULL", G130*1.25)</f>
        <v>4.375</v>
      </c>
      <c r="J130" s="8">
        <f>IF(G130 = "NULL", "NULL", H130*1.25)</f>
        <v>124.03125000000001</v>
      </c>
      <c r="K130" s="8">
        <f>IF(G130 = "NULL", "NULL", G130*2)</f>
        <v>7</v>
      </c>
      <c r="L130" s="8">
        <f>IF(G130 = "NULL", "NULL", H130*2)</f>
        <v>198.45000000000002</v>
      </c>
      <c r="M130" s="11" t="str">
        <f>CONCATENATE(D130, CHAR(10), " - NET WT. ", TEXT(E130, "0.00"), " oz (", F130, " grams)")</f>
        <v>Cinnamon Spice Infuser Ingredients:
sugar, cassia cinnamon, sweet cinnamon, spices, lemon peel, orange pee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30" s="12">
        <v>10000000085</v>
      </c>
      <c r="O130" s="12">
        <v>30000000085</v>
      </c>
      <c r="P130" s="12">
        <v>50000000085</v>
      </c>
      <c r="Q130" s="12">
        <v>70000000085</v>
      </c>
      <c r="R130" s="12">
        <v>90000000085</v>
      </c>
      <c r="S130" s="12">
        <v>11000000085</v>
      </c>
      <c r="T130" s="12">
        <v>13000000085</v>
      </c>
      <c r="U130" s="10" t="s">
        <v>38</v>
      </c>
      <c r="V130" s="11" t="s">
        <v>146</v>
      </c>
      <c r="W130" s="8">
        <f>IF(G130 = "NULL", "NULL", G130/4)</f>
        <v>0.875</v>
      </c>
      <c r="X130" s="8">
        <f>IF(W130 = "NULL", "NULL", W130*28.35)</f>
        <v>24.806250000000002</v>
      </c>
      <c r="Y130" s="8">
        <f>IF(G130 = "NULL", "NULL", G130*4)</f>
        <v>14</v>
      </c>
      <c r="Z130" s="8">
        <f>IF(G130 = "NULL", "NULL", H130*4)</f>
        <v>396.90000000000003</v>
      </c>
      <c r="AA130" s="15">
        <v>15000000085</v>
      </c>
      <c r="AB130" s="8">
        <f>IF(OR(E130 = "NULL", G130 = "NULL"), "NULL", (E130+G130)/2)</f>
        <v>2.625</v>
      </c>
      <c r="AC130" s="8">
        <f>IF(OR(F130 = "NULL", H130 = "NULL"), "NULL", (F130+H130)/2)</f>
        <v>74.418750000000003</v>
      </c>
      <c r="AD130" s="15">
        <v>17000000085</v>
      </c>
      <c r="AE130" s="8">
        <f>IF(H130 = "NULL", "NULL", AF130/28.35)</f>
        <v>8.75</v>
      </c>
      <c r="AF130" s="8">
        <f>IF(H130 = "NULL", "NULL", J130*2)</f>
        <v>248.06250000000003</v>
      </c>
      <c r="AG130" s="15">
        <v>19000000085</v>
      </c>
      <c r="AH130" s="8">
        <f>IF(AB130 = "NULL", "NULL", AB130*2)</f>
        <v>5.25</v>
      </c>
      <c r="AI130" s="8">
        <f>IF(AC130 = "NULL", "NULL", AC130*2)</f>
        <v>148.83750000000001</v>
      </c>
      <c r="AJ130" s="15">
        <v>21000000085</v>
      </c>
      <c r="AK130" s="13"/>
      <c r="AL130" s="11" t="str">
        <f>SUBSTITUTE(D130,CHAR(10)&amp;"• Packed in a facility and/or equipment that produces products containing peanuts, tree nuts, soybean, milk, dairy, eggs, fish, shellfish, wheat, sesame. •","")</f>
        <v>Cinnamon Spice Infuser Ingredients:
sugar, cassia cinnamon, sweet cinnamon, spices, lemon peel, orange pee
• DIRECTIONS: Take off lid and add your favorite alcohol - return lid and place in fridge overnight. Strain spices and enjoy your infused alcohol. Drink right out of the mug jar. •</v>
      </c>
    </row>
    <row r="131" spans="1:38" ht="75" x14ac:dyDescent="0.3">
      <c r="A131" s="10" t="s">
        <v>297</v>
      </c>
      <c r="B131" s="10" t="s">
        <v>298</v>
      </c>
      <c r="C131" s="10" t="s">
        <v>298</v>
      </c>
      <c r="D131" s="11" t="s">
        <v>2590</v>
      </c>
      <c r="E131" s="8">
        <f>IF(F131 = "NULL", "NULL", F131/28.35)</f>
        <v>2.0499999999999998</v>
      </c>
      <c r="F131" s="8">
        <v>58.1175</v>
      </c>
      <c r="G131" s="8">
        <f>IF(H131 = "NULL", "NULL", H131/28.35)</f>
        <v>4.0999999999999996</v>
      </c>
      <c r="H131" s="8">
        <v>116.235</v>
      </c>
      <c r="I131" s="8">
        <f>IF(G131 = "NULL", "NULL", G131*1.25)</f>
        <v>5.125</v>
      </c>
      <c r="J131" s="8">
        <f>IF(G131 = "NULL", "NULL", H131*1.25)</f>
        <v>145.29374999999999</v>
      </c>
      <c r="K131" s="8">
        <f>IF(G131 = "NULL", "NULL", G131*2)</f>
        <v>8.1999999999999993</v>
      </c>
      <c r="L131" s="8">
        <f>IF(G131 = "NULL", "NULL", H131*2)</f>
        <v>232.47</v>
      </c>
      <c r="M131" s="11" t="str">
        <f>CONCATENATE(D131, CHAR(10), " - NET WT. ", TEXT(E131, "0.00"), " oz (", F131, " grams)")</f>
        <v>Cinnamon Sugar Ingredients:
cinnamon, sugar
• Packed in a facility and/or equipment that produces products containing peanuts, tree nuts, soybean, milk, dairy, eggs, fish, shellfish, wheat, sesame. •
 - NET WT. 2.05 oz (58.1175 grams)</v>
      </c>
      <c r="N131" s="12">
        <v>10000000084</v>
      </c>
      <c r="O131" s="12">
        <v>30000000084</v>
      </c>
      <c r="P131" s="12">
        <v>50000000084</v>
      </c>
      <c r="Q131" s="12">
        <v>70000000084</v>
      </c>
      <c r="R131" s="12">
        <v>90000000084</v>
      </c>
      <c r="S131" s="12">
        <v>11000000084</v>
      </c>
      <c r="T131" s="12">
        <v>13000000084</v>
      </c>
      <c r="U131" s="10"/>
      <c r="V131" s="11"/>
      <c r="W131" s="8">
        <f>IF(G131 = "NULL", "NULL", G131/4)</f>
        <v>1.0249999999999999</v>
      </c>
      <c r="X131" s="8">
        <f>IF(W131 = "NULL", "NULL", W131*28.35)</f>
        <v>29.05875</v>
      </c>
      <c r="Y131" s="8">
        <f>IF(G131 = "NULL", "NULL", G131*4)</f>
        <v>16.399999999999999</v>
      </c>
      <c r="Z131" s="8">
        <f>IF(G131 = "NULL", "NULL", H131*4)</f>
        <v>464.94</v>
      </c>
      <c r="AA131" s="15">
        <v>15000000084</v>
      </c>
      <c r="AB131" s="8">
        <f>IF(OR(E131 = "NULL", G131 = "NULL"), "NULL", (E131+G131)/2)</f>
        <v>3.0749999999999997</v>
      </c>
      <c r="AC131" s="8">
        <f>IF(OR(F131 = "NULL", H131 = "NULL"), "NULL", (F131+H131)/2)</f>
        <v>87.176249999999996</v>
      </c>
      <c r="AD131" s="15">
        <v>17000000084</v>
      </c>
      <c r="AE131" s="8">
        <f>IF(H131 = "NULL", "NULL", AF131/28.35)</f>
        <v>10.249999999999998</v>
      </c>
      <c r="AF131" s="8">
        <f>IF(H131 = "NULL", "NULL", J131*2)</f>
        <v>290.58749999999998</v>
      </c>
      <c r="AG131" s="15">
        <v>19000000084</v>
      </c>
      <c r="AH131" s="8">
        <f>IF(AB131 = "NULL", "NULL", AB131*2)</f>
        <v>6.1499999999999995</v>
      </c>
      <c r="AI131" s="8">
        <f>IF(AC131 = "NULL", "NULL", AC131*2)</f>
        <v>174.35249999999999</v>
      </c>
      <c r="AJ131" s="15">
        <v>21000000084</v>
      </c>
      <c r="AK131" s="13"/>
      <c r="AL131" s="11" t="str">
        <f>SUBSTITUTE(D131,CHAR(10)&amp;"• Packed in a facility and/or equipment that produces products containing peanuts, tree nuts, soybean, milk, dairy, eggs, fish, shellfish, wheat, sesame. •","")</f>
        <v>Cinnamon Sugar Ingredients:
cinnamon, sugar</v>
      </c>
    </row>
    <row r="132" spans="1:38" ht="75" x14ac:dyDescent="0.3">
      <c r="A132" s="10" t="s">
        <v>301</v>
      </c>
      <c r="B132" s="10" t="s">
        <v>302</v>
      </c>
      <c r="C132" s="10" t="s">
        <v>303</v>
      </c>
      <c r="D132" s="11" t="s">
        <v>2365</v>
      </c>
      <c r="E132" s="8">
        <f>IF(F132 = "NULL", "NULL", F132/28.35)</f>
        <v>0.8</v>
      </c>
      <c r="F132" s="8">
        <v>22.680000000000003</v>
      </c>
      <c r="G132" s="8">
        <f>IF(H132 = "NULL", "NULL", H132/28.35)</f>
        <v>1.6</v>
      </c>
      <c r="H132" s="8">
        <v>45.360000000000007</v>
      </c>
      <c r="I132" s="8">
        <f>IF(G132 = "NULL", "NULL", G132*1.25)</f>
        <v>2</v>
      </c>
      <c r="J132" s="8">
        <f>IF(G132 = "NULL", "NULL", H132*1.25)</f>
        <v>56.70000000000001</v>
      </c>
      <c r="K132" s="8">
        <f>IF(G132 = "NULL", "NULL", G132*2)</f>
        <v>3.2</v>
      </c>
      <c r="L132" s="8">
        <f>IF(G132 = "NULL", "NULL", H132*2)</f>
        <v>90.720000000000013</v>
      </c>
      <c r="M132" s="11" t="str">
        <f>CONCATENATE(D132, CHAR(10), " - NET WT. ", TEXT(E132, "0.00"), " oz (", F132, " grams)")</f>
        <v>Citrus Chamomile Tea Ingredients:
chamomile, orange peel, hibiscus petals, fruit flavor
• Packed in a facility and/or equipment that produces products containing peanuts, tree nuts, soybean, milk, dairy, eggs, fish, shellfish, wheat, sesame. •
 - NET WT. 0.80 oz (22.68 grams)</v>
      </c>
      <c r="N132" s="12">
        <v>10000000375</v>
      </c>
      <c r="O132" s="12">
        <v>30000000375</v>
      </c>
      <c r="P132" s="12">
        <v>50000000375</v>
      </c>
      <c r="Q132" s="12">
        <v>70000000375</v>
      </c>
      <c r="R132" s="12">
        <v>90000000375</v>
      </c>
      <c r="S132" s="12">
        <v>11000000375</v>
      </c>
      <c r="T132" s="12">
        <v>13000000375</v>
      </c>
      <c r="U132" s="10"/>
      <c r="V132" s="11"/>
      <c r="W132" s="8">
        <f>IF(G132 = "NULL", "NULL", G132/4)</f>
        <v>0.4</v>
      </c>
      <c r="X132" s="8">
        <f>IF(W132 = "NULL", "NULL", W132*28.35)</f>
        <v>11.340000000000002</v>
      </c>
      <c r="Y132" s="8">
        <f>IF(G132 = "NULL", "NULL", G132*4)</f>
        <v>6.4</v>
      </c>
      <c r="Z132" s="8">
        <f>IF(G132 = "NULL", "NULL", H132*4)</f>
        <v>181.44000000000003</v>
      </c>
      <c r="AA132" s="15">
        <v>15000000375</v>
      </c>
      <c r="AB132" s="8">
        <f>IF(OR(E132 = "NULL", G132 = "NULL"), "NULL", (E132+G132)/2)</f>
        <v>1.2000000000000002</v>
      </c>
      <c r="AC132" s="8">
        <f>IF(OR(F132 = "NULL", H132 = "NULL"), "NULL", (F132+H132)/2)</f>
        <v>34.020000000000003</v>
      </c>
      <c r="AD132" s="15">
        <v>17000000375</v>
      </c>
      <c r="AE132" s="8">
        <f>IF(H132 = "NULL", "NULL", AF132/28.35)</f>
        <v>4.0000000000000009</v>
      </c>
      <c r="AF132" s="8">
        <f>IF(H132 = "NULL", "NULL", J132*2)</f>
        <v>113.40000000000002</v>
      </c>
      <c r="AG132" s="15">
        <v>19000000375</v>
      </c>
      <c r="AH132" s="8">
        <f>IF(AB132 = "NULL", "NULL", AB132*2)</f>
        <v>2.4000000000000004</v>
      </c>
      <c r="AI132" s="8">
        <f>IF(AC132 = "NULL", "NULL", AC132*2)</f>
        <v>68.040000000000006</v>
      </c>
      <c r="AJ132" s="15">
        <v>21000000375</v>
      </c>
      <c r="AK132" s="13"/>
      <c r="AL132" s="11" t="str">
        <f>SUBSTITUTE(D132,CHAR(10)&amp;"• Packed in a facility and/or equipment that produces products containing peanuts, tree nuts, soybean, milk, dairy, eggs, fish, shellfish, wheat, sesame. •","")</f>
        <v>Citrus Chamomile Tea Ingredients:
chamomile, orange peel, hibiscus petals, fruit flavor</v>
      </c>
    </row>
    <row r="133" spans="1:38" ht="90" x14ac:dyDescent="0.3">
      <c r="A133" s="41" t="s">
        <v>304</v>
      </c>
      <c r="B133" s="10" t="s">
        <v>305</v>
      </c>
      <c r="C133" s="10" t="s">
        <v>306</v>
      </c>
      <c r="D133" s="11" t="s">
        <v>2192</v>
      </c>
      <c r="E133" s="8">
        <f>IF(F133 = "NULL", "NULL", F133/28.35)</f>
        <v>1.5873015873015872</v>
      </c>
      <c r="F133" s="8">
        <v>45</v>
      </c>
      <c r="G133" s="8">
        <f>IF(H133 = "NULL", "NULL", H133/28.35)</f>
        <v>4.2328042328042326</v>
      </c>
      <c r="H133" s="8">
        <v>120</v>
      </c>
      <c r="I133" s="8">
        <f>IF(G133 = "NULL", "NULL", G133*1.25)</f>
        <v>5.2910052910052912</v>
      </c>
      <c r="J133" s="8">
        <f>IF(G133 = "NULL", "NULL", H133*1.25)</f>
        <v>150</v>
      </c>
      <c r="K133" s="8">
        <f>IF(G133 = "NULL", "NULL", G133*2)</f>
        <v>8.4656084656084651</v>
      </c>
      <c r="L133" s="8">
        <f>IF(G133 = "NULL", "NULL", H133*2)</f>
        <v>240</v>
      </c>
      <c r="M133" s="11" t="str">
        <f>CONCATENATE(D133, CHAR(10), " - NET WT. ", TEXT(E133, "0.00"), " oz (", F133, " grams)")</f>
        <v>Citrus Sea Salt Ingredients:
sea salt, orange, lemon, black pepper, smoked hickory salt, lime, ginger
• Packed in a facility and/or equipment that produces products containing peanuts, tree nuts, soybean, milk, dairy, eggs, fish, shellfish, wheat, sesame. •
 - NET WT. 1.59 oz (45 grams)</v>
      </c>
      <c r="N133" s="12">
        <v>10000000451</v>
      </c>
      <c r="O133" s="12">
        <v>30000000451</v>
      </c>
      <c r="P133" s="12">
        <v>50000000451</v>
      </c>
      <c r="Q133" s="12">
        <v>70000000451</v>
      </c>
      <c r="R133" s="12">
        <v>90000000451</v>
      </c>
      <c r="S133" s="12">
        <v>11000000451</v>
      </c>
      <c r="T133" s="12">
        <v>13000000451</v>
      </c>
      <c r="U133" s="11" t="s">
        <v>38</v>
      </c>
      <c r="V133" s="11"/>
      <c r="W133" s="8">
        <f>IF(G133 = "NULL", "NULL", G133/4)</f>
        <v>1.0582010582010581</v>
      </c>
      <c r="X133" s="8">
        <f>IF(W133 = "NULL", "NULL", W133*28.35)</f>
        <v>30</v>
      </c>
      <c r="Y133" s="8">
        <f>IF(G133 = "NULL", "NULL", G133*4)</f>
        <v>16.93121693121693</v>
      </c>
      <c r="Z133" s="8">
        <f>IF(G133 = "NULL", "NULL", H133*4)</f>
        <v>480</v>
      </c>
      <c r="AA133" s="15">
        <v>15000000451</v>
      </c>
      <c r="AB133" s="8">
        <f>IF(OR(E133 = "NULL", G133 = "NULL"), "NULL", (E133+G133)/2)</f>
        <v>2.9100529100529098</v>
      </c>
      <c r="AC133" s="8">
        <f>IF(OR(F133 = "NULL", H133 = "NULL"), "NULL", (F133+H133)/2)</f>
        <v>82.5</v>
      </c>
      <c r="AD133" s="15">
        <v>17000000451</v>
      </c>
      <c r="AE133" s="8">
        <f>IF(H133 = "NULL", "NULL", AF133/28.35)</f>
        <v>10.582010582010582</v>
      </c>
      <c r="AF133" s="8">
        <f>IF(H133 = "NULL", "NULL", J133*2)</f>
        <v>300</v>
      </c>
      <c r="AG133" s="15">
        <v>19000000451</v>
      </c>
      <c r="AH133" s="8">
        <f>IF(AB133 = "NULL", "NULL", AB133*2)</f>
        <v>5.8201058201058196</v>
      </c>
      <c r="AI133" s="8">
        <f>IF(AC133 = "NULL", "NULL", AC133*2)</f>
        <v>165</v>
      </c>
      <c r="AJ133" s="15">
        <v>21000000451</v>
      </c>
      <c r="AK133" s="13" t="s">
        <v>307</v>
      </c>
      <c r="AL133" s="11" t="str">
        <f>SUBSTITUTE(D133,CHAR(10)&amp;"• Packed in a facility and/or equipment that produces products containing peanuts, tree nuts, soybean, milk, dairy, eggs, fish, shellfish, wheat, sesame. •","")</f>
        <v>Citrus Sea Salt Ingredients:
sea salt, orange, lemon, black pepper, smoked hickory salt, lime, ginger</v>
      </c>
    </row>
    <row r="134" spans="1:38" ht="75" x14ac:dyDescent="0.3">
      <c r="A134" s="41" t="s">
        <v>1846</v>
      </c>
      <c r="B134" s="10" t="s">
        <v>1844</v>
      </c>
      <c r="C134" s="10" t="s">
        <v>1844</v>
      </c>
      <c r="D134" s="11" t="s">
        <v>2221</v>
      </c>
      <c r="E134" s="8">
        <f>IF(F134 = "NULL", "NULL", F134/28.35)</f>
        <v>2.0499999999999998</v>
      </c>
      <c r="F134" s="8">
        <v>58.1175</v>
      </c>
      <c r="G134" s="8">
        <f>IF(H134 = "NULL", "NULL", H134/28.35)</f>
        <v>4.0999999999999996</v>
      </c>
      <c r="H134" s="8">
        <v>116.235</v>
      </c>
      <c r="I134" s="8">
        <f>IF(G134 = "NULL", "NULL", G134*1.25)</f>
        <v>5.125</v>
      </c>
      <c r="J134" s="8">
        <f>IF(G134 = "NULL", "NULL", H134*1.25)</f>
        <v>145.29374999999999</v>
      </c>
      <c r="K134" s="8">
        <f>IF(G134 = "NULL", "NULL", G134*2)</f>
        <v>8.1999999999999993</v>
      </c>
      <c r="L134" s="8">
        <f>IF(G134 = "NULL", "NULL", H134*2)</f>
        <v>232.47</v>
      </c>
      <c r="M134" s="11" t="str">
        <f>CONCATENATE(D134, CHAR(10), " - NET WT. ", TEXT(E134, "0.00"), " oz (", F134, " grams)")</f>
        <v>Citrus Sneeze Ingredients:
salt, citric acid, garlic, onion, pepper, turmeric
• Packed in a facility and/or equipment that produces products containing peanuts, tree nuts, soybean, milk, dairy, eggs, fish, shellfish, wheat, sesame. •
 - NET WT. 2.05 oz (58.1175 grams)</v>
      </c>
      <c r="N134" s="12">
        <v>10000000528</v>
      </c>
      <c r="O134" s="12">
        <v>30000000528</v>
      </c>
      <c r="P134" s="12">
        <v>50000000528</v>
      </c>
      <c r="Q134" s="12">
        <v>70000000528</v>
      </c>
      <c r="R134" s="12">
        <v>90000000528</v>
      </c>
      <c r="S134" s="12">
        <v>11000000528</v>
      </c>
      <c r="T134" s="12">
        <v>13000000528</v>
      </c>
      <c r="U134" s="10"/>
      <c r="V134" s="11"/>
      <c r="W134" s="8">
        <f>IF(G134 = "NULL", "NULL", G134/4)</f>
        <v>1.0249999999999999</v>
      </c>
      <c r="X134" s="8">
        <f>IF(W134 = "NULL", "NULL", W134*28.35)</f>
        <v>29.05875</v>
      </c>
      <c r="Y134" s="8">
        <f>IF(G134 = "NULL", "NULL", G134*4)</f>
        <v>16.399999999999999</v>
      </c>
      <c r="Z134" s="8">
        <f>IF(G134 = "NULL", "NULL", H134*4)</f>
        <v>464.94</v>
      </c>
      <c r="AA134" s="15">
        <v>15000000528</v>
      </c>
      <c r="AB134" s="8">
        <f>IF(OR(E134 = "NULL", G134 = "NULL"), "NULL", (E134+G134)/2)</f>
        <v>3.0749999999999997</v>
      </c>
      <c r="AC134" s="8">
        <f>IF(OR(F134 = "NULL", H134 = "NULL"), "NULL", (F134+H134)/2)</f>
        <v>87.176249999999996</v>
      </c>
      <c r="AD134" s="15">
        <v>17000000528</v>
      </c>
      <c r="AE134" s="8">
        <f>IF(H134 = "NULL", "NULL", AF134/28.35)</f>
        <v>10.249999999999998</v>
      </c>
      <c r="AF134" s="8">
        <f>IF(H134 = "NULL", "NULL", J134*2)</f>
        <v>290.58749999999998</v>
      </c>
      <c r="AG134" s="15">
        <v>19000000528</v>
      </c>
      <c r="AH134" s="8">
        <f>IF(AB134 = "NULL", "NULL", AB134*2)</f>
        <v>6.1499999999999995</v>
      </c>
      <c r="AI134" s="8">
        <f>IF(AC134 = "NULL", "NULL", AC134*2)</f>
        <v>174.35249999999999</v>
      </c>
      <c r="AJ134" s="15">
        <v>21000000528</v>
      </c>
      <c r="AK134" s="13" t="s">
        <v>1845</v>
      </c>
      <c r="AL134" s="11" t="str">
        <f>SUBSTITUTE(D134,CHAR(10)&amp;"• Packed in a facility and/or equipment that produces products containing peanuts, tree nuts, soybean, milk, dairy, eggs, fish, shellfish, wheat, sesame. •","")</f>
        <v>Citrus Sneeze Ingredients:
salt, citric acid, garlic, onion, pepper, turmeric</v>
      </c>
    </row>
    <row r="135" spans="1:38" ht="90" x14ac:dyDescent="0.3">
      <c r="A135" s="41" t="s">
        <v>1928</v>
      </c>
      <c r="B135" s="10" t="s">
        <v>1920</v>
      </c>
      <c r="C135" s="10" t="s">
        <v>1921</v>
      </c>
      <c r="D135" s="11" t="s">
        <v>2228</v>
      </c>
      <c r="E135" s="8">
        <f>IF(F135 = "NULL", "NULL", F135/28.35)</f>
        <v>0.91710758377425039</v>
      </c>
      <c r="F135" s="8">
        <v>26</v>
      </c>
      <c r="G135" s="8">
        <f>IF(H135 = "NULL", "NULL", H135/28.35)</f>
        <v>1.9753086419753085</v>
      </c>
      <c r="H135" s="8">
        <v>56</v>
      </c>
      <c r="I135" s="8">
        <f>IF(G135 = "NULL", "NULL", G135*1.25)</f>
        <v>2.4691358024691357</v>
      </c>
      <c r="J135" s="8">
        <f>IF(G135 = "NULL", "NULL", H135*1.25)</f>
        <v>70</v>
      </c>
      <c r="K135" s="8">
        <f>IF(G135 = "NULL", "NULL", G135*2)</f>
        <v>3.9506172839506171</v>
      </c>
      <c r="L135" s="8">
        <f>IF(G135 = "NULL", "NULL", H135*2)</f>
        <v>112</v>
      </c>
      <c r="M135" s="11" t="str">
        <f>CONCATENATE(D135, CHAR(10), " - NET WT. ", TEXT(E135, "0.00"), " oz (", F135, " grams)")</f>
        <v>Classic Italian Blend Ingredients:
garlic, salt, black pepper, onion, pepper flakes, rosemary, basil, oregano, and parsley
• Packed in a facility and/or equipment that produces products containing peanuts, tree nuts, soybean, milk, dairy, eggs, fish, shellfish, wheat, sesame. •
 - NET WT. 0.92 oz (26 grams)</v>
      </c>
      <c r="N135" s="12">
        <v>10000000537</v>
      </c>
      <c r="O135" s="12">
        <v>30000000537</v>
      </c>
      <c r="P135" s="12">
        <v>50000000537</v>
      </c>
      <c r="Q135" s="12">
        <v>70000000537</v>
      </c>
      <c r="R135" s="12">
        <v>90000000537</v>
      </c>
      <c r="S135" s="12">
        <v>11000000537</v>
      </c>
      <c r="T135" s="12">
        <v>13000000537</v>
      </c>
      <c r="U135" s="10" t="s">
        <v>38</v>
      </c>
      <c r="V135" s="11" t="s">
        <v>138</v>
      </c>
      <c r="W135" s="8">
        <f>IF(G135 = "NULL", "NULL", G135/4)</f>
        <v>0.49382716049382713</v>
      </c>
      <c r="X135" s="8">
        <f>IF(W135 = "NULL", "NULL", W135*28.35)</f>
        <v>14</v>
      </c>
      <c r="Y135" s="8">
        <f>IF(G135 = "NULL", "NULL", G135*4)</f>
        <v>7.9012345679012341</v>
      </c>
      <c r="Z135" s="8">
        <f>IF(G135 = "NULL", "NULL", H135*4)</f>
        <v>224</v>
      </c>
      <c r="AA135" s="15">
        <v>15000000537</v>
      </c>
      <c r="AB135" s="8">
        <f>IF(OR(E135 = "NULL", G135 = "NULL"), "NULL", (E135+G135)/2)</f>
        <v>1.4462081128747795</v>
      </c>
      <c r="AC135" s="8">
        <f>IF(OR(F135 = "NULL", H135 = "NULL"), "NULL", (F135+H135)/2)</f>
        <v>41</v>
      </c>
      <c r="AD135" s="15">
        <v>17000000537</v>
      </c>
      <c r="AE135" s="8">
        <f>IF(H135 = "NULL", "NULL", AF135/28.35)</f>
        <v>4.9382716049382713</v>
      </c>
      <c r="AF135" s="8">
        <f>IF(H135 = "NULL", "NULL", J135*2)</f>
        <v>140</v>
      </c>
      <c r="AG135" s="15">
        <v>19000000537</v>
      </c>
      <c r="AH135" s="8">
        <f>IF(AB135 = "NULL", "NULL", AB135*2)</f>
        <v>2.8924162257495589</v>
      </c>
      <c r="AI135" s="8">
        <f>IF(AC135 = "NULL", "NULL", AC135*2)</f>
        <v>82</v>
      </c>
      <c r="AJ135" s="15">
        <v>21000000537</v>
      </c>
      <c r="AK135" s="13" t="s">
        <v>1935</v>
      </c>
      <c r="AL135" s="11" t="str">
        <f>SUBSTITUTE(D135,CHAR(10)&amp;"• Packed in a facility and/or equipment that produces products containing peanuts, tree nuts, soybean, milk, dairy, eggs, fish, shellfish, wheat, sesame. •","")</f>
        <v>Classic Italian Blend Ingredients:
garlic, salt, black pepper, onion, pepper flakes, rosemary, basil, oregano, and parsley</v>
      </c>
    </row>
    <row r="136" spans="1:38" ht="120" x14ac:dyDescent="0.3">
      <c r="A136" s="10" t="s">
        <v>308</v>
      </c>
      <c r="B136" s="10" t="s">
        <v>309</v>
      </c>
      <c r="C136" s="10" t="s">
        <v>310</v>
      </c>
      <c r="D136" s="11" t="s">
        <v>2438</v>
      </c>
      <c r="E136" s="8">
        <f>IF(F136 = "NULL", "NULL", F136/28.35)</f>
        <v>1.3</v>
      </c>
      <c r="F136" s="8">
        <v>36.855000000000004</v>
      </c>
      <c r="G136" s="8">
        <f>IF(H136 = "NULL", "NULL", H136/28.35)</f>
        <v>2.6</v>
      </c>
      <c r="H136" s="8">
        <v>73.710000000000008</v>
      </c>
      <c r="I136" s="8">
        <f>IF(G136 = "NULL", "NULL", G136*1.25)</f>
        <v>3.25</v>
      </c>
      <c r="J136" s="8">
        <f>IF(G136 = "NULL", "NULL", H136*1.25)</f>
        <v>92.137500000000017</v>
      </c>
      <c r="K136" s="8">
        <f>IF(G136 = "NULL", "NULL", G136*2)</f>
        <v>5.2</v>
      </c>
      <c r="L136" s="8">
        <f>IF(G136 = "NULL", "NULL", H136*2)</f>
        <v>147.42000000000002</v>
      </c>
      <c r="M136" s="11" t="str">
        <f>CONCATENATE(D136, CHAR(10), " - NET WT. ", TEXT(E136, "0.00"), " oz (", F136, " grams)")</f>
        <v>Classic Italian Dressing Ingredients:
garlic, carrots, salt, dried red bell peppers, onion, maltodextrin, non gmo corn starch, citric acid, natural lemon juice, black pepper, oregano, crushed red pepper, parsley
• Packed in a facility and/or equipment that produces products containing peanuts, tree nuts, soybean, milk, dairy, eggs, fish, shellfish, wheat, sesame. •
 - NET WT. 1.30 oz (36.855 grams)</v>
      </c>
      <c r="N136" s="12">
        <v>10000000086</v>
      </c>
      <c r="O136" s="12">
        <v>30000000086</v>
      </c>
      <c r="P136" s="12">
        <v>50000000086</v>
      </c>
      <c r="Q136" s="12">
        <v>70000000086</v>
      </c>
      <c r="R136" s="12">
        <v>90000000086</v>
      </c>
      <c r="S136" s="12">
        <v>11000000086</v>
      </c>
      <c r="T136" s="12">
        <v>13000000086</v>
      </c>
      <c r="U136" s="10"/>
      <c r="V136" s="11"/>
      <c r="W136" s="8">
        <f>IF(G136 = "NULL", "NULL", G136/4)</f>
        <v>0.65</v>
      </c>
      <c r="X136" s="8">
        <f>IF(W136 = "NULL", "NULL", W136*28.35)</f>
        <v>18.427500000000002</v>
      </c>
      <c r="Y136" s="8">
        <f>IF(G136 = "NULL", "NULL", G136*4)</f>
        <v>10.4</v>
      </c>
      <c r="Z136" s="8">
        <f>IF(G136 = "NULL", "NULL", H136*4)</f>
        <v>294.84000000000003</v>
      </c>
      <c r="AA136" s="15">
        <v>15000000086</v>
      </c>
      <c r="AB136" s="8">
        <f>IF(OR(E136 = "NULL", G136 = "NULL"), "NULL", (E136+G136)/2)</f>
        <v>1.9500000000000002</v>
      </c>
      <c r="AC136" s="8">
        <f>IF(OR(F136 = "NULL", H136 = "NULL"), "NULL", (F136+H136)/2)</f>
        <v>55.282500000000006</v>
      </c>
      <c r="AD136" s="15">
        <v>17000000086</v>
      </c>
      <c r="AE136" s="8">
        <f>IF(H136 = "NULL", "NULL", AF136/28.35)</f>
        <v>6.5000000000000009</v>
      </c>
      <c r="AF136" s="8">
        <f>IF(H136 = "NULL", "NULL", J136*2)</f>
        <v>184.27500000000003</v>
      </c>
      <c r="AG136" s="15">
        <v>19000000086</v>
      </c>
      <c r="AH136" s="8">
        <f>IF(AB136 = "NULL", "NULL", AB136*2)</f>
        <v>3.9000000000000004</v>
      </c>
      <c r="AI136" s="8">
        <f>IF(AC136 = "NULL", "NULL", AC136*2)</f>
        <v>110.56500000000001</v>
      </c>
      <c r="AJ136" s="15">
        <v>21000000086</v>
      </c>
      <c r="AK136" s="13"/>
      <c r="AL136" s="11" t="str">
        <f>SUBSTITUTE(D136,CHAR(10)&amp;"• Packed in a facility and/or equipment that produces products containing peanuts, tree nuts, soybean, milk, dairy, eggs, fish, shellfish, wheat, sesame. •","")</f>
        <v>Classic Italian Dressing Ingredients:
garlic, carrots, salt, dried red bell peppers, onion, maltodextrin, non gmo corn starch, citric acid, natural lemon juice, black pepper, oregano, crushed red pepper, parsley</v>
      </c>
    </row>
    <row r="137" spans="1:38" ht="135" x14ac:dyDescent="0.3">
      <c r="A137" s="10" t="s">
        <v>311</v>
      </c>
      <c r="B137" s="10" t="s">
        <v>312</v>
      </c>
      <c r="C137" s="10" t="s">
        <v>312</v>
      </c>
      <c r="D137" s="11" t="s">
        <v>2494</v>
      </c>
      <c r="E137" s="8">
        <f>IF(F137 = "NULL", "NULL", F137/28.35)</f>
        <v>0.88183421516754845</v>
      </c>
      <c r="F137" s="8">
        <v>25</v>
      </c>
      <c r="G137" s="8">
        <f>IF(H137 = "NULL", "NULL", H137/28.35)</f>
        <v>2.2927689594356262</v>
      </c>
      <c r="H137" s="8">
        <v>65</v>
      </c>
      <c r="I137" s="8">
        <f>IF(G137 = "NULL", "NULL", G137*1.25)</f>
        <v>2.8659611992945329</v>
      </c>
      <c r="J137" s="8">
        <f>IF(G137 = "NULL", "NULL", H137*1.25)</f>
        <v>81.25</v>
      </c>
      <c r="K137" s="8">
        <f>IF(G137 = "NULL", "NULL", G137*2)</f>
        <v>4.5855379188712524</v>
      </c>
      <c r="L137" s="8">
        <f>IF(G137 = "NULL", "NULL", H137*2)</f>
        <v>130</v>
      </c>
      <c r="M137" s="11" t="str">
        <f>CONCATENATE(D137, CHAR(10), " - NET WT. ", TEXT(E137, "0.00"), " oz (", F137, " grams)")</f>
        <v>Coconut Curry Seasoning Ingredients:
coconut milk powder (coconut milk, maltodextrin, sodium caseinate) curry powder, sea salt, coriander, turmeric, fenugreek, red pepper, cumin, roasted garlic, ginger, star anise, silicon dioxide, canola oil, cardamom, natural colors, sugar, corn starch
• Packed in a facility and/or equipment that produces products containing peanuts, tree nuts, soybean, milk, dairy, eggs, fish, shellfish, wheat, sesame. •
 - NET WT. 0.88 oz (25 grams)</v>
      </c>
      <c r="N137" s="12">
        <v>10000000402</v>
      </c>
      <c r="O137" s="12">
        <v>30000000402</v>
      </c>
      <c r="P137" s="12">
        <v>50000000402</v>
      </c>
      <c r="Q137" s="12">
        <v>70000000402</v>
      </c>
      <c r="R137" s="12">
        <v>90000000402</v>
      </c>
      <c r="S137" s="12">
        <v>11000000402</v>
      </c>
      <c r="T137" s="12">
        <v>13000000402</v>
      </c>
      <c r="U137" s="10" t="s">
        <v>38</v>
      </c>
      <c r="V137" s="11" t="s">
        <v>255</v>
      </c>
      <c r="W137" s="8">
        <f>IF(G137 = "NULL", "NULL", G137/4)</f>
        <v>0.57319223985890655</v>
      </c>
      <c r="X137" s="8">
        <f>IF(W137 = "NULL", "NULL", W137*28.35)</f>
        <v>16.25</v>
      </c>
      <c r="Y137" s="8">
        <f>IF(G137 = "NULL", "NULL", G137*4)</f>
        <v>9.1710758377425048</v>
      </c>
      <c r="Z137" s="8">
        <f>IF(G137 = "NULL", "NULL", H137*4)</f>
        <v>260</v>
      </c>
      <c r="AA137" s="15">
        <v>15000000402</v>
      </c>
      <c r="AB137" s="8">
        <f>IF(OR(E137 = "NULL", G137 = "NULL"), "NULL", (E137+G137)/2)</f>
        <v>1.5873015873015874</v>
      </c>
      <c r="AC137" s="8">
        <f>IF(OR(F137 = "NULL", H137 = "NULL"), "NULL", (F137+H137)/2)</f>
        <v>45</v>
      </c>
      <c r="AD137" s="15">
        <v>17000000402</v>
      </c>
      <c r="AE137" s="8">
        <f>IF(H137 = "NULL", "NULL", AF137/28.35)</f>
        <v>5.7319223985890648</v>
      </c>
      <c r="AF137" s="8">
        <f>IF(H137 = "NULL", "NULL", J137*2)</f>
        <v>162.5</v>
      </c>
      <c r="AG137" s="15">
        <v>19000000402</v>
      </c>
      <c r="AH137" s="8">
        <f>IF(AB137 = "NULL", "NULL", AB137*2)</f>
        <v>3.1746031746031749</v>
      </c>
      <c r="AI137" s="8">
        <f>IF(AC137 = "NULL", "NULL", AC137*2)</f>
        <v>90</v>
      </c>
      <c r="AJ137" s="15">
        <v>21000000402</v>
      </c>
      <c r="AK137" s="13"/>
      <c r="AL137" s="11" t="str">
        <f>SUBSTITUTE(D137,CHAR(10)&amp;"• Packed in a facility and/or equipment that produces products containing peanuts, tree nuts, soybean, milk, dairy, eggs, fish, shellfish, wheat, sesame. •","")</f>
        <v>Coconut Curry Seasoning Ingredients:
coconut milk powder (coconut milk, maltodextrin, sodium caseinate) curry powder, sea salt, coriander, turmeric, fenugreek, red pepper, cumin, roasted garlic, ginger, star anise, silicon dioxide, canola oil, cardamom, natural colors, sugar, corn starch</v>
      </c>
    </row>
    <row r="138" spans="1:38" ht="90" x14ac:dyDescent="0.3">
      <c r="A138" s="10" t="s">
        <v>948</v>
      </c>
      <c r="B138" s="10" t="s">
        <v>1330</v>
      </c>
      <c r="C138" s="10" t="s">
        <v>1330</v>
      </c>
      <c r="D138" s="11" t="s">
        <v>2295</v>
      </c>
      <c r="E138" s="8">
        <f>IF(F138 = "NULL", "NULL", F138/28.35)</f>
        <v>1.5520282186948853</v>
      </c>
      <c r="F138" s="8">
        <v>44</v>
      </c>
      <c r="G138" s="8">
        <f>IF(H138 = "NULL", "NULL", H138/28.35)</f>
        <v>3.2451499118165783</v>
      </c>
      <c r="H138" s="8">
        <v>92</v>
      </c>
      <c r="I138" s="8">
        <f>IF(G138 = "NULL", "NULL", G138*1.25)</f>
        <v>4.0564373897707231</v>
      </c>
      <c r="J138" s="8">
        <f>IF(G138 = "NULL", "NULL", H138*1.25)</f>
        <v>115</v>
      </c>
      <c r="K138" s="8">
        <f>IF(G138 = "NULL", "NULL", G138*2)</f>
        <v>6.4902998236331566</v>
      </c>
      <c r="L138" s="8">
        <f>IF(G138 = "NULL", "NULL", H138*2)</f>
        <v>184</v>
      </c>
      <c r="M138" s="11" t="str">
        <f>CONCATENATE(D138, CHAR(10), " - NET WT. ", TEXT(E138, "0.00"), " oz (", F138, " grams)")</f>
        <v>Coffee Rub Blend Ingredients:
coffee grinds, spices, sugar, garlic, salt, extracts of paprika
• Packed in a facility and/or equipment that produces products containing peanuts, tree nuts, soybean, milk, dairy, eggs, fish, shellfish, wheat, sesame. •
 - NET WT. 1.55 oz (44 grams)</v>
      </c>
      <c r="N138" s="12">
        <v>10000000413</v>
      </c>
      <c r="O138" s="12">
        <v>30000000413</v>
      </c>
      <c r="P138" s="12">
        <v>50000000413</v>
      </c>
      <c r="Q138" s="12">
        <v>70000000413</v>
      </c>
      <c r="R138" s="12">
        <v>90000000413</v>
      </c>
      <c r="S138" s="12">
        <v>11000000413</v>
      </c>
      <c r="T138" s="12">
        <v>13000000413</v>
      </c>
      <c r="U138" s="10" t="s">
        <v>38</v>
      </c>
      <c r="V138" s="11" t="s">
        <v>1298</v>
      </c>
      <c r="W138" s="8">
        <f>IF(G138 = "NULL", "NULL", G138/4)</f>
        <v>0.81128747795414458</v>
      </c>
      <c r="X138" s="8">
        <f>IF(W138 = "NULL", "NULL", W138*28.35)</f>
        <v>23</v>
      </c>
      <c r="Y138" s="8">
        <f>IF(G138 = "NULL", "NULL", G138*4)</f>
        <v>12.980599647266313</v>
      </c>
      <c r="Z138" s="8">
        <f>IF(G138 = "NULL", "NULL", H138*4)</f>
        <v>368</v>
      </c>
      <c r="AA138" s="15">
        <v>15000000413</v>
      </c>
      <c r="AB138" s="8">
        <f>IF(OR(E138 = "NULL", G138 = "NULL"), "NULL", (E138+G138)/2)</f>
        <v>2.3985890652557318</v>
      </c>
      <c r="AC138" s="8">
        <f>IF(OR(F138 = "NULL", H138 = "NULL"), "NULL", (F138+H138)/2)</f>
        <v>68</v>
      </c>
      <c r="AD138" s="15">
        <v>17000000413</v>
      </c>
      <c r="AE138" s="8">
        <f>IF(H138 = "NULL", "NULL", AF138/28.35)</f>
        <v>8.1128747795414462</v>
      </c>
      <c r="AF138" s="8">
        <f>IF(H138 = "NULL", "NULL", J138*2)</f>
        <v>230</v>
      </c>
      <c r="AG138" s="15">
        <v>19000000413</v>
      </c>
      <c r="AH138" s="8">
        <f>IF(AB138 = "NULL", "NULL", AB138*2)</f>
        <v>4.7971781305114636</v>
      </c>
      <c r="AI138" s="8">
        <f>IF(AC138 = "NULL", "NULL", AC138*2)</f>
        <v>136</v>
      </c>
      <c r="AJ138" s="15">
        <v>21000000413</v>
      </c>
      <c r="AK138" s="13" t="s">
        <v>1600</v>
      </c>
      <c r="AL138" s="11" t="str">
        <f>SUBSTITUTE(D138,CHAR(10)&amp;"• Packed in a facility and/or equipment that produces products containing peanuts, tree nuts, soybean, milk, dairy, eggs, fish, shellfish, wheat, sesame. •","")</f>
        <v>Coffee Rub Blend Ingredients:
coffee grinds, spices, sugar, garlic, salt, extracts of paprika</v>
      </c>
    </row>
    <row r="139" spans="1:38" ht="90" x14ac:dyDescent="0.3">
      <c r="A139" s="10" t="s">
        <v>1650</v>
      </c>
      <c r="B139" s="10" t="s">
        <v>313</v>
      </c>
      <c r="C139" s="10" t="s">
        <v>2102</v>
      </c>
      <c r="D139" s="11" t="s">
        <v>2360</v>
      </c>
      <c r="E139" s="8">
        <f>IF(F139 = "NULL", "NULL", F139/28.35)</f>
        <v>0.8</v>
      </c>
      <c r="F139" s="8">
        <v>22.680000000000003</v>
      </c>
      <c r="G139" s="8">
        <f>IF(H139 = "NULL", "NULL", H139/28.35)</f>
        <v>1.6</v>
      </c>
      <c r="H139" s="8">
        <v>45.360000000000007</v>
      </c>
      <c r="I139" s="8">
        <f>IF(G139 = "NULL", "NULL", G139*1.25)</f>
        <v>2</v>
      </c>
      <c r="J139" s="8">
        <f>IF(G139 = "NULL", "NULL", H139*1.25)</f>
        <v>56.70000000000001</v>
      </c>
      <c r="K139" s="8">
        <f>IF(G139 = "NULL", "NULL", G139*2)</f>
        <v>3.2</v>
      </c>
      <c r="L139" s="8">
        <f>IF(G139 = "NULL", "NULL", H139*2)</f>
        <v>90.720000000000013</v>
      </c>
      <c r="M139" s="11" t="str">
        <f>CONCATENATE(D139, CHAR(10), " - NET WT. ", TEXT(E139, "0.00"), " oz (", F139, " grams)")</f>
        <v>Cornflower Blue Tea Ingredients:
apple, hibiscus, rose hips, orange peel, cornflower, artificial flavoring
• Packed in a facility and/or equipment that produces products containing peanuts, tree nuts, soybean, milk, dairy, eggs, fish, shellfish, wheat, sesame. •
 - NET WT. 0.80 oz (22.68 grams)</v>
      </c>
      <c r="N139" s="12">
        <v>10000000361</v>
      </c>
      <c r="O139" s="12">
        <v>30000000361</v>
      </c>
      <c r="P139" s="12">
        <v>50000000361</v>
      </c>
      <c r="Q139" s="12">
        <v>70000000361</v>
      </c>
      <c r="R139" s="12">
        <v>90000000361</v>
      </c>
      <c r="S139" s="12">
        <v>11000000361</v>
      </c>
      <c r="T139" s="12">
        <v>13000000361</v>
      </c>
      <c r="U139" s="10" t="s">
        <v>38</v>
      </c>
      <c r="V139" s="11" t="s">
        <v>1299</v>
      </c>
      <c r="W139" s="8">
        <f>IF(G139 = "NULL", "NULL", G139/4)</f>
        <v>0.4</v>
      </c>
      <c r="X139" s="8">
        <f>IF(W139 = "NULL", "NULL", W139*28.35)</f>
        <v>11.340000000000002</v>
      </c>
      <c r="Y139" s="8">
        <f>IF(G139 = "NULL", "NULL", G139*4)</f>
        <v>6.4</v>
      </c>
      <c r="Z139" s="8">
        <f>IF(G139 = "NULL", "NULL", H139*4)</f>
        <v>181.44000000000003</v>
      </c>
      <c r="AA139" s="15">
        <v>15000000361</v>
      </c>
      <c r="AB139" s="8">
        <f>IF(OR(E139 = "NULL", G139 = "NULL"), "NULL", (E139+G139)/2)</f>
        <v>1.2000000000000002</v>
      </c>
      <c r="AC139" s="8">
        <f>IF(OR(F139 = "NULL", H139 = "NULL"), "NULL", (F139+H139)/2)</f>
        <v>34.020000000000003</v>
      </c>
      <c r="AD139" s="15">
        <v>17000000361</v>
      </c>
      <c r="AE139" s="8">
        <f>IF(H139 = "NULL", "NULL", AF139/28.35)</f>
        <v>4.0000000000000009</v>
      </c>
      <c r="AF139" s="8">
        <f>IF(H139 = "NULL", "NULL", J139*2)</f>
        <v>113.40000000000002</v>
      </c>
      <c r="AG139" s="15">
        <v>19000000361</v>
      </c>
      <c r="AH139" s="8">
        <f>IF(AB139 = "NULL", "NULL", AB139*2)</f>
        <v>2.4000000000000004</v>
      </c>
      <c r="AI139" s="8">
        <f>IF(AC139 = "NULL", "NULL", AC139*2)</f>
        <v>68.040000000000006</v>
      </c>
      <c r="AJ139" s="15">
        <v>21000000361</v>
      </c>
      <c r="AK139" s="13" t="s">
        <v>314</v>
      </c>
      <c r="AL139" s="11" t="str">
        <f>SUBSTITUTE(D139,CHAR(10)&amp;"• Packed in a facility and/or equipment that produces products containing peanuts, tree nuts, soybean, milk, dairy, eggs, fish, shellfish, wheat, sesame. •","")</f>
        <v>Cornflower Blue Tea Ingredients:
apple, hibiscus, rose hips, orange peel, cornflower, artificial flavoring</v>
      </c>
    </row>
    <row r="140" spans="1:38" ht="75" x14ac:dyDescent="0.3">
      <c r="A140" s="10" t="s">
        <v>315</v>
      </c>
      <c r="B140" s="10" t="s">
        <v>316</v>
      </c>
      <c r="C140" s="10" t="s">
        <v>317</v>
      </c>
      <c r="D140" s="11" t="s">
        <v>2440</v>
      </c>
      <c r="E140" s="8">
        <f>IF(F140 = "NULL", "NULL", F140/28.35)</f>
        <v>2.0499999999999998</v>
      </c>
      <c r="F140" s="8">
        <v>58.1175</v>
      </c>
      <c r="G140" s="8">
        <f>IF(H140 = "NULL", "NULL", H140/28.35)</f>
        <v>4.0999999999999996</v>
      </c>
      <c r="H140" s="8">
        <v>116.235</v>
      </c>
      <c r="I140" s="8">
        <f>IF(G140 = "NULL", "NULL", G140*1.25)</f>
        <v>5.125</v>
      </c>
      <c r="J140" s="8">
        <f>IF(G140 = "NULL", "NULL", H140*1.25)</f>
        <v>145.29374999999999</v>
      </c>
      <c r="K140" s="8">
        <f>IF(G140 = "NULL", "NULL", G140*2)</f>
        <v>8.1999999999999993</v>
      </c>
      <c r="L140" s="8">
        <f>IF(G140 = "NULL", "NULL", H140*2)</f>
        <v>232.47</v>
      </c>
      <c r="M140" s="11" t="str">
        <f>CONCATENATE(D140, CHAR(10), " - NET WT. ", TEXT(E140, "0.00"), " oz (", F140, " grams)")</f>
        <v>Crackin' Crab &amp; Shrimp Spice Ingredients:
salt, spices, paprika
• Packed in a facility and/or equipment that produces products containing peanuts, tree nuts, soybean, milk, dairy, eggs, fish, shellfish, wheat, sesame. •
 - NET WT. 2.05 oz (58.1175 grams)</v>
      </c>
      <c r="N140" s="12">
        <v>10000000087</v>
      </c>
      <c r="O140" s="12">
        <v>30000000087</v>
      </c>
      <c r="P140" s="12">
        <v>50000000087</v>
      </c>
      <c r="Q140" s="12">
        <v>70000000087</v>
      </c>
      <c r="R140" s="12">
        <v>90000000087</v>
      </c>
      <c r="S140" s="12">
        <v>11000000087</v>
      </c>
      <c r="T140" s="12">
        <v>13000000087</v>
      </c>
      <c r="U140" s="10" t="s">
        <v>38</v>
      </c>
      <c r="V140" s="11"/>
      <c r="W140" s="8">
        <f>IF(G140 = "NULL", "NULL", G140/4)</f>
        <v>1.0249999999999999</v>
      </c>
      <c r="X140" s="8">
        <f>IF(W140 = "NULL", "NULL", W140*28.35)</f>
        <v>29.05875</v>
      </c>
      <c r="Y140" s="8">
        <f>IF(G140 = "NULL", "NULL", G140*4)</f>
        <v>16.399999999999999</v>
      </c>
      <c r="Z140" s="8">
        <f>IF(G140 = "NULL", "NULL", H140*4)</f>
        <v>464.94</v>
      </c>
      <c r="AA140" s="15">
        <v>15000000087</v>
      </c>
      <c r="AB140" s="8">
        <f>IF(OR(E140 = "NULL", G140 = "NULL"), "NULL", (E140+G140)/2)</f>
        <v>3.0749999999999997</v>
      </c>
      <c r="AC140" s="8">
        <f>IF(OR(F140 = "NULL", H140 = "NULL"), "NULL", (F140+H140)/2)</f>
        <v>87.176249999999996</v>
      </c>
      <c r="AD140" s="15">
        <v>17000000087</v>
      </c>
      <c r="AE140" s="8">
        <f>IF(H140 = "NULL", "NULL", AF140/28.35)</f>
        <v>10.249999999999998</v>
      </c>
      <c r="AF140" s="8">
        <f>IF(H140 = "NULL", "NULL", J140*2)</f>
        <v>290.58749999999998</v>
      </c>
      <c r="AG140" s="15">
        <v>19000000087</v>
      </c>
      <c r="AH140" s="8">
        <f>IF(AB140 = "NULL", "NULL", AB140*2)</f>
        <v>6.1499999999999995</v>
      </c>
      <c r="AI140" s="8">
        <f>IF(AC140 = "NULL", "NULL", AC140*2)</f>
        <v>174.35249999999999</v>
      </c>
      <c r="AJ140" s="15">
        <v>21000000087</v>
      </c>
      <c r="AK140" s="13"/>
      <c r="AL140" s="11" t="str">
        <f>SUBSTITUTE(D140,CHAR(10)&amp;"• Packed in a facility and/or equipment that produces products containing peanuts, tree nuts, soybean, milk, dairy, eggs, fish, shellfish, wheat, sesame. •","")</f>
        <v>Crackin' Crab &amp; Shrimp Spice Ingredients:
salt, spices, paprika</v>
      </c>
    </row>
    <row r="141" spans="1:38" ht="135" x14ac:dyDescent="0.3">
      <c r="A141" s="10" t="s">
        <v>318</v>
      </c>
      <c r="B141" s="10" t="s">
        <v>1953</v>
      </c>
      <c r="C141" s="10" t="s">
        <v>1953</v>
      </c>
      <c r="D141" s="11" t="s">
        <v>2605</v>
      </c>
      <c r="E141" s="8">
        <f>IF(F141 = "NULL", "NULL", F141/28.35)</f>
        <v>2</v>
      </c>
      <c r="F141" s="8">
        <v>56.7</v>
      </c>
      <c r="G141" s="8">
        <f>IF(H141 = "NULL", "NULL", H141/28.35)</f>
        <v>4</v>
      </c>
      <c r="H141" s="8">
        <v>113.4</v>
      </c>
      <c r="I141" s="8">
        <f>IF(G141 = "NULL", "NULL", G141*1.25)</f>
        <v>5</v>
      </c>
      <c r="J141" s="8">
        <f>IF(G141 = "NULL", "NULL", H141*1.25)</f>
        <v>141.75</v>
      </c>
      <c r="K141" s="8">
        <f>IF(G141 = "NULL", "NULL", G141*2)</f>
        <v>8</v>
      </c>
      <c r="L141" s="8">
        <f>IF(G141 = "NULL", "NULL", H141*2)</f>
        <v>226.8</v>
      </c>
      <c r="M141" s="11" t="str">
        <f>CONCATENATE(D141, CHAR(10), " - NET WT. ", TEXT(E141, "0.00"), " oz (", F141, " grams)")</f>
        <v>Cranberry Breeze Infuser Ingredients:
cranberries, sugar, natural cranberry flavor,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141" s="12">
        <v>10000000088</v>
      </c>
      <c r="O141" s="12">
        <v>30000000088</v>
      </c>
      <c r="P141" s="12">
        <v>50000000088</v>
      </c>
      <c r="Q141" s="12">
        <v>70000000088</v>
      </c>
      <c r="R141" s="12">
        <v>90000000088</v>
      </c>
      <c r="S141" s="12">
        <v>11000000088</v>
      </c>
      <c r="T141" s="12">
        <v>13000000088</v>
      </c>
      <c r="U141" s="10" t="s">
        <v>38</v>
      </c>
      <c r="V141" s="11" t="s">
        <v>146</v>
      </c>
      <c r="W141" s="8">
        <f>IF(G141 = "NULL", "NULL", G141/4)</f>
        <v>1</v>
      </c>
      <c r="X141" s="8">
        <f>IF(W141 = "NULL", "NULL", W141*28.35)</f>
        <v>28.35</v>
      </c>
      <c r="Y141" s="8">
        <f>IF(G141 = "NULL", "NULL", G141*4)</f>
        <v>16</v>
      </c>
      <c r="Z141" s="8">
        <f>IF(G141 = "NULL", "NULL", H141*4)</f>
        <v>453.6</v>
      </c>
      <c r="AA141" s="15">
        <v>15000000088</v>
      </c>
      <c r="AB141" s="8">
        <f>IF(OR(E141 = "NULL", G141 = "NULL"), "NULL", (E141+G141)/2)</f>
        <v>3</v>
      </c>
      <c r="AC141" s="8">
        <f>IF(OR(F141 = "NULL", H141 = "NULL"), "NULL", (F141+H141)/2)</f>
        <v>85.050000000000011</v>
      </c>
      <c r="AD141" s="15">
        <v>17000000088</v>
      </c>
      <c r="AE141" s="8">
        <f>IF(H141 = "NULL", "NULL", AF141/28.35)</f>
        <v>10</v>
      </c>
      <c r="AF141" s="8">
        <f>IF(H141 = "NULL", "NULL", J141*2)</f>
        <v>283.5</v>
      </c>
      <c r="AG141" s="15">
        <v>19000000088</v>
      </c>
      <c r="AH141" s="8">
        <f>IF(AB141 = "NULL", "NULL", AB141*2)</f>
        <v>6</v>
      </c>
      <c r="AI141" s="8">
        <f>IF(AC141 = "NULL", "NULL", AC141*2)</f>
        <v>170.10000000000002</v>
      </c>
      <c r="AJ141" s="15">
        <v>21000000088</v>
      </c>
      <c r="AK141" s="13"/>
      <c r="AL141" s="11" t="str">
        <f>SUBSTITUTE(D141,CHAR(10)&amp;"• Packed in a facility and/or equipment that produces products containing peanuts, tree nuts, soybean, milk, dairy, eggs, fish, shellfish, wheat, sesame. •","")</f>
        <v>Cranberry Breeze Infuser Ingredients:
cranberries, sugar, natural cranberry flavor, sunflower oil
• DIRECTIONS: Take off lid and add your favorite alcohol - return lid and place in fridge overnight. Strain spices and enjoy your infused alcohol. Drink right out of the mug jar. •</v>
      </c>
    </row>
    <row r="142" spans="1:38" ht="195" x14ac:dyDescent="0.3">
      <c r="A142" s="10" t="s">
        <v>319</v>
      </c>
      <c r="B142" s="10" t="s">
        <v>320</v>
      </c>
      <c r="C142" s="10" t="s">
        <v>321</v>
      </c>
      <c r="D142" s="11" t="s">
        <v>2631</v>
      </c>
      <c r="E142" s="8">
        <f>IF(F142 = "NULL", "NULL", F142/28.35)</f>
        <v>1.6875</v>
      </c>
      <c r="F142" s="8">
        <v>47.840625000000003</v>
      </c>
      <c r="G142" s="8">
        <f>IF(H142 = "NULL", "NULL", H142/28.35)</f>
        <v>3.375</v>
      </c>
      <c r="H142" s="8">
        <v>95.681250000000006</v>
      </c>
      <c r="I142" s="8">
        <f>IF(G142 = "NULL", "NULL", G142*1.25)</f>
        <v>4.21875</v>
      </c>
      <c r="J142" s="8">
        <f>IF(G142 = "NULL", "NULL", H142*1.25)</f>
        <v>119.6015625</v>
      </c>
      <c r="K142" s="8">
        <f>IF(G142 = "NULL", "NULL", G142*2)</f>
        <v>6.75</v>
      </c>
      <c r="L142" s="8">
        <f>IF(G142 = "NULL", "NULL", H142*2)</f>
        <v>191.36250000000001</v>
      </c>
      <c r="M142" s="11" t="str">
        <f>CONCATENATE(D142, CHAR(10), " - NET WT. ", TEXT(E142, "0.00"), " oz (", F142, " grams)")</f>
        <v>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42" s="12">
        <v>10000000089</v>
      </c>
      <c r="O142" s="12">
        <v>30000000089</v>
      </c>
      <c r="P142" s="12">
        <v>50000000089</v>
      </c>
      <c r="Q142" s="12">
        <v>70000000089</v>
      </c>
      <c r="R142" s="12">
        <v>90000000089</v>
      </c>
      <c r="S142" s="12">
        <v>11000000089</v>
      </c>
      <c r="T142" s="12">
        <v>13000000089</v>
      </c>
      <c r="U142" s="10"/>
      <c r="V142" s="11" t="s">
        <v>255</v>
      </c>
      <c r="W142" s="8">
        <f>IF(G142 = "NULL", "NULL", G142/4)</f>
        <v>0.84375</v>
      </c>
      <c r="X142" s="8">
        <f>IF(W142 = "NULL", "NULL", W142*28.35)</f>
        <v>23.920312500000001</v>
      </c>
      <c r="Y142" s="8">
        <f>IF(G142 = "NULL", "NULL", G142*4)</f>
        <v>13.5</v>
      </c>
      <c r="Z142" s="8">
        <f>IF(G142 = "NULL", "NULL", H142*4)</f>
        <v>382.72500000000002</v>
      </c>
      <c r="AA142" s="15">
        <v>15000000089</v>
      </c>
      <c r="AB142" s="8">
        <f>IF(OR(E142 = "NULL", G142 = "NULL"), "NULL", (E142+G142)/2)</f>
        <v>2.53125</v>
      </c>
      <c r="AC142" s="8">
        <f>IF(OR(F142 = "NULL", H142 = "NULL"), "NULL", (F142+H142)/2)</f>
        <v>71.760937500000011</v>
      </c>
      <c r="AD142" s="15">
        <v>17000000089</v>
      </c>
      <c r="AE142" s="8">
        <f>IF(H142 = "NULL", "NULL", AF142/28.35)</f>
        <v>8.4375</v>
      </c>
      <c r="AF142" s="8">
        <f>IF(H142 = "NULL", "NULL", J142*2)</f>
        <v>239.203125</v>
      </c>
      <c r="AG142" s="15">
        <v>19000000089</v>
      </c>
      <c r="AH142" s="8">
        <f>IF(AB142 = "NULL", "NULL", AB142*2)</f>
        <v>5.0625</v>
      </c>
      <c r="AI142" s="8">
        <f>IF(AC142 = "NULL", "NULL", AC142*2)</f>
        <v>143.52187500000002</v>
      </c>
      <c r="AJ142" s="15">
        <v>21000000089</v>
      </c>
      <c r="AK142" s="13"/>
      <c r="AL142" s="11" t="str">
        <f>SUBSTITUTE(D142,CHAR(10)&amp;"• Packed in a facility and/or equipment that produces products containing peanuts, tree nuts, soybean, milk, dairy, eggs, fish, shellfish, wheat, sesame. •","")</f>
        <v>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v>
      </c>
    </row>
    <row r="143" spans="1:38" ht="135" x14ac:dyDescent="0.3">
      <c r="A143" s="10" t="s">
        <v>322</v>
      </c>
      <c r="B143" s="10" t="s">
        <v>323</v>
      </c>
      <c r="C143" s="10" t="s">
        <v>324</v>
      </c>
      <c r="D143" s="11" t="s">
        <v>2156</v>
      </c>
      <c r="E143" s="8">
        <f>IF(F143 = "NULL", "NULL", F143/28.35)</f>
        <v>1.1000000000000001</v>
      </c>
      <c r="F143" s="8">
        <v>31.185000000000006</v>
      </c>
      <c r="G143" s="8">
        <f>IF(H143 = "NULL", "NULL", H143/28.35)</f>
        <v>2.2000000000000002</v>
      </c>
      <c r="H143" s="8">
        <v>62.370000000000012</v>
      </c>
      <c r="I143" s="8">
        <f>IF(G143 = "NULL", "NULL", G143*1.25)</f>
        <v>2.75</v>
      </c>
      <c r="J143" s="8">
        <f>IF(G143 = "NULL", "NULL", H143*1.25)</f>
        <v>77.96250000000002</v>
      </c>
      <c r="K143" s="8">
        <f>IF(G143 = "NULL", "NULL", G143*2)</f>
        <v>4.4000000000000004</v>
      </c>
      <c r="L143" s="8">
        <f>IF(G143 = "NULL", "NULL", H143*2)</f>
        <v>124.74000000000002</v>
      </c>
      <c r="M143" s="11" t="str">
        <f>CONCATENATE(D143, CHAR(10), " - NET WT. ", TEXT(E143, "0.00"), " oz (", F143, " grams)")</f>
        <v>Cream Cheese Powder Ingredients:
dehydrated blend of cream cheese (pasteurized milk and cream, cheese culture, salt, carob bean gum) non -fat milk, sodium phosphate
• ALLERGY ALERT: contains milk •
• No artificial flavors or colors •
• Packed in a facility and/or equipment that produces products containing peanuts, tree nuts, soybean, milk, dairy, eggs, fish, shellfish, wheat, sesame. •
 - NET WT. 1.10 oz (31.185 grams)</v>
      </c>
      <c r="N143" s="12">
        <v>10000000090</v>
      </c>
      <c r="O143" s="12">
        <v>30000000090</v>
      </c>
      <c r="P143" s="12">
        <v>50000000090</v>
      </c>
      <c r="Q143" s="12">
        <v>70000000090</v>
      </c>
      <c r="R143" s="12">
        <v>90000000090</v>
      </c>
      <c r="S143" s="12">
        <v>11000000090</v>
      </c>
      <c r="T143" s="12">
        <v>13000000090</v>
      </c>
      <c r="U143" s="10"/>
      <c r="V143" s="11"/>
      <c r="W143" s="8">
        <f>IF(G143 = "NULL", "NULL", G143/4)</f>
        <v>0.55000000000000004</v>
      </c>
      <c r="X143" s="8">
        <f>IF(W143 = "NULL", "NULL", W143*28.35)</f>
        <v>15.592500000000003</v>
      </c>
      <c r="Y143" s="8">
        <f>IF(G143 = "NULL", "NULL", G143*4)</f>
        <v>8.8000000000000007</v>
      </c>
      <c r="Z143" s="8">
        <f>IF(G143 = "NULL", "NULL", H143*4)</f>
        <v>249.48000000000005</v>
      </c>
      <c r="AA143" s="15">
        <v>15000000090</v>
      </c>
      <c r="AB143" s="8">
        <f>IF(OR(E143 = "NULL", G143 = "NULL"), "NULL", (E143+G143)/2)</f>
        <v>1.6500000000000001</v>
      </c>
      <c r="AC143" s="8">
        <f>IF(OR(F143 = "NULL", H143 = "NULL"), "NULL", (F143+H143)/2)</f>
        <v>46.777500000000011</v>
      </c>
      <c r="AD143" s="15">
        <v>17000000090</v>
      </c>
      <c r="AE143" s="8">
        <f>IF(H143 = "NULL", "NULL", AF143/28.35)</f>
        <v>5.5000000000000009</v>
      </c>
      <c r="AF143" s="8">
        <f>IF(H143 = "NULL", "NULL", J143*2)</f>
        <v>155.92500000000004</v>
      </c>
      <c r="AG143" s="15">
        <v>19000000090</v>
      </c>
      <c r="AH143" s="8">
        <f>IF(AB143 = "NULL", "NULL", AB143*2)</f>
        <v>3.3000000000000003</v>
      </c>
      <c r="AI143" s="8">
        <f>IF(AC143 = "NULL", "NULL", AC143*2)</f>
        <v>93.555000000000021</v>
      </c>
      <c r="AJ143" s="15">
        <v>21000000090</v>
      </c>
      <c r="AK143" s="13"/>
      <c r="AL143" s="11" t="str">
        <f>SUBSTITUTE(D143,CHAR(10)&amp;"• Packed in a facility and/or equipment that produces products containing peanuts, tree nuts, soybean, milk, dairy, eggs, fish, shellfish, wheat, sesame. •","")</f>
        <v>Cream Cheese Powder Ingredients:
dehydrated blend of cream cheese (pasteurized milk and cream, cheese culture, salt, carob bean gum) non -fat milk, sodium phosphate
• ALLERGY ALERT: contains milk •
• No artificial flavors or colors •</v>
      </c>
    </row>
    <row r="144" spans="1:38" ht="255" x14ac:dyDescent="0.3">
      <c r="A144" s="10" t="s">
        <v>325</v>
      </c>
      <c r="B144" s="10" t="s">
        <v>326</v>
      </c>
      <c r="C144" s="10" t="s">
        <v>327</v>
      </c>
      <c r="D144" s="11" t="s">
        <v>2635</v>
      </c>
      <c r="E144" s="8">
        <f>IF(F144 = "NULL", "NULL", F144/28.35)</f>
        <v>1.6875</v>
      </c>
      <c r="F144" s="8">
        <v>47.840625000000003</v>
      </c>
      <c r="G144" s="8">
        <f>IF(H144 = "NULL", "NULL", H144/28.35)</f>
        <v>3.375</v>
      </c>
      <c r="H144" s="8">
        <v>95.681250000000006</v>
      </c>
      <c r="I144" s="8">
        <f>IF(G144 = "NULL", "NULL", G144*1.25)</f>
        <v>4.21875</v>
      </c>
      <c r="J144" s="8">
        <f>IF(G144 = "NULL", "NULL", H144*1.25)</f>
        <v>119.6015625</v>
      </c>
      <c r="K144" s="8">
        <f>IF(G144 = "NULL", "NULL", G144*2)</f>
        <v>6.75</v>
      </c>
      <c r="L144" s="8">
        <f>IF(G144 = "NULL", "NULL", H144*2)</f>
        <v>191.36250000000001</v>
      </c>
      <c r="M144" s="11" t="str">
        <f>CONCATENATE(D144, CHAR(10), " - NET WT. ", TEXT(E144, "0.00"), " oz (", F144, " grams)")</f>
        <v>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44" s="12">
        <v>10000000471</v>
      </c>
      <c r="O144" s="12">
        <v>30000000471</v>
      </c>
      <c r="P144" s="12">
        <v>50000000471</v>
      </c>
      <c r="Q144" s="12">
        <v>70000000471</v>
      </c>
      <c r="R144" s="12">
        <v>90000000471</v>
      </c>
      <c r="S144" s="12">
        <v>11000000471</v>
      </c>
      <c r="T144" s="12">
        <v>13000000471</v>
      </c>
      <c r="U144" s="10" t="s">
        <v>38</v>
      </c>
      <c r="V144" s="11" t="s">
        <v>255</v>
      </c>
      <c r="W144" s="8">
        <f>IF(G144 = "NULL", "NULL", G144/4)</f>
        <v>0.84375</v>
      </c>
      <c r="X144" s="8">
        <f>IF(W144 = "NULL", "NULL", W144*28.35)</f>
        <v>23.920312500000001</v>
      </c>
      <c r="Y144" s="8">
        <f>IF(G144 = "NULL", "NULL", G144*4)</f>
        <v>13.5</v>
      </c>
      <c r="Z144" s="8">
        <f>IF(G144 = "NULL", "NULL", H144*4)</f>
        <v>382.72500000000002</v>
      </c>
      <c r="AA144" s="15">
        <v>15000000471</v>
      </c>
      <c r="AB144" s="8">
        <f>IF(OR(E144 = "NULL", G144 = "NULL"), "NULL", (E144+G144)/2)</f>
        <v>2.53125</v>
      </c>
      <c r="AC144" s="8">
        <f>IF(OR(F144 = "NULL", H144 = "NULL"), "NULL", (F144+H144)/2)</f>
        <v>71.760937500000011</v>
      </c>
      <c r="AD144" s="15">
        <v>17000000471</v>
      </c>
      <c r="AE144" s="8">
        <f>IF(H144 = "NULL", "NULL", AF144/28.35)</f>
        <v>8.4375</v>
      </c>
      <c r="AF144" s="8">
        <f>IF(H144 = "NULL", "NULL", J144*2)</f>
        <v>239.203125</v>
      </c>
      <c r="AG144" s="15">
        <v>19000000471</v>
      </c>
      <c r="AH144" s="8">
        <f>IF(AB144 = "NULL", "NULL", AB144*2)</f>
        <v>5.0625</v>
      </c>
      <c r="AI144" s="8">
        <f>IF(AC144 = "NULL", "NULL", AC144*2)</f>
        <v>143.52187500000002</v>
      </c>
      <c r="AJ144" s="15">
        <v>21000000471</v>
      </c>
      <c r="AK144" s="13"/>
      <c r="AL144" s="11" t="str">
        <f>SUBSTITUTE(D144,CHAR(10)&amp;"• Packed in a facility and/or equipment that produces products containing peanuts, tree nuts, soybean, milk, dairy, eggs, fish, shellfish, wheat, sesame. •","")</f>
        <v>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v>
      </c>
    </row>
    <row r="145" spans="1:38" ht="120" x14ac:dyDescent="0.3">
      <c r="A145" s="10" t="s">
        <v>328</v>
      </c>
      <c r="B145" s="10" t="s">
        <v>329</v>
      </c>
      <c r="C145" s="10" t="s">
        <v>330</v>
      </c>
      <c r="D145" s="11" t="s">
        <v>2409</v>
      </c>
      <c r="E145" s="8">
        <f>IF(F145 = "NULL", "NULL", F145/28.35)</f>
        <v>1.2</v>
      </c>
      <c r="F145" s="8">
        <v>34.020000000000003</v>
      </c>
      <c r="G145" s="8">
        <f>IF(H145 = "NULL", "NULL", H145/28.35)</f>
        <v>2.4</v>
      </c>
      <c r="H145" s="8">
        <v>68.040000000000006</v>
      </c>
      <c r="I145" s="8">
        <f>IF(G145 = "NULL", "NULL", G145*1.25)</f>
        <v>3</v>
      </c>
      <c r="J145" s="8">
        <f>IF(G145 = "NULL", "NULL", H145*1.25)</f>
        <v>85.050000000000011</v>
      </c>
      <c r="K145" s="8">
        <f>IF(G145 = "NULL", "NULL", G145*2)</f>
        <v>4.8</v>
      </c>
      <c r="L145" s="8">
        <f>IF(G145 = "NULL", "NULL", H145*2)</f>
        <v>136.08000000000001</v>
      </c>
      <c r="M145" s="11" t="str">
        <f>CONCATENATE(D145, CHAR(10), " - NET WT. ", TEXT(E145, "0.00"), " oz (", F145, " grams)")</f>
        <v>Creamy Dill Popcorn Seasoning Ingredients:
buttermilk solids, garlic powder, salt, whey, maltodextrin, msg, citric acid, natural flavor, dill weed (may contain sunflower oil and silicon dioxide as processing aids)
• ALLERGY ALERT: buttermilk, sunflower oil •
• Packed in a facility and/or equipment that produces products containing peanuts, tree nuts, soybean, milk, dairy, eggs, fish, shellfish, wheat, sesame. •
 - NET WT. 1.20 oz (34.02 grams)</v>
      </c>
      <c r="N145" s="12">
        <v>10000000091</v>
      </c>
      <c r="O145" s="12">
        <v>30000000091</v>
      </c>
      <c r="P145" s="12">
        <v>50000000091</v>
      </c>
      <c r="Q145" s="12">
        <v>70000000091</v>
      </c>
      <c r="R145" s="12">
        <v>90000000091</v>
      </c>
      <c r="S145" s="12">
        <v>11000000091</v>
      </c>
      <c r="T145" s="12">
        <v>13000000091</v>
      </c>
      <c r="U145" s="10"/>
      <c r="V145" s="11"/>
      <c r="W145" s="8">
        <f>IF(G145 = "NULL", "NULL", G145/4)</f>
        <v>0.6</v>
      </c>
      <c r="X145" s="8">
        <f>IF(W145 = "NULL", "NULL", W145*28.35)</f>
        <v>17.010000000000002</v>
      </c>
      <c r="Y145" s="8">
        <f>IF(G145 = "NULL", "NULL", G145*4)</f>
        <v>9.6</v>
      </c>
      <c r="Z145" s="8">
        <f>IF(G145 = "NULL", "NULL", H145*4)</f>
        <v>272.16000000000003</v>
      </c>
      <c r="AA145" s="15">
        <v>15000000091</v>
      </c>
      <c r="AB145" s="8">
        <f>IF(OR(E145 = "NULL", G145 = "NULL"), "NULL", (E145+G145)/2)</f>
        <v>1.7999999999999998</v>
      </c>
      <c r="AC145" s="8">
        <f>IF(OR(F145 = "NULL", H145 = "NULL"), "NULL", (F145+H145)/2)</f>
        <v>51.03</v>
      </c>
      <c r="AD145" s="15">
        <v>17000000091</v>
      </c>
      <c r="AE145" s="8">
        <f>IF(H145 = "NULL", "NULL", AF145/28.35)</f>
        <v>6.0000000000000009</v>
      </c>
      <c r="AF145" s="8">
        <f>IF(H145 = "NULL", "NULL", J145*2)</f>
        <v>170.10000000000002</v>
      </c>
      <c r="AG145" s="15">
        <v>19000000091</v>
      </c>
      <c r="AH145" s="8">
        <f>IF(AB145 = "NULL", "NULL", AB145*2)</f>
        <v>3.5999999999999996</v>
      </c>
      <c r="AI145" s="8">
        <f>IF(AC145 = "NULL", "NULL", AC145*2)</f>
        <v>102.06</v>
      </c>
      <c r="AJ145" s="15">
        <v>21000000091</v>
      </c>
      <c r="AK145" s="13"/>
      <c r="AL145" s="11" t="str">
        <f>SUBSTITUTE(D145,CHAR(10)&amp;"• Packed in a facility and/or equipment that produces products containing peanuts, tree nuts, soybean, milk, dairy, eggs, fish, shellfish, wheat, sesame. •","")</f>
        <v>Creamy Dill Popcorn Seasoning Ingredients:
buttermilk solids, garlic powder, salt, whey, maltodextrin, msg, citric acid, natural flavor, dill weed (may contain sunflower oil and silicon dioxide as processing aids)
• ALLERGY ALERT: buttermilk, sunflower oil •</v>
      </c>
    </row>
    <row r="146" spans="1:38" ht="345" x14ac:dyDescent="0.3">
      <c r="A146" s="10" t="s">
        <v>331</v>
      </c>
      <c r="B146" s="10" t="s">
        <v>332</v>
      </c>
      <c r="C146" s="10" t="s">
        <v>333</v>
      </c>
      <c r="D146" s="11" t="s">
        <v>2499</v>
      </c>
      <c r="E146" s="8">
        <f>IF(F146 = "NULL", "NULL", F146/28.35)</f>
        <v>1.3500000000000003</v>
      </c>
      <c r="F146" s="8">
        <v>38.272500000000008</v>
      </c>
      <c r="G146" s="8">
        <f>IF(H146 = "NULL", "NULL", H146/28.35)</f>
        <v>2.7000000000000006</v>
      </c>
      <c r="H146" s="8">
        <v>76.545000000000016</v>
      </c>
      <c r="I146" s="8">
        <f>IF(G146 = "NULL", "NULL", G146*1.25)</f>
        <v>3.3750000000000009</v>
      </c>
      <c r="J146" s="8">
        <f>IF(G146 = "NULL", "NULL", H146*1.25)</f>
        <v>95.68125000000002</v>
      </c>
      <c r="K146" s="8">
        <f>IF(G146 = "NULL", "NULL", G146*2)</f>
        <v>5.4000000000000012</v>
      </c>
      <c r="L146" s="8">
        <f>IF(G146 = "NULL", "NULL", H146*2)</f>
        <v>153.09000000000003</v>
      </c>
      <c r="M146" s="11" t="str">
        <f>CONCATENATE(D146, CHAR(10), " - NET WT. ", TEXT(E146, "0.00"), " oz (", F146, " grams)")</f>
        <v>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
• Packed in a facility and/or equipment that produces products containing peanuts, tree nuts, soybean, milk, dairy, eggs, fish, shellfish, wheat, sesame. •
 - NET WT. 1.35 oz (38.2725 grams)</v>
      </c>
      <c r="N146" s="12">
        <v>10000000457</v>
      </c>
      <c r="O146" s="12">
        <v>30000000457</v>
      </c>
      <c r="P146" s="12">
        <v>50000000457</v>
      </c>
      <c r="Q146" s="12">
        <v>70000000457</v>
      </c>
      <c r="R146" s="12">
        <v>90000000457</v>
      </c>
      <c r="S146" s="12">
        <v>11000000457</v>
      </c>
      <c r="T146" s="12">
        <v>13000000457</v>
      </c>
      <c r="U146" s="10" t="s">
        <v>38</v>
      </c>
      <c r="V146" s="11"/>
      <c r="W146" s="8">
        <f>IF(G146 = "NULL", "NULL", G146/4)</f>
        <v>0.67500000000000016</v>
      </c>
      <c r="X146" s="8">
        <f>IF(W146 = "NULL", "NULL", W146*28.35)</f>
        <v>19.136250000000004</v>
      </c>
      <c r="Y146" s="8">
        <f>IF(G146 = "NULL", "NULL", G146*4)</f>
        <v>10.800000000000002</v>
      </c>
      <c r="Z146" s="8">
        <f>IF(G146 = "NULL", "NULL", H146*4)</f>
        <v>306.18000000000006</v>
      </c>
      <c r="AA146" s="15">
        <v>15000000457</v>
      </c>
      <c r="AB146" s="8">
        <f>IF(OR(E146 = "NULL", G146 = "NULL"), "NULL", (E146+G146)/2)</f>
        <v>2.0250000000000004</v>
      </c>
      <c r="AC146" s="8">
        <f>IF(OR(F146 = "NULL", H146 = "NULL"), "NULL", (F146+H146)/2)</f>
        <v>57.408750000000012</v>
      </c>
      <c r="AD146" s="15">
        <v>17000000457</v>
      </c>
      <c r="AE146" s="8">
        <f>IF(H146 = "NULL", "NULL", AF146/28.35)</f>
        <v>6.7500000000000009</v>
      </c>
      <c r="AF146" s="8">
        <f>IF(H146 = "NULL", "NULL", J146*2)</f>
        <v>191.36250000000004</v>
      </c>
      <c r="AG146" s="15">
        <v>19000000457</v>
      </c>
      <c r="AH146" s="8">
        <f>IF(AB146 = "NULL", "NULL", AB146*2)</f>
        <v>4.0500000000000007</v>
      </c>
      <c r="AI146" s="8">
        <f>IF(AC146 = "NULL", "NULL", AC146*2)</f>
        <v>114.81750000000002</v>
      </c>
      <c r="AJ146" s="15">
        <v>21000000457</v>
      </c>
      <c r="AK146" s="13"/>
      <c r="AL146" s="11" t="str">
        <f>SUBSTITUTE(D146,CHAR(10)&amp;"• Packed in a facility and/or equipment that produces products containing peanuts, tree nuts, soybean, milk, dairy, eggs, fish, shellfish, wheat, sesame. •","")</f>
        <v>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v>
      </c>
    </row>
    <row r="147" spans="1:38" ht="30" x14ac:dyDescent="0.3">
      <c r="A147" s="10" t="s">
        <v>334</v>
      </c>
      <c r="B147" s="10" t="s">
        <v>335</v>
      </c>
      <c r="C147" s="10" t="s">
        <v>335</v>
      </c>
      <c r="D147" s="11" t="s">
        <v>32</v>
      </c>
      <c r="E147" s="8">
        <f>IF(F147 = "NULL", "NULL", F147/28.35)</f>
        <v>1.3</v>
      </c>
      <c r="F147" s="8">
        <v>36.855000000000004</v>
      </c>
      <c r="G147" s="8">
        <f>IF(H147 = "NULL", "NULL", H147/28.35)</f>
        <v>2.6</v>
      </c>
      <c r="H147" s="8">
        <v>73.710000000000008</v>
      </c>
      <c r="I147" s="8">
        <f>IF(G147 = "NULL", "NULL", G147*1.25)</f>
        <v>3.25</v>
      </c>
      <c r="J147" s="8">
        <f>IF(G147 = "NULL", "NULL", H147*1.25)</f>
        <v>92.137500000000017</v>
      </c>
      <c r="K147" s="8">
        <f>IF(G147 = "NULL", "NULL", G147*2)</f>
        <v>5.2</v>
      </c>
      <c r="L147" s="8">
        <f>IF(G147 = "NULL", "NULL", H147*2)</f>
        <v>147.42000000000002</v>
      </c>
      <c r="M147" s="11" t="str">
        <f>CONCATENATE(D147, CHAR(10), " - NET WT. ", TEXT(E147, "0.00"), " oz (", F147, " grams)")</f>
        <v>NULL
 - NET WT. 1.30 oz (36.855 grams)</v>
      </c>
      <c r="N147" s="12">
        <v>10000000213</v>
      </c>
      <c r="O147" s="12">
        <v>30000000213</v>
      </c>
      <c r="P147" s="12">
        <v>50000000213</v>
      </c>
      <c r="Q147" s="12">
        <v>70000000213</v>
      </c>
      <c r="R147" s="12">
        <v>90000000213</v>
      </c>
      <c r="S147" s="12">
        <v>11000000213</v>
      </c>
      <c r="T147" s="12">
        <v>13000000213</v>
      </c>
      <c r="U147" s="10"/>
      <c r="V147" s="11"/>
      <c r="W147" s="8">
        <f>IF(G147 = "NULL", "NULL", G147/4)</f>
        <v>0.65</v>
      </c>
      <c r="X147" s="8">
        <f>IF(W147 = "NULL", "NULL", W147*28.35)</f>
        <v>18.427500000000002</v>
      </c>
      <c r="Y147" s="8">
        <f>IF(G147 = "NULL", "NULL", G147*4)</f>
        <v>10.4</v>
      </c>
      <c r="Z147" s="8">
        <f>IF(G147 = "NULL", "NULL", H147*4)</f>
        <v>294.84000000000003</v>
      </c>
      <c r="AA147" s="15">
        <v>15000000213</v>
      </c>
      <c r="AB147" s="8">
        <f>IF(OR(E147 = "NULL", G147 = "NULL"), "NULL", (E147+G147)/2)</f>
        <v>1.9500000000000002</v>
      </c>
      <c r="AC147" s="8">
        <f>IF(OR(F147 = "NULL", H147 = "NULL"), "NULL", (F147+H147)/2)</f>
        <v>55.282500000000006</v>
      </c>
      <c r="AD147" s="15">
        <v>17000000213</v>
      </c>
      <c r="AE147" s="8">
        <f>IF(H147 = "NULL", "NULL", AF147/28.35)</f>
        <v>6.5000000000000009</v>
      </c>
      <c r="AF147" s="8">
        <f>IF(H147 = "NULL", "NULL", J147*2)</f>
        <v>184.27500000000003</v>
      </c>
      <c r="AG147" s="15">
        <v>19000000213</v>
      </c>
      <c r="AH147" s="8">
        <f>IF(AB147 = "NULL", "NULL", AB147*2)</f>
        <v>3.9000000000000004</v>
      </c>
      <c r="AI147" s="8">
        <f>IF(AC147 = "NULL", "NULL", AC147*2)</f>
        <v>110.56500000000001</v>
      </c>
      <c r="AJ147" s="15">
        <v>21000000213</v>
      </c>
      <c r="AK147" s="13"/>
      <c r="AL147" s="11" t="str">
        <f>SUBSTITUTE(D147,CHAR(10)&amp;"• Packed in a facility and/or equipment that produces products containing peanuts, tree nuts, soybean, milk, dairy, eggs, fish, shellfish, wheat, sesame. •","")</f>
        <v>NULL</v>
      </c>
    </row>
    <row r="148" spans="1:38" ht="90" x14ac:dyDescent="0.3">
      <c r="A148" s="41" t="s">
        <v>336</v>
      </c>
      <c r="B148" s="10" t="s">
        <v>337</v>
      </c>
      <c r="C148" s="10" t="s">
        <v>338</v>
      </c>
      <c r="D148" s="11" t="s">
        <v>2176</v>
      </c>
      <c r="E148" s="8">
        <f>IF(F148 = "NULL", "NULL", F148/28.35)</f>
        <v>2.0499999999999998</v>
      </c>
      <c r="F148" s="8">
        <v>58.1175</v>
      </c>
      <c r="G148" s="8">
        <f>IF(H148 = "NULL", "NULL", H148/28.35)</f>
        <v>4.0999999999999996</v>
      </c>
      <c r="H148" s="8">
        <v>116.235</v>
      </c>
      <c r="I148" s="8">
        <f>IF(G148 = "NULL", "NULL", G148*1.25)</f>
        <v>5.125</v>
      </c>
      <c r="J148" s="8">
        <f>IF(G148 = "NULL", "NULL", H148*1.25)</f>
        <v>145.29374999999999</v>
      </c>
      <c r="K148" s="8">
        <f>IF(G148 = "NULL", "NULL", G148*2)</f>
        <v>8.1999999999999993</v>
      </c>
      <c r="L148" s="8">
        <f>IF(G148 = "NULL", "NULL", H148*2)</f>
        <v>232.47</v>
      </c>
      <c r="M148" s="11" t="str">
        <f>CONCATENATE(D148, CHAR(10), " - NET WT. ", TEXT(E148, "0.00"), " oz (", F148, " grams)")</f>
        <v>Crestline Crustacean Sensation Seafood Seasoning Ingredients:
paprika, lemon, salt, spices
• Packed in a facility and/or equipment that produces products containing peanuts, tree nuts, soybean, milk, dairy, eggs, fish, shellfish, wheat, sesame. •
 - NET WT. 2.05 oz (58.1175 grams)</v>
      </c>
      <c r="N148" s="12">
        <v>10000000431</v>
      </c>
      <c r="O148" s="12">
        <v>30000000431</v>
      </c>
      <c r="P148" s="12">
        <v>50000000431</v>
      </c>
      <c r="Q148" s="12">
        <v>70000000431</v>
      </c>
      <c r="R148" s="12">
        <v>90000000431</v>
      </c>
      <c r="S148" s="12">
        <v>11000000431</v>
      </c>
      <c r="T148" s="12">
        <v>13000000431</v>
      </c>
      <c r="U148" s="11"/>
      <c r="V148" s="11"/>
      <c r="W148" s="8">
        <f>IF(G148 = "NULL", "NULL", G148/4)</f>
        <v>1.0249999999999999</v>
      </c>
      <c r="X148" s="8">
        <f>IF(W148 = "NULL", "NULL", W148*28.35)</f>
        <v>29.05875</v>
      </c>
      <c r="Y148" s="8">
        <f>IF(G148 = "NULL", "NULL", G148*4)</f>
        <v>16.399999999999999</v>
      </c>
      <c r="Z148" s="8">
        <f>IF(G148 = "NULL", "NULL", H148*4)</f>
        <v>464.94</v>
      </c>
      <c r="AA148" s="15">
        <v>15000000431</v>
      </c>
      <c r="AB148" s="8">
        <f>IF(OR(E148 = "NULL", G148 = "NULL"), "NULL", (E148+G148)/2)</f>
        <v>3.0749999999999997</v>
      </c>
      <c r="AC148" s="8">
        <f>IF(OR(F148 = "NULL", H148 = "NULL"), "NULL", (F148+H148)/2)</f>
        <v>87.176249999999996</v>
      </c>
      <c r="AD148" s="15">
        <v>17000000431</v>
      </c>
      <c r="AE148" s="8">
        <f>IF(H148 = "NULL", "NULL", AF148/28.35)</f>
        <v>10.249999999999998</v>
      </c>
      <c r="AF148" s="8">
        <f>IF(H148 = "NULL", "NULL", J148*2)</f>
        <v>290.58749999999998</v>
      </c>
      <c r="AG148" s="15">
        <v>19000000431</v>
      </c>
      <c r="AH148" s="8">
        <f>IF(AB148 = "NULL", "NULL", AB148*2)</f>
        <v>6.1499999999999995</v>
      </c>
      <c r="AI148" s="8">
        <f>IF(AC148 = "NULL", "NULL", AC148*2)</f>
        <v>174.35249999999999</v>
      </c>
      <c r="AJ148" s="15">
        <v>21000000431</v>
      </c>
      <c r="AK148" s="13" t="s">
        <v>339</v>
      </c>
      <c r="AL148" s="11" t="str">
        <f>SUBSTITUTE(D148,CHAR(10)&amp;"• Packed in a facility and/or equipment that produces products containing peanuts, tree nuts, soybean, milk, dairy, eggs, fish, shellfish, wheat, sesame. •","")</f>
        <v>Crestline Crustacean Sensation Seafood Seasoning Ingredients:
paprika, lemon, salt, spices</v>
      </c>
    </row>
    <row r="149" spans="1:38" ht="75" x14ac:dyDescent="0.3">
      <c r="A149" s="10" t="s">
        <v>340</v>
      </c>
      <c r="B149" s="10" t="s">
        <v>341</v>
      </c>
      <c r="C149" s="10" t="s">
        <v>341</v>
      </c>
      <c r="D149" s="11" t="s">
        <v>2376</v>
      </c>
      <c r="E149" s="8">
        <f>IF(F149 = "NULL", "NULL", F149/28.35)</f>
        <v>0.85</v>
      </c>
      <c r="F149" s="8">
        <v>24.0975</v>
      </c>
      <c r="G149" s="8">
        <f>IF(H149 = "NULL", "NULL", H149/28.35)</f>
        <v>1.7</v>
      </c>
      <c r="H149" s="8">
        <v>48.195</v>
      </c>
      <c r="I149" s="8">
        <f>IF(G149 = "NULL", "NULL", G149*1.25)</f>
        <v>2.125</v>
      </c>
      <c r="J149" s="8">
        <f>IF(G149 = "NULL", "NULL", H149*1.25)</f>
        <v>60.243749999999999</v>
      </c>
      <c r="K149" s="8">
        <f>IF(G149 = "NULL", "NULL", G149*2)</f>
        <v>3.4</v>
      </c>
      <c r="L149" s="8">
        <f>IF(G149 = "NULL", "NULL", H149*2)</f>
        <v>96.39</v>
      </c>
      <c r="M149" s="11" t="str">
        <f>CONCATENATE(D149, CHAR(10), " - NET WT. ", TEXT(E149, "0.00"), " oz (", F149, " grams)")</f>
        <v>Crushed Red Pepper Ingredients:
red peppers (crushed)
• Packed in a facility and/or equipment that produces products containing peanuts, tree nuts, soybean, milk, dairy, eggs, fish, shellfish, wheat, sesame. •
 - NET WT. 0.85 oz (24.0975 grams)</v>
      </c>
      <c r="N149" s="12">
        <v>10000000092</v>
      </c>
      <c r="O149" s="12">
        <v>30000000092</v>
      </c>
      <c r="P149" s="12">
        <v>50000000092</v>
      </c>
      <c r="Q149" s="12">
        <v>70000000092</v>
      </c>
      <c r="R149" s="12">
        <v>90000000092</v>
      </c>
      <c r="S149" s="12">
        <v>11000000092</v>
      </c>
      <c r="T149" s="12">
        <v>13000000092</v>
      </c>
      <c r="U149" s="10"/>
      <c r="V149" s="11" t="s">
        <v>195</v>
      </c>
      <c r="W149" s="8">
        <f>IF(G149 = "NULL", "NULL", G149/4)</f>
        <v>0.42499999999999999</v>
      </c>
      <c r="X149" s="8">
        <f>IF(W149 = "NULL", "NULL", W149*28.35)</f>
        <v>12.04875</v>
      </c>
      <c r="Y149" s="8">
        <f>IF(G149 = "NULL", "NULL", G149*4)</f>
        <v>6.8</v>
      </c>
      <c r="Z149" s="8">
        <f>IF(G149 = "NULL", "NULL", H149*4)</f>
        <v>192.78</v>
      </c>
      <c r="AA149" s="15">
        <v>15000000092</v>
      </c>
      <c r="AB149" s="8">
        <f>IF(OR(E149 = "NULL", G149 = "NULL"), "NULL", (E149+G149)/2)</f>
        <v>1.2749999999999999</v>
      </c>
      <c r="AC149" s="8">
        <f>IF(OR(F149 = "NULL", H149 = "NULL"), "NULL", (F149+H149)/2)</f>
        <v>36.146250000000002</v>
      </c>
      <c r="AD149" s="15">
        <v>17000000092</v>
      </c>
      <c r="AE149" s="8">
        <f>IF(H149 = "NULL", "NULL", AF149/28.35)</f>
        <v>4.25</v>
      </c>
      <c r="AF149" s="8">
        <f>IF(H149 = "NULL", "NULL", J149*2)</f>
        <v>120.4875</v>
      </c>
      <c r="AG149" s="15">
        <v>19000000092</v>
      </c>
      <c r="AH149" s="8">
        <f>IF(AB149 = "NULL", "NULL", AB149*2)</f>
        <v>2.5499999999999998</v>
      </c>
      <c r="AI149" s="8">
        <f>IF(AC149 = "NULL", "NULL", AC149*2)</f>
        <v>72.292500000000004</v>
      </c>
      <c r="AJ149" s="15">
        <v>21000000092</v>
      </c>
      <c r="AK149" s="13"/>
      <c r="AL149" s="11" t="str">
        <f>SUBSTITUTE(D149,CHAR(10)&amp;"• Packed in a facility and/or equipment that produces products containing peanuts, tree nuts, soybean, milk, dairy, eggs, fish, shellfish, wheat, sesame. •","")</f>
        <v>Crushed Red Pepper Ingredients:
red peppers (crushed)</v>
      </c>
    </row>
    <row r="150" spans="1:38" ht="75" x14ac:dyDescent="0.3">
      <c r="A150" s="39" t="s">
        <v>342</v>
      </c>
      <c r="B150" s="10" t="s">
        <v>343</v>
      </c>
      <c r="C150" s="10" t="s">
        <v>343</v>
      </c>
      <c r="D150" s="11" t="s">
        <v>2439</v>
      </c>
      <c r="E150" s="8">
        <f>IF(F150 = "NULL", "NULL", F150/28.35)</f>
        <v>2.0499999999999998</v>
      </c>
      <c r="F150" s="8">
        <v>58.1175</v>
      </c>
      <c r="G150" s="8">
        <f>IF(H150 = "NULL", "NULL", H150/28.35)</f>
        <v>4.0999999999999996</v>
      </c>
      <c r="H150" s="8">
        <v>116.235</v>
      </c>
      <c r="I150" s="8">
        <f>IF(G150 = "NULL", "NULL", G150*1.25)</f>
        <v>5.125</v>
      </c>
      <c r="J150" s="8">
        <f>IF(G150 = "NULL", "NULL", H150*1.25)</f>
        <v>145.29374999999999</v>
      </c>
      <c r="K150" s="8">
        <f>IF(G150 = "NULL", "NULL", G150*2)</f>
        <v>8.1999999999999993</v>
      </c>
      <c r="L150" s="8">
        <f>IF(G150 = "NULL", "NULL", H150*2)</f>
        <v>232.47</v>
      </c>
      <c r="M150" s="11" t="str">
        <f>CONCATENATE(D150, CHAR(10), " - NET WT. ", TEXT(E150, "0.00"), " oz (", F150, " grams)")</f>
        <v>Crustacean Sensation Seasoning Ingredients:
paprika, lemon, salt, spices
• Packed in a facility and/or equipment that produces products containing peanuts, tree nuts, soybean, milk, dairy, eggs, fish, shellfish, wheat, sesame. •
 - NET WT. 2.05 oz (58.1175 grams)</v>
      </c>
      <c r="N150" s="12">
        <v>10000000093</v>
      </c>
      <c r="O150" s="12">
        <v>30000000093</v>
      </c>
      <c r="P150" s="12">
        <v>50000000093</v>
      </c>
      <c r="Q150" s="12">
        <v>70000000093</v>
      </c>
      <c r="R150" s="12">
        <v>90000000093</v>
      </c>
      <c r="S150" s="12">
        <v>11000000093</v>
      </c>
      <c r="T150" s="12">
        <v>13000000093</v>
      </c>
      <c r="U150" s="10"/>
      <c r="V150" s="11"/>
      <c r="W150" s="8">
        <f>IF(G150 = "NULL", "NULL", G150/4)</f>
        <v>1.0249999999999999</v>
      </c>
      <c r="X150" s="8">
        <f>IF(W150 = "NULL", "NULL", W150*28.35)</f>
        <v>29.05875</v>
      </c>
      <c r="Y150" s="8">
        <f>IF(G150 = "NULL", "NULL", G150*4)</f>
        <v>16.399999999999999</v>
      </c>
      <c r="Z150" s="8">
        <f>IF(G150 = "NULL", "NULL", H150*4)</f>
        <v>464.94</v>
      </c>
      <c r="AA150" s="15">
        <v>15000000093</v>
      </c>
      <c r="AB150" s="8">
        <f>IF(OR(E150 = "NULL", G150 = "NULL"), "NULL", (E150+G150)/2)</f>
        <v>3.0749999999999997</v>
      </c>
      <c r="AC150" s="8">
        <f>IF(OR(F150 = "NULL", H150 = "NULL"), "NULL", (F150+H150)/2)</f>
        <v>87.176249999999996</v>
      </c>
      <c r="AD150" s="15">
        <v>17000000093</v>
      </c>
      <c r="AE150" s="8">
        <f>IF(H150 = "NULL", "NULL", AF150/28.35)</f>
        <v>10.249999999999998</v>
      </c>
      <c r="AF150" s="8">
        <f>IF(H150 = "NULL", "NULL", J150*2)</f>
        <v>290.58749999999998</v>
      </c>
      <c r="AG150" s="15">
        <v>19000000093</v>
      </c>
      <c r="AH150" s="8">
        <f>IF(AB150 = "NULL", "NULL", AB150*2)</f>
        <v>6.1499999999999995</v>
      </c>
      <c r="AI150" s="8">
        <f>IF(AC150 = "NULL", "NULL", AC150*2)</f>
        <v>174.35249999999999</v>
      </c>
      <c r="AJ150" s="15">
        <v>21000000093</v>
      </c>
      <c r="AK150" s="13"/>
      <c r="AL150" s="11" t="str">
        <f>SUBSTITUTE(D150,CHAR(10)&amp;"• Packed in a facility and/or equipment that produces products containing peanuts, tree nuts, soybean, milk, dairy, eggs, fish, shellfish, wheat, sesame. •","")</f>
        <v>Crustacean Sensation Seasoning Ingredients:
paprika, lemon, salt, spices</v>
      </c>
    </row>
    <row r="151" spans="1:38" ht="75" x14ac:dyDescent="0.3">
      <c r="A151" s="10" t="s">
        <v>1306</v>
      </c>
      <c r="B151" s="10" t="s">
        <v>1307</v>
      </c>
      <c r="C151" s="10" t="s">
        <v>1307</v>
      </c>
      <c r="D151" s="11" t="s">
        <v>2505</v>
      </c>
      <c r="E151" s="8">
        <f>IF(F151 = "NULL", "NULL", F151/28.35)</f>
        <v>1.6</v>
      </c>
      <c r="F151" s="8">
        <v>45.360000000000007</v>
      </c>
      <c r="G151" s="8">
        <f>IF(H151 = "NULL", "NULL", H151/28.35)</f>
        <v>3.2</v>
      </c>
      <c r="H151" s="8">
        <v>90.720000000000013</v>
      </c>
      <c r="I151" s="8">
        <f>IF(G151 = "NULL", "NULL", G151*1.25)</f>
        <v>4</v>
      </c>
      <c r="J151" s="8">
        <f>IF(G151 = "NULL", "NULL", H151*1.25)</f>
        <v>113.40000000000002</v>
      </c>
      <c r="K151" s="8">
        <f>IF(G151 = "NULL", "NULL", G151*2)</f>
        <v>6.4</v>
      </c>
      <c r="L151" s="8">
        <f>IF(G151 = "NULL", "NULL", H151*2)</f>
        <v>181.44000000000003</v>
      </c>
      <c r="M151" s="11" t="str">
        <f>CONCATENATE(D151, CHAR(10), " - NET WT. ", TEXT(E151, "0.00"), " oz (", F151, " grams)")</f>
        <v>Cuban Seasoning Ingredients:
garlic, cumin, black pepper, orange and lime
• Packed in a facility and/or equipment that produces products containing peanuts, tree nuts, soybean, milk, dairy, eggs, fish, shellfish, wheat, sesame. •
 - NET WT. 1.60 oz (45.36 grams)</v>
      </c>
      <c r="N151" s="12">
        <v>10000000485</v>
      </c>
      <c r="O151" s="12">
        <v>30000000485</v>
      </c>
      <c r="P151" s="12">
        <v>50000000485</v>
      </c>
      <c r="Q151" s="12">
        <v>70000000485</v>
      </c>
      <c r="R151" s="12">
        <v>90000000485</v>
      </c>
      <c r="S151" s="12">
        <v>11000000485</v>
      </c>
      <c r="T151" s="12">
        <v>13000000485</v>
      </c>
      <c r="U151" s="10" t="s">
        <v>38</v>
      </c>
      <c r="V151" s="11" t="s">
        <v>138</v>
      </c>
      <c r="W151" s="8">
        <f>IF(G151 = "NULL", "NULL", G151/4)</f>
        <v>0.8</v>
      </c>
      <c r="X151" s="8">
        <f>IF(W151 = "NULL", "NULL", W151*28.35)</f>
        <v>22.680000000000003</v>
      </c>
      <c r="Y151" s="8">
        <f>IF(G151 = "NULL", "NULL", G151*4)</f>
        <v>12.8</v>
      </c>
      <c r="Z151" s="8">
        <f>IF(G151 = "NULL", "NULL", H151*4)</f>
        <v>362.88000000000005</v>
      </c>
      <c r="AA151" s="15">
        <v>15000000485</v>
      </c>
      <c r="AB151" s="8">
        <f>IF(OR(E151 = "NULL", G151 = "NULL"), "NULL", (E151+G151)/2)</f>
        <v>2.4000000000000004</v>
      </c>
      <c r="AC151" s="8">
        <f>IF(OR(F151 = "NULL", H151 = "NULL"), "NULL", (F151+H151)/2)</f>
        <v>68.040000000000006</v>
      </c>
      <c r="AD151" s="15">
        <v>17000000485</v>
      </c>
      <c r="AE151" s="8">
        <f>IF(H151 = "NULL", "NULL", AF151/28.35)</f>
        <v>8.0000000000000018</v>
      </c>
      <c r="AF151" s="8">
        <f>IF(H151 = "NULL", "NULL", J151*2)</f>
        <v>226.80000000000004</v>
      </c>
      <c r="AG151" s="15">
        <v>19000000485</v>
      </c>
      <c r="AH151" s="8">
        <f>IF(AB151 = "NULL", "NULL", AB151*2)</f>
        <v>4.8000000000000007</v>
      </c>
      <c r="AI151" s="8">
        <f>IF(AC151 = "NULL", "NULL", AC151*2)</f>
        <v>136.08000000000001</v>
      </c>
      <c r="AJ151" s="15">
        <v>21000000485</v>
      </c>
      <c r="AK151" s="13" t="s">
        <v>1308</v>
      </c>
      <c r="AL151" s="11" t="str">
        <f>SUBSTITUTE(D151,CHAR(10)&amp;"• Packed in a facility and/or equipment that produces products containing peanuts, tree nuts, soybean, milk, dairy, eggs, fish, shellfish, wheat, sesame. •","")</f>
        <v>Cuban Seasoning Ingredients:
garlic, cumin, black pepper, orange and lime</v>
      </c>
    </row>
    <row r="152" spans="1:38" ht="135" x14ac:dyDescent="0.3">
      <c r="A152" s="10" t="s">
        <v>344</v>
      </c>
      <c r="B152" s="10" t="s">
        <v>345</v>
      </c>
      <c r="C152" s="10" t="s">
        <v>346</v>
      </c>
      <c r="D152" s="11" t="s">
        <v>2643</v>
      </c>
      <c r="E152" s="8">
        <f>IF(F152 = "NULL", "NULL", F152/28.35)</f>
        <v>1.6197530864197531</v>
      </c>
      <c r="F152" s="8">
        <v>45.92</v>
      </c>
      <c r="G152" s="8">
        <f>IF(H152 = "NULL", "NULL", H152/28.35)</f>
        <v>2.9597883597883596</v>
      </c>
      <c r="H152" s="8">
        <v>83.91</v>
      </c>
      <c r="I152" s="8">
        <f>IF(G152 = "NULL", "NULL", G152*1.25)</f>
        <v>3.6997354497354493</v>
      </c>
      <c r="J152" s="8">
        <f>IF(G152 = "NULL", "NULL", H152*1.25)</f>
        <v>104.88749999999999</v>
      </c>
      <c r="K152" s="8">
        <f>IF(G152 = "NULL", "NULL", G152*2)</f>
        <v>5.9195767195767193</v>
      </c>
      <c r="L152" s="8">
        <f>IF(G152 = "NULL", "NULL", H152*2)</f>
        <v>167.82</v>
      </c>
      <c r="M152" s="11" t="str">
        <f>CONCATENATE(D152, CHAR(10), " - NET WT. ", TEXT(E152, "0.00"), " oz (", F152, " grams)")</f>
        <v>Cucumber Dill Dip Mix Ingredients:
cane sugar, maltodextrin, dried onion, sea salt, citric acid (acidifier), corn starch, dill weed, salt, parsley, silicon dioxide (flow agent), dried garlic
• DIRECTIONS: Mix 8 oz. sour cream and 1/4 cup dip mix. Refrigerate at least 30 minutes. •
• Packed in a facility and/or equipment that produces products containing peanuts, tree nuts, soybean, milk, dairy, eggs, fish, shellfish, wheat, sesame. •
 - NET WT. 1.62 oz (45.92 grams)</v>
      </c>
      <c r="N152" s="12">
        <v>10000000094</v>
      </c>
      <c r="O152" s="12">
        <v>30000000094</v>
      </c>
      <c r="P152" s="12">
        <v>50000000094</v>
      </c>
      <c r="Q152" s="12">
        <v>70000000094</v>
      </c>
      <c r="R152" s="12">
        <v>90000000094</v>
      </c>
      <c r="S152" s="12">
        <v>11000000094</v>
      </c>
      <c r="T152" s="12">
        <v>13000000094</v>
      </c>
      <c r="U152" s="10"/>
      <c r="V152" s="11" t="s">
        <v>2018</v>
      </c>
      <c r="W152" s="8">
        <f>IF(G152 = "NULL", "NULL", G152/4)</f>
        <v>0.73994708994708991</v>
      </c>
      <c r="X152" s="8">
        <f>IF(W152 = "NULL", "NULL", W152*28.35)</f>
        <v>20.977499999999999</v>
      </c>
      <c r="Y152" s="8">
        <f>IF(G152 = "NULL", "NULL", G152*4)</f>
        <v>11.839153439153439</v>
      </c>
      <c r="Z152" s="8">
        <f>IF(G152 = "NULL", "NULL", H152*4)</f>
        <v>335.64</v>
      </c>
      <c r="AA152" s="15">
        <v>15000000094</v>
      </c>
      <c r="AB152" s="8">
        <f>IF(OR(E152 = "NULL", G152 = "NULL"), "NULL", (E152+G152)/2)</f>
        <v>2.2897707231040565</v>
      </c>
      <c r="AC152" s="8">
        <f>IF(OR(F152 = "NULL", H152 = "NULL"), "NULL", (F152+H152)/2)</f>
        <v>64.914999999999992</v>
      </c>
      <c r="AD152" s="15">
        <v>17000000094</v>
      </c>
      <c r="AE152" s="8">
        <f>IF(H152 = "NULL", "NULL", AF152/28.35)</f>
        <v>7.3994708994708986</v>
      </c>
      <c r="AF152" s="8">
        <f>IF(H152 = "NULL", "NULL", J152*2)</f>
        <v>209.77499999999998</v>
      </c>
      <c r="AG152" s="15">
        <v>19000000094</v>
      </c>
      <c r="AH152" s="8">
        <f>IF(AB152 = "NULL", "NULL", AB152*2)</f>
        <v>4.579541446208113</v>
      </c>
      <c r="AI152" s="8">
        <f>IF(AC152 = "NULL", "NULL", AC152*2)</f>
        <v>129.82999999999998</v>
      </c>
      <c r="AJ152" s="15">
        <v>21000000094</v>
      </c>
      <c r="AK152" s="13"/>
      <c r="AL152" s="11" t="str">
        <f>SUBSTITUTE(D152,CHAR(10)&amp;"• Packed in a facility and/or equipment that produces products containing peanuts, tree nuts, soybean, milk, dairy, eggs, fish, shellfish, wheat, sesame. •","")</f>
        <v>Cucumber Dill Dip Mix Ingredients:
cane sugar, maltodextrin, dried onion, sea salt, citric acid (acidifier), corn starch, dill weed, salt, parsley, silicon dioxide (flow agent), dried garlic
• DIRECTIONS: Mix 8 oz. sour cream and 1/4 cup dip mix. Refrigerate at least 30 minutes. •</v>
      </c>
    </row>
    <row r="153" spans="1:38" ht="75" x14ac:dyDescent="0.3">
      <c r="A153" s="10" t="s">
        <v>347</v>
      </c>
      <c r="B153" s="10" t="s">
        <v>348</v>
      </c>
      <c r="C153" s="10" t="s">
        <v>348</v>
      </c>
      <c r="D153" s="11" t="s">
        <v>2587</v>
      </c>
      <c r="E153" s="8">
        <f>IF(F153 = "NULL", "NULL", F153/28.35)</f>
        <v>1.1000000000000001</v>
      </c>
      <c r="F153" s="8">
        <v>31.185000000000006</v>
      </c>
      <c r="G153" s="8">
        <f>IF(H153 = "NULL", "NULL", H153/28.35)</f>
        <v>2.2000000000000002</v>
      </c>
      <c r="H153" s="8">
        <v>62.370000000000012</v>
      </c>
      <c r="I153" s="8">
        <f>IF(G153 = "NULL", "NULL", G153*1.25)</f>
        <v>2.75</v>
      </c>
      <c r="J153" s="8">
        <f>IF(G153 = "NULL", "NULL", H153*1.25)</f>
        <v>77.96250000000002</v>
      </c>
      <c r="K153" s="8">
        <f>IF(G153 = "NULL", "NULL", G153*2)</f>
        <v>4.4000000000000004</v>
      </c>
      <c r="L153" s="8">
        <f>IF(G153 = "NULL", "NULL", H153*2)</f>
        <v>124.74000000000002</v>
      </c>
      <c r="M153" s="11" t="str">
        <f>CONCATENATE(D153, CHAR(10), " - NET WT. ", TEXT(E153, "0.00"), " oz (", F153, " grams)")</f>
        <v>Cumin Ingredients:
cumin
• Packed in a facility and/or equipment that produces products containing peanuts, tree nuts, soybean, milk, dairy, eggs, fish, shellfish, wheat, sesame. •
 - NET WT. 1.10 oz (31.185 grams)</v>
      </c>
      <c r="N153" s="12">
        <v>10000000478</v>
      </c>
      <c r="O153" s="12">
        <v>30000000478</v>
      </c>
      <c r="P153" s="12">
        <v>50000000478</v>
      </c>
      <c r="Q153" s="12">
        <v>70000000478</v>
      </c>
      <c r="R153" s="12">
        <v>90000000478</v>
      </c>
      <c r="S153" s="12">
        <v>11000000478</v>
      </c>
      <c r="T153" s="12">
        <v>13000000478</v>
      </c>
      <c r="U153" s="10"/>
      <c r="V153" s="11"/>
      <c r="W153" s="8">
        <f>IF(G153 = "NULL", "NULL", G153/4)</f>
        <v>0.55000000000000004</v>
      </c>
      <c r="X153" s="8">
        <f>IF(W153 = "NULL", "NULL", W153*28.35)</f>
        <v>15.592500000000003</v>
      </c>
      <c r="Y153" s="8">
        <f>IF(G153 = "NULL", "NULL", G153*4)</f>
        <v>8.8000000000000007</v>
      </c>
      <c r="Z153" s="8">
        <f>IF(G153 = "NULL", "NULL", H153*4)</f>
        <v>249.48000000000005</v>
      </c>
      <c r="AA153" s="15">
        <v>15000000478</v>
      </c>
      <c r="AB153" s="8">
        <f>IF(OR(E153 = "NULL", G153 = "NULL"), "NULL", (E153+G153)/2)</f>
        <v>1.6500000000000001</v>
      </c>
      <c r="AC153" s="8">
        <f>IF(OR(F153 = "NULL", H153 = "NULL"), "NULL", (F153+H153)/2)</f>
        <v>46.777500000000011</v>
      </c>
      <c r="AD153" s="15">
        <v>17000000478</v>
      </c>
      <c r="AE153" s="8">
        <f>IF(H153 = "NULL", "NULL", AF153/28.35)</f>
        <v>5.5000000000000009</v>
      </c>
      <c r="AF153" s="8">
        <f>IF(H153 = "NULL", "NULL", J153*2)</f>
        <v>155.92500000000004</v>
      </c>
      <c r="AG153" s="15">
        <v>19000000478</v>
      </c>
      <c r="AH153" s="8">
        <f>IF(AB153 = "NULL", "NULL", AB153*2)</f>
        <v>3.3000000000000003</v>
      </c>
      <c r="AI153" s="8">
        <f>IF(AC153 = "NULL", "NULL", AC153*2)</f>
        <v>93.555000000000021</v>
      </c>
      <c r="AJ153" s="15">
        <v>21000000478</v>
      </c>
      <c r="AK153" s="13"/>
      <c r="AL153" s="11" t="str">
        <f>SUBSTITUTE(D153,CHAR(10)&amp;"• Packed in a facility and/or equipment that produces products containing peanuts, tree nuts, soybean, milk, dairy, eggs, fish, shellfish, wheat, sesame. •","")</f>
        <v>Cumin Ingredients:
cumin</v>
      </c>
    </row>
    <row r="154" spans="1:38" ht="75" x14ac:dyDescent="0.3">
      <c r="A154" s="10" t="s">
        <v>349</v>
      </c>
      <c r="B154" s="10" t="s">
        <v>350</v>
      </c>
      <c r="C154" s="10" t="s">
        <v>350</v>
      </c>
      <c r="D154" s="11" t="s">
        <v>2583</v>
      </c>
      <c r="E154" s="8">
        <f>IF(F154 = "NULL", "NULL", F154/28.35)</f>
        <v>1.2</v>
      </c>
      <c r="F154" s="8">
        <v>34.020000000000003</v>
      </c>
      <c r="G154" s="8">
        <f>IF(H154 = "NULL", "NULL", H154/28.35)</f>
        <v>2.4</v>
      </c>
      <c r="H154" s="8">
        <v>68.040000000000006</v>
      </c>
      <c r="I154" s="8">
        <f>IF(G154 = "NULL", "NULL", G154*1.25)</f>
        <v>3</v>
      </c>
      <c r="J154" s="8">
        <f>IF(G154 = "NULL", "NULL", H154*1.25)</f>
        <v>85.050000000000011</v>
      </c>
      <c r="K154" s="8">
        <f>IF(G154 = "NULL", "NULL", G154*2)</f>
        <v>4.8</v>
      </c>
      <c r="L154" s="8">
        <f>IF(G154 = "NULL", "NULL", H154*2)</f>
        <v>136.08000000000001</v>
      </c>
      <c r="M154" s="11" t="str">
        <f>CONCATENATE(D154, CHAR(10), " - NET WT. ", TEXT(E154, "0.00"), " oz (", F154, " grams)")</f>
        <v>Curry Ingredients:
curry
• Packed in a facility and/or equipment that produces products containing peanuts, tree nuts, soybean, milk, dairy, eggs, fish, shellfish, wheat, sesame. •
 - NET WT. 1.20 oz (34.02 grams)</v>
      </c>
      <c r="N154" s="12">
        <v>10000000436</v>
      </c>
      <c r="O154" s="12">
        <v>30000000436</v>
      </c>
      <c r="P154" s="12">
        <v>50000000436</v>
      </c>
      <c r="Q154" s="12">
        <v>70000000436</v>
      </c>
      <c r="R154" s="12">
        <v>90000000436</v>
      </c>
      <c r="S154" s="12">
        <v>11000000436</v>
      </c>
      <c r="T154" s="12">
        <v>13000000436</v>
      </c>
      <c r="U154" s="10"/>
      <c r="V154" s="11"/>
      <c r="W154" s="8">
        <f>IF(G154 = "NULL", "NULL", G154/4)</f>
        <v>0.6</v>
      </c>
      <c r="X154" s="8">
        <f>IF(W154 = "NULL", "NULL", W154*28.35)</f>
        <v>17.010000000000002</v>
      </c>
      <c r="Y154" s="8">
        <f>IF(G154 = "NULL", "NULL", G154*4)</f>
        <v>9.6</v>
      </c>
      <c r="Z154" s="8">
        <f>IF(G154 = "NULL", "NULL", H154*4)</f>
        <v>272.16000000000003</v>
      </c>
      <c r="AA154" s="15">
        <v>15000000436</v>
      </c>
      <c r="AB154" s="8">
        <f>IF(OR(E154 = "NULL", G154 = "NULL"), "NULL", (E154+G154)/2)</f>
        <v>1.7999999999999998</v>
      </c>
      <c r="AC154" s="8">
        <f>IF(OR(F154 = "NULL", H154 = "NULL"), "NULL", (F154+H154)/2)</f>
        <v>51.03</v>
      </c>
      <c r="AD154" s="15">
        <v>17000000436</v>
      </c>
      <c r="AE154" s="8">
        <f>IF(H154 = "NULL", "NULL", AF154/28.35)</f>
        <v>6.0000000000000009</v>
      </c>
      <c r="AF154" s="8">
        <f>IF(H154 = "NULL", "NULL", J154*2)</f>
        <v>170.10000000000002</v>
      </c>
      <c r="AG154" s="15">
        <v>19000000436</v>
      </c>
      <c r="AH154" s="8">
        <f>IF(AB154 = "NULL", "NULL", AB154*2)</f>
        <v>3.5999999999999996</v>
      </c>
      <c r="AI154" s="8">
        <f>IF(AC154 = "NULL", "NULL", AC154*2)</f>
        <v>102.06</v>
      </c>
      <c r="AJ154" s="15">
        <v>21000000436</v>
      </c>
      <c r="AK154" s="13"/>
      <c r="AL154" s="11" t="str">
        <f>SUBSTITUTE(D154,CHAR(10)&amp;"• Packed in a facility and/or equipment that produces products containing peanuts, tree nuts, soybean, milk, dairy, eggs, fish, shellfish, wheat, sesame. •","")</f>
        <v>Curry Ingredients:
curry</v>
      </c>
    </row>
    <row r="155" spans="1:38" ht="75" x14ac:dyDescent="0.3">
      <c r="A155" s="10" t="s">
        <v>351</v>
      </c>
      <c r="B155" s="10" t="s">
        <v>352</v>
      </c>
      <c r="C155" s="10" t="s">
        <v>352</v>
      </c>
      <c r="D155" s="11" t="s">
        <v>2337</v>
      </c>
      <c r="E155" s="8">
        <f>IF(F155 = "NULL", "NULL", F155/28.35)</f>
        <v>0.8</v>
      </c>
      <c r="F155" s="8">
        <v>22.680000000000003</v>
      </c>
      <c r="G155" s="8">
        <f>IF(H155 = "NULL", "NULL", H155/28.35)</f>
        <v>1.6</v>
      </c>
      <c r="H155" s="8">
        <v>45.360000000000007</v>
      </c>
      <c r="I155" s="8">
        <f>IF(G155 = "NULL", "NULL", G155*1.25)</f>
        <v>2</v>
      </c>
      <c r="J155" s="8">
        <f>IF(G155 = "NULL", "NULL", H155*1.25)</f>
        <v>56.70000000000001</v>
      </c>
      <c r="K155" s="8">
        <f>IF(G155 = "NULL", "NULL", G155*2)</f>
        <v>3.2</v>
      </c>
      <c r="L155" s="8">
        <f>IF(G155 = "NULL", "NULL", H155*2)</f>
        <v>90.720000000000013</v>
      </c>
      <c r="M155" s="11" t="str">
        <f>CONCATENATE(D155, CHAR(10), " - NET WT. ", TEXT(E155, "0.00"), " oz (", F155, " grams)")</f>
        <v>Darjeeling Tea Ingredients:
darjeeling black tea
• Packed in a facility and/or equipment that produces products containing peanuts, tree nuts, soybean, milk, dairy, eggs, fish, shellfish, wheat, sesame. •
 - NET WT. 0.80 oz (22.68 grams)</v>
      </c>
      <c r="N155" s="12">
        <v>10000000095</v>
      </c>
      <c r="O155" s="12">
        <v>30000000095</v>
      </c>
      <c r="P155" s="12">
        <v>50000000095</v>
      </c>
      <c r="Q155" s="12">
        <v>70000000095</v>
      </c>
      <c r="R155" s="12">
        <v>90000000095</v>
      </c>
      <c r="S155" s="12">
        <v>11000000095</v>
      </c>
      <c r="T155" s="12">
        <v>13000000095</v>
      </c>
      <c r="U155" s="10"/>
      <c r="V155" s="11"/>
      <c r="W155" s="8">
        <f>IF(G155 = "NULL", "NULL", G155/4)</f>
        <v>0.4</v>
      </c>
      <c r="X155" s="8">
        <f>IF(W155 = "NULL", "NULL", W155*28.35)</f>
        <v>11.340000000000002</v>
      </c>
      <c r="Y155" s="8">
        <f>IF(G155 = "NULL", "NULL", G155*4)</f>
        <v>6.4</v>
      </c>
      <c r="Z155" s="8">
        <f>IF(G155 = "NULL", "NULL", H155*4)</f>
        <v>181.44000000000003</v>
      </c>
      <c r="AA155" s="15">
        <v>15000000095</v>
      </c>
      <c r="AB155" s="8">
        <f>IF(OR(E155 = "NULL", G155 = "NULL"), "NULL", (E155+G155)/2)</f>
        <v>1.2000000000000002</v>
      </c>
      <c r="AC155" s="8">
        <f>IF(OR(F155 = "NULL", H155 = "NULL"), "NULL", (F155+H155)/2)</f>
        <v>34.020000000000003</v>
      </c>
      <c r="AD155" s="15">
        <v>17000000095</v>
      </c>
      <c r="AE155" s="8">
        <f>IF(H155 = "NULL", "NULL", AF155/28.35)</f>
        <v>4.0000000000000009</v>
      </c>
      <c r="AF155" s="8">
        <f>IF(H155 = "NULL", "NULL", J155*2)</f>
        <v>113.40000000000002</v>
      </c>
      <c r="AG155" s="15">
        <v>19000000095</v>
      </c>
      <c r="AH155" s="8">
        <f>IF(AB155 = "NULL", "NULL", AB155*2)</f>
        <v>2.4000000000000004</v>
      </c>
      <c r="AI155" s="8">
        <f>IF(AC155 = "NULL", "NULL", AC155*2)</f>
        <v>68.040000000000006</v>
      </c>
      <c r="AJ155" s="15">
        <v>21000000095</v>
      </c>
      <c r="AK155" s="13"/>
      <c r="AL155" s="11" t="str">
        <f>SUBSTITUTE(D155,CHAR(10)&amp;"• Packed in a facility and/or equipment that produces products containing peanuts, tree nuts, soybean, milk, dairy, eggs, fish, shellfish, wheat, sesame. •","")</f>
        <v>Darjeeling Tea Ingredients:
darjeeling black tea</v>
      </c>
    </row>
    <row r="156" spans="1:38" ht="75" x14ac:dyDescent="0.3">
      <c r="A156" s="10" t="s">
        <v>353</v>
      </c>
      <c r="B156" s="10" t="s">
        <v>354</v>
      </c>
      <c r="C156" s="10" t="s">
        <v>355</v>
      </c>
      <c r="D156" s="11" t="s">
        <v>2567</v>
      </c>
      <c r="E156" s="8">
        <f>IF(F156 = "NULL", "NULL", F156/28.35)</f>
        <v>3.2</v>
      </c>
      <c r="F156" s="8">
        <v>90.720000000000013</v>
      </c>
      <c r="G156" s="8">
        <f>IF(H156 = "NULL", "NULL", H156/28.35)</f>
        <v>6.4</v>
      </c>
      <c r="H156" s="8">
        <v>181.44000000000003</v>
      </c>
      <c r="I156" s="8">
        <f>IF(G156 = "NULL", "NULL", G156*1.25)</f>
        <v>8</v>
      </c>
      <c r="J156" s="8">
        <f>IF(G156 = "NULL", "NULL", H156*1.25)</f>
        <v>226.80000000000004</v>
      </c>
      <c r="K156" s="8">
        <f>IF(G156 = "NULL", "NULL", G156*2)</f>
        <v>12.8</v>
      </c>
      <c r="L156" s="8">
        <f>IF(G156 = "NULL", "NULL", H156*2)</f>
        <v>362.88000000000005</v>
      </c>
      <c r="M156" s="11" t="str">
        <f>CONCATENATE(D156, CHAR(10), " - NET WT. ", TEXT(E156, "0.00"), " oz (", F156, " grams)")</f>
        <v>Dark Chocolate Sea Salt Ingredients: 
salt, cocoa powder, sugar, vanilla extract
• Packed in a facility and/or equipment that produces products containing peanuts, tree nuts, soybean, milk, dairy, eggs, fish, shellfish, wheat, sesame. •
 - NET WT. 3.20 oz (90.72 grams)</v>
      </c>
      <c r="N156" s="12">
        <v>10000000096</v>
      </c>
      <c r="O156" s="12">
        <v>30000000096</v>
      </c>
      <c r="P156" s="12">
        <v>50000000096</v>
      </c>
      <c r="Q156" s="12">
        <v>70000000096</v>
      </c>
      <c r="R156" s="12">
        <v>90000000096</v>
      </c>
      <c r="S156" s="12">
        <v>11000000096</v>
      </c>
      <c r="T156" s="12">
        <v>13000000096</v>
      </c>
      <c r="U156" s="10" t="s">
        <v>38</v>
      </c>
      <c r="V156" s="11"/>
      <c r="W156" s="8">
        <f>IF(G156 = "NULL", "NULL", G156/4)</f>
        <v>1.6</v>
      </c>
      <c r="X156" s="8">
        <f>IF(W156 = "NULL", "NULL", W156*28.35)</f>
        <v>45.360000000000007</v>
      </c>
      <c r="Y156" s="8">
        <f>IF(G156 = "NULL", "NULL", G156*4)</f>
        <v>25.6</v>
      </c>
      <c r="Z156" s="8">
        <f>IF(G156 = "NULL", "NULL", H156*4)</f>
        <v>725.7600000000001</v>
      </c>
      <c r="AA156" s="15">
        <v>15000000096</v>
      </c>
      <c r="AB156" s="8">
        <f>IF(OR(E156 = "NULL", G156 = "NULL"), "NULL", (E156+G156)/2)</f>
        <v>4.8000000000000007</v>
      </c>
      <c r="AC156" s="8">
        <f>IF(OR(F156 = "NULL", H156 = "NULL"), "NULL", (F156+H156)/2)</f>
        <v>136.08000000000001</v>
      </c>
      <c r="AD156" s="15">
        <v>17000000096</v>
      </c>
      <c r="AE156" s="8">
        <f>IF(H156 = "NULL", "NULL", AF156/28.35)</f>
        <v>16.000000000000004</v>
      </c>
      <c r="AF156" s="8">
        <f>IF(H156 = "NULL", "NULL", J156*2)</f>
        <v>453.60000000000008</v>
      </c>
      <c r="AG156" s="15">
        <v>19000000096</v>
      </c>
      <c r="AH156" s="8">
        <f>IF(AB156 = "NULL", "NULL", AB156*2)</f>
        <v>9.6000000000000014</v>
      </c>
      <c r="AI156" s="8">
        <f>IF(AC156 = "NULL", "NULL", AC156*2)</f>
        <v>272.16000000000003</v>
      </c>
      <c r="AJ156" s="15">
        <v>21000000096</v>
      </c>
      <c r="AK156" s="13"/>
      <c r="AL156" s="11" t="str">
        <f>SUBSTITUTE(D156,CHAR(10)&amp;"• Packed in a facility and/or equipment that produces products containing peanuts, tree nuts, soybean, milk, dairy, eggs, fish, shellfish, wheat, sesame. •","")</f>
        <v>Dark Chocolate Sea Salt Ingredients: 
salt, cocoa powder, sugar, vanilla extract</v>
      </c>
    </row>
    <row r="157" spans="1:38" ht="135" x14ac:dyDescent="0.3">
      <c r="A157" s="10" t="s">
        <v>1976</v>
      </c>
      <c r="B157" s="10" t="s">
        <v>1990</v>
      </c>
      <c r="C157" s="10" t="s">
        <v>1997</v>
      </c>
      <c r="D157" s="11" t="s">
        <v>2144</v>
      </c>
      <c r="E157" s="8">
        <f>IF(F157 = "NULL", "NULL", F157/28.35)</f>
        <v>2</v>
      </c>
      <c r="F157" s="8">
        <v>56.7</v>
      </c>
      <c r="G157" s="8">
        <f>IF(H157 = "NULL", "NULL", H157/28.35)</f>
        <v>4</v>
      </c>
      <c r="H157" s="8">
        <v>113.4</v>
      </c>
      <c r="I157" s="8">
        <f>IF(G157 = "NULL", "NULL", G157*1.25)</f>
        <v>5</v>
      </c>
      <c r="J157" s="8">
        <f>IF(G157 = "NULL", "NULL", H157*1.25)</f>
        <v>141.75</v>
      </c>
      <c r="K157" s="8">
        <f>IF(G157 = "NULL", "NULL", G157*2)</f>
        <v>8</v>
      </c>
      <c r="L157" s="8">
        <f>IF(G157 = "NULL", "NULL", H157*2)</f>
        <v>226.8</v>
      </c>
      <c r="M157" s="11" t="str">
        <f>CONCATENATE(D157, CHAR(10), " - NET WT. ", TEXT(E157, "0.00"), " oz (", F157, " grams)")</f>
        <v>Dark Lager Beer Seasoning Ingredients:
sugar, salt, beer extract powder (grain, yeast, hops), cocoa powder, ancho chile, onion,  caramel flavoring (propylene glycol, water, natural &amp; artificial flavors, caramel color), hops and garlic
• ALLERGY ALERT: contains wheat •
• Packed in a facility and/or equipment that produces products containing peanuts, tree nuts, soybean, milk, dairy, eggs, fish, shellfish, wheat, sesame. •
 - NET WT. 2.00 oz (56.7 grams)</v>
      </c>
      <c r="N157" s="12">
        <v>10000000548</v>
      </c>
      <c r="O157" s="12">
        <v>30000000548</v>
      </c>
      <c r="P157" s="12">
        <v>50000000548</v>
      </c>
      <c r="Q157" s="12">
        <v>70000000548</v>
      </c>
      <c r="R157" s="12">
        <v>90000000548</v>
      </c>
      <c r="S157" s="12">
        <v>11000000548</v>
      </c>
      <c r="T157" s="12">
        <v>13000000548</v>
      </c>
      <c r="U157" s="24"/>
      <c r="V157" s="8" t="s">
        <v>836</v>
      </c>
      <c r="W157" s="8">
        <f>IF(G157 = "NULL", "NULL", G157/4)</f>
        <v>1</v>
      </c>
      <c r="X157" s="8">
        <f>IF(W157 = "NULL", "NULL", W157*28.35)</f>
        <v>28.35</v>
      </c>
      <c r="Y157" s="8">
        <f>IF(G157 = "NULL", "NULL", G157*4)</f>
        <v>16</v>
      </c>
      <c r="Z157" s="8">
        <f>IF(G157 = "NULL", "NULL", H157*4)</f>
        <v>453.6</v>
      </c>
      <c r="AA157" s="15">
        <v>15000000548</v>
      </c>
      <c r="AB157" s="8">
        <f>IF(OR(E157 = "NULL", G157 = "NULL"), "NULL", (E157+G157)/2)</f>
        <v>3</v>
      </c>
      <c r="AC157" s="8">
        <f>IF(OR(F157 = "NULL", H157 = "NULL"), "NULL", (F157+H157)/2)</f>
        <v>85.050000000000011</v>
      </c>
      <c r="AD157" s="15">
        <v>17000000548</v>
      </c>
      <c r="AE157" s="15">
        <f>IF(H157 = "NULL", "NULL", AF157/28.35)</f>
        <v>10</v>
      </c>
      <c r="AF157" s="15">
        <f>IF(H157 = "NULL", "NULL", J157*2)</f>
        <v>283.5</v>
      </c>
      <c r="AG157" s="15">
        <v>19000000548</v>
      </c>
      <c r="AH157" s="8">
        <f>IF(AB157 = "NULL", "NULL", AB157*2)</f>
        <v>6</v>
      </c>
      <c r="AI157" s="8">
        <f>IF(AC157 = "NULL", "NULL", AC157*2)</f>
        <v>170.10000000000002</v>
      </c>
      <c r="AJ157" s="15">
        <v>21000000548</v>
      </c>
      <c r="AK157" s="13" t="s">
        <v>1986</v>
      </c>
      <c r="AL157" s="11" t="str">
        <f>SUBSTITUTE(D157,CHAR(10)&amp;"• Packed in a facility and/or equipment that produces products containing peanuts, tree nuts, soybean, milk, dairy, eggs, fish, shellfish, wheat, sesame. •","")</f>
        <v>Dark Lager Beer Seasoning Ingredients:
sugar, salt, beer extract powder (grain, yeast, hops), cocoa powder, ancho chile, onion,  caramel flavoring (propylene glycol, water, natural &amp; artificial flavors, caramel color), hops and garlic
• ALLERGY ALERT: contains wheat •</v>
      </c>
    </row>
    <row r="158" spans="1:38" ht="90" x14ac:dyDescent="0.3">
      <c r="A158" s="10" t="s">
        <v>1659</v>
      </c>
      <c r="B158" s="10" t="s">
        <v>356</v>
      </c>
      <c r="C158" s="10" t="s">
        <v>357</v>
      </c>
      <c r="D158" s="11" t="s">
        <v>2428</v>
      </c>
      <c r="E158" s="8">
        <f>IF(F158 = "NULL", "NULL", F158/28.35)</f>
        <v>1.3500000000000003</v>
      </c>
      <c r="F158" s="8">
        <v>38.272500000000008</v>
      </c>
      <c r="G158" s="8">
        <f>IF(H158 = "NULL", "NULL", H158/28.35)</f>
        <v>2.7000000000000006</v>
      </c>
      <c r="H158" s="8">
        <v>76.545000000000016</v>
      </c>
      <c r="I158" s="8">
        <f>IF(G158 = "NULL", "NULL", G158*1.25)</f>
        <v>3.3750000000000009</v>
      </c>
      <c r="J158" s="8">
        <f>IF(G158 = "NULL", "NULL", H158*1.25)</f>
        <v>95.68125000000002</v>
      </c>
      <c r="K158" s="8">
        <f>IF(G158 = "NULL", "NULL", G158*2)</f>
        <v>5.4000000000000012</v>
      </c>
      <c r="L158" s="8">
        <f>IF(G158 = "NULL", "NULL", H158*2)</f>
        <v>153.09000000000003</v>
      </c>
      <c r="M158" s="11" t="str">
        <f>CONCATENATE(D158, CHAR(10), " - NET WT. ", TEXT(E158, "0.00"), " oz (", F158, " grams)")</f>
        <v>Deep Dish Pizza Seasoning Ingredients:
salt, garlic, oregano, parsley, onion, black pepper, basil, paprika
• Packed in a facility and/or equipment that produces products containing peanuts, tree nuts, soybean, milk, dairy, eggs, fish, shellfish, wheat, sesame. •
 - NET WT. 1.35 oz (38.2725 grams)</v>
      </c>
      <c r="N158" s="12">
        <v>10000000097</v>
      </c>
      <c r="O158" s="12">
        <v>30000000097</v>
      </c>
      <c r="P158" s="12">
        <v>50000000097</v>
      </c>
      <c r="Q158" s="12">
        <v>70000000097</v>
      </c>
      <c r="R158" s="12">
        <v>90000000097</v>
      </c>
      <c r="S158" s="12">
        <v>11000000097</v>
      </c>
      <c r="T158" s="12">
        <v>13000000097</v>
      </c>
      <c r="U158" s="10" t="s">
        <v>38</v>
      </c>
      <c r="V158" s="11" t="s">
        <v>358</v>
      </c>
      <c r="W158" s="8">
        <f>IF(G158 = "NULL", "NULL", G158/4)</f>
        <v>0.67500000000000016</v>
      </c>
      <c r="X158" s="8">
        <f>IF(W158 = "NULL", "NULL", W158*28.35)</f>
        <v>19.136250000000004</v>
      </c>
      <c r="Y158" s="8">
        <f>IF(G158 = "NULL", "NULL", G158*4)</f>
        <v>10.800000000000002</v>
      </c>
      <c r="Z158" s="8">
        <f>IF(G158 = "NULL", "NULL", H158*4)</f>
        <v>306.18000000000006</v>
      </c>
      <c r="AA158" s="15">
        <v>15000000097</v>
      </c>
      <c r="AB158" s="8">
        <f>IF(OR(E158 = "NULL", G158 = "NULL"), "NULL", (E158+G158)/2)</f>
        <v>2.0250000000000004</v>
      </c>
      <c r="AC158" s="8">
        <f>IF(OR(F158 = "NULL", H158 = "NULL"), "NULL", (F158+H158)/2)</f>
        <v>57.408750000000012</v>
      </c>
      <c r="AD158" s="15">
        <v>17000000097</v>
      </c>
      <c r="AE158" s="8">
        <f>IF(H158 = "NULL", "NULL", AF158/28.35)</f>
        <v>6.7500000000000009</v>
      </c>
      <c r="AF158" s="8">
        <f>IF(H158 = "NULL", "NULL", J158*2)</f>
        <v>191.36250000000004</v>
      </c>
      <c r="AG158" s="15">
        <v>19000000097</v>
      </c>
      <c r="AH158" s="8">
        <f>IF(AB158 = "NULL", "NULL", AB158*2)</f>
        <v>4.0500000000000007</v>
      </c>
      <c r="AI158" s="8">
        <f>IF(AC158 = "NULL", "NULL", AC158*2)</f>
        <v>114.81750000000002</v>
      </c>
      <c r="AJ158" s="15">
        <v>21000000097</v>
      </c>
      <c r="AK158" s="13"/>
      <c r="AL158" s="11" t="str">
        <f>SUBSTITUTE(D158,CHAR(10)&amp;"• Packed in a facility and/or equipment that produces products containing peanuts, tree nuts, soybean, milk, dairy, eggs, fish, shellfish, wheat, sesame. •","")</f>
        <v>Deep Dish Pizza Seasoning Ingredients:
salt, garlic, oregano, parsley, onion, black pepper, basil, paprika</v>
      </c>
    </row>
    <row r="159" spans="1:38" ht="90" x14ac:dyDescent="0.3">
      <c r="A159" s="10" t="s">
        <v>359</v>
      </c>
      <c r="B159" s="10" t="s">
        <v>360</v>
      </c>
      <c r="C159" s="10" t="s">
        <v>360</v>
      </c>
      <c r="D159" s="11" t="s">
        <v>2244</v>
      </c>
      <c r="E159" s="8">
        <f>IF(F159 = "NULL", "NULL", F159/28.35)</f>
        <v>1.9</v>
      </c>
      <c r="F159" s="8">
        <v>53.865000000000002</v>
      </c>
      <c r="G159" s="8">
        <f>IF(H159 = "NULL", "NULL", H159/28.35)</f>
        <v>3.8</v>
      </c>
      <c r="H159" s="8">
        <v>107.73</v>
      </c>
      <c r="I159" s="8">
        <f>IF(G159 = "NULL", "NULL", G159*1.25)</f>
        <v>4.75</v>
      </c>
      <c r="J159" s="8">
        <f>IF(G159 = "NULL", "NULL", H159*1.25)</f>
        <v>134.66249999999999</v>
      </c>
      <c r="K159" s="8">
        <f>IF(G159 = "NULL", "NULL", G159*2)</f>
        <v>7.6</v>
      </c>
      <c r="L159" s="8">
        <f>IF(G159 = "NULL", "NULL", H159*2)</f>
        <v>215.46</v>
      </c>
      <c r="M159" s="11" t="str">
        <f>CONCATENATE(D159, CHAR(10), " - NET WT. ", TEXT(E159, "0.00"), " oz (", F159, " grams)")</f>
        <v>Deli BBQ Seasoning Ingredients:
salt, paprika, spices, sugar, msg, onion, garlic, spice extract, and &lt;2% tricalcium phosphate
• Packed in a facility and/or equipment that produces products containing peanuts, tree nuts, soybean, milk, dairy, eggs, fish, shellfish, wheat, sesame. •
 - NET WT. 1.90 oz (53.865 grams)</v>
      </c>
      <c r="N159" s="12">
        <v>10000000098</v>
      </c>
      <c r="O159" s="12">
        <v>30000000098</v>
      </c>
      <c r="P159" s="12">
        <v>50000000098</v>
      </c>
      <c r="Q159" s="12">
        <v>70000000098</v>
      </c>
      <c r="R159" s="12">
        <v>90000000098</v>
      </c>
      <c r="S159" s="12">
        <v>11000000098</v>
      </c>
      <c r="T159" s="12">
        <v>13000000098</v>
      </c>
      <c r="U159" s="10" t="s">
        <v>38</v>
      </c>
      <c r="V159" s="11" t="s">
        <v>1298</v>
      </c>
      <c r="W159" s="8">
        <f>IF(G159 = "NULL", "NULL", G159/4)</f>
        <v>0.95</v>
      </c>
      <c r="X159" s="8">
        <f>IF(W159 = "NULL", "NULL", W159*28.35)</f>
        <v>26.932500000000001</v>
      </c>
      <c r="Y159" s="8">
        <f>IF(G159 = "NULL", "NULL", G159*4)</f>
        <v>15.2</v>
      </c>
      <c r="Z159" s="8">
        <f>IF(G159 = "NULL", "NULL", H159*4)</f>
        <v>430.92</v>
      </c>
      <c r="AA159" s="15">
        <v>15000000098</v>
      </c>
      <c r="AB159" s="8">
        <f>IF(OR(E159 = "NULL", G159 = "NULL"), "NULL", (E159+G159)/2)</f>
        <v>2.8499999999999996</v>
      </c>
      <c r="AC159" s="8">
        <f>IF(OR(F159 = "NULL", H159 = "NULL"), "NULL", (F159+H159)/2)</f>
        <v>80.797499999999999</v>
      </c>
      <c r="AD159" s="15">
        <v>17000000098</v>
      </c>
      <c r="AE159" s="8">
        <f>IF(H159 = "NULL", "NULL", AF159/28.35)</f>
        <v>9.5</v>
      </c>
      <c r="AF159" s="8">
        <f>IF(H159 = "NULL", "NULL", J159*2)</f>
        <v>269.32499999999999</v>
      </c>
      <c r="AG159" s="15">
        <v>19000000098</v>
      </c>
      <c r="AH159" s="8">
        <f>IF(AB159 = "NULL", "NULL", AB159*2)</f>
        <v>5.6999999999999993</v>
      </c>
      <c r="AI159" s="8">
        <f>IF(AC159 = "NULL", "NULL", AC159*2)</f>
        <v>161.595</v>
      </c>
      <c r="AJ159" s="15">
        <v>21000000098</v>
      </c>
      <c r="AK159" s="13"/>
      <c r="AL159" s="11" t="str">
        <f>SUBSTITUTE(D159,CHAR(10)&amp;"• Packed in a facility and/or equipment that produces products containing peanuts, tree nuts, soybean, milk, dairy, eggs, fish, shellfish, wheat, sesame. •","")</f>
        <v>Deli BBQ Seasoning Ingredients:
salt, paprika, spices, sugar, msg, onion, garlic, spice extract, and &lt;2% tricalcium phosphate</v>
      </c>
    </row>
    <row r="160" spans="1:38" ht="120" x14ac:dyDescent="0.3">
      <c r="A160" s="10" t="s">
        <v>361</v>
      </c>
      <c r="B160" s="10" t="s">
        <v>362</v>
      </c>
      <c r="C160" s="10" t="s">
        <v>363</v>
      </c>
      <c r="D160" s="11" t="s">
        <v>2418</v>
      </c>
      <c r="E160" s="8">
        <f>IF(F160 = "NULL", "NULL", F160/28.35)</f>
        <v>2</v>
      </c>
      <c r="F160" s="8">
        <v>56.7</v>
      </c>
      <c r="G160" s="8">
        <f>IF(H160 = "NULL", "NULL", H160/28.35)</f>
        <v>4</v>
      </c>
      <c r="H160" s="8">
        <v>113.4</v>
      </c>
      <c r="I160" s="8">
        <f>IF(G160 = "NULL", "NULL", G160*1.25)</f>
        <v>5</v>
      </c>
      <c r="J160" s="8">
        <f>IF(G160 = "NULL", "NULL", H160*1.25)</f>
        <v>141.75</v>
      </c>
      <c r="K160" s="8">
        <f>IF(G160 = "NULL", "NULL", G160*2)</f>
        <v>8</v>
      </c>
      <c r="L160" s="8">
        <f>IF(G160 = "NULL", "NULL", H160*2)</f>
        <v>226.8</v>
      </c>
      <c r="M160" s="11" t="str">
        <f>CONCATENATE(D160, CHAR(10), " - NET WT. ", TEXT(E160, "0.00"), " oz (", F160, " grams)")</f>
        <v>Dill Pickle Popcorn Seasoning Ingredients:
whey, sodium diacetate, salt, msg, garlic powder, citric acid, malic acid, spice, onion, spice extractive, less than 2% silicon dioxide to prevent caking
• ALLERGY ALERT: contains milk •
• Packed in a facility and/or equipment that produces products containing peanuts, tree nuts, soybean, milk, dairy, eggs, fish, shellfish, wheat, sesame. •
 - NET WT. 2.00 oz (56.7 grams)</v>
      </c>
      <c r="N160" s="12">
        <v>10000000099</v>
      </c>
      <c r="O160" s="12">
        <v>30000000099</v>
      </c>
      <c r="P160" s="12">
        <v>50000000099</v>
      </c>
      <c r="Q160" s="12">
        <v>70000000099</v>
      </c>
      <c r="R160" s="12">
        <v>90000000099</v>
      </c>
      <c r="S160" s="12">
        <v>11000000099</v>
      </c>
      <c r="T160" s="12">
        <v>13000000099</v>
      </c>
      <c r="U160" s="10" t="s">
        <v>38</v>
      </c>
      <c r="V160" s="11"/>
      <c r="W160" s="8">
        <f>IF(G160 = "NULL", "NULL", G160/4)</f>
        <v>1</v>
      </c>
      <c r="X160" s="8">
        <f>IF(W160 = "NULL", "NULL", W160*28.35)</f>
        <v>28.35</v>
      </c>
      <c r="Y160" s="8">
        <f>IF(G160 = "NULL", "NULL", G160*4)</f>
        <v>16</v>
      </c>
      <c r="Z160" s="8">
        <f>IF(G160 = "NULL", "NULL", H160*4)</f>
        <v>453.6</v>
      </c>
      <c r="AA160" s="15">
        <v>15000000099</v>
      </c>
      <c r="AB160" s="8">
        <f>IF(OR(E160 = "NULL", G160 = "NULL"), "NULL", (E160+G160)/2)</f>
        <v>3</v>
      </c>
      <c r="AC160" s="8">
        <f>IF(OR(F160 = "NULL", H160 = "NULL"), "NULL", (F160+H160)/2)</f>
        <v>85.050000000000011</v>
      </c>
      <c r="AD160" s="15">
        <v>17000000099</v>
      </c>
      <c r="AE160" s="8">
        <f>IF(H160 = "NULL", "NULL", AF160/28.35)</f>
        <v>10</v>
      </c>
      <c r="AF160" s="8">
        <f>IF(H160 = "NULL", "NULL", J160*2)</f>
        <v>283.5</v>
      </c>
      <c r="AG160" s="15">
        <v>19000000099</v>
      </c>
      <c r="AH160" s="8">
        <f>IF(AB160 = "NULL", "NULL", AB160*2)</f>
        <v>6</v>
      </c>
      <c r="AI160" s="8">
        <f>IF(AC160 = "NULL", "NULL", AC160*2)</f>
        <v>170.10000000000002</v>
      </c>
      <c r="AJ160" s="15">
        <v>21000000099</v>
      </c>
      <c r="AK160" s="13"/>
      <c r="AL160" s="11" t="str">
        <f>SUBSTITUTE(D160,CHAR(10)&amp;"• Packed in a facility and/or equipment that produces products containing peanuts, tree nuts, soybean, milk, dairy, eggs, fish, shellfish, wheat, sesame. •","")</f>
        <v>Dill Pickle Popcorn Seasoning Ingredients:
whey, sodium diacetate, salt, msg, garlic powder, citric acid, malic acid, spice, onion, spice extractive, less than 2% silicon dioxide to prevent caking
• ALLERGY ALERT: contains milk •</v>
      </c>
    </row>
    <row r="161" spans="1:38" ht="75" x14ac:dyDescent="0.3">
      <c r="A161" s="10" t="s">
        <v>364</v>
      </c>
      <c r="B161" s="10" t="s">
        <v>365</v>
      </c>
      <c r="C161" s="10" t="s">
        <v>365</v>
      </c>
      <c r="D161" s="11" t="s">
        <v>2498</v>
      </c>
      <c r="E161" s="8">
        <f>IF(F161 = "NULL", "NULL", F161/28.35)</f>
        <v>0.9</v>
      </c>
      <c r="F161" s="8">
        <v>25.515000000000001</v>
      </c>
      <c r="G161" s="8">
        <f>IF(H161 = "NULL", "NULL", H161/28.35)</f>
        <v>1.8</v>
      </c>
      <c r="H161" s="8">
        <v>51.03</v>
      </c>
      <c r="I161" s="8">
        <f>IF(G161 = "NULL", "NULL", G161*1.25)</f>
        <v>2.25</v>
      </c>
      <c r="J161" s="8">
        <f>IF(G161 = "NULL", "NULL", H161*1.25)</f>
        <v>63.787500000000001</v>
      </c>
      <c r="K161" s="8">
        <f>IF(G161 = "NULL", "NULL", G161*2)</f>
        <v>3.6</v>
      </c>
      <c r="L161" s="8">
        <f>IF(G161 = "NULL", "NULL", H161*2)</f>
        <v>102.06</v>
      </c>
      <c r="M161" s="11" t="str">
        <f>CONCATENATE(D161, CHAR(10), " - NET WT. ", TEXT(E161, "0.00"), " oz (", F161, " grams)")</f>
        <v>Dilly Dilly Ingredients:
vinegar powder, sea salt, garlic, herbs, spices
• Packed in a facility and/or equipment that produces products containing peanuts, tree nuts, soybean, milk, dairy, eggs, fish, shellfish, wheat, sesame. •
 - NET WT. 0.90 oz (25.515 grams)</v>
      </c>
      <c r="N161" s="12">
        <v>10000000405</v>
      </c>
      <c r="O161" s="12">
        <v>30000000405</v>
      </c>
      <c r="P161" s="12">
        <v>50000000405</v>
      </c>
      <c r="Q161" s="12">
        <v>70000000405</v>
      </c>
      <c r="R161" s="12">
        <v>90000000405</v>
      </c>
      <c r="S161" s="12">
        <v>11000000405</v>
      </c>
      <c r="T161" s="12">
        <v>13000000405</v>
      </c>
      <c r="U161" s="10"/>
      <c r="V161" s="11"/>
      <c r="W161" s="8">
        <f>IF(G161 = "NULL", "NULL", G161/4)</f>
        <v>0.45</v>
      </c>
      <c r="X161" s="8">
        <f>IF(W161 = "NULL", "NULL", W161*28.35)</f>
        <v>12.7575</v>
      </c>
      <c r="Y161" s="8">
        <f>IF(G161 = "NULL", "NULL", G161*4)</f>
        <v>7.2</v>
      </c>
      <c r="Z161" s="8">
        <f>IF(G161 = "NULL", "NULL", H161*4)</f>
        <v>204.12</v>
      </c>
      <c r="AA161" s="15">
        <v>15000000405</v>
      </c>
      <c r="AB161" s="8">
        <f>IF(OR(E161 = "NULL", G161 = "NULL"), "NULL", (E161+G161)/2)</f>
        <v>1.35</v>
      </c>
      <c r="AC161" s="8">
        <f>IF(OR(F161 = "NULL", H161 = "NULL"), "NULL", (F161+H161)/2)</f>
        <v>38.272500000000001</v>
      </c>
      <c r="AD161" s="15">
        <v>17000000405</v>
      </c>
      <c r="AE161" s="8">
        <f>IF(H161 = "NULL", "NULL", AF161/28.35)</f>
        <v>4.5</v>
      </c>
      <c r="AF161" s="8">
        <f>IF(H161 = "NULL", "NULL", J161*2)</f>
        <v>127.575</v>
      </c>
      <c r="AG161" s="15">
        <v>19000000405</v>
      </c>
      <c r="AH161" s="8">
        <f>IF(AB161 = "NULL", "NULL", AB161*2)</f>
        <v>2.7</v>
      </c>
      <c r="AI161" s="8">
        <f>IF(AC161 = "NULL", "NULL", AC161*2)</f>
        <v>76.545000000000002</v>
      </c>
      <c r="AJ161" s="15">
        <v>21000000405</v>
      </c>
      <c r="AK161" s="13"/>
      <c r="AL161" s="11" t="str">
        <f>SUBSTITUTE(D161,CHAR(10)&amp;"• Packed in a facility and/or equipment that produces products containing peanuts, tree nuts, soybean, milk, dairy, eggs, fish, shellfish, wheat, sesame. •","")</f>
        <v>Dilly Dilly Ingredients:
vinegar powder, sea salt, garlic, herbs, spices</v>
      </c>
    </row>
    <row r="162" spans="1:38" ht="120" x14ac:dyDescent="0.3">
      <c r="A162" s="10" t="s">
        <v>366</v>
      </c>
      <c r="B162" s="10" t="s">
        <v>367</v>
      </c>
      <c r="C162" s="10" t="s">
        <v>367</v>
      </c>
      <c r="D162" s="11" t="s">
        <v>2455</v>
      </c>
      <c r="E162" s="8">
        <f>IF(F162 = "NULL", "NULL", F162/28.35)</f>
        <v>1.95</v>
      </c>
      <c r="F162" s="8">
        <v>55.282499999999999</v>
      </c>
      <c r="G162" s="8">
        <f>IF(H162 = "NULL", "NULL", H162/28.35)</f>
        <v>3.9</v>
      </c>
      <c r="H162" s="8">
        <v>110.565</v>
      </c>
      <c r="I162" s="8">
        <f>IF(G162 = "NULL", "NULL", G162*1.25)</f>
        <v>4.875</v>
      </c>
      <c r="J162" s="8">
        <f>IF(G162 = "NULL", "NULL", H162*1.25)</f>
        <v>138.20625000000001</v>
      </c>
      <c r="K162" s="8">
        <f>IF(G162 = "NULL", "NULL", G162*2)</f>
        <v>7.8</v>
      </c>
      <c r="L162" s="8">
        <f>IF(G162 = "NULL", "NULL", H162*2)</f>
        <v>221.13</v>
      </c>
      <c r="M162" s="11" t="str">
        <f>CONCATENATE(D162, CHAR(10), " - NET WT. ", TEXT(E162, "0.00"), " oz (", F162, " grams)")</f>
        <v>Down By The Bay Seafood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
 - NET WT. 1.95 oz (55.2825 grams)</v>
      </c>
      <c r="N162" s="12">
        <v>10000000100</v>
      </c>
      <c r="O162" s="12">
        <v>30000000100</v>
      </c>
      <c r="P162" s="12">
        <v>50000000100</v>
      </c>
      <c r="Q162" s="12">
        <v>70000000100</v>
      </c>
      <c r="R162" s="12">
        <v>90000000100</v>
      </c>
      <c r="S162" s="12">
        <v>11000000100</v>
      </c>
      <c r="T162" s="12">
        <v>13000000100</v>
      </c>
      <c r="U162" s="10"/>
      <c r="V162" s="11"/>
      <c r="W162" s="8">
        <f>IF(G162 = "NULL", "NULL", G162/4)</f>
        <v>0.97499999999999998</v>
      </c>
      <c r="X162" s="8">
        <f>IF(W162 = "NULL", "NULL", W162*28.35)</f>
        <v>27.641249999999999</v>
      </c>
      <c r="Y162" s="8">
        <f>IF(G162 = "NULL", "NULL", G162*4)</f>
        <v>15.6</v>
      </c>
      <c r="Z162" s="8">
        <f>IF(G162 = "NULL", "NULL", H162*4)</f>
        <v>442.26</v>
      </c>
      <c r="AA162" s="15">
        <v>15000000100</v>
      </c>
      <c r="AB162" s="8">
        <f>IF(OR(E162 = "NULL", G162 = "NULL"), "NULL", (E162+G162)/2)</f>
        <v>2.9249999999999998</v>
      </c>
      <c r="AC162" s="8">
        <f>IF(OR(F162 = "NULL", H162 = "NULL"), "NULL", (F162+H162)/2)</f>
        <v>82.923749999999998</v>
      </c>
      <c r="AD162" s="15">
        <v>17000000100</v>
      </c>
      <c r="AE162" s="8">
        <f>IF(H162 = "NULL", "NULL", AF162/28.35)</f>
        <v>9.75</v>
      </c>
      <c r="AF162" s="8">
        <f>IF(H162 = "NULL", "NULL", J162*2)</f>
        <v>276.41250000000002</v>
      </c>
      <c r="AG162" s="15">
        <v>19000000100</v>
      </c>
      <c r="AH162" s="8">
        <f>IF(AB162 = "NULL", "NULL", AB162*2)</f>
        <v>5.85</v>
      </c>
      <c r="AI162" s="8">
        <f>IF(AC162 = "NULL", "NULL", AC162*2)</f>
        <v>165.8475</v>
      </c>
      <c r="AJ162" s="15">
        <v>21000000100</v>
      </c>
      <c r="AK162" s="13"/>
      <c r="AL162" s="11" t="str">
        <f>SUBSTITUTE(D162,CHAR(10)&amp;"• Packed in a facility and/or equipment that produces products containing peanuts, tree nuts, soybean, milk, dairy, eggs, fish, shellfish, wheat, sesame. •","")</f>
        <v>Down By The Bay Seafood Ingredients:
brown sugar, salt, dry honey(refinery syrup, honey) dehydrated peach, sugar, paprika, spices, dehydrated garlic, onion, oleoresin paprika, turmeric, &lt;2%silicon dioxide to prevent caking</v>
      </c>
    </row>
    <row r="163" spans="1:38" ht="105" x14ac:dyDescent="0.3">
      <c r="A163" s="10" t="s">
        <v>368</v>
      </c>
      <c r="B163" s="10" t="s">
        <v>1774</v>
      </c>
      <c r="C163" s="10" t="s">
        <v>1775</v>
      </c>
      <c r="D163" s="11" t="s">
        <v>2274</v>
      </c>
      <c r="E163" s="8">
        <f>IF(F163 = "NULL", "NULL", F163/28.35)</f>
        <v>1.0582010582010581</v>
      </c>
      <c r="F163" s="8">
        <v>30</v>
      </c>
      <c r="G163" s="8">
        <f>IF(H163 = "NULL", "NULL", H163/28.35)</f>
        <v>2.3280423280423279</v>
      </c>
      <c r="H163" s="8">
        <v>66</v>
      </c>
      <c r="I163" s="8">
        <f>IF(G163 = "NULL", "NULL", G163*1.25)</f>
        <v>2.9100529100529098</v>
      </c>
      <c r="J163" s="8">
        <f>IF(G163 = "NULL", "NULL", H163*1.25)</f>
        <v>82.5</v>
      </c>
      <c r="K163" s="8">
        <f>IF(G163 = "NULL", "NULL", G163*2)</f>
        <v>4.6560846560846558</v>
      </c>
      <c r="L163" s="8">
        <f>IF(G163 = "NULL", "NULL", H163*2)</f>
        <v>132</v>
      </c>
      <c r="M163" s="11" t="str">
        <f>CONCATENATE(D163, CHAR(10), " - NET WT. ", TEXT(E163, "0.00"), " oz (", F163, " grams)")</f>
        <v>Down Home Beef &amp; Chop Ingredients:
paprika, garlic, sea salt, sugar, coriander, cumin, mustard, black pepper, celery, thyme, sage, clove, and oregano
• Packed in a facility and/or equipment that produces products containing peanuts, tree nuts, soybean, milk, dairy, eggs, fish, shellfish, wheat, sesame. •
 - NET WT. 1.06 oz (30 grams)</v>
      </c>
      <c r="N163" s="12">
        <v>10000000101</v>
      </c>
      <c r="O163" s="12">
        <v>30000000101</v>
      </c>
      <c r="P163" s="12">
        <v>50000000101</v>
      </c>
      <c r="Q163" s="12">
        <v>70000000101</v>
      </c>
      <c r="R163" s="12">
        <v>90000000101</v>
      </c>
      <c r="S163" s="12">
        <v>11000000101</v>
      </c>
      <c r="T163" s="12">
        <v>13000000101</v>
      </c>
      <c r="U163" s="10" t="s">
        <v>38</v>
      </c>
      <c r="V163" s="11" t="s">
        <v>138</v>
      </c>
      <c r="W163" s="8">
        <f>IF(G163 = "NULL", "NULL", G163/4)</f>
        <v>0.58201058201058198</v>
      </c>
      <c r="X163" s="8">
        <f>IF(W163 = "NULL", "NULL", W163*28.35)</f>
        <v>16.5</v>
      </c>
      <c r="Y163" s="8">
        <f>IF(G163 = "NULL", "NULL", G163*4)</f>
        <v>9.3121693121693117</v>
      </c>
      <c r="Z163" s="8">
        <f>IF(G163 = "NULL", "NULL", H163*4)</f>
        <v>264</v>
      </c>
      <c r="AA163" s="15">
        <v>15000000101</v>
      </c>
      <c r="AB163" s="8">
        <f>IF(OR(E163 = "NULL", G163 = "NULL"), "NULL", (E163+G163)/2)</f>
        <v>1.693121693121693</v>
      </c>
      <c r="AC163" s="8">
        <v>45</v>
      </c>
      <c r="AD163" s="15">
        <v>17000000101</v>
      </c>
      <c r="AE163" s="8">
        <f>IF(H163 = "NULL", "NULL", AF163/28.35)</f>
        <v>5.8201058201058196</v>
      </c>
      <c r="AF163" s="8">
        <f>IF(H163 = "NULL", "NULL", J163*2)</f>
        <v>165</v>
      </c>
      <c r="AG163" s="15">
        <v>19000000101</v>
      </c>
      <c r="AH163" s="8">
        <f>IF(AB163 = "NULL", "NULL", AB163*2)</f>
        <v>3.3862433862433861</v>
      </c>
      <c r="AI163" s="8">
        <f>IF(AC163 = "NULL", "NULL", AC163*2)</f>
        <v>90</v>
      </c>
      <c r="AJ163" s="15">
        <v>21000000101</v>
      </c>
      <c r="AK163" s="13" t="s">
        <v>1813</v>
      </c>
      <c r="AL163" s="11" t="str">
        <f>SUBSTITUTE(D163,CHAR(10)&amp;"• Packed in a facility and/or equipment that produces products containing peanuts, tree nuts, soybean, milk, dairy, eggs, fish, shellfish, wheat, sesame. •","")</f>
        <v>Down Home Beef &amp; Chop Ingredients:
paprika, garlic, sea salt, sugar, coriander, cumin, mustard, black pepper, celery, thyme, sage, clove, and oregano</v>
      </c>
    </row>
    <row r="164" spans="1:38" ht="150" x14ac:dyDescent="0.3">
      <c r="A164" s="10" t="s">
        <v>369</v>
      </c>
      <c r="B164" s="10" t="s">
        <v>1948</v>
      </c>
      <c r="C164" s="10" t="s">
        <v>1948</v>
      </c>
      <c r="D164" s="11" t="s">
        <v>2607</v>
      </c>
      <c r="E164" s="8">
        <f>IF(F164 = "NULL", "NULL", F164/28.35)</f>
        <v>1.75</v>
      </c>
      <c r="F164" s="8">
        <v>49.612500000000004</v>
      </c>
      <c r="G164" s="8">
        <f>IF(H164 = "NULL", "NULL", H164/28.35)</f>
        <v>3.5</v>
      </c>
      <c r="H164" s="8">
        <v>99.225000000000009</v>
      </c>
      <c r="I164" s="8">
        <f>IF(G164 = "NULL", "NULL", G164*1.25)</f>
        <v>4.375</v>
      </c>
      <c r="J164" s="8">
        <f>IF(G164 = "NULL", "NULL", H164*1.25)</f>
        <v>124.03125000000001</v>
      </c>
      <c r="K164" s="8">
        <f>IF(G164 = "NULL", "NULL", G164*2)</f>
        <v>7</v>
      </c>
      <c r="L164" s="8">
        <f>IF(G164 = "NULL", "NULL", H164*2)</f>
        <v>198.45000000000002</v>
      </c>
      <c r="M164" s="11" t="str">
        <f>CONCATENATE(D164, CHAR(10), " - NET WT. ", TEXT(E164, "0.00"), " oz (", F164, " grams)")</f>
        <v>Dragon Fire Infuser Ingredients:
sugar, black, white, green and pink peppercorns, de arbol peppers,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64" s="12">
        <v>10000000102</v>
      </c>
      <c r="O164" s="12">
        <v>30000000102</v>
      </c>
      <c r="P164" s="12">
        <v>50000000102</v>
      </c>
      <c r="Q164" s="12">
        <v>70000000102</v>
      </c>
      <c r="R164" s="12">
        <v>90000000102</v>
      </c>
      <c r="S164" s="12">
        <v>11000000102</v>
      </c>
      <c r="T164" s="12">
        <v>13000000102</v>
      </c>
      <c r="U164" s="10" t="s">
        <v>38</v>
      </c>
      <c r="V164" s="11" t="s">
        <v>146</v>
      </c>
      <c r="W164" s="8">
        <f>IF(G164 = "NULL", "NULL", G164/4)</f>
        <v>0.875</v>
      </c>
      <c r="X164" s="8">
        <f>IF(W164 = "NULL", "NULL", W164*28.35)</f>
        <v>24.806250000000002</v>
      </c>
      <c r="Y164" s="8">
        <f>IF(G164 = "NULL", "NULL", G164*4)</f>
        <v>14</v>
      </c>
      <c r="Z164" s="8">
        <f>IF(G164 = "NULL", "NULL", H164*4)</f>
        <v>396.90000000000003</v>
      </c>
      <c r="AA164" s="15">
        <v>15000000102</v>
      </c>
      <c r="AB164" s="8">
        <f>IF(OR(E164 = "NULL", G164 = "NULL"), "NULL", (E164+G164)/2)</f>
        <v>2.625</v>
      </c>
      <c r="AC164" s="8">
        <f>IF(OR(F164 = "NULL", H164 = "NULL"), "NULL", (F164+H164)/2)</f>
        <v>74.418750000000003</v>
      </c>
      <c r="AD164" s="15">
        <v>17000000102</v>
      </c>
      <c r="AE164" s="8">
        <f>IF(H164 = "NULL", "NULL", AF164/28.35)</f>
        <v>8.75</v>
      </c>
      <c r="AF164" s="8">
        <f>IF(H164 = "NULL", "NULL", J164*2)</f>
        <v>248.06250000000003</v>
      </c>
      <c r="AG164" s="15">
        <v>19000000102</v>
      </c>
      <c r="AH164" s="8">
        <f>IF(AB164 = "NULL", "NULL", AB164*2)</f>
        <v>5.25</v>
      </c>
      <c r="AI164" s="8">
        <f>IF(AC164 = "NULL", "NULL", AC164*2)</f>
        <v>148.83750000000001</v>
      </c>
      <c r="AJ164" s="15">
        <v>21000000102</v>
      </c>
      <c r="AK164" s="13"/>
      <c r="AL164" s="11" t="str">
        <f>SUBSTITUTE(D164,CHAR(10)&amp;"• Packed in a facility and/or equipment that produces products containing peanuts, tree nuts, soybean, milk, dairy, eggs, fish, shellfish, wheat, sesame. •","")</f>
        <v>Dragon Fire Infuser Ingredients:
sugar, black, white, green and pink peppercorns, de arbol peppers, spices
• DIRECTIONS: Take off lid and add your favorite alcohol - return lid and place in fridge overnight. Strain spices and enjoy your infused alcohol. Drink right out of the mug jar. •</v>
      </c>
    </row>
    <row r="165" spans="1:38" ht="90" x14ac:dyDescent="0.3">
      <c r="A165" s="10" t="s">
        <v>2025</v>
      </c>
      <c r="B165" s="10" t="s">
        <v>2026</v>
      </c>
      <c r="C165" s="10" t="s">
        <v>2026</v>
      </c>
      <c r="D165" s="11" t="s">
        <v>2601</v>
      </c>
      <c r="E165" s="8">
        <f>IF(F165 = "NULL", "NULL", F165/28.35)</f>
        <v>1.5520282186948853</v>
      </c>
      <c r="F165" s="8">
        <v>44</v>
      </c>
      <c r="G165" s="8">
        <f>IF(H165 = "NULL", "NULL", H165/28.35)</f>
        <v>3.5273368606701938</v>
      </c>
      <c r="H165" s="8">
        <v>100</v>
      </c>
      <c r="I165" s="8">
        <f>IF(G165 = "NULL", "NULL", G165*1.25)</f>
        <v>4.409171075837742</v>
      </c>
      <c r="J165" s="8">
        <f>IF(G165 = "NULL", "NULL", H165*1.25)</f>
        <v>125</v>
      </c>
      <c r="K165" s="8">
        <f>IF(G165 = "NULL", "NULL", G165*2)</f>
        <v>7.0546737213403876</v>
      </c>
      <c r="L165" s="8">
        <f>IF(G165 = "NULL", "NULL", H165*2)</f>
        <v>200</v>
      </c>
      <c r="M165" s="11" t="str">
        <f>CONCATENATE(D165, CHAR(10), " - NET WT. ", TEXT(E165, "0.00"), " oz (", F165, " grams)")</f>
        <v>Dragon Fruit Sugar Ingredients:
turbinado, dragon fruit, dragon fruit extract (ethyl alcohol, glycerin, natural flavors)
• Packed in a facility and/or equipment that produces products containing peanuts, tree nuts, soybean, milk, dairy, eggs, fish, shellfish, wheat, sesame. •
 - NET WT. 1.55 oz (44 grams)</v>
      </c>
      <c r="N165" s="12">
        <v>10000000565</v>
      </c>
      <c r="O165" s="12">
        <v>30000000565</v>
      </c>
      <c r="P165" s="12">
        <v>50000000565</v>
      </c>
      <c r="Q165" s="12">
        <v>70000000565</v>
      </c>
      <c r="R165" s="12">
        <v>90000000565</v>
      </c>
      <c r="S165" s="12">
        <v>11000000565</v>
      </c>
      <c r="T165" s="12">
        <v>13000000565</v>
      </c>
      <c r="U165" s="24"/>
      <c r="W165" s="8">
        <f>IF(G165 = "NULL", "NULL", G165/4)</f>
        <v>0.88183421516754845</v>
      </c>
      <c r="X165" s="8">
        <f>IF(W165 = "NULL", "NULL", W165*28.35)</f>
        <v>25</v>
      </c>
      <c r="Y165" s="8">
        <f>IF(G165 = "NULL", "NULL", G165*4)</f>
        <v>14.109347442680775</v>
      </c>
      <c r="Z165" s="8">
        <f>IF(G165 = "NULL", "NULL", H165*4)</f>
        <v>400</v>
      </c>
      <c r="AA165" s="15">
        <v>15000000565</v>
      </c>
      <c r="AB165" s="8">
        <f>IF(OR(E165 = "NULL", G165 = "NULL"), "NULL", (E165+G165)/2)</f>
        <v>2.5396825396825395</v>
      </c>
      <c r="AC165" s="8">
        <f>IF(OR(F165 = "NULL", H165 = "NULL"), "NULL", (F165+H165)/2)</f>
        <v>72</v>
      </c>
      <c r="AD165" s="15">
        <v>17000000565</v>
      </c>
      <c r="AE165" s="15">
        <f>IF(H165 = "NULL", "NULL", AF165/28.35)</f>
        <v>8.8183421516754841</v>
      </c>
      <c r="AF165" s="15">
        <f>IF(H165 = "NULL", "NULL", J165*2)</f>
        <v>250</v>
      </c>
      <c r="AG165" s="15">
        <v>19000000565</v>
      </c>
      <c r="AH165" s="8">
        <f>IF(AB165 = "NULL", "NULL", AB165*2)</f>
        <v>5.0793650793650791</v>
      </c>
      <c r="AI165" s="8">
        <f>IF(AC165 = "NULL", "NULL", AC165*2)</f>
        <v>144</v>
      </c>
      <c r="AJ165" s="15">
        <v>21000000565</v>
      </c>
      <c r="AK165" s="13"/>
      <c r="AL165" s="11" t="str">
        <f>SUBSTITUTE(D165,CHAR(10)&amp;"• Packed in a facility and/or equipment that produces products containing peanuts, tree nuts, soybean, milk, dairy, eggs, fish, shellfish, wheat, sesame. •","")</f>
        <v>Dragon Fruit Sugar Ingredients:
turbinado, dragon fruit, dragon fruit extract (ethyl alcohol, glycerin, natural flavors)</v>
      </c>
    </row>
    <row r="166" spans="1:38" ht="75" x14ac:dyDescent="0.3">
      <c r="A166" s="10" t="s">
        <v>370</v>
      </c>
      <c r="B166" s="10" t="s">
        <v>371</v>
      </c>
      <c r="C166" s="10" t="s">
        <v>371</v>
      </c>
      <c r="D166" s="11" t="s">
        <v>2482</v>
      </c>
      <c r="E166" s="8">
        <f>IF(F166 = "NULL", "NULL", F166/28.35)</f>
        <v>1.75</v>
      </c>
      <c r="F166" s="8">
        <v>49.612500000000004</v>
      </c>
      <c r="G166" s="8">
        <f>IF(H166 = "NULL", "NULL", H166/28.35)</f>
        <v>3.5</v>
      </c>
      <c r="H166" s="8">
        <v>99.225000000000009</v>
      </c>
      <c r="I166" s="8">
        <f>IF(G166 = "NULL", "NULL", G166*1.25)</f>
        <v>4.375</v>
      </c>
      <c r="J166" s="8">
        <f>IF(G166 = "NULL", "NULL", H166*1.25)</f>
        <v>124.03125000000001</v>
      </c>
      <c r="K166" s="8">
        <f>IF(G166 = "NULL", "NULL", G166*2)</f>
        <v>7</v>
      </c>
      <c r="L166" s="8">
        <f>IF(G166 = "NULL", "NULL", H166*2)</f>
        <v>198.45000000000002</v>
      </c>
      <c r="M166" s="11" t="str">
        <f>CONCATENATE(D166, CHAR(10), " - NET WT. ", TEXT(E166, "0.00"), " oz (", F166, " grams)")</f>
        <v>Dukkah Spice Ingredients:
cinnamon, coriander, cumin, pepper, salt, sesame
• Packed in a facility and/or equipment that produces products containing peanuts, tree nuts, soybean, milk, dairy, eggs, fish, shellfish, wheat, sesame. •
 - NET WT. 1.75 oz (49.6125 grams)</v>
      </c>
      <c r="N166" s="12">
        <v>10000000103</v>
      </c>
      <c r="O166" s="12">
        <v>30000000103</v>
      </c>
      <c r="P166" s="12">
        <v>50000000103</v>
      </c>
      <c r="Q166" s="12">
        <v>70000000103</v>
      </c>
      <c r="R166" s="12">
        <v>90000000103</v>
      </c>
      <c r="S166" s="12">
        <v>11000000103</v>
      </c>
      <c r="T166" s="12">
        <v>13000000103</v>
      </c>
      <c r="U166" s="10" t="s">
        <v>38</v>
      </c>
      <c r="V166" s="11"/>
      <c r="W166" s="8">
        <f>IF(G166 = "NULL", "NULL", G166/4)</f>
        <v>0.875</v>
      </c>
      <c r="X166" s="8">
        <f>IF(W166 = "NULL", "NULL", W166*28.35)</f>
        <v>24.806250000000002</v>
      </c>
      <c r="Y166" s="8">
        <f>IF(G166 = "NULL", "NULL", G166*4)</f>
        <v>14</v>
      </c>
      <c r="Z166" s="8">
        <f>IF(G166 = "NULL", "NULL", H166*4)</f>
        <v>396.90000000000003</v>
      </c>
      <c r="AA166" s="15">
        <v>15000000103</v>
      </c>
      <c r="AB166" s="8">
        <f>IF(OR(E166 = "NULL", G166 = "NULL"), "NULL", (E166+G166)/2)</f>
        <v>2.625</v>
      </c>
      <c r="AC166" s="8">
        <f>IF(OR(F166 = "NULL", H166 = "NULL"), "NULL", (F166+H166)/2)</f>
        <v>74.418750000000003</v>
      </c>
      <c r="AD166" s="15">
        <v>17000000103</v>
      </c>
      <c r="AE166" s="8">
        <f>IF(H166 = "NULL", "NULL", AF166/28.35)</f>
        <v>8.75</v>
      </c>
      <c r="AF166" s="8">
        <f>IF(H166 = "NULL", "NULL", J166*2)</f>
        <v>248.06250000000003</v>
      </c>
      <c r="AG166" s="15">
        <v>19000000103</v>
      </c>
      <c r="AH166" s="8">
        <f>IF(AB166 = "NULL", "NULL", AB166*2)</f>
        <v>5.25</v>
      </c>
      <c r="AI166" s="8">
        <f>IF(AC166 = "NULL", "NULL", AC166*2)</f>
        <v>148.83750000000001</v>
      </c>
      <c r="AJ166" s="15">
        <v>21000000103</v>
      </c>
      <c r="AK166" s="13"/>
      <c r="AL166" s="11" t="str">
        <f>SUBSTITUTE(D166,CHAR(10)&amp;"• Packed in a facility and/or equipment that produces products containing peanuts, tree nuts, soybean, milk, dairy, eggs, fish, shellfish, wheat, sesame. •","")</f>
        <v>Dukkah Spice Ingredients:
cinnamon, coriander, cumin, pepper, salt, sesame</v>
      </c>
    </row>
    <row r="167" spans="1:38" ht="75" x14ac:dyDescent="0.3">
      <c r="A167" s="10" t="s">
        <v>372</v>
      </c>
      <c r="B167" s="10" t="s">
        <v>1303</v>
      </c>
      <c r="C167" s="10" t="s">
        <v>1304</v>
      </c>
      <c r="D167" s="11" t="s">
        <v>2332</v>
      </c>
      <c r="E167" s="8">
        <f>IF(F167 = "NULL", "NULL", F167/28.35)</f>
        <v>0.8</v>
      </c>
      <c r="F167" s="8">
        <v>22.680000000000003</v>
      </c>
      <c r="G167" s="8">
        <f>IF(H167 = "NULL", "NULL", H167/28.35)</f>
        <v>1.6</v>
      </c>
      <c r="H167" s="8">
        <v>45.360000000000007</v>
      </c>
      <c r="I167" s="8">
        <f>IF(G167 = "NULL", "NULL", G167*1.25)</f>
        <v>2</v>
      </c>
      <c r="J167" s="8">
        <f>IF(G167 = "NULL", "NULL", H167*1.25)</f>
        <v>56.70000000000001</v>
      </c>
      <c r="K167" s="8">
        <f>IF(G167 = "NULL", "NULL", G167*2)</f>
        <v>3.2</v>
      </c>
      <c r="L167" s="8">
        <f>IF(G167 = "NULL", "NULL", H167*2)</f>
        <v>90.720000000000013</v>
      </c>
      <c r="M167" s="11" t="str">
        <f>CONCATENATE(D167, CHAR(10), " - NET WT. ", TEXT(E167, "0.00"), " oz (", F167, " grams)")</f>
        <v>Earl Grey Black Tea Ingredients:
black tea
• Packed in a facility and/or equipment that produces products containing peanuts, tree nuts, soybean, milk, dairy, eggs, fish, shellfish, wheat, sesame. •
 - NET WT. 0.80 oz (22.68 grams)</v>
      </c>
      <c r="N167" s="12">
        <v>10000000104</v>
      </c>
      <c r="O167" s="12">
        <v>30000000104</v>
      </c>
      <c r="P167" s="12">
        <v>50000000104</v>
      </c>
      <c r="Q167" s="12">
        <v>70000000104</v>
      </c>
      <c r="R167" s="12">
        <v>90000000104</v>
      </c>
      <c r="S167" s="12">
        <v>11000000104</v>
      </c>
      <c r="T167" s="12">
        <v>13000000104</v>
      </c>
      <c r="U167" s="10"/>
      <c r="V167" s="11"/>
      <c r="W167" s="8">
        <f>IF(G167 = "NULL", "NULL", G167/4)</f>
        <v>0.4</v>
      </c>
      <c r="X167" s="8">
        <f>IF(W167 = "NULL", "NULL", W167*28.35)</f>
        <v>11.340000000000002</v>
      </c>
      <c r="Y167" s="8">
        <f>IF(G167 = "NULL", "NULL", G167*4)</f>
        <v>6.4</v>
      </c>
      <c r="Z167" s="8">
        <f>IF(G167 = "NULL", "NULL", H167*4)</f>
        <v>181.44000000000003</v>
      </c>
      <c r="AA167" s="15">
        <v>15000000104</v>
      </c>
      <c r="AB167" s="8">
        <f>IF(OR(E167 = "NULL", G167 = "NULL"), "NULL", (E167+G167)/2)</f>
        <v>1.2000000000000002</v>
      </c>
      <c r="AC167" s="8">
        <f>IF(OR(F167 = "NULL", H167 = "NULL"), "NULL", (F167+H167)/2)</f>
        <v>34.020000000000003</v>
      </c>
      <c r="AD167" s="15">
        <v>17000000104</v>
      </c>
      <c r="AE167" s="8">
        <f>IF(H167 = "NULL", "NULL", AF167/28.35)</f>
        <v>4.0000000000000009</v>
      </c>
      <c r="AF167" s="8">
        <f>IF(H167 = "NULL", "NULL", J167*2)</f>
        <v>113.40000000000002</v>
      </c>
      <c r="AG167" s="15">
        <v>19000000104</v>
      </c>
      <c r="AH167" s="8">
        <f>IF(AB167 = "NULL", "NULL", AB167*2)</f>
        <v>2.4000000000000004</v>
      </c>
      <c r="AI167" s="8">
        <f>IF(AC167 = "NULL", "NULL", AC167*2)</f>
        <v>68.040000000000006</v>
      </c>
      <c r="AJ167" s="15">
        <v>21000000104</v>
      </c>
      <c r="AK167" s="13"/>
      <c r="AL167" s="11" t="str">
        <f>SUBSTITUTE(D167,CHAR(10)&amp;"• Packed in a facility and/or equipment that produces products containing peanuts, tree nuts, soybean, milk, dairy, eggs, fish, shellfish, wheat, sesame. •","")</f>
        <v>Earl Grey Black Tea Ingredients:
black tea</v>
      </c>
    </row>
    <row r="168" spans="1:38" ht="75" x14ac:dyDescent="0.3">
      <c r="A168" s="10" t="s">
        <v>373</v>
      </c>
      <c r="B168" s="10" t="s">
        <v>374</v>
      </c>
      <c r="C168" s="10" t="s">
        <v>375</v>
      </c>
      <c r="D168" s="11" t="s">
        <v>2135</v>
      </c>
      <c r="E168" s="8">
        <f>IF(F168 = "NULL", "NULL", F168/28.35)</f>
        <v>1.1000000000000001</v>
      </c>
      <c r="F168" s="8">
        <v>31.185000000000006</v>
      </c>
      <c r="G168" s="8">
        <f>IF(H168 = "NULL", "NULL", H168/28.35)</f>
        <v>2.2000000000000002</v>
      </c>
      <c r="H168" s="8">
        <v>62.370000000000012</v>
      </c>
      <c r="I168" s="8">
        <f>IF(G168 = "NULL", "NULL", G168*1.25)</f>
        <v>2.75</v>
      </c>
      <c r="J168" s="8">
        <f>IF(G168 = "NULL", "NULL", H168*1.25)</f>
        <v>77.96250000000002</v>
      </c>
      <c r="K168" s="8">
        <f>IF(G168 = "NULL", "NULL", G168*2)</f>
        <v>4.4000000000000004</v>
      </c>
      <c r="L168" s="8">
        <f>IF(G168 = "NULL", "NULL", H168*2)</f>
        <v>124.74000000000002</v>
      </c>
      <c r="M168" s="11" t="str">
        <f>CONCATENATE(D168, CHAR(10), " - NET WT. ", TEXT(E168, "0.00"), " oz (", F168, " grams)")</f>
        <v>Earth &amp; Garden Bread Dip Ingredients:
rosemary, grains of paradise, sea salt, garlic
• Packed in a facility and/or equipment that produces products containing peanuts, tree nuts, soybean, milk, dairy, eggs, fish, shellfish, wheat, sesame. •
 - NET WT. 1.10 oz (31.185 grams)</v>
      </c>
      <c r="N168" s="12">
        <v>10000000105</v>
      </c>
      <c r="O168" s="12">
        <v>30000000105</v>
      </c>
      <c r="P168" s="12">
        <v>50000000105</v>
      </c>
      <c r="Q168" s="12">
        <v>70000000105</v>
      </c>
      <c r="R168" s="12">
        <v>90000000105</v>
      </c>
      <c r="S168" s="12">
        <v>11000000105</v>
      </c>
      <c r="T168" s="12">
        <v>13000000105</v>
      </c>
      <c r="U168" s="10"/>
      <c r="V168" s="11"/>
      <c r="W168" s="8">
        <f>IF(G168 = "NULL", "NULL", G168/4)</f>
        <v>0.55000000000000004</v>
      </c>
      <c r="X168" s="8">
        <f>IF(W168 = "NULL", "NULL", W168*28.35)</f>
        <v>15.592500000000003</v>
      </c>
      <c r="Y168" s="8">
        <f>IF(G168 = "NULL", "NULL", G168*4)</f>
        <v>8.8000000000000007</v>
      </c>
      <c r="Z168" s="8">
        <f>IF(G168 = "NULL", "NULL", H168*4)</f>
        <v>249.48000000000005</v>
      </c>
      <c r="AA168" s="15">
        <v>15000000105</v>
      </c>
      <c r="AB168" s="8">
        <f>IF(OR(E168 = "NULL", G168 = "NULL"), "NULL", (E168+G168)/2)</f>
        <v>1.6500000000000001</v>
      </c>
      <c r="AC168" s="8">
        <f>IF(OR(F168 = "NULL", H168 = "NULL"), "NULL", (F168+H168)/2)</f>
        <v>46.777500000000011</v>
      </c>
      <c r="AD168" s="15">
        <v>17000000105</v>
      </c>
      <c r="AE168" s="8">
        <f>IF(H168 = "NULL", "NULL", AF168/28.35)</f>
        <v>5.5000000000000009</v>
      </c>
      <c r="AF168" s="8">
        <f>IF(H168 = "NULL", "NULL", J168*2)</f>
        <v>155.92500000000004</v>
      </c>
      <c r="AG168" s="15">
        <v>19000000105</v>
      </c>
      <c r="AH168" s="8">
        <f>IF(AB168 = "NULL", "NULL", AB168*2)</f>
        <v>3.3000000000000003</v>
      </c>
      <c r="AI168" s="8">
        <f>IF(AC168 = "NULL", "NULL", AC168*2)</f>
        <v>93.555000000000021</v>
      </c>
      <c r="AJ168" s="15">
        <v>21000000105</v>
      </c>
      <c r="AK168" s="13"/>
      <c r="AL168" s="11" t="str">
        <f>SUBSTITUTE(D168,CHAR(10)&amp;"• Packed in a facility and/or equipment that produces products containing peanuts, tree nuts, soybean, milk, dairy, eggs, fish, shellfish, wheat, sesame. •","")</f>
        <v>Earth &amp; Garden Bread Dip Ingredients:
rosemary, grains of paradise, sea salt, garlic</v>
      </c>
    </row>
    <row r="169" spans="1:38" ht="90" x14ac:dyDescent="0.3">
      <c r="A169" s="10" t="s">
        <v>376</v>
      </c>
      <c r="B169" s="10" t="s">
        <v>377</v>
      </c>
      <c r="C169" s="10" t="s">
        <v>378</v>
      </c>
      <c r="D169" s="11" t="s">
        <v>2441</v>
      </c>
      <c r="E169" s="8">
        <f>IF(F169 = "NULL", "NULL", F169/28.35)</f>
        <v>1.375</v>
      </c>
      <c r="F169" s="8">
        <v>38.981250000000003</v>
      </c>
      <c r="G169" s="8">
        <f>IF(H169 = "NULL", "NULL", H169/28.35)</f>
        <v>2.75</v>
      </c>
      <c r="H169" s="8">
        <v>77.962500000000006</v>
      </c>
      <c r="I169" s="8">
        <f>IF(G169 = "NULL", "NULL", G169*1.25)</f>
        <v>3.4375</v>
      </c>
      <c r="J169" s="8">
        <f>IF(G169 = "NULL", "NULL", H169*1.25)</f>
        <v>97.453125</v>
      </c>
      <c r="K169" s="8">
        <f>IF(G169 = "NULL", "NULL", G169*2)</f>
        <v>5.5</v>
      </c>
      <c r="L169" s="8">
        <f>IF(G169 = "NULL", "NULL", H169*2)</f>
        <v>155.92500000000001</v>
      </c>
      <c r="M169" s="11" t="str">
        <f>CONCATENATE(D169, CHAR(10), " - NET WT. ", TEXT(E169, "0.00"), " oz (", F169, " grams)")</f>
        <v>Eastern Shore Crab Boil Ingredients:
salt, celery, coriander, mustard, spices, chiles, black pepper, silicon dioxide (to prevent caking)
• Packed in a facility and/or equipment that produces products containing peanuts, tree nuts, soybean, milk, dairy, eggs, fish, shellfish, wheat, sesame. •
 - NET WT. 1.38 oz (38.98125 grams)</v>
      </c>
      <c r="N169" s="12">
        <v>10000000106</v>
      </c>
      <c r="O169" s="12">
        <v>30000000106</v>
      </c>
      <c r="P169" s="12">
        <v>50000000106</v>
      </c>
      <c r="Q169" s="12">
        <v>70000000106</v>
      </c>
      <c r="R169" s="12">
        <v>90000000106</v>
      </c>
      <c r="S169" s="12">
        <v>11000000106</v>
      </c>
      <c r="T169" s="12">
        <v>13000000106</v>
      </c>
      <c r="U169" s="10" t="s">
        <v>38</v>
      </c>
      <c r="V169" s="11" t="s">
        <v>1300</v>
      </c>
      <c r="W169" s="8">
        <f>IF(G169 = "NULL", "NULL", G169/4)</f>
        <v>0.6875</v>
      </c>
      <c r="X169" s="8">
        <f>IF(W169 = "NULL", "NULL", W169*28.35)</f>
        <v>19.490625000000001</v>
      </c>
      <c r="Y169" s="8">
        <f>IF(G169 = "NULL", "NULL", G169*4)</f>
        <v>11</v>
      </c>
      <c r="Z169" s="8">
        <f>IF(G169 = "NULL", "NULL", H169*4)</f>
        <v>311.85000000000002</v>
      </c>
      <c r="AA169" s="15">
        <v>15000000106</v>
      </c>
      <c r="AB169" s="8">
        <f>IF(OR(E169 = "NULL", G169 = "NULL"), "NULL", (E169+G169)/2)</f>
        <v>2.0625</v>
      </c>
      <c r="AC169" s="8">
        <f>IF(OR(F169 = "NULL", H169 = "NULL"), "NULL", (F169+H169)/2)</f>
        <v>58.471875000000004</v>
      </c>
      <c r="AD169" s="15">
        <v>17000000106</v>
      </c>
      <c r="AE169" s="8">
        <f>IF(H169 = "NULL", "NULL", AF169/28.35)</f>
        <v>6.875</v>
      </c>
      <c r="AF169" s="8">
        <f>IF(H169 = "NULL", "NULL", J169*2)</f>
        <v>194.90625</v>
      </c>
      <c r="AG169" s="15">
        <v>19000000106</v>
      </c>
      <c r="AH169" s="8">
        <f>IF(AB169 = "NULL", "NULL", AB169*2)</f>
        <v>4.125</v>
      </c>
      <c r="AI169" s="8">
        <f>IF(AC169 = "NULL", "NULL", AC169*2)</f>
        <v>116.94375000000001</v>
      </c>
      <c r="AJ169" s="15">
        <v>21000000106</v>
      </c>
      <c r="AK169" s="13"/>
      <c r="AL169" s="11" t="str">
        <f>SUBSTITUTE(D169,CHAR(10)&amp;"• Packed in a facility and/or equipment that produces products containing peanuts, tree nuts, soybean, milk, dairy, eggs, fish, shellfish, wheat, sesame. •","")</f>
        <v>Eastern Shore Crab Boil Ingredients:
salt, celery, coriander, mustard, spices, chiles, black pepper, silicon dioxide (to prevent caking)</v>
      </c>
    </row>
    <row r="170" spans="1:38" ht="90" x14ac:dyDescent="0.3">
      <c r="A170" s="10" t="s">
        <v>379</v>
      </c>
      <c r="B170" s="10" t="s">
        <v>380</v>
      </c>
      <c r="C170" s="10" t="s">
        <v>381</v>
      </c>
      <c r="D170" s="11" t="s">
        <v>2442</v>
      </c>
      <c r="E170" s="8">
        <f>IF(F170 = "NULL", "NULL", F170/28.35)</f>
        <v>2.0499999999999998</v>
      </c>
      <c r="F170" s="8">
        <v>58.1175</v>
      </c>
      <c r="G170" s="8">
        <f>IF(H170 = "NULL", "NULL", H170/28.35)</f>
        <v>4.0999999999999996</v>
      </c>
      <c r="H170" s="8">
        <v>116.235</v>
      </c>
      <c r="I170" s="8">
        <f>IF(G170 = "NULL", "NULL", G170*1.25)</f>
        <v>5.125</v>
      </c>
      <c r="J170" s="8">
        <f>IF(G170 = "NULL", "NULL", H170*1.25)</f>
        <v>145.29374999999999</v>
      </c>
      <c r="K170" s="8">
        <f>IF(G170 = "NULL", "NULL", G170*2)</f>
        <v>8.1999999999999993</v>
      </c>
      <c r="L170" s="8">
        <f>IF(G170 = "NULL", "NULL", H170*2)</f>
        <v>232.47</v>
      </c>
      <c r="M170" s="11" t="str">
        <f>CONCATENATE(D170, CHAR(10), " - NET WT. ", TEXT(E170, "0.00"), " oz (", F170, " grams)")</f>
        <v>Eastern Shore Seafood Seasoning Ingredients:
celery salt (salt, ground celery), spices (including chili pepper), paprika, silicon dioxide (a free flow agent)
• Packed in a facility and/or equipment that produces products containing peanuts, tree nuts, soybean, milk, dairy, eggs, fish, shellfish, wheat, sesame. •
 - NET WT. 2.05 oz (58.1175 grams)</v>
      </c>
      <c r="N170" s="12">
        <v>10000000107</v>
      </c>
      <c r="O170" s="12">
        <v>30000000107</v>
      </c>
      <c r="P170" s="12">
        <v>50000000107</v>
      </c>
      <c r="Q170" s="12">
        <v>70000000107</v>
      </c>
      <c r="R170" s="12">
        <v>90000000107</v>
      </c>
      <c r="S170" s="12">
        <v>11000000107</v>
      </c>
      <c r="T170" s="12">
        <v>13000000107</v>
      </c>
      <c r="U170" s="10" t="s">
        <v>38</v>
      </c>
      <c r="V170" s="11" t="s">
        <v>1300</v>
      </c>
      <c r="W170" s="8">
        <f>IF(G170 = "NULL", "NULL", G170/4)</f>
        <v>1.0249999999999999</v>
      </c>
      <c r="X170" s="8">
        <f>IF(W170 = "NULL", "NULL", W170*28.35)</f>
        <v>29.05875</v>
      </c>
      <c r="Y170" s="8">
        <f>IF(G170 = "NULL", "NULL", G170*4)</f>
        <v>16.399999999999999</v>
      </c>
      <c r="Z170" s="8">
        <f>IF(G170 = "NULL", "NULL", H170*4)</f>
        <v>464.94</v>
      </c>
      <c r="AA170" s="15">
        <v>15000000107</v>
      </c>
      <c r="AB170" s="8">
        <f>IF(OR(E170 = "NULL", G170 = "NULL"), "NULL", (E170+G170)/2)</f>
        <v>3.0749999999999997</v>
      </c>
      <c r="AC170" s="8">
        <f>IF(OR(F170 = "NULL", H170 = "NULL"), "NULL", (F170+H170)/2)</f>
        <v>87.176249999999996</v>
      </c>
      <c r="AD170" s="15">
        <v>17000000107</v>
      </c>
      <c r="AE170" s="8">
        <f>IF(H170 = "NULL", "NULL", AF170/28.35)</f>
        <v>10.249999999999998</v>
      </c>
      <c r="AF170" s="8">
        <f>IF(H170 = "NULL", "NULL", J170*2)</f>
        <v>290.58749999999998</v>
      </c>
      <c r="AG170" s="15">
        <v>19000000107</v>
      </c>
      <c r="AH170" s="8">
        <f>IF(AB170 = "NULL", "NULL", AB170*2)</f>
        <v>6.1499999999999995</v>
      </c>
      <c r="AI170" s="8">
        <f>IF(AC170 = "NULL", "NULL", AC170*2)</f>
        <v>174.35249999999999</v>
      </c>
      <c r="AJ170" s="15">
        <v>21000000107</v>
      </c>
      <c r="AK170" s="13"/>
      <c r="AL170" s="11" t="str">
        <f>SUBSTITUTE(D170,CHAR(10)&amp;"• Packed in a facility and/or equipment that produces products containing peanuts, tree nuts, soybean, milk, dairy, eggs, fish, shellfish, wheat, sesame. •","")</f>
        <v>Eastern Shore Seafood Seasoning Ingredients:
celery salt (salt, ground celery), spices (including chili pepper), paprika, silicon dioxide (a free flow agent)</v>
      </c>
    </row>
    <row r="171" spans="1:38" ht="75" x14ac:dyDescent="0.3">
      <c r="A171" s="10" t="s">
        <v>1633</v>
      </c>
      <c r="B171" s="10" t="s">
        <v>382</v>
      </c>
      <c r="C171" s="10" t="s">
        <v>383</v>
      </c>
      <c r="D171" s="11" t="s">
        <v>2323</v>
      </c>
      <c r="E171" s="8">
        <f>IF(F171 = "NULL", "NULL", F171/28.35)</f>
        <v>0.8</v>
      </c>
      <c r="F171" s="8">
        <v>22.680000000000003</v>
      </c>
      <c r="G171" s="8">
        <f>IF(H171 = "NULL", "NULL", H171/28.35)</f>
        <v>1.6</v>
      </c>
      <c r="H171" s="8">
        <v>45.360000000000007</v>
      </c>
      <c r="I171" s="8">
        <f>IF(G171 = "NULL", "NULL", G171*1.25)</f>
        <v>2</v>
      </c>
      <c r="J171" s="8">
        <f>IF(G171 = "NULL", "NULL", H171*1.25)</f>
        <v>56.70000000000001</v>
      </c>
      <c r="K171" s="8">
        <f>IF(G171 = "NULL", "NULL", G171*2)</f>
        <v>3.2</v>
      </c>
      <c r="L171" s="8">
        <f>IF(G171 = "NULL", "NULL", H171*2)</f>
        <v>90.720000000000013</v>
      </c>
      <c r="M171" s="11" t="str">
        <f>CONCATENATE(D171, CHAR(10), " - NET WT. ", TEXT(E171, "0.00"), " oz (", F171, " grams)")</f>
        <v>English Breakfast Tea Ingredients:
ceylon bop tea, kalgar bop tea
• Packed in a facility and/or equipment that produces products containing peanuts, tree nuts, soybean, milk, dairy, eggs, fish, shellfish, wheat, sesame. •
 - NET WT. 0.80 oz (22.68 grams)</v>
      </c>
      <c r="N171" s="12">
        <v>10000000108</v>
      </c>
      <c r="O171" s="12">
        <v>30000000108</v>
      </c>
      <c r="P171" s="12">
        <v>50000000108</v>
      </c>
      <c r="Q171" s="12">
        <v>70000000108</v>
      </c>
      <c r="R171" s="12">
        <v>90000000108</v>
      </c>
      <c r="S171" s="12">
        <v>11000000108</v>
      </c>
      <c r="T171" s="12">
        <v>13000000108</v>
      </c>
      <c r="U171" s="10" t="s">
        <v>38</v>
      </c>
      <c r="V171" s="11" t="s">
        <v>1299</v>
      </c>
      <c r="W171" s="8">
        <f>IF(G171 = "NULL", "NULL", G171/4)</f>
        <v>0.4</v>
      </c>
      <c r="X171" s="8">
        <f>IF(W171 = "NULL", "NULL", W171*28.35)</f>
        <v>11.340000000000002</v>
      </c>
      <c r="Y171" s="8">
        <f>IF(G171 = "NULL", "NULL", G171*4)</f>
        <v>6.4</v>
      </c>
      <c r="Z171" s="8">
        <f>IF(G171 = "NULL", "NULL", H171*4)</f>
        <v>181.44000000000003</v>
      </c>
      <c r="AA171" s="15">
        <v>15000000108</v>
      </c>
      <c r="AB171" s="8">
        <f>IF(OR(E171 = "NULL", G171 = "NULL"), "NULL", (E171+G171)/2)</f>
        <v>1.2000000000000002</v>
      </c>
      <c r="AC171" s="8">
        <f>IF(OR(F171 = "NULL", H171 = "NULL"), "NULL", (F171+H171)/2)</f>
        <v>34.020000000000003</v>
      </c>
      <c r="AD171" s="15">
        <v>17000000108</v>
      </c>
      <c r="AE171" s="8">
        <f>IF(H171 = "NULL", "NULL", AF171/28.35)</f>
        <v>4.0000000000000009</v>
      </c>
      <c r="AF171" s="8">
        <f>IF(H171 = "NULL", "NULL", J171*2)</f>
        <v>113.40000000000002</v>
      </c>
      <c r="AG171" s="15">
        <v>19000000108</v>
      </c>
      <c r="AH171" s="8">
        <f>IF(AB171 = "NULL", "NULL", AB171*2)</f>
        <v>2.4000000000000004</v>
      </c>
      <c r="AI171" s="8">
        <f>IF(AC171 = "NULL", "NULL", AC171*2)</f>
        <v>68.040000000000006</v>
      </c>
      <c r="AJ171" s="15">
        <v>21000000108</v>
      </c>
      <c r="AK171" s="13"/>
      <c r="AL171" s="11" t="str">
        <f>SUBSTITUTE(D171,CHAR(10)&amp;"• Packed in a facility and/or equipment that produces products containing peanuts, tree nuts, soybean, milk, dairy, eggs, fish, shellfish, wheat, sesame. •","")</f>
        <v>English Breakfast Tea Ingredients:
ceylon bop tea, kalgar bop tea</v>
      </c>
    </row>
    <row r="172" spans="1:38" ht="135" x14ac:dyDescent="0.3">
      <c r="A172" s="10" t="s">
        <v>883</v>
      </c>
      <c r="B172" s="10" t="s">
        <v>1949</v>
      </c>
      <c r="C172" s="10" t="s">
        <v>1949</v>
      </c>
      <c r="D172" s="11" t="s">
        <v>2606</v>
      </c>
      <c r="E172" s="8">
        <f>IF(F172 = "NULL", "NULL", F172/28.35)</f>
        <v>1.75</v>
      </c>
      <c r="F172" s="8">
        <v>49.612500000000004</v>
      </c>
      <c r="G172" s="8">
        <f>IF(H172 = "NULL", "NULL", H172/28.35)</f>
        <v>3.5</v>
      </c>
      <c r="H172" s="8">
        <v>99.225000000000009</v>
      </c>
      <c r="I172" s="8">
        <f>IF(G172 = "NULL", "NULL", G172*1.25)</f>
        <v>4.375</v>
      </c>
      <c r="J172" s="8">
        <f>IF(G172 = "NULL", "NULL", H172*1.25)</f>
        <v>124.03125000000001</v>
      </c>
      <c r="K172" s="8">
        <f>IF(G172 = "NULL", "NULL", G172*2)</f>
        <v>7</v>
      </c>
      <c r="L172" s="8">
        <f>IF(G172 = "NULL", "NULL", H172*2)</f>
        <v>198.45000000000002</v>
      </c>
      <c r="M172" s="11" t="str">
        <f>CONCATENATE(D172, CHAR(10), " - NET WT. ", TEXT(E172, "0.00"), " oz (", F172, " grams)")</f>
        <v>Espresso Bean Infuser Ingredients:
sugar, dark roast coffee beans, natural flavor,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72" s="12">
        <v>10000000249</v>
      </c>
      <c r="O172" s="12">
        <v>30000000249</v>
      </c>
      <c r="P172" s="12">
        <v>50000000249</v>
      </c>
      <c r="Q172" s="12">
        <v>70000000249</v>
      </c>
      <c r="R172" s="12">
        <v>90000000249</v>
      </c>
      <c r="S172" s="12">
        <v>11000000249</v>
      </c>
      <c r="T172" s="12">
        <v>13000000249</v>
      </c>
      <c r="U172" s="10" t="s">
        <v>38</v>
      </c>
      <c r="V172" s="11" t="s">
        <v>146</v>
      </c>
      <c r="W172" s="8">
        <f>IF(G172 = "NULL", "NULL", G172/4)</f>
        <v>0.875</v>
      </c>
      <c r="X172" s="8">
        <f>IF(W172 = "NULL", "NULL", W172*28.35)</f>
        <v>24.806250000000002</v>
      </c>
      <c r="Y172" s="8">
        <f>IF(G172 = "NULL", "NULL", G172*4)</f>
        <v>14</v>
      </c>
      <c r="Z172" s="8">
        <f>IF(G172 = "NULL", "NULL", H172*4)</f>
        <v>396.90000000000003</v>
      </c>
      <c r="AA172" s="15">
        <v>15000000249</v>
      </c>
      <c r="AB172" s="8">
        <f>IF(OR(E172 = "NULL", G172 = "NULL"), "NULL", (E172+G172)/2)</f>
        <v>2.625</v>
      </c>
      <c r="AC172" s="8">
        <f>IF(OR(F172 = "NULL", H172 = "NULL"), "NULL", (F172+H172)/2)</f>
        <v>74.418750000000003</v>
      </c>
      <c r="AD172" s="15">
        <v>17000000249</v>
      </c>
      <c r="AE172" s="8">
        <f>IF(H172 = "NULL", "NULL", AF172/28.35)</f>
        <v>8.75</v>
      </c>
      <c r="AF172" s="8">
        <f>IF(H172 = "NULL", "NULL", J172*2)</f>
        <v>248.06250000000003</v>
      </c>
      <c r="AG172" s="15">
        <v>19000000249</v>
      </c>
      <c r="AH172" s="8">
        <f>IF(AB172 = "NULL", "NULL", AB172*2)</f>
        <v>5.25</v>
      </c>
      <c r="AI172" s="8">
        <f>IF(AC172 = "NULL", "NULL", AC172*2)</f>
        <v>148.83750000000001</v>
      </c>
      <c r="AJ172" s="15">
        <v>21000000249</v>
      </c>
      <c r="AK172" s="13"/>
      <c r="AL172" s="11" t="str">
        <f>SUBSTITUTE(D172,CHAR(10)&amp;"• Packed in a facility and/or equipment that produces products containing peanuts, tree nuts, soybean, milk, dairy, eggs, fish, shellfish, wheat, sesame. •","")</f>
        <v xml:space="preserve">Espresso Bean Infuser Ingredients:
sugar, dark roast coffee beans, natural flavor, spices
• DIRECTIONS: Take off lid and add your favorite alcohol - return lid and place in fridge overnight. Strain spices and enjoy your infused alcohol. Drink right out of the mug jar. • </v>
      </c>
    </row>
    <row r="173" spans="1:38" ht="90" x14ac:dyDescent="0.3">
      <c r="A173" s="10" t="s">
        <v>384</v>
      </c>
      <c r="B173" s="10" t="s">
        <v>385</v>
      </c>
      <c r="C173" s="10" t="s">
        <v>385</v>
      </c>
      <c r="D173" s="11" t="s">
        <v>2291</v>
      </c>
      <c r="E173" s="8">
        <f>IF(F173 = "NULL", "NULL", F173/28.35)</f>
        <v>2.4</v>
      </c>
      <c r="F173" s="8">
        <v>68.040000000000006</v>
      </c>
      <c r="G173" s="8">
        <f>IF(H173 = "NULL", "NULL", H173/28.35)</f>
        <v>4.8</v>
      </c>
      <c r="H173" s="8">
        <v>136.08000000000001</v>
      </c>
      <c r="I173" s="8">
        <f>IF(G173 = "NULL", "NULL", G173*1.25)</f>
        <v>6</v>
      </c>
      <c r="J173" s="8">
        <f>IF(G173 = "NULL", "NULL", H173*1.25)</f>
        <v>170.10000000000002</v>
      </c>
      <c r="K173" s="8">
        <f>IF(G173 = "NULL", "NULL", G173*2)</f>
        <v>9.6</v>
      </c>
      <c r="L173" s="8">
        <f>IF(G173 = "NULL", "NULL", H173*2)</f>
        <v>272.16000000000003</v>
      </c>
      <c r="M173" s="11" t="str">
        <f>CONCATENATE(D173, CHAR(10), " - NET WT. ", TEXT(E173, "0.00"), " oz (", F173, " grams)")</f>
        <v>Espresso Coffee Rub Ingredients:
harbinger coffee, kosher salt, garlic, pink peppercorns, brown sugar, cayenne, clove, cinnamon, mace
• Packed in a facility and/or equipment that produces products containing peanuts, tree nuts, soybean, milk, dairy, eggs, fish, shellfish, wheat, sesame. •
 - NET WT. 2.40 oz (68.04 grams)</v>
      </c>
      <c r="N173" s="12">
        <v>10000000410</v>
      </c>
      <c r="O173" s="12">
        <v>30000000410</v>
      </c>
      <c r="P173" s="12">
        <v>50000000410</v>
      </c>
      <c r="Q173" s="12">
        <v>70000000410</v>
      </c>
      <c r="R173" s="12">
        <v>90000000410</v>
      </c>
      <c r="S173" s="12">
        <v>11000000410</v>
      </c>
      <c r="T173" s="12">
        <v>13000000410</v>
      </c>
      <c r="U173" s="10"/>
      <c r="V173" s="11"/>
      <c r="W173" s="8">
        <f>IF(G173 = "NULL", "NULL", G173/4)</f>
        <v>1.2</v>
      </c>
      <c r="X173" s="8">
        <f>IF(W173 = "NULL", "NULL", W173*28.35)</f>
        <v>34.020000000000003</v>
      </c>
      <c r="Y173" s="8">
        <f>IF(G173 = "NULL", "NULL", G173*4)</f>
        <v>19.2</v>
      </c>
      <c r="Z173" s="8">
        <f>IF(G173 = "NULL", "NULL", H173*4)</f>
        <v>544.32000000000005</v>
      </c>
      <c r="AA173" s="15">
        <v>15000000410</v>
      </c>
      <c r="AB173" s="8">
        <f>IF(OR(E173 = "NULL", G173 = "NULL"), "NULL", (E173+G173)/2)</f>
        <v>3.5999999999999996</v>
      </c>
      <c r="AC173" s="8">
        <f>IF(OR(F173 = "NULL", H173 = "NULL"), "NULL", (F173+H173)/2)</f>
        <v>102.06</v>
      </c>
      <c r="AD173" s="15">
        <v>17000000410</v>
      </c>
      <c r="AE173" s="8">
        <f>IF(H173 = "NULL", "NULL", AF173/28.35)</f>
        <v>12.000000000000002</v>
      </c>
      <c r="AF173" s="8">
        <f>IF(H173 = "NULL", "NULL", J173*2)</f>
        <v>340.20000000000005</v>
      </c>
      <c r="AG173" s="15">
        <v>19000000410</v>
      </c>
      <c r="AH173" s="8">
        <f>IF(AB173 = "NULL", "NULL", AB173*2)</f>
        <v>7.1999999999999993</v>
      </c>
      <c r="AI173" s="8">
        <f>IF(AC173 = "NULL", "NULL", AC173*2)</f>
        <v>204.12</v>
      </c>
      <c r="AJ173" s="15">
        <v>21000000410</v>
      </c>
      <c r="AK173" s="13"/>
      <c r="AL173" s="11" t="str">
        <f>SUBSTITUTE(D173,CHAR(10)&amp;"• Packed in a facility and/or equipment that produces products containing peanuts, tree nuts, soybean, milk, dairy, eggs, fish, shellfish, wheat, sesame. •","")</f>
        <v>Espresso Coffee Rub Ingredients:
harbinger coffee, kosher salt, garlic, pink peppercorns, brown sugar, cayenne, clove, cinnamon, mace</v>
      </c>
    </row>
    <row r="174" spans="1:38" ht="75" x14ac:dyDescent="0.3">
      <c r="A174" s="10" t="s">
        <v>386</v>
      </c>
      <c r="B174" s="10" t="s">
        <v>387</v>
      </c>
      <c r="C174" s="10" t="s">
        <v>388</v>
      </c>
      <c r="D174" s="11" t="s">
        <v>2542</v>
      </c>
      <c r="E174" s="8">
        <f>IF(F174 = "NULL", "NULL", F174/28.35)</f>
        <v>1.3051146384479717</v>
      </c>
      <c r="F174" s="8">
        <v>37</v>
      </c>
      <c r="G174" s="8">
        <f>IF(H174 = "NULL", "NULL", H174/28.35)</f>
        <v>2.998236331569665</v>
      </c>
      <c r="H174" s="8">
        <v>85</v>
      </c>
      <c r="I174" s="8">
        <f>IF(G174 = "NULL", "NULL", G174*1.25)</f>
        <v>3.7477954144620811</v>
      </c>
      <c r="J174" s="8">
        <f>IF(G174 = "NULL", "NULL", H174*1.25)</f>
        <v>106.25</v>
      </c>
      <c r="K174" s="8">
        <f>IF(G174 = "NULL", "NULL", G174*2)</f>
        <v>5.9964726631393299</v>
      </c>
      <c r="L174" s="8">
        <f>IF(G174 = "NULL", "NULL", H174*2)</f>
        <v>170</v>
      </c>
      <c r="M174" s="11" t="str">
        <f>CONCATENATE(D174, CHAR(10), " - NET WT. ", TEXT(E174, "0.00"), " oz (", F174, " grams)")</f>
        <v>Espresso Sea Salt Ingredients:
sea salt, roasted Italian espresso beans
• Packed in a facility and/or equipment that produces products containing peanuts, tree nuts, soybean, milk, dairy, eggs, fish, shellfish, wheat, sesame. •
 - NET WT. 1.31 oz (37 grams)</v>
      </c>
      <c r="N174" s="12">
        <v>10000000110</v>
      </c>
      <c r="O174" s="12">
        <v>30000000110</v>
      </c>
      <c r="P174" s="12">
        <v>50000000110</v>
      </c>
      <c r="Q174" s="12">
        <v>70000000110</v>
      </c>
      <c r="R174" s="12">
        <v>90000000110</v>
      </c>
      <c r="S174" s="12">
        <v>11000000110</v>
      </c>
      <c r="T174" s="12">
        <v>13000000110</v>
      </c>
      <c r="U174" s="10" t="s">
        <v>38</v>
      </c>
      <c r="V174" s="11" t="s">
        <v>1305</v>
      </c>
      <c r="W174" s="8">
        <f>IF(G174 = "NULL", "NULL", G174/4)</f>
        <v>0.74955908289241624</v>
      </c>
      <c r="X174" s="8">
        <f>IF(W174 = "NULL", "NULL", W174*28.35)</f>
        <v>21.25</v>
      </c>
      <c r="Y174" s="8">
        <f>IF(G174 = "NULL", "NULL", G174*4)</f>
        <v>11.99294532627866</v>
      </c>
      <c r="Z174" s="8">
        <f>IF(G174 = "NULL", "NULL", H174*4)</f>
        <v>340</v>
      </c>
      <c r="AA174" s="15">
        <v>15000000110</v>
      </c>
      <c r="AB174" s="8">
        <f>IF(OR(E174 = "NULL", G174 = "NULL"), "NULL", (E174+G174)/2)</f>
        <v>2.1516754850088184</v>
      </c>
      <c r="AC174" s="8">
        <f>IF(OR(F174 = "NULL", H174 = "NULL"), "NULL", (F174+H174)/2)</f>
        <v>61</v>
      </c>
      <c r="AD174" s="15">
        <v>17000000110</v>
      </c>
      <c r="AE174" s="8">
        <f>IF(H174 = "NULL", "NULL", AF174/28.35)</f>
        <v>7.4955908289241622</v>
      </c>
      <c r="AF174" s="8">
        <f>IF(H174 = "NULL", "NULL", J174*2)</f>
        <v>212.5</v>
      </c>
      <c r="AG174" s="15">
        <v>19000000110</v>
      </c>
      <c r="AH174" s="8">
        <f>IF(AB174 = "NULL", "NULL", AB174*2)</f>
        <v>4.3033509700176369</v>
      </c>
      <c r="AI174" s="8">
        <f>IF(AC174 = "NULL", "NULL", AC174*2)</f>
        <v>122</v>
      </c>
      <c r="AJ174" s="15">
        <v>21000000110</v>
      </c>
      <c r="AK174" s="13"/>
      <c r="AL174" s="11" t="str">
        <f>SUBSTITUTE(D174,CHAR(10)&amp;"• Packed in a facility and/or equipment that produces products containing peanuts, tree nuts, soybean, milk, dairy, eggs, fish, shellfish, wheat, sesame. •","")</f>
        <v>Espresso Sea Salt Ingredients:
sea salt, roasted Italian espresso beans</v>
      </c>
    </row>
    <row r="175" spans="1:38" ht="75" x14ac:dyDescent="0.3">
      <c r="A175" s="10" t="s">
        <v>389</v>
      </c>
      <c r="B175" s="10" t="s">
        <v>390</v>
      </c>
      <c r="C175" s="10" t="s">
        <v>390</v>
      </c>
      <c r="D175" s="11" t="s">
        <v>2591</v>
      </c>
      <c r="E175" s="8">
        <f>IF(F175 = "NULL", "NULL", F175/28.35)</f>
        <v>1.8342151675485008</v>
      </c>
      <c r="F175" s="8">
        <v>52</v>
      </c>
      <c r="G175" s="8">
        <f>IF(H175 = "NULL", "NULL", H175/28.35)</f>
        <v>3.6684303350970016</v>
      </c>
      <c r="H175" s="8">
        <v>104</v>
      </c>
      <c r="I175" s="8">
        <f>IF(G175 = "NULL", "NULL", G175*1.25)</f>
        <v>4.5855379188712515</v>
      </c>
      <c r="J175" s="8">
        <f>IF(G175 = "NULL", "NULL", H175*1.25)</f>
        <v>130</v>
      </c>
      <c r="K175" s="8">
        <f>IF(G175 = "NULL", "NULL", G175*2)</f>
        <v>7.3368606701940031</v>
      </c>
      <c r="L175" s="8">
        <f>IF(G175 = "NULL", "NULL", H175*2)</f>
        <v>208</v>
      </c>
      <c r="M175" s="11" t="str">
        <f>CONCATENATE(D175, CHAR(10), " - NET WT. ", TEXT(E175, "0.00"), " oz (", F175, " grams)")</f>
        <v>Espresso Sugar Ingredients:
cane sugar, ground espresso powder
• Packed in a facility and/or equipment that produces products containing peanuts, tree nuts, soybean, milk, dairy, eggs, fish, shellfish, wheat, sesame. •
 - NET WT. 1.83 oz (52 grams)</v>
      </c>
      <c r="N175" s="12">
        <v>10000000109</v>
      </c>
      <c r="O175" s="12">
        <v>30000000109</v>
      </c>
      <c r="P175" s="12">
        <v>50000000109</v>
      </c>
      <c r="Q175" s="12">
        <v>70000000109</v>
      </c>
      <c r="R175" s="12">
        <v>90000000109</v>
      </c>
      <c r="S175" s="12">
        <v>11000000109</v>
      </c>
      <c r="T175" s="12">
        <v>13000000109</v>
      </c>
      <c r="U175" s="10" t="s">
        <v>38</v>
      </c>
      <c r="V175" s="11" t="s">
        <v>1305</v>
      </c>
      <c r="W175" s="8">
        <f>IF(G175 = "NULL", "NULL", G175/4)</f>
        <v>0.91710758377425039</v>
      </c>
      <c r="X175" s="8">
        <f>IF(W175 = "NULL", "NULL", W175*28.35)</f>
        <v>26</v>
      </c>
      <c r="Y175" s="8">
        <f>IF(G175 = "NULL", "NULL", G175*4)</f>
        <v>14.673721340388006</v>
      </c>
      <c r="Z175" s="8">
        <f>IF(G175 = "NULL", "NULL", H175*4)</f>
        <v>416</v>
      </c>
      <c r="AA175" s="15">
        <v>15000000109</v>
      </c>
      <c r="AB175" s="8">
        <f>IF(OR(E175 = "NULL", G175 = "NULL"), "NULL", (E175+G175)/2)</f>
        <v>2.7513227513227512</v>
      </c>
      <c r="AC175" s="8">
        <f>IF(OR(F175 = "NULL", H175 = "NULL"), "NULL", (F175+H175)/2)</f>
        <v>78</v>
      </c>
      <c r="AD175" s="15">
        <v>17000000109</v>
      </c>
      <c r="AE175" s="8">
        <f>IF(H175 = "NULL", "NULL", AF175/28.35)</f>
        <v>9.1710758377425048</v>
      </c>
      <c r="AF175" s="8">
        <f>IF(H175 = "NULL", "NULL", J175*2)</f>
        <v>260</v>
      </c>
      <c r="AG175" s="15">
        <v>19000000109</v>
      </c>
      <c r="AH175" s="8">
        <f>IF(AB175 = "NULL", "NULL", AB175*2)</f>
        <v>5.5026455026455023</v>
      </c>
      <c r="AI175" s="8">
        <f>IF(AC175 = "NULL", "NULL", AC175*2)</f>
        <v>156</v>
      </c>
      <c r="AJ175" s="15">
        <v>21000000109</v>
      </c>
      <c r="AK175" s="13"/>
      <c r="AL175" s="11" t="str">
        <f>SUBSTITUTE(D175,CHAR(10)&amp;"• Packed in a facility and/or equipment that produces products containing peanuts, tree nuts, soybean, milk, dairy, eggs, fish, shellfish, wheat, sesame. •","")</f>
        <v>Espresso Sugar Ingredients:
cane sugar, ground espresso powder</v>
      </c>
    </row>
    <row r="176" spans="1:38" ht="90" x14ac:dyDescent="0.3">
      <c r="A176" s="10" t="s">
        <v>391</v>
      </c>
      <c r="B176" s="10" t="s">
        <v>392</v>
      </c>
      <c r="C176" s="10" t="s">
        <v>392</v>
      </c>
      <c r="D176" s="11" t="s">
        <v>2490</v>
      </c>
      <c r="E176" s="8">
        <f>IF(F176 = "NULL", "NULL", F176/28.35)</f>
        <v>1.95</v>
      </c>
      <c r="F176" s="8">
        <v>55.282499999999999</v>
      </c>
      <c r="G176" s="8">
        <f>IF(H176 = "NULL", "NULL", H176/28.35)</f>
        <v>3.9</v>
      </c>
      <c r="H176" s="8">
        <v>110.565</v>
      </c>
      <c r="I176" s="8">
        <f>IF(G176 = "NULL", "NULL", G176*1.25)</f>
        <v>4.875</v>
      </c>
      <c r="J176" s="8">
        <f>IF(G176 = "NULL", "NULL", H176*1.25)</f>
        <v>138.20625000000001</v>
      </c>
      <c r="K176" s="8">
        <f>IF(G176 = "NULL", "NULL", G176*2)</f>
        <v>7.8</v>
      </c>
      <c r="L176" s="8">
        <f>IF(G176 = "NULL", "NULL", H176*2)</f>
        <v>221.13</v>
      </c>
      <c r="M176" s="11" t="str">
        <f>CONCATENATE(D176, CHAR(10), " - NET WT. ", TEXT(E176, "0.00"), " oz (", F176, " grams)")</f>
        <v>Every Veggie Seasoning Ingredients:
spices, salt, dehydrated garlic, dehydrated onion, corn oil, herbs 
• Packed in a facility and/or equipment that produces products containing peanuts, tree nuts, soybean, milk, dairy, eggs, fish, shellfish, wheat, sesame. •
 - NET WT. 1.95 oz (55.2825 grams)</v>
      </c>
      <c r="N176" s="12">
        <v>10000000389</v>
      </c>
      <c r="O176" s="12">
        <v>30000000389</v>
      </c>
      <c r="P176" s="12">
        <v>50000000389</v>
      </c>
      <c r="Q176" s="12">
        <v>70000000389</v>
      </c>
      <c r="R176" s="12">
        <v>90000000389</v>
      </c>
      <c r="S176" s="12">
        <v>11000000389</v>
      </c>
      <c r="T176" s="12">
        <v>13000000389</v>
      </c>
      <c r="U176" s="10"/>
      <c r="V176" s="11"/>
      <c r="W176" s="8">
        <f>IF(G176 = "NULL", "NULL", G176/4)</f>
        <v>0.97499999999999998</v>
      </c>
      <c r="X176" s="8">
        <f>IF(W176 = "NULL", "NULL", W176*28.35)</f>
        <v>27.641249999999999</v>
      </c>
      <c r="Y176" s="8">
        <f>IF(G176 = "NULL", "NULL", G176*4)</f>
        <v>15.6</v>
      </c>
      <c r="Z176" s="8">
        <f>IF(G176 = "NULL", "NULL", H176*4)</f>
        <v>442.26</v>
      </c>
      <c r="AA176" s="15">
        <v>15000000389</v>
      </c>
      <c r="AB176" s="8">
        <f>IF(OR(E176 = "NULL", G176 = "NULL"), "NULL", (E176+G176)/2)</f>
        <v>2.9249999999999998</v>
      </c>
      <c r="AC176" s="8">
        <f>IF(OR(F176 = "NULL", H176 = "NULL"), "NULL", (F176+H176)/2)</f>
        <v>82.923749999999998</v>
      </c>
      <c r="AD176" s="15">
        <v>17000000389</v>
      </c>
      <c r="AE176" s="8">
        <f>IF(H176 = "NULL", "NULL", AF176/28.35)</f>
        <v>9.75</v>
      </c>
      <c r="AF176" s="8">
        <f>IF(H176 = "NULL", "NULL", J176*2)</f>
        <v>276.41250000000002</v>
      </c>
      <c r="AG176" s="15">
        <v>19000000389</v>
      </c>
      <c r="AH176" s="8">
        <f>IF(AB176 = "NULL", "NULL", AB176*2)</f>
        <v>5.85</v>
      </c>
      <c r="AI176" s="8">
        <f>IF(AC176 = "NULL", "NULL", AC176*2)</f>
        <v>165.8475</v>
      </c>
      <c r="AJ176" s="15">
        <v>21000000389</v>
      </c>
      <c r="AK176" s="13"/>
      <c r="AL176" s="11" t="str">
        <f>SUBSTITUTE(D176,CHAR(10)&amp;"• Packed in a facility and/or equipment that produces products containing peanuts, tree nuts, soybean, milk, dairy, eggs, fish, shellfish, wheat, sesame. •","")</f>
        <v xml:space="preserve">Every Veggie Seasoning Ingredients:
spices, salt, dehydrated garlic, dehydrated onion, corn oil, herbs </v>
      </c>
    </row>
    <row r="177" spans="1:38" ht="165" x14ac:dyDescent="0.3">
      <c r="A177" s="10" t="s">
        <v>393</v>
      </c>
      <c r="B177" s="10" t="s">
        <v>394</v>
      </c>
      <c r="C177" s="10" t="s">
        <v>395</v>
      </c>
      <c r="D177" s="11" t="s">
        <v>2162</v>
      </c>
      <c r="E177" s="8">
        <f>IF(F177 = "NULL", "NULL", F177/28.35)</f>
        <v>1.1000000000000001</v>
      </c>
      <c r="F177" s="8">
        <v>31.185000000000006</v>
      </c>
      <c r="G177" s="8">
        <f>IF(H177 = "NULL", "NULL", H177/28.35)</f>
        <v>2.2000000000000002</v>
      </c>
      <c r="H177" s="8">
        <v>62.370000000000012</v>
      </c>
      <c r="I177" s="8">
        <f>IF(G177 = "NULL", "NULL", G177*1.25)</f>
        <v>2.75</v>
      </c>
      <c r="J177" s="8">
        <f>IF(G177 = "NULL", "NULL", H177*1.25)</f>
        <v>77.96250000000002</v>
      </c>
      <c r="K177" s="8">
        <f>IF(G177 = "NULL", "NULL", G177*2)</f>
        <v>4.4000000000000004</v>
      </c>
      <c r="L177" s="8">
        <f>IF(G177 = "NULL", "NULL", H177*2)</f>
        <v>124.74000000000002</v>
      </c>
      <c r="M177" s="11" t="str">
        <f>CONCATENATE(D177, CHAR(10), " - NET WT. ", TEXT(E177, "0.00"), " oz (", F177, " grams)")</f>
        <v>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
• Packed in a facility and/or equipment that produces products containing peanuts, tree nuts, soybean, milk, dairy, eggs, fish, shellfish, wheat, sesame. •
 - NET WT. 1.10 oz (31.185 grams)</v>
      </c>
      <c r="N177" s="12">
        <v>10000000111</v>
      </c>
      <c r="O177" s="12">
        <v>30000000111</v>
      </c>
      <c r="P177" s="12">
        <v>50000000111</v>
      </c>
      <c r="Q177" s="12">
        <v>70000000111</v>
      </c>
      <c r="R177" s="12">
        <v>90000000111</v>
      </c>
      <c r="S177" s="12">
        <v>11000000111</v>
      </c>
      <c r="T177" s="12">
        <v>13000000111</v>
      </c>
      <c r="U177" s="10" t="s">
        <v>38</v>
      </c>
      <c r="V177" s="11"/>
      <c r="W177" s="8">
        <f>IF(G177 = "NULL", "NULL", G177/4)</f>
        <v>0.55000000000000004</v>
      </c>
      <c r="X177" s="8">
        <f>IF(W177 = "NULL", "NULL", W177*28.35)</f>
        <v>15.592500000000003</v>
      </c>
      <c r="Y177" s="8">
        <f>IF(G177 = "NULL", "NULL", G177*4)</f>
        <v>8.8000000000000007</v>
      </c>
      <c r="Z177" s="8">
        <f>IF(G177 = "NULL", "NULL", H177*4)</f>
        <v>249.48000000000005</v>
      </c>
      <c r="AA177" s="15">
        <v>15000000111</v>
      </c>
      <c r="AB177" s="8">
        <f>IF(OR(E177 = "NULL", G177 = "NULL"), "NULL", (E177+G177)/2)</f>
        <v>1.6500000000000001</v>
      </c>
      <c r="AC177" s="8">
        <f>IF(OR(F177 = "NULL", H177 = "NULL"), "NULL", (F177+H177)/2)</f>
        <v>46.777500000000011</v>
      </c>
      <c r="AD177" s="15">
        <v>17000000111</v>
      </c>
      <c r="AE177" s="8">
        <f>IF(H177 = "NULL", "NULL", AF177/28.35)</f>
        <v>5.5000000000000009</v>
      </c>
      <c r="AF177" s="8">
        <f>IF(H177 = "NULL", "NULL", J177*2)</f>
        <v>155.92500000000004</v>
      </c>
      <c r="AG177" s="15">
        <v>19000000111</v>
      </c>
      <c r="AH177" s="8">
        <f>IF(AB177 = "NULL", "NULL", AB177*2)</f>
        <v>3.3000000000000003</v>
      </c>
      <c r="AI177" s="8">
        <f>IF(AC177 = "NULL", "NULL", AC177*2)</f>
        <v>93.555000000000021</v>
      </c>
      <c r="AJ177" s="15">
        <v>21000000111</v>
      </c>
      <c r="AK177" s="13"/>
      <c r="AL177" s="11" t="str">
        <f>SUBSTITUTE(D177,CHAR(10)&amp;"• Packed in a facility and/or equipment that produces products containing peanuts, tree nuts, soybean, milk, dairy, eggs, fish, shellfish, wheat, sesame. •","")</f>
        <v>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v>
      </c>
    </row>
    <row r="178" spans="1:38" ht="255" x14ac:dyDescent="0.3">
      <c r="A178" s="10" t="s">
        <v>396</v>
      </c>
      <c r="B178" s="10" t="s">
        <v>397</v>
      </c>
      <c r="C178" s="10" t="s">
        <v>398</v>
      </c>
      <c r="D178" s="11" t="s">
        <v>2616</v>
      </c>
      <c r="E178" s="8">
        <f>IF(F178 = "NULL", "NULL", F178/28.35)</f>
        <v>1.6875</v>
      </c>
      <c r="F178" s="8">
        <v>47.840625000000003</v>
      </c>
      <c r="G178" s="8">
        <f>IF(H178 = "NULL", "NULL", H178/28.35)</f>
        <v>3.375</v>
      </c>
      <c r="H178" s="8">
        <v>95.681250000000006</v>
      </c>
      <c r="I178" s="8">
        <f>IF(G178 = "NULL", "NULL", G178*1.25)</f>
        <v>4.21875</v>
      </c>
      <c r="J178" s="8">
        <f>IF(G178 = "NULL", "NULL", H178*1.25)</f>
        <v>119.6015625</v>
      </c>
      <c r="K178" s="8">
        <f>IF(G178 = "NULL", "NULL", G178*2)</f>
        <v>6.75</v>
      </c>
      <c r="L178" s="8">
        <f>IF(G178 = "NULL", "NULL", H178*2)</f>
        <v>191.36250000000001</v>
      </c>
      <c r="M178" s="11" t="str">
        <f>CONCATENATE(D178, CHAR(10), " - NET WT. ", TEXT(E178, "0.00"), " oz (", F178, " grams)")</f>
        <v>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78" s="12">
        <v>10000000112</v>
      </c>
      <c r="O178" s="12">
        <v>30000000112</v>
      </c>
      <c r="P178" s="12">
        <v>50000000112</v>
      </c>
      <c r="Q178" s="12">
        <v>70000000112</v>
      </c>
      <c r="R178" s="12">
        <v>90000000112</v>
      </c>
      <c r="S178" s="12">
        <v>11000000112</v>
      </c>
      <c r="T178" s="12">
        <v>13000000112</v>
      </c>
      <c r="U178" s="10"/>
      <c r="V178" s="11" t="s">
        <v>255</v>
      </c>
      <c r="W178" s="8">
        <f>IF(G178 = "NULL", "NULL", G178/4)</f>
        <v>0.84375</v>
      </c>
      <c r="X178" s="8">
        <f>IF(W178 = "NULL", "NULL", W178*28.35)</f>
        <v>23.920312500000001</v>
      </c>
      <c r="Y178" s="8">
        <f>IF(G178 = "NULL", "NULL", G178*4)</f>
        <v>13.5</v>
      </c>
      <c r="Z178" s="8">
        <f>IF(G178 = "NULL", "NULL", H178*4)</f>
        <v>382.72500000000002</v>
      </c>
      <c r="AA178" s="15">
        <v>15000000112</v>
      </c>
      <c r="AB178" s="8">
        <f>IF(OR(E178 = "NULL", G178 = "NULL"), "NULL", (E178+G178)/2)</f>
        <v>2.53125</v>
      </c>
      <c r="AC178" s="8">
        <f>IF(OR(F178 = "NULL", H178 = "NULL"), "NULL", (F178+H178)/2)</f>
        <v>71.760937500000011</v>
      </c>
      <c r="AD178" s="15">
        <v>17000000112</v>
      </c>
      <c r="AE178" s="8">
        <f>IF(H178 = "NULL", "NULL", AF178/28.35)</f>
        <v>8.4375</v>
      </c>
      <c r="AF178" s="8">
        <f>IF(H178 = "NULL", "NULL", J178*2)</f>
        <v>239.203125</v>
      </c>
      <c r="AG178" s="15">
        <v>19000000112</v>
      </c>
      <c r="AH178" s="8">
        <f>IF(AB178 = "NULL", "NULL", AB178*2)</f>
        <v>5.0625</v>
      </c>
      <c r="AI178" s="8">
        <f>IF(AC178 = "NULL", "NULL", AC178*2)</f>
        <v>143.52187500000002</v>
      </c>
      <c r="AJ178" s="15">
        <v>21000000112</v>
      </c>
      <c r="AK178" s="13"/>
      <c r="AL178" s="11" t="str">
        <f>SUBSTITUTE(D178,CHAR(10)&amp;"• Packed in a facility and/or equipment that produces products containing peanuts, tree nuts, soybean, milk, dairy, eggs, fish, shellfish, wheat, sesame. •","")</f>
        <v>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v>
      </c>
    </row>
    <row r="179" spans="1:38" ht="90" x14ac:dyDescent="0.3">
      <c r="A179" s="39" t="s">
        <v>399</v>
      </c>
      <c r="B179" s="10" t="s">
        <v>400</v>
      </c>
      <c r="C179" s="10" t="s">
        <v>401</v>
      </c>
      <c r="D179" s="11" t="s">
        <v>2119</v>
      </c>
      <c r="E179" s="8">
        <f>IF(F179 = "NULL", "NULL", F179/28.35)</f>
        <v>2.0499999999999998</v>
      </c>
      <c r="F179" s="8">
        <v>58.1175</v>
      </c>
      <c r="G179" s="8">
        <f>IF(H179 = "NULL", "NULL", H179/28.35)</f>
        <v>4.0999999999999996</v>
      </c>
      <c r="H179" s="8">
        <v>116.235</v>
      </c>
      <c r="I179" s="8">
        <f>IF(G179 = "NULL", "NULL", G179*1.25)</f>
        <v>5.125</v>
      </c>
      <c r="J179" s="8">
        <f>IF(G179 = "NULL", "NULL", H179*1.25)</f>
        <v>145.29374999999999</v>
      </c>
      <c r="K179" s="8">
        <f>IF(G179 = "NULL", "NULL", G179*2)</f>
        <v>8.1999999999999993</v>
      </c>
      <c r="L179" s="8">
        <f>IF(G179 = "NULL", "NULL", H179*2)</f>
        <v>232.47</v>
      </c>
      <c r="M179" s="11" t="str">
        <f>CONCATENATE(D179, CHAR(10), " - NET WT. ", TEXT(E179, "0.00"), " oz (", F179, " grams)")</f>
        <v>Farm Market Bread Dip Ingredients:
sea salt, dehydrated garlic, spices, dehydrated red bell pepper, dehydrated lemon peel
• Packed in a facility and/or equipment that produces products containing peanuts, tree nuts, soybean, milk, dairy, eggs, fish, shellfish, wheat, sesame. •
 - NET WT. 2.05 oz (58.1175 grams)</v>
      </c>
      <c r="N179" s="12">
        <v>10000000113</v>
      </c>
      <c r="O179" s="12">
        <v>30000000113</v>
      </c>
      <c r="P179" s="12">
        <v>50000000113</v>
      </c>
      <c r="Q179" s="12">
        <v>70000000113</v>
      </c>
      <c r="R179" s="12">
        <v>90000000113</v>
      </c>
      <c r="S179" s="12">
        <v>11000000113</v>
      </c>
      <c r="T179" s="12">
        <v>13000000113</v>
      </c>
      <c r="U179" s="10" t="s">
        <v>38</v>
      </c>
      <c r="V179" s="11" t="s">
        <v>1300</v>
      </c>
      <c r="W179" s="8">
        <f>IF(G179 = "NULL", "NULL", G179/4)</f>
        <v>1.0249999999999999</v>
      </c>
      <c r="X179" s="8">
        <f>IF(W179 = "NULL", "NULL", W179*28.35)</f>
        <v>29.05875</v>
      </c>
      <c r="Y179" s="8">
        <f>IF(G179 = "NULL", "NULL", G179*4)</f>
        <v>16.399999999999999</v>
      </c>
      <c r="Z179" s="8">
        <f>IF(G179 = "NULL", "NULL", H179*4)</f>
        <v>464.94</v>
      </c>
      <c r="AA179" s="15">
        <v>15000000113</v>
      </c>
      <c r="AB179" s="8">
        <f>IF(OR(E179 = "NULL", G179 = "NULL"), "NULL", (E179+G179)/2)</f>
        <v>3.0749999999999997</v>
      </c>
      <c r="AC179" s="8">
        <f>IF(OR(F179 = "NULL", H179 = "NULL"), "NULL", (F179+H179)/2)</f>
        <v>87.176249999999996</v>
      </c>
      <c r="AD179" s="15">
        <v>17000000113</v>
      </c>
      <c r="AE179" s="8">
        <f>IF(H179 = "NULL", "NULL", AF179/28.35)</f>
        <v>10.249999999999998</v>
      </c>
      <c r="AF179" s="8">
        <f>IF(H179 = "NULL", "NULL", J179*2)</f>
        <v>290.58749999999998</v>
      </c>
      <c r="AG179" s="15">
        <v>19000000113</v>
      </c>
      <c r="AH179" s="8">
        <f>IF(AB179 = "NULL", "NULL", AB179*2)</f>
        <v>6.1499999999999995</v>
      </c>
      <c r="AI179" s="8">
        <f>IF(AC179 = "NULL", "NULL", AC179*2)</f>
        <v>174.35249999999999</v>
      </c>
      <c r="AJ179" s="15">
        <v>21000000113</v>
      </c>
      <c r="AK179" s="13" t="s">
        <v>1877</v>
      </c>
      <c r="AL179" s="11" t="str">
        <f>SUBSTITUTE(D179,CHAR(10)&amp;"• Packed in a facility and/or equipment that produces products containing peanuts, tree nuts, soybean, milk, dairy, eggs, fish, shellfish, wheat, sesame. •","")</f>
        <v>Farm Market Bread Dip Ingredients:
sea salt, dehydrated garlic, spices, dehydrated red bell pepper, dehydrated lemon peel</v>
      </c>
    </row>
    <row r="180" spans="1:38" ht="75" x14ac:dyDescent="0.3">
      <c r="A180" s="39" t="s">
        <v>402</v>
      </c>
      <c r="B180" s="10" t="s">
        <v>403</v>
      </c>
      <c r="C180" s="10" t="s">
        <v>404</v>
      </c>
      <c r="D180" s="11" t="s">
        <v>2134</v>
      </c>
      <c r="E180" s="8">
        <f>IF(F180 = "NULL", "NULL", F180/28.35)</f>
        <v>1.1000000000000001</v>
      </c>
      <c r="F180" s="8">
        <v>31.185000000000006</v>
      </c>
      <c r="G180" s="8">
        <f>IF(H180 = "NULL", "NULL", H180/28.35)</f>
        <v>2.2000000000000002</v>
      </c>
      <c r="H180" s="8">
        <v>62.370000000000012</v>
      </c>
      <c r="I180" s="8">
        <f>IF(G180 = "NULL", "NULL", G180*1.25)</f>
        <v>2.75</v>
      </c>
      <c r="J180" s="8">
        <f>IF(G180 = "NULL", "NULL", H180*1.25)</f>
        <v>77.96250000000002</v>
      </c>
      <c r="K180" s="8">
        <f>IF(G180 = "NULL", "NULL", G180*2)</f>
        <v>4.4000000000000004</v>
      </c>
      <c r="L180" s="8">
        <f>IF(G180 = "NULL", "NULL", H180*2)</f>
        <v>124.74000000000002</v>
      </c>
      <c r="M180" s="11" t="str">
        <f>CONCATENATE(D180, CHAR(10), " - NET WT. ", TEXT(E180, "0.00"), " oz (", F180, " grams)")</f>
        <v>Festival of Herbs Bread Dip Ingredients:
dehydrated garlic, spices, lemon oil
• Packed in a facility and/or equipment that produces products containing peanuts, tree nuts, soybean, milk, dairy, eggs, fish, shellfish, wheat, sesame. •
 - NET WT. 1.10 oz (31.185 grams)</v>
      </c>
      <c r="N180" s="12">
        <v>10000000114</v>
      </c>
      <c r="O180" s="12">
        <v>30000000114</v>
      </c>
      <c r="P180" s="12">
        <v>50000000114</v>
      </c>
      <c r="Q180" s="12">
        <v>70000000114</v>
      </c>
      <c r="R180" s="12">
        <v>90000000114</v>
      </c>
      <c r="S180" s="12">
        <v>11000000114</v>
      </c>
      <c r="T180" s="12">
        <v>13000000114</v>
      </c>
      <c r="U180" s="10" t="s">
        <v>38</v>
      </c>
      <c r="V180" s="11" t="s">
        <v>455</v>
      </c>
      <c r="W180" s="8">
        <f>IF(G180 = "NULL", "NULL", G180/4)</f>
        <v>0.55000000000000004</v>
      </c>
      <c r="X180" s="8">
        <f>IF(W180 = "NULL", "NULL", W180*28.35)</f>
        <v>15.592500000000003</v>
      </c>
      <c r="Y180" s="8">
        <f>IF(G180 = "NULL", "NULL", G180*4)</f>
        <v>8.8000000000000007</v>
      </c>
      <c r="Z180" s="8">
        <f>IF(G180 = "NULL", "NULL", H180*4)</f>
        <v>249.48000000000005</v>
      </c>
      <c r="AA180" s="15">
        <v>15000000114</v>
      </c>
      <c r="AB180" s="8">
        <f>IF(OR(E180 = "NULL", G180 = "NULL"), "NULL", (E180+G180)/2)</f>
        <v>1.6500000000000001</v>
      </c>
      <c r="AC180" s="8">
        <f>IF(OR(F180 = "NULL", H180 = "NULL"), "NULL", (F180+H180)/2)</f>
        <v>46.777500000000011</v>
      </c>
      <c r="AD180" s="15">
        <v>17000000114</v>
      </c>
      <c r="AE180" s="8">
        <f>IF(H180 = "NULL", "NULL", AF180/28.35)</f>
        <v>5.5000000000000009</v>
      </c>
      <c r="AF180" s="8">
        <f>IF(H180 = "NULL", "NULL", J180*2)</f>
        <v>155.92500000000004</v>
      </c>
      <c r="AG180" s="15">
        <v>19000000114</v>
      </c>
      <c r="AH180" s="8">
        <f>IF(AB180 = "NULL", "NULL", AB180*2)</f>
        <v>3.3000000000000003</v>
      </c>
      <c r="AI180" s="8">
        <f>IF(AC180 = "NULL", "NULL", AC180*2)</f>
        <v>93.555000000000021</v>
      </c>
      <c r="AJ180" s="15">
        <v>21000000114</v>
      </c>
      <c r="AK180" s="13" t="s">
        <v>1878</v>
      </c>
      <c r="AL180" s="11" t="str">
        <f>SUBSTITUTE(D180,CHAR(10)&amp;"• Packed in a facility and/or equipment that produces products containing peanuts, tree nuts, soybean, milk, dairy, eggs, fish, shellfish, wheat, sesame. •","")</f>
        <v>Festival of Herbs Bread Dip Ingredients:
dehydrated garlic, spices, lemon oil</v>
      </c>
    </row>
    <row r="181" spans="1:38" ht="75" x14ac:dyDescent="0.3">
      <c r="A181" s="10" t="s">
        <v>405</v>
      </c>
      <c r="B181" s="10" t="s">
        <v>1587</v>
      </c>
      <c r="C181" s="10" t="s">
        <v>1587</v>
      </c>
      <c r="D181" s="11" t="s">
        <v>2245</v>
      </c>
      <c r="E181" s="8">
        <f>IF(F181 = "NULL", "NULL", F181/28.35)</f>
        <v>1.3403880070546736</v>
      </c>
      <c r="F181" s="8">
        <v>38</v>
      </c>
      <c r="G181" s="8">
        <f>IF(H181 = "NULL", "NULL", H181/28.35)</f>
        <v>2.998236331569665</v>
      </c>
      <c r="H181" s="8">
        <v>85</v>
      </c>
      <c r="I181" s="8">
        <f>IF(G181 = "NULL", "NULL", G181*1.25)</f>
        <v>3.7477954144620811</v>
      </c>
      <c r="J181" s="8">
        <f>IF(G181 = "NULL", "NULL", H181*1.25)</f>
        <v>106.25</v>
      </c>
      <c r="K181" s="8">
        <f>IF(G181 = "NULL", "NULL", G181*2)</f>
        <v>5.9964726631393299</v>
      </c>
      <c r="L181" s="8">
        <f>IF(G181 = "NULL", "NULL", H181*2)</f>
        <v>170</v>
      </c>
      <c r="M181" s="11" t="str">
        <f>CONCATENATE(D181, CHAR(10), " - NET WT. ", TEXT(E181, "0.00"), " oz (", F181, " grams)")</f>
        <v>Fiesta Fajita Seasoning Ingredients:
salt, garlic, onion, pepper, spices
• Packed in a facility and/or equipment that produces products containing peanuts, tree nuts, soybean, milk, dairy, eggs, fish, shellfish, wheat, sesame. •
 - NET WT. 1.34 oz (38 grams)</v>
      </c>
      <c r="N181" s="12">
        <v>10000000115</v>
      </c>
      <c r="O181" s="12">
        <v>30000000115</v>
      </c>
      <c r="P181" s="12">
        <v>50000000115</v>
      </c>
      <c r="Q181" s="12">
        <v>70000000115</v>
      </c>
      <c r="R181" s="12">
        <v>90000000115</v>
      </c>
      <c r="S181" s="12">
        <v>11000000115</v>
      </c>
      <c r="T181" s="12">
        <v>13000000115</v>
      </c>
      <c r="U181" s="10" t="s">
        <v>38</v>
      </c>
      <c r="V181" s="11" t="s">
        <v>195</v>
      </c>
      <c r="W181" s="8">
        <f>IF(G181 = "NULL", "NULL", G181/4)</f>
        <v>0.74955908289241624</v>
      </c>
      <c r="X181" s="8">
        <f>IF(W181 = "NULL", "NULL", W181*28.35)</f>
        <v>21.25</v>
      </c>
      <c r="Y181" s="8">
        <f>IF(G181 = "NULL", "NULL", G181*4)</f>
        <v>11.99294532627866</v>
      </c>
      <c r="Z181" s="8">
        <f>IF(G181 = "NULL", "NULL", H181*4)</f>
        <v>340</v>
      </c>
      <c r="AA181" s="15">
        <v>15000000115</v>
      </c>
      <c r="AB181" s="8">
        <f>IF(OR(E181 = "NULL", G181 = "NULL"), "NULL", (E181+G181)/2)</f>
        <v>2.1693121693121693</v>
      </c>
      <c r="AC181" s="8">
        <f>IF(OR(F181 = "NULL", H181 = "NULL"), "NULL", (F181+H181)/2)</f>
        <v>61.5</v>
      </c>
      <c r="AD181" s="15">
        <v>17000000115</v>
      </c>
      <c r="AE181" s="8">
        <f>IF(H181 = "NULL", "NULL", AF181/28.35)</f>
        <v>7.4955908289241622</v>
      </c>
      <c r="AF181" s="8">
        <f>IF(H181 = "NULL", "NULL", J181*2)</f>
        <v>212.5</v>
      </c>
      <c r="AG181" s="15">
        <v>19000000115</v>
      </c>
      <c r="AH181" s="8">
        <f>IF(AB181 = "NULL", "NULL", AB181*2)</f>
        <v>4.3386243386243386</v>
      </c>
      <c r="AI181" s="8">
        <f>IF(AC181 = "NULL", "NULL", AC181*2)</f>
        <v>123</v>
      </c>
      <c r="AJ181" s="15">
        <v>21000000115</v>
      </c>
      <c r="AK181" s="13" t="s">
        <v>1586</v>
      </c>
      <c r="AL181" s="11" t="str">
        <f>SUBSTITUTE(D181,CHAR(10)&amp;"• Packed in a facility and/or equipment that produces products containing peanuts, tree nuts, soybean, milk, dairy, eggs, fish, shellfish, wheat, sesame. •","")</f>
        <v>Fiesta Fajita Seasoning Ingredients:
salt, garlic, onion, pepper, spices</v>
      </c>
    </row>
    <row r="182" spans="1:38" ht="120" x14ac:dyDescent="0.3">
      <c r="A182" s="10" t="s">
        <v>406</v>
      </c>
      <c r="B182" s="10" t="s">
        <v>407</v>
      </c>
      <c r="C182" s="10" t="s">
        <v>407</v>
      </c>
      <c r="D182" s="11" t="s">
        <v>2458</v>
      </c>
      <c r="E182" s="8">
        <f>IF(F182 = "NULL", "NULL", F182/28.35)</f>
        <v>1.6</v>
      </c>
      <c r="F182" s="8">
        <v>45.360000000000007</v>
      </c>
      <c r="G182" s="8">
        <f>IF(H182 = "NULL", "NULL", H182/28.35)</f>
        <v>3.2</v>
      </c>
      <c r="H182" s="8">
        <v>90.720000000000013</v>
      </c>
      <c r="I182" s="8">
        <f>IF(G182 = "NULL", "NULL", G182*1.25)</f>
        <v>4</v>
      </c>
      <c r="J182" s="8">
        <f>IF(G182 = "NULL", "NULL", H182*1.25)</f>
        <v>113.40000000000002</v>
      </c>
      <c r="K182" s="8">
        <f>IF(G182 = "NULL", "NULL", G182*2)</f>
        <v>6.4</v>
      </c>
      <c r="L182" s="8">
        <f>IF(G182 = "NULL", "NULL", H182*2)</f>
        <v>181.44000000000003</v>
      </c>
      <c r="M182" s="11" t="str">
        <f>CONCATENATE(D182, CHAR(10), " - NET WT. ", TEXT(E182, "0.00"), " oz (", F182, " grams)")</f>
        <v>Fish Taco Seasoning Ingredients:
paprika, dehydrated garlic &amp; onion, sea salt, cane sugar, rice flour, lime juice powder (lime juice, maltodextrin, lime oil), citric acid, spices, spice extractive, calcium sulfate (caking preventative)
• Packed in a facility and/or equipment that produces products containing peanuts, tree nuts, soybean, milk, dairy, eggs, fish, shellfish, wheat, sesame. •
 - NET WT. 1.60 oz (45.36 grams)</v>
      </c>
      <c r="N182" s="12">
        <v>10000000390</v>
      </c>
      <c r="O182" s="12">
        <v>30000000390</v>
      </c>
      <c r="P182" s="12">
        <v>50000000390</v>
      </c>
      <c r="Q182" s="12">
        <v>70000000390</v>
      </c>
      <c r="R182" s="12">
        <v>90000000390</v>
      </c>
      <c r="S182" s="12">
        <v>11000000390</v>
      </c>
      <c r="T182" s="12">
        <v>13000000390</v>
      </c>
      <c r="U182" s="10"/>
      <c r="V182" s="11"/>
      <c r="W182" s="8">
        <f>IF(G182 = "NULL", "NULL", G182/4)</f>
        <v>0.8</v>
      </c>
      <c r="X182" s="8">
        <f>IF(W182 = "NULL", "NULL", W182*28.35)</f>
        <v>22.680000000000003</v>
      </c>
      <c r="Y182" s="8">
        <f>IF(G182 = "NULL", "NULL", G182*4)</f>
        <v>12.8</v>
      </c>
      <c r="Z182" s="8">
        <f>IF(G182 = "NULL", "NULL", H182*4)</f>
        <v>362.88000000000005</v>
      </c>
      <c r="AA182" s="15">
        <v>15000000390</v>
      </c>
      <c r="AB182" s="8">
        <f>IF(OR(E182 = "NULL", G182 = "NULL"), "NULL", (E182+G182)/2)</f>
        <v>2.4000000000000004</v>
      </c>
      <c r="AC182" s="8">
        <f>IF(OR(F182 = "NULL", H182 = "NULL"), "NULL", (F182+H182)/2)</f>
        <v>68.040000000000006</v>
      </c>
      <c r="AD182" s="15">
        <v>17000000390</v>
      </c>
      <c r="AE182" s="8">
        <f>IF(H182 = "NULL", "NULL", AF182/28.35)</f>
        <v>8.0000000000000018</v>
      </c>
      <c r="AF182" s="8">
        <f>IF(H182 = "NULL", "NULL", J182*2)</f>
        <v>226.80000000000004</v>
      </c>
      <c r="AG182" s="15">
        <v>19000000390</v>
      </c>
      <c r="AH182" s="8">
        <f>IF(AB182 = "NULL", "NULL", AB182*2)</f>
        <v>4.8000000000000007</v>
      </c>
      <c r="AI182" s="8">
        <f>IF(AC182 = "NULL", "NULL", AC182*2)</f>
        <v>136.08000000000001</v>
      </c>
      <c r="AJ182" s="15">
        <v>21000000390</v>
      </c>
      <c r="AK182" s="13"/>
      <c r="AL182" s="11" t="str">
        <f>SUBSTITUTE(D182,CHAR(10)&amp;"• Packed in a facility and/or equipment that produces products containing peanuts, tree nuts, soybean, milk, dairy, eggs, fish, shellfish, wheat, sesame. •","")</f>
        <v>Fish Taco Seasoning Ingredients:
paprika, dehydrated garlic &amp; onion, sea salt, cane sugar, rice flour, lime juice powder (lime juice, maltodextrin, lime oil), citric acid, spices, spice extractive, calcium sulfate (caking preventative)</v>
      </c>
    </row>
    <row r="183" spans="1:38" ht="120" x14ac:dyDescent="0.3">
      <c r="A183" s="10" t="s">
        <v>408</v>
      </c>
      <c r="B183" s="10" t="s">
        <v>409</v>
      </c>
      <c r="C183" s="10" t="s">
        <v>410</v>
      </c>
      <c r="D183" s="11" t="s">
        <v>2454</v>
      </c>
      <c r="E183" s="8">
        <f>IF(F183 = "NULL", "NULL", F183/28.35)</f>
        <v>0.7</v>
      </c>
      <c r="F183" s="8">
        <v>19.844999999999999</v>
      </c>
      <c r="G183" s="8">
        <f>IF(H183 = "NULL", "NULL", H183/28.35)</f>
        <v>1.4</v>
      </c>
      <c r="H183" s="8">
        <v>39.69</v>
      </c>
      <c r="I183" s="8">
        <f>IF(G183 = "NULL", "NULL", G183*1.25)</f>
        <v>1.75</v>
      </c>
      <c r="J183" s="8">
        <f>IF(G183 = "NULL", "NULL", H183*1.25)</f>
        <v>49.612499999999997</v>
      </c>
      <c r="K183" s="8">
        <f>IF(G183 = "NULL", "NULL", G183*2)</f>
        <v>2.8</v>
      </c>
      <c r="L183" s="8">
        <f>IF(G183 = "NULL", "NULL", H183*2)</f>
        <v>79.38</v>
      </c>
      <c r="M183" s="11" t="str">
        <f>CONCATENATE(D183, CHAR(10), " - NET WT. ", TEXT(E183, "0.00"), " oz (", F183, " grams)")</f>
        <v>Fisherman's Wharf Seafood Ingredients:
salt, spices, paprika, granulated garlic, granulated lemon peel, onion powder. contains 2% or less of red pepper, citric acid, sugar, fd&amp;c yellow #5
• CONTAINS: mustard •
• Packed in a facility and/or equipment that produces products containing peanuts, tree nuts, soybean, milk, dairy, eggs, fish, shellfish, wheat, sesame. •
 - NET WT. 0.70 oz (19.845 grams)</v>
      </c>
      <c r="N183" s="12">
        <v>10000000116</v>
      </c>
      <c r="O183" s="12">
        <v>30000000116</v>
      </c>
      <c r="P183" s="12">
        <v>50000000116</v>
      </c>
      <c r="Q183" s="12">
        <v>70000000116</v>
      </c>
      <c r="R183" s="12">
        <v>90000000116</v>
      </c>
      <c r="S183" s="12">
        <v>11000000116</v>
      </c>
      <c r="T183" s="12">
        <v>13000000116</v>
      </c>
      <c r="U183" s="10" t="s">
        <v>38</v>
      </c>
      <c r="V183" s="11"/>
      <c r="W183" s="8">
        <f>IF(G183 = "NULL", "NULL", G183/4)</f>
        <v>0.35</v>
      </c>
      <c r="X183" s="8">
        <f>IF(W183 = "NULL", "NULL", W183*28.35)</f>
        <v>9.9224999999999994</v>
      </c>
      <c r="Y183" s="8">
        <f>IF(G183 = "NULL", "NULL", G183*4)</f>
        <v>5.6</v>
      </c>
      <c r="Z183" s="8">
        <f>IF(G183 = "NULL", "NULL", H183*4)</f>
        <v>158.76</v>
      </c>
      <c r="AA183" s="15">
        <v>15000000116</v>
      </c>
      <c r="AB183" s="8">
        <f>IF(OR(E183 = "NULL", G183 = "NULL"), "NULL", (E183+G183)/2)</f>
        <v>1.0499999999999998</v>
      </c>
      <c r="AC183" s="8">
        <f>IF(OR(F183 = "NULL", H183 = "NULL"), "NULL", (F183+H183)/2)</f>
        <v>29.767499999999998</v>
      </c>
      <c r="AD183" s="15">
        <v>17000000116</v>
      </c>
      <c r="AE183" s="8">
        <f>IF(H183 = "NULL", "NULL", AF183/28.35)</f>
        <v>3.4999999999999996</v>
      </c>
      <c r="AF183" s="8">
        <f>IF(H183 = "NULL", "NULL", J183*2)</f>
        <v>99.224999999999994</v>
      </c>
      <c r="AG183" s="15">
        <v>19000000116</v>
      </c>
      <c r="AH183" s="8">
        <f>IF(AB183 = "NULL", "NULL", AB183*2)</f>
        <v>2.0999999999999996</v>
      </c>
      <c r="AI183" s="8">
        <f>IF(AC183 = "NULL", "NULL", AC183*2)</f>
        <v>59.534999999999997</v>
      </c>
      <c r="AJ183" s="15">
        <v>21000000116</v>
      </c>
      <c r="AK183" s="13"/>
      <c r="AL183" s="11" t="str">
        <f>SUBSTITUTE(D183,CHAR(10)&amp;"• Packed in a facility and/or equipment that produces products containing peanuts, tree nuts, soybean, milk, dairy, eggs, fish, shellfish, wheat, sesame. •","")</f>
        <v>Fisherman's Wharf Seafood Ingredients:
salt, spices, paprika, granulated garlic, granulated lemon peel, onion powder. contains 2% or less of red pepper, citric acid, sugar, fd&amp;c yellow #5
• CONTAINS: mustard •</v>
      </c>
    </row>
    <row r="184" spans="1:38" ht="105" x14ac:dyDescent="0.3">
      <c r="A184" s="41" t="s">
        <v>411</v>
      </c>
      <c r="B184" s="10" t="s">
        <v>412</v>
      </c>
      <c r="C184" s="10" t="s">
        <v>413</v>
      </c>
      <c r="D184" s="11" t="s">
        <v>2179</v>
      </c>
      <c r="E184" s="8">
        <f>IF(F184 = "NULL", "NULL", F184/28.35)</f>
        <v>1.128747795414462</v>
      </c>
      <c r="F184" s="8">
        <v>32</v>
      </c>
      <c r="G184" s="8">
        <f>IF(H184 = "NULL", "NULL", H184/28.35)</f>
        <v>2.257495590828924</v>
      </c>
      <c r="H184" s="8">
        <v>64</v>
      </c>
      <c r="I184" s="8">
        <f>IF(G184 = "NULL", "NULL", G184*1.25)</f>
        <v>2.821869488536155</v>
      </c>
      <c r="J184" s="8">
        <f>IF(G184 = "NULL", "NULL", H184*1.25)</f>
        <v>80</v>
      </c>
      <c r="K184" s="8">
        <f>IF(G184 = "NULL", "NULL", G184*2)</f>
        <v>4.5149911816578481</v>
      </c>
      <c r="L184" s="8">
        <f>IF(G184 = "NULL", "NULL", H184*2)</f>
        <v>128</v>
      </c>
      <c r="M184" s="11" t="str">
        <f>CONCATENATE(D184, CHAR(10), " - NET WT. ", TEXT(E184, "0.00"), " oz (", F184, " grams)")</f>
        <v>Fisherman's Catch "Private Blend" Blackened Seasoning Ingredients:
salt, spices, chili pepper, dehydrated garlic, dehydrated onion, silicon dioxide (anti caking)
• Packed in a facility and/or equipment that produces products containing peanuts, tree nuts, soybean, milk, dairy, eggs, fish, shellfish, wheat, sesame. •
 - NET WT. 1.13 oz (32 grams)</v>
      </c>
      <c r="N184" s="12">
        <v>10000000435</v>
      </c>
      <c r="O184" s="12">
        <v>30000000435</v>
      </c>
      <c r="P184" s="12">
        <v>50000000435</v>
      </c>
      <c r="Q184" s="12">
        <v>70000000435</v>
      </c>
      <c r="R184" s="12">
        <v>90000000435</v>
      </c>
      <c r="S184" s="12">
        <v>11000000435</v>
      </c>
      <c r="T184" s="12">
        <v>13000000435</v>
      </c>
      <c r="U184" s="11" t="s">
        <v>38</v>
      </c>
      <c r="V184" s="11"/>
      <c r="W184" s="8">
        <f>IF(G184 = "NULL", "NULL", G184/4)</f>
        <v>0.56437389770723101</v>
      </c>
      <c r="X184" s="8">
        <f>IF(W184 = "NULL", "NULL", W184*28.35)</f>
        <v>16</v>
      </c>
      <c r="Y184" s="8">
        <f>IF(G184 = "NULL", "NULL", G184*4)</f>
        <v>9.0299823633156961</v>
      </c>
      <c r="Z184" s="8">
        <f>IF(G184 = "NULL", "NULL", H184*4)</f>
        <v>256</v>
      </c>
      <c r="AA184" s="15">
        <v>15000000435</v>
      </c>
      <c r="AB184" s="8">
        <f>IF(OR(E184 = "NULL", G184 = "NULL"), "NULL", (E184+G184)/2)</f>
        <v>1.693121693121693</v>
      </c>
      <c r="AC184" s="8">
        <f>IF(OR(F184 = "NULL", H184 = "NULL"), "NULL", (F184+H184)/2)</f>
        <v>48</v>
      </c>
      <c r="AD184" s="15">
        <v>17000000435</v>
      </c>
      <c r="AE184" s="8">
        <f>IF(H184 = "NULL", "NULL", AF184/28.35)</f>
        <v>5.6437389770723101</v>
      </c>
      <c r="AF184" s="8">
        <f>IF(H184 = "NULL", "NULL", J184*2)</f>
        <v>160</v>
      </c>
      <c r="AG184" s="15">
        <v>19000000435</v>
      </c>
      <c r="AH184" s="8">
        <f>IF(AB184 = "NULL", "NULL", AB184*2)</f>
        <v>3.3862433862433861</v>
      </c>
      <c r="AI184" s="8">
        <f>IF(AC184 = "NULL", "NULL", AC184*2)</f>
        <v>96</v>
      </c>
      <c r="AJ184" s="15">
        <v>21000000435</v>
      </c>
      <c r="AK184" s="13" t="s">
        <v>414</v>
      </c>
      <c r="AL184" s="11" t="str">
        <f>SUBSTITUTE(D184,CHAR(10)&amp;"• Packed in a facility and/or equipment that produces products containing peanuts, tree nuts, soybean, milk, dairy, eggs, fish, shellfish, wheat, sesame. •","")</f>
        <v>Fisherman's Catch "Private Blend" Blackened Seasoning Ingredients:
salt, spices, chili pepper, dehydrated garlic, dehydrated onion, silicon dioxide (anti caking)</v>
      </c>
    </row>
    <row r="185" spans="1:38" ht="90" x14ac:dyDescent="0.3">
      <c r="A185" s="10" t="s">
        <v>415</v>
      </c>
      <c r="B185" s="10" t="s">
        <v>416</v>
      </c>
      <c r="C185" s="10" t="s">
        <v>417</v>
      </c>
      <c r="D185" s="11" t="s">
        <v>2138</v>
      </c>
      <c r="E185" s="8">
        <f>IF(F185 = "NULL", "NULL", F185/28.35)</f>
        <v>1.1000000000000001</v>
      </c>
      <c r="F185" s="8">
        <v>31.185000000000006</v>
      </c>
      <c r="G185" s="8">
        <f>IF(H185 = "NULL", "NULL", H185/28.35)</f>
        <v>2.2000000000000002</v>
      </c>
      <c r="H185" s="8">
        <v>62.370000000000012</v>
      </c>
      <c r="I185" s="8">
        <f>IF(G185 = "NULL", "NULL", G185*1.25)</f>
        <v>2.75</v>
      </c>
      <c r="J185" s="8">
        <f>IF(G185 = "NULL", "NULL", H185*1.25)</f>
        <v>77.96250000000002</v>
      </c>
      <c r="K185" s="8">
        <f>IF(G185 = "NULL", "NULL", G185*2)</f>
        <v>4.4000000000000004</v>
      </c>
      <c r="L185" s="8">
        <f>IF(G185 = "NULL", "NULL", H185*2)</f>
        <v>124.74000000000002</v>
      </c>
      <c r="M185" s="11" t="str">
        <f>CONCATENATE(D185, CHAR(10), " - NET WT. ", TEXT(E185, "0.00"), " oz (", F185, " grams)")</f>
        <v>Flavors of Rome Bread Dip Ingredients:
 dried tomato, sea salt, garlic, cane sugar, herbs, spices, &lt;2% silicon dioxide (anti cake)
• Packed in a facility and/or equipment that produces products containing peanuts, tree nuts, soybean, milk, dairy, eggs, fish, shellfish, wheat, sesame. •
 - NET WT. 1.10 oz (31.185 grams)</v>
      </c>
      <c r="N185" s="12">
        <v>10000000117</v>
      </c>
      <c r="O185" s="12">
        <v>30000000117</v>
      </c>
      <c r="P185" s="12">
        <v>50000000117</v>
      </c>
      <c r="Q185" s="12">
        <v>70000000117</v>
      </c>
      <c r="R185" s="12">
        <v>90000000117</v>
      </c>
      <c r="S185" s="12">
        <v>11000000117</v>
      </c>
      <c r="T185" s="12">
        <v>13000000117</v>
      </c>
      <c r="U185" s="10"/>
      <c r="V185" s="11"/>
      <c r="W185" s="8">
        <f>IF(G185 = "NULL", "NULL", G185/4)</f>
        <v>0.55000000000000004</v>
      </c>
      <c r="X185" s="8">
        <f>IF(W185 = "NULL", "NULL", W185*28.35)</f>
        <v>15.592500000000003</v>
      </c>
      <c r="Y185" s="8">
        <f>IF(G185 = "NULL", "NULL", G185*4)</f>
        <v>8.8000000000000007</v>
      </c>
      <c r="Z185" s="8">
        <f>IF(G185 = "NULL", "NULL", H185*4)</f>
        <v>249.48000000000005</v>
      </c>
      <c r="AA185" s="15">
        <v>15000000117</v>
      </c>
      <c r="AB185" s="8">
        <f>IF(OR(E185 = "NULL", G185 = "NULL"), "NULL", (E185+G185)/2)</f>
        <v>1.6500000000000001</v>
      </c>
      <c r="AC185" s="8">
        <f>IF(OR(F185 = "NULL", H185 = "NULL"), "NULL", (F185+H185)/2)</f>
        <v>46.777500000000011</v>
      </c>
      <c r="AD185" s="15">
        <v>17000000117</v>
      </c>
      <c r="AE185" s="8">
        <f>IF(H185 = "NULL", "NULL", AF185/28.35)</f>
        <v>5.5000000000000009</v>
      </c>
      <c r="AF185" s="8">
        <f>IF(H185 = "NULL", "NULL", J185*2)</f>
        <v>155.92500000000004</v>
      </c>
      <c r="AG185" s="15">
        <v>19000000117</v>
      </c>
      <c r="AH185" s="8">
        <f>IF(AB185 = "NULL", "NULL", AB185*2)</f>
        <v>3.3000000000000003</v>
      </c>
      <c r="AI185" s="8">
        <f>IF(AC185 = "NULL", "NULL", AC185*2)</f>
        <v>93.555000000000021</v>
      </c>
      <c r="AJ185" s="15">
        <v>21000000117</v>
      </c>
      <c r="AK185" s="13"/>
      <c r="AL185" s="11" t="str">
        <f>SUBSTITUTE(D185,CHAR(10)&amp;"• Packed in a facility and/or equipment that produces products containing peanuts, tree nuts, soybean, milk, dairy, eggs, fish, shellfish, wheat, sesame. •","")</f>
        <v>Flavors of Rome Bread Dip Ingredients:
 dried tomato, sea salt, garlic, cane sugar, herbs, spices, &lt;2% silicon dioxide (anti cake)</v>
      </c>
    </row>
    <row r="186" spans="1:38" ht="90" x14ac:dyDescent="0.3">
      <c r="A186" s="39" t="s">
        <v>418</v>
      </c>
      <c r="B186" s="10" t="s">
        <v>419</v>
      </c>
      <c r="C186" s="10" t="s">
        <v>420</v>
      </c>
      <c r="D186" s="11" t="s">
        <v>2117</v>
      </c>
      <c r="E186" s="8">
        <f>IF(F186 = "NULL", "NULL", F186/28.35)</f>
        <v>2.0499999999999998</v>
      </c>
      <c r="F186" s="8">
        <v>58.1175</v>
      </c>
      <c r="G186" s="8">
        <f>IF(H186 = "NULL", "NULL", H186/28.35)</f>
        <v>4.0999999999999996</v>
      </c>
      <c r="H186" s="8">
        <v>116.235</v>
      </c>
      <c r="I186" s="8">
        <f>IF(G186 = "NULL", "NULL", G186*1.25)</f>
        <v>5.125</v>
      </c>
      <c r="J186" s="8">
        <f>IF(G186 = "NULL", "NULL", H186*1.25)</f>
        <v>145.29374999999999</v>
      </c>
      <c r="K186" s="8">
        <f>IF(G186 = "NULL", "NULL", G186*2)</f>
        <v>8.1999999999999993</v>
      </c>
      <c r="L186" s="8">
        <f>IF(G186 = "NULL", "NULL", H186*2)</f>
        <v>232.47</v>
      </c>
      <c r="M186" s="11" t="str">
        <f>CONCATENATE(D186, CHAR(10), " - NET WT. ", TEXT(E186, "0.00"), " oz (", F186, " grams)")</f>
        <v>Flavors of Venice Bread Dip Ingredients:
onion, garlic, oregano, anise seed, rosemary, bell pepper, basil
• Packed in a facility and/or equipment that produces products containing peanuts, tree nuts, soybean, milk, dairy, eggs, fish, shellfish, wheat, sesame. •
 - NET WT. 2.05 oz (58.1175 grams)</v>
      </c>
      <c r="N186" s="12">
        <v>10000000118</v>
      </c>
      <c r="O186" s="12">
        <v>30000000118</v>
      </c>
      <c r="P186" s="12">
        <v>50000000118</v>
      </c>
      <c r="Q186" s="12">
        <v>70000000118</v>
      </c>
      <c r="R186" s="12">
        <v>90000000118</v>
      </c>
      <c r="S186" s="12">
        <v>11000000118</v>
      </c>
      <c r="T186" s="12">
        <v>13000000118</v>
      </c>
      <c r="U186" s="10" t="s">
        <v>38</v>
      </c>
      <c r="V186" s="11" t="s">
        <v>1299</v>
      </c>
      <c r="W186" s="8">
        <f>IF(G186 = "NULL", "NULL", G186/4)</f>
        <v>1.0249999999999999</v>
      </c>
      <c r="X186" s="8">
        <f>IF(W186 = "NULL", "NULL", W186*28.35)</f>
        <v>29.05875</v>
      </c>
      <c r="Y186" s="8">
        <f>IF(G186 = "NULL", "NULL", G186*4)</f>
        <v>16.399999999999999</v>
      </c>
      <c r="Z186" s="8">
        <f>IF(G186 = "NULL", "NULL", H186*4)</f>
        <v>464.94</v>
      </c>
      <c r="AA186" s="15">
        <v>15000000118</v>
      </c>
      <c r="AB186" s="8">
        <f>IF(OR(E186 = "NULL", G186 = "NULL"), "NULL", (E186+G186)/2)</f>
        <v>3.0749999999999997</v>
      </c>
      <c r="AC186" s="8">
        <f>IF(OR(F186 = "NULL", H186 = "NULL"), "NULL", (F186+H186)/2)</f>
        <v>87.176249999999996</v>
      </c>
      <c r="AD186" s="15">
        <v>17000000118</v>
      </c>
      <c r="AE186" s="8">
        <f>IF(H186 = "NULL", "NULL", AF186/28.35)</f>
        <v>10.249999999999998</v>
      </c>
      <c r="AF186" s="8">
        <f>IF(H186 = "NULL", "NULL", J186*2)</f>
        <v>290.58749999999998</v>
      </c>
      <c r="AG186" s="15">
        <v>19000000118</v>
      </c>
      <c r="AH186" s="8">
        <f>IF(AB186 = "NULL", "NULL", AB186*2)</f>
        <v>6.1499999999999995</v>
      </c>
      <c r="AI186" s="8">
        <f>IF(AC186 = "NULL", "NULL", AC186*2)</f>
        <v>174.35249999999999</v>
      </c>
      <c r="AJ186" s="15">
        <v>21000000118</v>
      </c>
      <c r="AK186" s="13" t="s">
        <v>1879</v>
      </c>
      <c r="AL186" s="11" t="str">
        <f>SUBSTITUTE(D186,CHAR(10)&amp;"• Packed in a facility and/or equipment that produces products containing peanuts, tree nuts, soybean, milk, dairy, eggs, fish, shellfish, wheat, sesame. •","")</f>
        <v>Flavors of Venice Bread Dip Ingredients:
onion, garlic, oregano, anise seed, rosemary, bell pepper, basil</v>
      </c>
    </row>
    <row r="187" spans="1:38" ht="90" x14ac:dyDescent="0.3">
      <c r="A187" s="41" t="s">
        <v>1971</v>
      </c>
      <c r="B187" s="10" t="s">
        <v>1968</v>
      </c>
      <c r="C187" s="10" t="s">
        <v>1969</v>
      </c>
      <c r="D187" s="11" t="s">
        <v>2230</v>
      </c>
      <c r="E187" s="8">
        <f>IF(F187 = "NULL", "NULL", F187/28.35)</f>
        <v>2.0499999999999998</v>
      </c>
      <c r="F187" s="8">
        <v>58.1175</v>
      </c>
      <c r="G187" s="8">
        <f>IF(H187 = "NULL", "NULL", H187/28.35)</f>
        <v>4.0999999999999996</v>
      </c>
      <c r="H187" s="8">
        <v>116.235</v>
      </c>
      <c r="I187" s="8">
        <f>IF(G187 = "NULL", "NULL", G187*1.25)</f>
        <v>5.125</v>
      </c>
      <c r="J187" s="8">
        <f>IF(G187 = "NULL", "NULL", H187*1.25)</f>
        <v>145.29374999999999</v>
      </c>
      <c r="K187" s="8">
        <f>IF(G187 = "NULL", "NULL", G187*2)</f>
        <v>8.1999999999999993</v>
      </c>
      <c r="L187" s="8">
        <f>IF(G187 = "NULL", "NULL", H187*2)</f>
        <v>232.47</v>
      </c>
      <c r="M187" s="11" t="str">
        <f>CONCATENATE(D187, CHAR(10), " - NET WT. ", TEXT(E187, "0.00"), " oz (", F187, " grams)")</f>
        <v>Flavors of Venice Bread Dip &amp; Seasoning Ingredients:
onion, garlic, oregano, anise seed, rosemary, bell pepper, basil
• Packed in a facility and/or equipment that produces products containing peanuts, tree nuts, soybean, milk, dairy, eggs, fish, shellfish, wheat, sesame. •
 - NET WT. 2.05 oz (58.1175 grams)</v>
      </c>
      <c r="N187" s="12">
        <v>10000000543</v>
      </c>
      <c r="O187" s="12">
        <v>30000000543</v>
      </c>
      <c r="P187" s="12">
        <v>50000000543</v>
      </c>
      <c r="Q187" s="12">
        <v>70000000543</v>
      </c>
      <c r="R187" s="12">
        <v>90000000543</v>
      </c>
      <c r="S187" s="12">
        <v>11000000543</v>
      </c>
      <c r="T187" s="12">
        <v>13000000543</v>
      </c>
      <c r="U187" s="10" t="s">
        <v>38</v>
      </c>
      <c r="V187" s="11" t="s">
        <v>1299</v>
      </c>
      <c r="W187" s="8">
        <f>IF(G187 = "NULL", "NULL", G187/4)</f>
        <v>1.0249999999999999</v>
      </c>
      <c r="X187" s="8">
        <f>IF(W187 = "NULL", "NULL", W187*28.35)</f>
        <v>29.05875</v>
      </c>
      <c r="Y187" s="8">
        <f>IF(G187 = "NULL", "NULL", G187*4)</f>
        <v>16.399999999999999</v>
      </c>
      <c r="Z187" s="8">
        <f>IF(G187 = "NULL", "NULL", H187*4)</f>
        <v>464.94</v>
      </c>
      <c r="AA187" s="15">
        <v>15000000543</v>
      </c>
      <c r="AB187" s="8">
        <f>IF(OR(E187 = "NULL", G187 = "NULL"), "NULL", (E187+G187)/2)</f>
        <v>3.0749999999999997</v>
      </c>
      <c r="AC187" s="8">
        <f>IF(OR(F187 = "NULL", H187 = "NULL"), "NULL", (F187+H187)/2)</f>
        <v>87.176249999999996</v>
      </c>
      <c r="AD187" s="15">
        <v>17000000543</v>
      </c>
      <c r="AE187" s="8">
        <f>IF(H187 = "NULL", "NULL", AF187/28.35)</f>
        <v>10.249999999999998</v>
      </c>
      <c r="AF187" s="8">
        <f>IF(H187 = "NULL", "NULL", J187*2)</f>
        <v>290.58749999999998</v>
      </c>
      <c r="AG187" s="15">
        <v>19000000543</v>
      </c>
      <c r="AH187" s="8">
        <f>IF(AB187 = "NULL", "NULL", AB187*2)</f>
        <v>6.1499999999999995</v>
      </c>
      <c r="AI187" s="8">
        <f>IF(AC187 = "NULL", "NULL", AC187*2)</f>
        <v>174.35249999999999</v>
      </c>
      <c r="AJ187" s="15">
        <v>21000000543</v>
      </c>
      <c r="AK187" s="13" t="s">
        <v>1970</v>
      </c>
      <c r="AL187" s="11" t="str">
        <f>SUBSTITUTE(D187,CHAR(10)&amp;"• Packed in a facility and/or equipment that produces products containing peanuts, tree nuts, soybean, milk, dairy, eggs, fish, shellfish, wheat, sesame. •","")</f>
        <v>Flavors of Venice Bread Dip &amp; Seasoning Ingredients:
onion, garlic, oregano, anise seed, rosemary, bell pepper, basil</v>
      </c>
    </row>
    <row r="188" spans="1:38" ht="90" x14ac:dyDescent="0.3">
      <c r="A188" s="10" t="s">
        <v>421</v>
      </c>
      <c r="B188" s="10" t="s">
        <v>422</v>
      </c>
      <c r="C188" s="10" t="s">
        <v>422</v>
      </c>
      <c r="D188" s="11" t="s">
        <v>2307</v>
      </c>
      <c r="E188" s="8">
        <f>IF(F188 = "NULL", "NULL", F188/28.35)</f>
        <v>1.85</v>
      </c>
      <c r="F188" s="8">
        <v>52.447500000000005</v>
      </c>
      <c r="G188" s="8">
        <f>IF(H188 = "NULL", "NULL", H188/28.35)</f>
        <v>3.7</v>
      </c>
      <c r="H188" s="8">
        <v>104.89500000000001</v>
      </c>
      <c r="I188" s="8">
        <f>IF(G188 = "NULL", "NULL", G188*1.25)</f>
        <v>4.625</v>
      </c>
      <c r="J188" s="8">
        <f>IF(G188 = "NULL", "NULL", H188*1.25)</f>
        <v>131.11875000000001</v>
      </c>
      <c r="K188" s="8">
        <f>IF(G188 = "NULL", "NULL", G188*2)</f>
        <v>7.4</v>
      </c>
      <c r="L188" s="8">
        <f>IF(G188 = "NULL", "NULL", H188*2)</f>
        <v>209.79000000000002</v>
      </c>
      <c r="M188" s="11" t="str">
        <f>CONCATENATE(D188, CHAR(10), " - NET WT. ", TEXT(E188, "0.00"), " oz (", F188, " grams)")</f>
        <v>Flipping the Bird Ingredients:
paprika, onion, lemon, honey, sage, marjoram, ancho, black pepper, pasilla, celery, garlic, cumin
• Packed in a facility and/or equipment that produces products containing peanuts, tree nuts, soybean, milk, dairy, eggs, fish, shellfish, wheat, sesame. •
 - NET WT. 1.85 oz (52.4475 grams)</v>
      </c>
      <c r="N188" s="12">
        <v>10000000119</v>
      </c>
      <c r="O188" s="12">
        <v>30000000119</v>
      </c>
      <c r="P188" s="12">
        <v>50000000119</v>
      </c>
      <c r="Q188" s="12">
        <v>70000000119</v>
      </c>
      <c r="R188" s="12">
        <v>90000000119</v>
      </c>
      <c r="S188" s="12">
        <v>11000000119</v>
      </c>
      <c r="T188" s="12">
        <v>13000000119</v>
      </c>
      <c r="U188" s="10"/>
      <c r="V188" s="11"/>
      <c r="W188" s="8">
        <f>IF(G188 = "NULL", "NULL", G188/4)</f>
        <v>0.92500000000000004</v>
      </c>
      <c r="X188" s="8">
        <f>IF(W188 = "NULL", "NULL", W188*28.35)</f>
        <v>26.223750000000003</v>
      </c>
      <c r="Y188" s="8">
        <f>IF(G188 = "NULL", "NULL", G188*4)</f>
        <v>14.8</v>
      </c>
      <c r="Z188" s="8">
        <f>IF(G188 = "NULL", "NULL", H188*4)</f>
        <v>419.58000000000004</v>
      </c>
      <c r="AA188" s="15">
        <v>15000000119</v>
      </c>
      <c r="AB188" s="8">
        <f>IF(OR(E188 = "NULL", G188 = "NULL"), "NULL", (E188+G188)/2)</f>
        <v>2.7750000000000004</v>
      </c>
      <c r="AC188" s="8">
        <f>IF(OR(F188 = "NULL", H188 = "NULL"), "NULL", (F188+H188)/2)</f>
        <v>78.671250000000015</v>
      </c>
      <c r="AD188" s="15">
        <v>17000000119</v>
      </c>
      <c r="AE188" s="8">
        <f>IF(H188 = "NULL", "NULL", AF188/28.35)</f>
        <v>9.25</v>
      </c>
      <c r="AF188" s="8">
        <f>IF(H188 = "NULL", "NULL", J188*2)</f>
        <v>262.23750000000001</v>
      </c>
      <c r="AG188" s="15">
        <v>19000000119</v>
      </c>
      <c r="AH188" s="8">
        <f>IF(AB188 = "NULL", "NULL", AB188*2)</f>
        <v>5.5500000000000007</v>
      </c>
      <c r="AI188" s="8">
        <f>IF(AC188 = "NULL", "NULL", AC188*2)</f>
        <v>157.34250000000003</v>
      </c>
      <c r="AJ188" s="15">
        <v>21000000119</v>
      </c>
      <c r="AK188" s="13" t="s">
        <v>1603</v>
      </c>
      <c r="AL188" s="11" t="str">
        <f>SUBSTITUTE(D188,CHAR(10)&amp;"• Packed in a facility and/or equipment that produces products containing peanuts, tree nuts, soybean, milk, dairy, eggs, fish, shellfish, wheat, sesame. •","")</f>
        <v>Flipping the Bird Ingredients:
paprika, onion, lemon, honey, sage, marjoram, ancho, black pepper, pasilla, celery, garlic, cumin</v>
      </c>
    </row>
    <row r="189" spans="1:38" ht="90" x14ac:dyDescent="0.3">
      <c r="A189" s="39" t="s">
        <v>423</v>
      </c>
      <c r="B189" s="10" t="s">
        <v>424</v>
      </c>
      <c r="C189" s="10" t="s">
        <v>425</v>
      </c>
      <c r="D189" s="11" t="s">
        <v>2537</v>
      </c>
      <c r="E189" s="8">
        <f>IF(F189 = "NULL", "NULL", F189/28.35)</f>
        <v>1.5873015873015872</v>
      </c>
      <c r="F189" s="8">
        <v>45</v>
      </c>
      <c r="G189" s="8">
        <f>IF(H189 = "NULL", "NULL", H189/28.35)</f>
        <v>4.2328042328042326</v>
      </c>
      <c r="H189" s="8">
        <v>120</v>
      </c>
      <c r="I189" s="8">
        <f>IF(G189 = "NULL", "NULL", G189*1.25)</f>
        <v>5.2910052910052912</v>
      </c>
      <c r="J189" s="8">
        <f>IF(G189 = "NULL", "NULL", H189*1.25)</f>
        <v>150</v>
      </c>
      <c r="K189" s="8">
        <f>IF(G189 = "NULL", "NULL", G189*2)</f>
        <v>8.4656084656084651</v>
      </c>
      <c r="L189" s="8">
        <f>IF(G189 = "NULL", "NULL", H189*2)</f>
        <v>240</v>
      </c>
      <c r="M189" s="11" t="str">
        <f>CONCATENATE(D189, CHAR(10), " - NET WT. ", TEXT(E189, "0.00"), " oz (", F189, " grams)")</f>
        <v>Florida Citrus Sea Salt Ingredients:
sea salt, orange, lemon, black pepper, smoked hickory salt, lime, ginger
• Packed in a facility and/or equipment that produces products containing peanuts, tree nuts, soybean, milk, dairy, eggs, fish, shellfish, wheat, sesame. •
 - NET WT. 1.59 oz (45 grams)</v>
      </c>
      <c r="N189" s="12">
        <v>10000000120</v>
      </c>
      <c r="O189" s="12">
        <v>30000000120</v>
      </c>
      <c r="P189" s="12">
        <v>50000000120</v>
      </c>
      <c r="Q189" s="12">
        <v>70000000120</v>
      </c>
      <c r="R189" s="12">
        <v>90000000120</v>
      </c>
      <c r="S189" s="12">
        <v>11000000120</v>
      </c>
      <c r="T189" s="12">
        <v>13000000120</v>
      </c>
      <c r="U189" s="10" t="s">
        <v>38</v>
      </c>
      <c r="V189" s="11" t="s">
        <v>138</v>
      </c>
      <c r="W189" s="8">
        <f>IF(G189 = "NULL", "NULL", G189/4)</f>
        <v>1.0582010582010581</v>
      </c>
      <c r="X189" s="8">
        <f>IF(W189 = "NULL", "NULL", W189*28.35)</f>
        <v>30</v>
      </c>
      <c r="Y189" s="8">
        <f>IF(G189 = "NULL", "NULL", G189*4)</f>
        <v>16.93121693121693</v>
      </c>
      <c r="Z189" s="8">
        <f>IF(G189 = "NULL", "NULL", H189*4)</f>
        <v>480</v>
      </c>
      <c r="AA189" s="15">
        <v>15000000120</v>
      </c>
      <c r="AB189" s="8">
        <f>IF(OR(E189 = "NULL", G189 = "NULL"), "NULL", (E189+G189)/2)</f>
        <v>2.9100529100529098</v>
      </c>
      <c r="AC189" s="8">
        <f>IF(OR(F189 = "NULL", H189 = "NULL"), "NULL", (F189+H189)/2)</f>
        <v>82.5</v>
      </c>
      <c r="AD189" s="15">
        <v>17000000120</v>
      </c>
      <c r="AE189" s="8">
        <f>IF(H189 = "NULL", "NULL", AF189/28.35)</f>
        <v>10.582010582010582</v>
      </c>
      <c r="AF189" s="8">
        <f>IF(H189 = "NULL", "NULL", J189*2)</f>
        <v>300</v>
      </c>
      <c r="AG189" s="15">
        <v>19000000120</v>
      </c>
      <c r="AH189" s="8">
        <f>IF(AB189 = "NULL", "NULL", AB189*2)</f>
        <v>5.8201058201058196</v>
      </c>
      <c r="AI189" s="8">
        <f>IF(AC189 = "NULL", "NULL", AC189*2)</f>
        <v>165</v>
      </c>
      <c r="AJ189" s="15">
        <v>21000000120</v>
      </c>
      <c r="AK189" s="13" t="s">
        <v>1625</v>
      </c>
      <c r="AL189" s="11" t="str">
        <f>SUBSTITUTE(D189,CHAR(10)&amp;"• Packed in a facility and/or equipment that produces products containing peanuts, tree nuts, soybean, milk, dairy, eggs, fish, shellfish, wheat, sesame. •","")</f>
        <v>Florida Citrus Sea Salt Ingredients:
sea salt, orange, lemon, black pepper, smoked hickory salt, lime, ginger</v>
      </c>
    </row>
    <row r="190" spans="1:38" ht="105" x14ac:dyDescent="0.3">
      <c r="A190" s="10" t="s">
        <v>426</v>
      </c>
      <c r="B190" s="10" t="s">
        <v>427</v>
      </c>
      <c r="C190" s="10" t="s">
        <v>428</v>
      </c>
      <c r="D190" s="11" t="s">
        <v>2300</v>
      </c>
      <c r="E190" s="8">
        <f>IF(F190 = "NULL", "NULL", F190/28.35)</f>
        <v>1.1000000000000001</v>
      </c>
      <c r="F190" s="8">
        <v>31.185000000000006</v>
      </c>
      <c r="G190" s="8">
        <f>IF(H190 = "NULL", "NULL", H190/28.35)</f>
        <v>2.2000000000000002</v>
      </c>
      <c r="H190" s="8">
        <v>62.370000000000012</v>
      </c>
      <c r="I190" s="8">
        <f>IF(G190 = "NULL", "NULL", G190*1.25)</f>
        <v>2.75</v>
      </c>
      <c r="J190" s="8">
        <f>IF(G190 = "NULL", "NULL", H190*1.25)</f>
        <v>77.96250000000002</v>
      </c>
      <c r="K190" s="8">
        <f>IF(G190 = "NULL", "NULL", G190*2)</f>
        <v>4.4000000000000004</v>
      </c>
      <c r="L190" s="8">
        <f>IF(G190 = "NULL", "NULL", H190*2)</f>
        <v>124.74000000000002</v>
      </c>
      <c r="M190" s="11" t="str">
        <f>CONCATENATE(D190, CHAR(10), " - NET WT. ", TEXT(E190, "0.00"), " oz (", F190, " grams)")</f>
        <v>For Every Grill Seasoning Ingredients:
salt, paprika, natural spices, msg, garlic powder, red pepper, oleo resin paprika, tricalcium phosphate (anti-caking)
• Packed in a facility and/or equipment that produces products containing peanuts, tree nuts, soybean, milk, dairy, eggs, fish, shellfish, wheat, sesame. •
 - NET WT. 1.10 oz (31.185 grams)</v>
      </c>
      <c r="N190" s="12">
        <v>10000000380</v>
      </c>
      <c r="O190" s="12">
        <v>30000000380</v>
      </c>
      <c r="P190" s="12">
        <v>50000000380</v>
      </c>
      <c r="Q190" s="12">
        <v>70000000380</v>
      </c>
      <c r="R190" s="12">
        <v>90000000380</v>
      </c>
      <c r="S190" s="12">
        <v>11000000380</v>
      </c>
      <c r="T190" s="12">
        <v>13000000380</v>
      </c>
      <c r="U190" s="10" t="s">
        <v>38</v>
      </c>
      <c r="V190" s="11" t="s">
        <v>1300</v>
      </c>
      <c r="W190" s="8">
        <f>IF(G190 = "NULL", "NULL", G190/4)</f>
        <v>0.55000000000000004</v>
      </c>
      <c r="X190" s="8">
        <f>IF(W190 = "NULL", "NULL", W190*28.35)</f>
        <v>15.592500000000003</v>
      </c>
      <c r="Y190" s="8">
        <f>IF(G190 = "NULL", "NULL", G190*4)</f>
        <v>8.8000000000000007</v>
      </c>
      <c r="Z190" s="8">
        <f>IF(G190 = "NULL", "NULL", H190*4)</f>
        <v>249.48000000000005</v>
      </c>
      <c r="AA190" s="15">
        <v>15000000380</v>
      </c>
      <c r="AB190" s="8">
        <f>IF(OR(E190 = "NULL", G190 = "NULL"), "NULL", (E190+G190)/2)</f>
        <v>1.6500000000000001</v>
      </c>
      <c r="AC190" s="8">
        <f>IF(OR(F190 = "NULL", H190 = "NULL"), "NULL", (F190+H190)/2)</f>
        <v>46.777500000000011</v>
      </c>
      <c r="AD190" s="15">
        <v>17000000380</v>
      </c>
      <c r="AE190" s="8">
        <f>IF(H190 = "NULL", "NULL", AF190/28.35)</f>
        <v>5.5000000000000009</v>
      </c>
      <c r="AF190" s="8">
        <f>IF(H190 = "NULL", "NULL", J190*2)</f>
        <v>155.92500000000004</v>
      </c>
      <c r="AG190" s="15">
        <v>19000000380</v>
      </c>
      <c r="AH190" s="8">
        <f>IF(AB190 = "NULL", "NULL", AB190*2)</f>
        <v>3.3000000000000003</v>
      </c>
      <c r="AI190" s="8">
        <f>IF(AC190 = "NULL", "NULL", AC190*2)</f>
        <v>93.555000000000021</v>
      </c>
      <c r="AJ190" s="15">
        <v>21000000380</v>
      </c>
      <c r="AK190" s="13"/>
      <c r="AL190" s="11" t="str">
        <f>SUBSTITUTE(D190,CHAR(10)&amp;"• Packed in a facility and/or equipment that produces products containing peanuts, tree nuts, soybean, milk, dairy, eggs, fish, shellfish, wheat, sesame. •","")</f>
        <v>For Every Grill Seasoning Ingredients:
salt, paprika, natural spices, msg, garlic powder, red pepper, oleo resin paprika, tricalcium phosphate (anti-caking)</v>
      </c>
    </row>
    <row r="191" spans="1:38" ht="90" x14ac:dyDescent="0.3">
      <c r="A191" s="10" t="s">
        <v>429</v>
      </c>
      <c r="B191" s="10" t="s">
        <v>430</v>
      </c>
      <c r="C191" s="10" t="s">
        <v>431</v>
      </c>
      <c r="D191" s="11" t="s">
        <v>2137</v>
      </c>
      <c r="E191" s="8">
        <f>IF(F191 = "NULL", "NULL", F191/28.35)</f>
        <v>1.85</v>
      </c>
      <c r="F191" s="8">
        <v>52.447500000000005</v>
      </c>
      <c r="G191" s="8">
        <f>IF(H191 = "NULL", "NULL", H191/28.35)</f>
        <v>3.7</v>
      </c>
      <c r="H191" s="8">
        <v>104.89500000000001</v>
      </c>
      <c r="I191" s="8">
        <f>IF(G191 = "NULL", "NULL", G191*1.25)</f>
        <v>4.625</v>
      </c>
      <c r="J191" s="8">
        <f>IF(G191 = "NULL", "NULL", H191*1.25)</f>
        <v>131.11875000000001</v>
      </c>
      <c r="K191" s="8">
        <f>IF(G191 = "NULL", "NULL", G191*2)</f>
        <v>7.4</v>
      </c>
      <c r="L191" s="8">
        <f>IF(G191 = "NULL", "NULL", H191*2)</f>
        <v>209.79000000000002</v>
      </c>
      <c r="M191" s="11" t="str">
        <f>CONCATENATE(D191, CHAR(10), " - NET WT. ", TEXT(E191, "0.00"), " oz (", F191, " grams)")</f>
        <v>French Flair Bread Dip Ingredients:
tomato (tomato, &lt; 2% silicon dioxide (anti-caking agent)), onion, garlic, black pepper, tarragon, and basil
• Packed in a facility and/or equipment that produces products containing peanuts, tree nuts, soybean, milk, dairy, eggs, fish, shellfish, wheat, sesame. •
 - NET WT. 1.85 oz (52.4475 grams)</v>
      </c>
      <c r="N191" s="12">
        <v>10000000121</v>
      </c>
      <c r="O191" s="12">
        <v>30000000121</v>
      </c>
      <c r="P191" s="12">
        <v>50000000121</v>
      </c>
      <c r="Q191" s="12">
        <v>70000000121</v>
      </c>
      <c r="R191" s="12">
        <v>90000000121</v>
      </c>
      <c r="S191" s="12">
        <v>11000000121</v>
      </c>
      <c r="T191" s="12">
        <v>13000000121</v>
      </c>
      <c r="U191" s="10" t="s">
        <v>38</v>
      </c>
      <c r="V191" s="11" t="s">
        <v>138</v>
      </c>
      <c r="W191" s="8">
        <f>IF(G191 = "NULL", "NULL", G191/4)</f>
        <v>0.92500000000000004</v>
      </c>
      <c r="X191" s="8">
        <f>IF(W191 = "NULL", "NULL", W191*28.35)</f>
        <v>26.223750000000003</v>
      </c>
      <c r="Y191" s="8">
        <f>IF(G191 = "NULL", "NULL", G191*4)</f>
        <v>14.8</v>
      </c>
      <c r="Z191" s="8">
        <f>IF(G191 = "NULL", "NULL", H191*4)</f>
        <v>419.58000000000004</v>
      </c>
      <c r="AA191" s="15">
        <v>15000000121</v>
      </c>
      <c r="AB191" s="8">
        <f>IF(OR(E191 = "NULL", G191 = "NULL"), "NULL", (E191+G191)/2)</f>
        <v>2.7750000000000004</v>
      </c>
      <c r="AC191" s="8">
        <f>IF(OR(F191 = "NULL", H191 = "NULL"), "NULL", (F191+H191)/2)</f>
        <v>78.671250000000015</v>
      </c>
      <c r="AD191" s="15">
        <v>17000000121</v>
      </c>
      <c r="AE191" s="8">
        <f>IF(H191 = "NULL", "NULL", AF191/28.35)</f>
        <v>9.25</v>
      </c>
      <c r="AF191" s="8">
        <f>IF(H191 = "NULL", "NULL", J191*2)</f>
        <v>262.23750000000001</v>
      </c>
      <c r="AG191" s="15">
        <v>19000000121</v>
      </c>
      <c r="AH191" s="8">
        <f>IF(AB191 = "NULL", "NULL", AB191*2)</f>
        <v>5.5500000000000007</v>
      </c>
      <c r="AI191" s="8">
        <f>IF(AC191 = "NULL", "NULL", AC191*2)</f>
        <v>157.34250000000003</v>
      </c>
      <c r="AJ191" s="15">
        <v>21000000121</v>
      </c>
      <c r="AK191" s="13" t="s">
        <v>1880</v>
      </c>
      <c r="AL191" s="11" t="str">
        <f>SUBSTITUTE(D191,CHAR(10)&amp;"• Packed in a facility and/or equipment that produces products containing peanuts, tree nuts, soybean, milk, dairy, eggs, fish, shellfish, wheat, sesame. •","")</f>
        <v>French Flair Bread Dip Ingredients:
tomato (tomato, &lt; 2% silicon dioxide (anti-caking agent)), onion, garlic, black pepper, tarragon, and basil</v>
      </c>
    </row>
    <row r="192" spans="1:38" ht="75" x14ac:dyDescent="0.3">
      <c r="A192" s="10" t="s">
        <v>432</v>
      </c>
      <c r="B192" s="10" t="s">
        <v>433</v>
      </c>
      <c r="C192" s="10" t="s">
        <v>434</v>
      </c>
      <c r="D192" s="11" t="s">
        <v>2563</v>
      </c>
      <c r="E192" s="8">
        <f>IF(F192 = "NULL", "NULL", F192/28.35)</f>
        <v>1.6</v>
      </c>
      <c r="F192" s="8">
        <v>45.360000000000007</v>
      </c>
      <c r="G192" s="8">
        <f>IF(H192 = "NULL", "NULL", H192/28.35)</f>
        <v>3.2</v>
      </c>
      <c r="H192" s="8">
        <v>90.720000000000013</v>
      </c>
      <c r="I192" s="8">
        <f>IF(G192 = "NULL", "NULL", G192*1.25)</f>
        <v>4</v>
      </c>
      <c r="J192" s="8">
        <f>IF(G192 = "NULL", "NULL", H192*1.25)</f>
        <v>113.40000000000002</v>
      </c>
      <c r="K192" s="8">
        <f>IF(G192 = "NULL", "NULL", G192*2)</f>
        <v>6.4</v>
      </c>
      <c r="L192" s="8">
        <f>IF(G192 = "NULL", "NULL", H192*2)</f>
        <v>181.44000000000003</v>
      </c>
      <c r="M192" s="11" t="str">
        <f>CONCATENATE(D192, CHAR(10), " - NET WT. ", TEXT(E192, "0.00"), " oz (", F192, " grams)")</f>
        <v>French Grey Sea Salt Ingredients:
sea salt from Guerande, France
• Packed in a facility and/or equipment that produces products containing peanuts, tree nuts, soybean, milk, dairy, eggs, fish, shellfish, wheat, sesame. •
 - NET WT. 1.60 oz (45.36 grams)</v>
      </c>
      <c r="N192" s="12">
        <v>10000000122</v>
      </c>
      <c r="O192" s="12">
        <v>30000000122</v>
      </c>
      <c r="P192" s="12">
        <v>50000000122</v>
      </c>
      <c r="Q192" s="12">
        <v>70000000122</v>
      </c>
      <c r="R192" s="12">
        <v>90000000122</v>
      </c>
      <c r="S192" s="12">
        <v>11000000122</v>
      </c>
      <c r="T192" s="12">
        <v>13000000122</v>
      </c>
      <c r="U192" s="10"/>
      <c r="V192" s="11"/>
      <c r="W192" s="8">
        <f>IF(G192 = "NULL", "NULL", G192/4)</f>
        <v>0.8</v>
      </c>
      <c r="X192" s="8">
        <f>IF(W192 = "NULL", "NULL", W192*28.35)</f>
        <v>22.680000000000003</v>
      </c>
      <c r="Y192" s="8">
        <f>IF(G192 = "NULL", "NULL", G192*4)</f>
        <v>12.8</v>
      </c>
      <c r="Z192" s="8">
        <f>IF(G192 = "NULL", "NULL", H192*4)</f>
        <v>362.88000000000005</v>
      </c>
      <c r="AA192" s="15">
        <v>15000000122</v>
      </c>
      <c r="AB192" s="8">
        <f>IF(OR(E192 = "NULL", G192 = "NULL"), "NULL", (E192+G192)/2)</f>
        <v>2.4000000000000004</v>
      </c>
      <c r="AC192" s="8">
        <f>IF(OR(F192 = "NULL", H192 = "NULL"), "NULL", (F192+H192)/2)</f>
        <v>68.040000000000006</v>
      </c>
      <c r="AD192" s="15">
        <v>17000000122</v>
      </c>
      <c r="AE192" s="8">
        <f>IF(H192 = "NULL", "NULL", AF192/28.35)</f>
        <v>8.0000000000000018</v>
      </c>
      <c r="AF192" s="8">
        <f>IF(H192 = "NULL", "NULL", J192*2)</f>
        <v>226.80000000000004</v>
      </c>
      <c r="AG192" s="15">
        <v>19000000122</v>
      </c>
      <c r="AH192" s="8">
        <f>IF(AB192 = "NULL", "NULL", AB192*2)</f>
        <v>4.8000000000000007</v>
      </c>
      <c r="AI192" s="8">
        <f>IF(AC192 = "NULL", "NULL", AC192*2)</f>
        <v>136.08000000000001</v>
      </c>
      <c r="AJ192" s="15">
        <v>21000000122</v>
      </c>
      <c r="AK192" s="13"/>
      <c r="AL192" s="11" t="str">
        <f>SUBSTITUTE(D192,CHAR(10)&amp;"• Packed in a facility and/or equipment that produces products containing peanuts, tree nuts, soybean, milk, dairy, eggs, fish, shellfish, wheat, sesame. •","")</f>
        <v>French Grey Sea Salt Ingredients:
sea salt from Guerande, France</v>
      </c>
    </row>
    <row r="193" spans="1:38" ht="270" x14ac:dyDescent="0.3">
      <c r="A193" s="10" t="s">
        <v>435</v>
      </c>
      <c r="B193" s="10" t="s">
        <v>436</v>
      </c>
      <c r="C193" s="10" t="s">
        <v>437</v>
      </c>
      <c r="D193" s="11" t="s">
        <v>2371</v>
      </c>
      <c r="E193" s="8">
        <f>IF(F193 = "NULL", "NULL", F193/28.35)</f>
        <v>1.2599647266313931</v>
      </c>
      <c r="F193" s="8">
        <v>35.72</v>
      </c>
      <c r="G193" s="8">
        <f>IF(H193 = "NULL", "NULL", H193/28.35)</f>
        <v>2.2497354497354496</v>
      </c>
      <c r="H193" s="8">
        <v>63.78</v>
      </c>
      <c r="I193" s="8">
        <f>IF(G193 = "NULL", "NULL", G193*1.25)</f>
        <v>2.8121693121693121</v>
      </c>
      <c r="J193" s="8">
        <f>IF(G193 = "NULL", "NULL", H193*1.25)</f>
        <v>79.724999999999994</v>
      </c>
      <c r="K193" s="8">
        <f>IF(G193 = "NULL", "NULL", G193*2)</f>
        <v>4.4994708994708992</v>
      </c>
      <c r="L193" s="8">
        <f>IF(G193 = "NULL", "NULL", H193*2)</f>
        <v>127.56</v>
      </c>
      <c r="M193" s="11" t="str">
        <f>CONCATENATE(D193, CHAR(10), " - NET WT. ", TEXT(E193, "0.00"), " oz (", F193, " grams)")</f>
        <v>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
• Packed in a facility and/or equipment that produces products containing peanuts, tree nuts, soybean, milk, dairy, eggs, fish, shellfish, wheat, sesame. •
 - NET WT. 1.26 oz (35.72 grams)</v>
      </c>
      <c r="N193" s="12">
        <v>10000000123</v>
      </c>
      <c r="O193" s="12">
        <v>30000000123</v>
      </c>
      <c r="P193" s="12">
        <v>50000000123</v>
      </c>
      <c r="Q193" s="12">
        <v>70000000123</v>
      </c>
      <c r="R193" s="12">
        <v>90000000123</v>
      </c>
      <c r="S193" s="12">
        <v>11000000123</v>
      </c>
      <c r="T193" s="12">
        <v>13000000123</v>
      </c>
      <c r="U193" s="10"/>
      <c r="V193" s="11" t="s">
        <v>2018</v>
      </c>
      <c r="W193" s="8">
        <f>IF(G193 = "NULL", "NULL", G193/4)</f>
        <v>0.5624338624338624</v>
      </c>
      <c r="X193" s="8">
        <f>IF(W193 = "NULL", "NULL", W193*28.35)</f>
        <v>15.945</v>
      </c>
      <c r="Y193" s="8">
        <f>IF(G193 = "NULL", "NULL", G193*4)</f>
        <v>8.9989417989417984</v>
      </c>
      <c r="Z193" s="8">
        <f>IF(G193 = "NULL", "NULL", H193*4)</f>
        <v>255.12</v>
      </c>
      <c r="AA193" s="15">
        <v>15000000123</v>
      </c>
      <c r="AB193" s="8">
        <f>IF(OR(E193 = "NULL", G193 = "NULL"), "NULL", (E193+G193)/2)</f>
        <v>1.7548500881834213</v>
      </c>
      <c r="AC193" s="8">
        <f>IF(OR(F193 = "NULL", H193 = "NULL"), "NULL", (F193+H193)/2)</f>
        <v>49.75</v>
      </c>
      <c r="AD193" s="15">
        <v>17000000123</v>
      </c>
      <c r="AE193" s="8">
        <f>IF(H193 = "NULL", "NULL", AF193/28.35)</f>
        <v>5.6243386243386233</v>
      </c>
      <c r="AF193" s="8">
        <f>IF(H193 = "NULL", "NULL", J193*2)</f>
        <v>159.44999999999999</v>
      </c>
      <c r="AG193" s="15">
        <v>19000000123</v>
      </c>
      <c r="AH193" s="8">
        <f>IF(AB193 = "NULL", "NULL", AB193*2)</f>
        <v>3.5097001763668425</v>
      </c>
      <c r="AI193" s="8">
        <f>IF(AC193 = "NULL", "NULL", AC193*2)</f>
        <v>99.5</v>
      </c>
      <c r="AJ193" s="15">
        <v>21000000123</v>
      </c>
      <c r="AK193" s="13"/>
      <c r="AL193" s="11" t="str">
        <f>SUBSTITUTE(D193,CHAR(10)&amp;"• Packed in a facility and/or equipment that produces products containing peanuts, tree nuts, soybean, milk, dairy, eggs, fish, shellfish, wheat, sesame. •","")</f>
        <v>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v>
      </c>
    </row>
    <row r="194" spans="1:38" ht="75" x14ac:dyDescent="0.3">
      <c r="A194" s="10" t="s">
        <v>438</v>
      </c>
      <c r="B194" s="10" t="s">
        <v>439</v>
      </c>
      <c r="C194" s="10" t="s">
        <v>440</v>
      </c>
      <c r="D194" s="11" t="s">
        <v>2443</v>
      </c>
      <c r="E194" s="8">
        <f>IF(F194 = "NULL", "NULL", F194/28.35)</f>
        <v>1</v>
      </c>
      <c r="F194" s="8">
        <v>28.35</v>
      </c>
      <c r="G194" s="8">
        <f>IF(H194 = "NULL", "NULL", H194/28.35)</f>
        <v>2</v>
      </c>
      <c r="H194" s="8">
        <v>56.7</v>
      </c>
      <c r="I194" s="8">
        <f>IF(G194 = "NULL", "NULL", G194*1.25)</f>
        <v>2.5</v>
      </c>
      <c r="J194" s="8">
        <f>IF(G194 = "NULL", "NULL", H194*1.25)</f>
        <v>70.875</v>
      </c>
      <c r="K194" s="8">
        <f>IF(G194 = "NULL", "NULL", G194*2)</f>
        <v>4</v>
      </c>
      <c r="L194" s="8">
        <f>IF(G194 = "NULL", "NULL", H194*2)</f>
        <v>113.4</v>
      </c>
      <c r="M194" s="11" t="str">
        <f>CONCATENATE(D194, CHAR(10), " - NET WT. ", TEXT(E194, "0.00"), " oz (", F194, " grams)")</f>
        <v>Friday Night Fish Rub Ingredients:
paprika, pepper, salt, lemon juice, spices
• Packed in a facility and/or equipment that produces products containing peanuts, tree nuts, soybean, milk, dairy, eggs, fish, shellfish, wheat, sesame. •
 - NET WT. 1.00 oz (28.35 grams)</v>
      </c>
      <c r="N194" s="12">
        <v>10000000124</v>
      </c>
      <c r="O194" s="12">
        <v>30000000124</v>
      </c>
      <c r="P194" s="12">
        <v>50000000124</v>
      </c>
      <c r="Q194" s="12">
        <v>70000000124</v>
      </c>
      <c r="R194" s="12">
        <v>90000000124</v>
      </c>
      <c r="S194" s="12">
        <v>11000000124</v>
      </c>
      <c r="T194" s="12">
        <v>13000000124</v>
      </c>
      <c r="U194" s="10"/>
      <c r="V194" s="11"/>
      <c r="W194" s="8">
        <f>IF(G194 = "NULL", "NULL", G194/4)</f>
        <v>0.5</v>
      </c>
      <c r="X194" s="8">
        <f>IF(W194 = "NULL", "NULL", W194*28.35)</f>
        <v>14.175000000000001</v>
      </c>
      <c r="Y194" s="8">
        <f>IF(G194 = "NULL", "NULL", G194*4)</f>
        <v>8</v>
      </c>
      <c r="Z194" s="8">
        <f>IF(G194 = "NULL", "NULL", H194*4)</f>
        <v>226.8</v>
      </c>
      <c r="AA194" s="15">
        <v>15000000124</v>
      </c>
      <c r="AB194" s="8">
        <f>IF(OR(E194 = "NULL", G194 = "NULL"), "NULL", (E194+G194)/2)</f>
        <v>1.5</v>
      </c>
      <c r="AC194" s="8">
        <f>IF(OR(F194 = "NULL", H194 = "NULL"), "NULL", (F194+H194)/2)</f>
        <v>42.525000000000006</v>
      </c>
      <c r="AD194" s="15">
        <v>17000000124</v>
      </c>
      <c r="AE194" s="8">
        <f>IF(H194 = "NULL", "NULL", AF194/28.35)</f>
        <v>5</v>
      </c>
      <c r="AF194" s="8">
        <f>IF(H194 = "NULL", "NULL", J194*2)</f>
        <v>141.75</v>
      </c>
      <c r="AG194" s="15">
        <v>19000000124</v>
      </c>
      <c r="AH194" s="8">
        <f>IF(AB194 = "NULL", "NULL", AB194*2)</f>
        <v>3</v>
      </c>
      <c r="AI194" s="8">
        <f>IF(AC194 = "NULL", "NULL", AC194*2)</f>
        <v>85.050000000000011</v>
      </c>
      <c r="AJ194" s="15">
        <v>21000000124</v>
      </c>
      <c r="AK194" s="13"/>
      <c r="AL194" s="11" t="str">
        <f>SUBSTITUTE(D194,CHAR(10)&amp;"• Packed in a facility and/or equipment that produces products containing peanuts, tree nuts, soybean, milk, dairy, eggs, fish, shellfish, wheat, sesame. •","")</f>
        <v>Friday Night Fish Rub Ingredients:
paprika, pepper, salt, lemon juice, spices</v>
      </c>
    </row>
    <row r="195" spans="1:38" ht="75" x14ac:dyDescent="0.3">
      <c r="A195" s="10" t="s">
        <v>441</v>
      </c>
      <c r="B195" s="10" t="s">
        <v>442</v>
      </c>
      <c r="C195" s="10" t="s">
        <v>442</v>
      </c>
      <c r="D195" s="11" t="s">
        <v>2322</v>
      </c>
      <c r="E195" s="8">
        <f>IF(F195 = "NULL", "NULL", F195/28.35)</f>
        <v>0.8</v>
      </c>
      <c r="F195" s="8">
        <v>22.680000000000003</v>
      </c>
      <c r="G195" s="8">
        <f>IF(H195 = "NULL", "NULL", H195/28.35)</f>
        <v>1.6</v>
      </c>
      <c r="H195" s="8">
        <v>45.360000000000007</v>
      </c>
      <c r="I195" s="8">
        <f>IF(G195 = "NULL", "NULL", G195*1.25)</f>
        <v>2</v>
      </c>
      <c r="J195" s="8">
        <f>IF(G195 = "NULL", "NULL", H195*1.25)</f>
        <v>56.70000000000001</v>
      </c>
      <c r="K195" s="8">
        <f>IF(G195 = "NULL", "NULL", G195*2)</f>
        <v>3.2</v>
      </c>
      <c r="L195" s="8">
        <f>IF(G195 = "NULL", "NULL", H195*2)</f>
        <v>90.720000000000013</v>
      </c>
      <c r="M195" s="11" t="str">
        <f>CONCATENATE(D195, CHAR(10), " - NET WT. ", TEXT(E195, "0.00"), " oz (", F195, " grams)")</f>
        <v>Fruit Tea Ingredients:
rose hips, lemongrass, hibiscus, peppermint, orange peel
• Packed in a facility and/or equipment that produces products containing peanuts, tree nuts, soybean, milk, dairy, eggs, fish, shellfish, wheat, sesame. •
 - NET WT. 0.80 oz (22.68 grams)</v>
      </c>
      <c r="N195" s="12">
        <v>10000000125</v>
      </c>
      <c r="O195" s="12">
        <v>30000000125</v>
      </c>
      <c r="P195" s="12">
        <v>50000000125</v>
      </c>
      <c r="Q195" s="12">
        <v>70000000125</v>
      </c>
      <c r="R195" s="12">
        <v>90000000125</v>
      </c>
      <c r="S195" s="12">
        <v>11000000125</v>
      </c>
      <c r="T195" s="12">
        <v>13000000125</v>
      </c>
      <c r="U195" s="10" t="s">
        <v>38</v>
      </c>
      <c r="V195" s="11"/>
      <c r="W195" s="8">
        <f>IF(G195 = "NULL", "NULL", G195/4)</f>
        <v>0.4</v>
      </c>
      <c r="X195" s="8">
        <f>IF(W195 = "NULL", "NULL", W195*28.35)</f>
        <v>11.340000000000002</v>
      </c>
      <c r="Y195" s="8">
        <f>IF(G195 = "NULL", "NULL", G195*4)</f>
        <v>6.4</v>
      </c>
      <c r="Z195" s="8">
        <f>IF(G195 = "NULL", "NULL", H195*4)</f>
        <v>181.44000000000003</v>
      </c>
      <c r="AA195" s="15">
        <v>15000000125</v>
      </c>
      <c r="AB195" s="8">
        <f>IF(OR(E195 = "NULL", G195 = "NULL"), "NULL", (E195+G195)/2)</f>
        <v>1.2000000000000002</v>
      </c>
      <c r="AC195" s="8">
        <f>IF(OR(F195 = "NULL", H195 = "NULL"), "NULL", (F195+H195)/2)</f>
        <v>34.020000000000003</v>
      </c>
      <c r="AD195" s="15">
        <v>17000000125</v>
      </c>
      <c r="AE195" s="8">
        <f>IF(H195 = "NULL", "NULL", AF195/28.35)</f>
        <v>4.0000000000000009</v>
      </c>
      <c r="AF195" s="8">
        <f>IF(H195 = "NULL", "NULL", J195*2)</f>
        <v>113.40000000000002</v>
      </c>
      <c r="AG195" s="15">
        <v>19000000125</v>
      </c>
      <c r="AH195" s="8">
        <f>IF(AB195 = "NULL", "NULL", AB195*2)</f>
        <v>2.4000000000000004</v>
      </c>
      <c r="AI195" s="8">
        <f>IF(AC195 = "NULL", "NULL", AC195*2)</f>
        <v>68.040000000000006</v>
      </c>
      <c r="AJ195" s="15">
        <v>21000000125</v>
      </c>
      <c r="AK195" s="13"/>
      <c r="AL195" s="11" t="str">
        <f>SUBSTITUTE(D195,CHAR(10)&amp;"• Packed in a facility and/or equipment that produces products containing peanuts, tree nuts, soybean, milk, dairy, eggs, fish, shellfish, wheat, sesame. •","")</f>
        <v>Fruit Tea Ingredients:
rose hips, lemongrass, hibiscus, peppermint, orange peel</v>
      </c>
    </row>
    <row r="196" spans="1:38" ht="90" x14ac:dyDescent="0.3">
      <c r="A196" s="10" t="s">
        <v>443</v>
      </c>
      <c r="B196" s="10" t="s">
        <v>444</v>
      </c>
      <c r="C196" s="10" t="s">
        <v>444</v>
      </c>
      <c r="D196" s="11" t="s">
        <v>2479</v>
      </c>
      <c r="E196" s="8">
        <f>IF(F196 = "NULL", "NULL", F196/28.35)</f>
        <v>1.3</v>
      </c>
      <c r="F196" s="8">
        <v>36.855000000000004</v>
      </c>
      <c r="G196" s="8">
        <f>IF(H196 = "NULL", "NULL", H196/28.35)</f>
        <v>2.6</v>
      </c>
      <c r="H196" s="8">
        <v>73.710000000000008</v>
      </c>
      <c r="I196" s="8">
        <f>IF(G196 = "NULL", "NULL", G196*1.25)</f>
        <v>3.25</v>
      </c>
      <c r="J196" s="8">
        <f>IF(G196 = "NULL", "NULL", H196*1.25)</f>
        <v>92.137500000000017</v>
      </c>
      <c r="K196" s="8">
        <f>IF(G196 = "NULL", "NULL", G196*2)</f>
        <v>5.2</v>
      </c>
      <c r="L196" s="8">
        <f>IF(G196 = "NULL", "NULL", H196*2)</f>
        <v>147.42000000000002</v>
      </c>
      <c r="M196" s="11" t="str">
        <f>CONCATENATE(D196, CHAR(10), " - NET WT. ", TEXT(E196, "0.00"), " oz (", F196, " grams)")</f>
        <v>Garam Masala Ingredients:
coriander, cumin, chilies, cloves, bay leaves, cassia, ginger
• Packed in a facility and/or equipment that produces products containing peanuts, tree nuts, soybean, milk, dairy, eggs, fish, shellfish, wheat, sesame. •
 - NET WT. 1.30 oz (36.855 grams)</v>
      </c>
      <c r="N196" s="12">
        <v>10000000126</v>
      </c>
      <c r="O196" s="12">
        <v>30000000126</v>
      </c>
      <c r="P196" s="12">
        <v>50000000126</v>
      </c>
      <c r="Q196" s="12">
        <v>70000000126</v>
      </c>
      <c r="R196" s="12">
        <v>90000000126</v>
      </c>
      <c r="S196" s="12">
        <v>11000000126</v>
      </c>
      <c r="T196" s="12">
        <v>13000000126</v>
      </c>
      <c r="U196" s="10" t="s">
        <v>38</v>
      </c>
      <c r="V196" s="11"/>
      <c r="W196" s="8">
        <f>IF(G196 = "NULL", "NULL", G196/4)</f>
        <v>0.65</v>
      </c>
      <c r="X196" s="8">
        <f>IF(W196 = "NULL", "NULL", W196*28.35)</f>
        <v>18.427500000000002</v>
      </c>
      <c r="Y196" s="8">
        <f>IF(G196 = "NULL", "NULL", G196*4)</f>
        <v>10.4</v>
      </c>
      <c r="Z196" s="8">
        <f>IF(G196 = "NULL", "NULL", H196*4)</f>
        <v>294.84000000000003</v>
      </c>
      <c r="AA196" s="15">
        <v>15000000126</v>
      </c>
      <c r="AB196" s="8">
        <f>IF(OR(E196 = "NULL", G196 = "NULL"), "NULL", (E196+G196)/2)</f>
        <v>1.9500000000000002</v>
      </c>
      <c r="AC196" s="8">
        <f>IF(OR(F196 = "NULL", H196 = "NULL"), "NULL", (F196+H196)/2)</f>
        <v>55.282500000000006</v>
      </c>
      <c r="AD196" s="15">
        <v>17000000126</v>
      </c>
      <c r="AE196" s="8">
        <f>IF(H196 = "NULL", "NULL", AF196/28.35)</f>
        <v>6.5000000000000009</v>
      </c>
      <c r="AF196" s="8">
        <f>IF(H196 = "NULL", "NULL", J196*2)</f>
        <v>184.27500000000003</v>
      </c>
      <c r="AG196" s="15">
        <v>19000000126</v>
      </c>
      <c r="AH196" s="8">
        <f>IF(AB196 = "NULL", "NULL", AB196*2)</f>
        <v>3.9000000000000004</v>
      </c>
      <c r="AI196" s="8">
        <f>IF(AC196 = "NULL", "NULL", AC196*2)</f>
        <v>110.56500000000001</v>
      </c>
      <c r="AJ196" s="15">
        <v>21000000126</v>
      </c>
      <c r="AK196" s="13"/>
      <c r="AL196" s="11" t="str">
        <f>SUBSTITUTE(D196,CHAR(10)&amp;"• Packed in a facility and/or equipment that produces products containing peanuts, tree nuts, soybean, milk, dairy, eggs, fish, shellfish, wheat, sesame. •","")</f>
        <v>Garam Masala Ingredients:
coriander, cumin, chilies, cloves, bay leaves, cassia, ginger</v>
      </c>
    </row>
    <row r="197" spans="1:38" ht="90" x14ac:dyDescent="0.3">
      <c r="A197" s="10" t="s">
        <v>445</v>
      </c>
      <c r="B197" s="10" t="s">
        <v>446</v>
      </c>
      <c r="C197" s="10" t="s">
        <v>447</v>
      </c>
      <c r="D197" s="11" t="s">
        <v>2113</v>
      </c>
      <c r="E197" s="8">
        <f>IF(F197 = "NULL", "NULL", F197/28.35)</f>
        <v>1.6</v>
      </c>
      <c r="F197" s="8">
        <v>45.360000000000007</v>
      </c>
      <c r="G197" s="8">
        <f>IF(H197 = "NULL", "NULL", H197/28.35)</f>
        <v>3.2</v>
      </c>
      <c r="H197" s="8">
        <v>90.720000000000013</v>
      </c>
      <c r="I197" s="8">
        <f>IF(G197 = "NULL", "NULL", G197*1.25)</f>
        <v>4</v>
      </c>
      <c r="J197" s="8">
        <f>IF(G197 = "NULL", "NULL", H197*1.25)</f>
        <v>113.40000000000002</v>
      </c>
      <c r="K197" s="8">
        <f>IF(G197 = "NULL", "NULL", G197*2)</f>
        <v>6.4</v>
      </c>
      <c r="L197" s="8">
        <f>IF(G197 = "NULL", "NULL", H197*2)</f>
        <v>181.44000000000003</v>
      </c>
      <c r="M197" s="11" t="str">
        <f>CONCATENATE(D197, CHAR(10), " - NET WT. ", TEXT(E197, "0.00"), " oz (", F197, " grams)")</f>
        <v>Garden Delight Bread Dip Ingredients:
vegetable seasoning, onion, sea salt, garlic, tomato powder, and herbs
• Packed in a facility and/or equipment that produces products containing peanuts, tree nuts, soybean, milk, dairy, eggs, fish, shellfish, wheat, sesame. •
 - NET WT. 1.60 oz (45.36 grams)</v>
      </c>
      <c r="N197" s="12">
        <v>10000000127</v>
      </c>
      <c r="O197" s="12">
        <v>30000000127</v>
      </c>
      <c r="P197" s="12">
        <v>50000000127</v>
      </c>
      <c r="Q197" s="12">
        <v>70000000127</v>
      </c>
      <c r="R197" s="12">
        <v>90000000127</v>
      </c>
      <c r="S197" s="12">
        <v>11000000127</v>
      </c>
      <c r="T197" s="12">
        <v>13000000127</v>
      </c>
      <c r="U197" s="10" t="s">
        <v>38</v>
      </c>
      <c r="V197" s="11" t="s">
        <v>255</v>
      </c>
      <c r="W197" s="8">
        <f>IF(G197 = "NULL", "NULL", G197/4)</f>
        <v>0.8</v>
      </c>
      <c r="X197" s="8">
        <f>IF(W197 = "NULL", "NULL", W197*28.35)</f>
        <v>22.680000000000003</v>
      </c>
      <c r="Y197" s="8">
        <f>IF(G197 = "NULL", "NULL", G197*4)</f>
        <v>12.8</v>
      </c>
      <c r="Z197" s="8">
        <f>IF(G197 = "NULL", "NULL", H197*4)</f>
        <v>362.88000000000005</v>
      </c>
      <c r="AA197" s="15">
        <v>15000000127</v>
      </c>
      <c r="AB197" s="8">
        <f>IF(OR(E197 = "NULL", G197 = "NULL"), "NULL", (E197+G197)/2)</f>
        <v>2.4000000000000004</v>
      </c>
      <c r="AC197" s="8">
        <f>IF(OR(F197 = "NULL", H197 = "NULL"), "NULL", (F197+H197)/2)</f>
        <v>68.040000000000006</v>
      </c>
      <c r="AD197" s="15">
        <v>17000000127</v>
      </c>
      <c r="AE197" s="8">
        <f>IF(H197 = "NULL", "NULL", AF197/28.35)</f>
        <v>8.0000000000000018</v>
      </c>
      <c r="AF197" s="8">
        <f>IF(H197 = "NULL", "NULL", J197*2)</f>
        <v>226.80000000000004</v>
      </c>
      <c r="AG197" s="15">
        <v>19000000127</v>
      </c>
      <c r="AH197" s="8">
        <f>IF(AB197 = "NULL", "NULL", AB197*2)</f>
        <v>4.8000000000000007</v>
      </c>
      <c r="AI197" s="8">
        <f>IF(AC197 = "NULL", "NULL", AC197*2)</f>
        <v>136.08000000000001</v>
      </c>
      <c r="AJ197" s="15">
        <v>21000000127</v>
      </c>
      <c r="AK197" s="13" t="s">
        <v>1881</v>
      </c>
      <c r="AL197" s="11" t="str">
        <f>SUBSTITUTE(D197,CHAR(10)&amp;"• Packed in a facility and/or equipment that produces products containing peanuts, tree nuts, soybean, milk, dairy, eggs, fish, shellfish, wheat, sesame. •","")</f>
        <v>Garden Delight Bread Dip Ingredients:
vegetable seasoning, onion, sea salt, garlic, tomato powder, and herbs</v>
      </c>
    </row>
    <row r="198" spans="1:38" ht="240" x14ac:dyDescent="0.3">
      <c r="A198" s="10" t="s">
        <v>1185</v>
      </c>
      <c r="B198" s="10" t="s">
        <v>2019</v>
      </c>
      <c r="C198" s="10" t="s">
        <v>2086</v>
      </c>
      <c r="D198" s="11" t="s">
        <v>2638</v>
      </c>
      <c r="E198" s="8">
        <f>IF(F198 = "NULL", "NULL", F198/28.35)</f>
        <v>1.8899470899470898</v>
      </c>
      <c r="F198" s="8">
        <v>53.58</v>
      </c>
      <c r="G198" s="8">
        <f>IF(H198 = "NULL", "NULL", H198/28.35)</f>
        <v>3.7798941798941796</v>
      </c>
      <c r="H198" s="8">
        <v>107.16</v>
      </c>
      <c r="I198" s="8">
        <f>IF(G198 = "NULL", "NULL", G198*1.25)</f>
        <v>4.7248677248677247</v>
      </c>
      <c r="J198" s="8">
        <f>IF(G198 = "NULL", "NULL", H198*1.25)</f>
        <v>133.94999999999999</v>
      </c>
      <c r="K198" s="8">
        <f>IF(G198 = "NULL", "NULL", G198*2)</f>
        <v>7.5597883597883593</v>
      </c>
      <c r="L198" s="8">
        <f>IF(G198 = "NULL", "NULL", H198*2)</f>
        <v>214.32</v>
      </c>
      <c r="M198" s="11" t="str">
        <f>CONCATENATE(D198, CHAR(10), " - NET WT. ", TEXT(E198, "0.00"), " oz (", F198, " grams)")</f>
        <v>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Mix 8 oz. sour cream and 1/4 cup dip mix. Refrigerate at least 30 minutes. •
• Packed in a facility and/or equipment that produces products containing peanuts, tree nuts, soybean, milk, dairy, eggs, fish, shellfish, wheat, sesame. •
 - NET WT. 1.89 oz (53.58 grams)</v>
      </c>
      <c r="N198" s="12">
        <v>10000000340</v>
      </c>
      <c r="O198" s="12">
        <v>30000000340</v>
      </c>
      <c r="P198" s="12">
        <v>50000000340</v>
      </c>
      <c r="Q198" s="12">
        <v>70000000340</v>
      </c>
      <c r="R198" s="12">
        <v>90000000340</v>
      </c>
      <c r="S198" s="12">
        <v>11000000340</v>
      </c>
      <c r="T198" s="12">
        <v>13000000340</v>
      </c>
      <c r="U198" s="10"/>
      <c r="V198" s="11" t="s">
        <v>2018</v>
      </c>
      <c r="W198" s="8">
        <f>IF(G198 = "NULL", "NULL", G198/4)</f>
        <v>0.94497354497354491</v>
      </c>
      <c r="X198" s="8">
        <f>IF(W198 = "NULL", "NULL", W198*28.35)</f>
        <v>26.79</v>
      </c>
      <c r="Y198" s="8">
        <f>IF(G198 = "NULL", "NULL", G198*4)</f>
        <v>15.119576719576719</v>
      </c>
      <c r="Z198" s="8">
        <f>IF(G198 = "NULL", "NULL", H198*4)</f>
        <v>428.64</v>
      </c>
      <c r="AA198" s="15">
        <v>15000000340</v>
      </c>
      <c r="AB198" s="8">
        <f>IF(OR(E198 = "NULL", G198 = "NULL"), "NULL", (E198+G198)/2)</f>
        <v>2.8349206349206346</v>
      </c>
      <c r="AC198" s="8">
        <f>IF(OR(F198 = "NULL", H198 = "NULL"), "NULL", (F198+H198)/2)</f>
        <v>80.37</v>
      </c>
      <c r="AD198" s="15">
        <v>17000000340</v>
      </c>
      <c r="AE198" s="8">
        <f>IF(H198 = "NULL", "NULL", AF198/28.35)</f>
        <v>9.4497354497354493</v>
      </c>
      <c r="AF198" s="8">
        <f>IF(H198 = "NULL", "NULL", J198*2)</f>
        <v>267.89999999999998</v>
      </c>
      <c r="AG198" s="15">
        <v>19000000340</v>
      </c>
      <c r="AH198" s="8">
        <f>IF(AB198 = "NULL", "NULL", AB198*2)</f>
        <v>5.6698412698412692</v>
      </c>
      <c r="AI198" s="8">
        <f>IF(AC198 = "NULL", "NULL", AC198*2)</f>
        <v>160.74</v>
      </c>
      <c r="AJ198" s="15">
        <v>21000000340</v>
      </c>
      <c r="AK198" s="13" t="s">
        <v>2091</v>
      </c>
      <c r="AL198" s="11" t="str">
        <f>SUBSTITUTE(D198,CHAR(10)&amp;"• Packed in a facility and/or equipment that produces products containing peanuts, tree nuts, soybean, milk, dairy, eggs, fish, shellfish, wheat, sesame. •","")</f>
        <v>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Mix 8 oz. sour cream and 1/4 cup dip mix. Refrigerate at least 30 minutes. •</v>
      </c>
    </row>
    <row r="199" spans="1:38" ht="75" x14ac:dyDescent="0.3">
      <c r="A199" s="41" t="s">
        <v>448</v>
      </c>
      <c r="B199" s="10" t="s">
        <v>449</v>
      </c>
      <c r="C199" s="10" t="s">
        <v>450</v>
      </c>
      <c r="D199" s="11" t="s">
        <v>2165</v>
      </c>
      <c r="E199" s="8">
        <f>IF(F199 = "NULL", "NULL", F199/28.35)</f>
        <v>0.84656084656084651</v>
      </c>
      <c r="F199" s="8">
        <v>24</v>
      </c>
      <c r="G199" s="8">
        <f>IF(H199 = "NULL", "NULL", H199/28.35)</f>
        <v>1.9047619047619047</v>
      </c>
      <c r="H199" s="8">
        <v>54</v>
      </c>
      <c r="I199" s="8">
        <f>IF(G199 = "NULL", "NULL", G199*1.25)</f>
        <v>2.3809523809523809</v>
      </c>
      <c r="J199" s="8">
        <f>IF(G199 = "NULL", "NULL", H199*1.25)</f>
        <v>67.5</v>
      </c>
      <c r="K199" s="8">
        <f>IF(G199 = "NULL", "NULL", G199*2)</f>
        <v>3.8095238095238093</v>
      </c>
      <c r="L199" s="8">
        <f>IF(G199 = "NULL", "NULL", H199*2)</f>
        <v>108</v>
      </c>
      <c r="M199" s="11" t="str">
        <f>CONCATENATE(D199, CHAR(10), " - NET WT. ", TEXT(E199, "0.00"), " oz (", F199, " grams)")</f>
        <v>Garlic &amp; Herb Bread Dip &amp; Seasoning Ingredients:
garlic, onion, pepper, spices
• Packed in a facility and/or equipment that produces products containing peanuts, tree nuts, soybean, milk, dairy, eggs, fish, shellfish, wheat, sesame. •
 - NET WT. 0.85 oz (24 grams)</v>
      </c>
      <c r="N199" s="12">
        <v>10000000394</v>
      </c>
      <c r="O199" s="12">
        <v>30000000394</v>
      </c>
      <c r="P199" s="12">
        <v>50000000394</v>
      </c>
      <c r="Q199" s="12">
        <v>70000000394</v>
      </c>
      <c r="R199" s="12">
        <v>90000000394</v>
      </c>
      <c r="S199" s="12">
        <v>11000000394</v>
      </c>
      <c r="T199" s="12">
        <v>13000000394</v>
      </c>
      <c r="U199" s="11"/>
      <c r="V199" s="11"/>
      <c r="W199" s="8">
        <f>IF(G199 = "NULL", "NULL", G199/4)</f>
        <v>0.47619047619047616</v>
      </c>
      <c r="X199" s="8">
        <f>IF(W199 = "NULL", "NULL", W199*28.35)</f>
        <v>13.5</v>
      </c>
      <c r="Y199" s="8">
        <f>IF(G199 = "NULL", "NULL", G199*4)</f>
        <v>7.6190476190476186</v>
      </c>
      <c r="Z199" s="8">
        <f>IF(G199 = "NULL", "NULL", H199*4)</f>
        <v>216</v>
      </c>
      <c r="AA199" s="15">
        <v>15000000394</v>
      </c>
      <c r="AB199" s="8">
        <f>IF(OR(E199 = "NULL", G199 = "NULL"), "NULL", (E199+G199)/2)</f>
        <v>1.3756613756613756</v>
      </c>
      <c r="AC199" s="8">
        <f>IF(OR(F199 = "NULL", H199 = "NULL"), "NULL", (F199+H199)/2)</f>
        <v>39</v>
      </c>
      <c r="AD199" s="15">
        <v>17000000394</v>
      </c>
      <c r="AE199" s="8">
        <f>IF(H199 = "NULL", "NULL", AF199/28.35)</f>
        <v>4.7619047619047619</v>
      </c>
      <c r="AF199" s="8">
        <f>IF(H199 = "NULL", "NULL", J199*2)</f>
        <v>135</v>
      </c>
      <c r="AG199" s="15">
        <v>19000000394</v>
      </c>
      <c r="AH199" s="8">
        <f>IF(AB199 = "NULL", "NULL", AB199*2)</f>
        <v>2.7513227513227512</v>
      </c>
      <c r="AI199" s="8">
        <f>IF(AC199 = "NULL", "NULL", AC199*2)</f>
        <v>78</v>
      </c>
      <c r="AJ199" s="15">
        <v>21000000394</v>
      </c>
      <c r="AK199" s="13" t="s">
        <v>451</v>
      </c>
      <c r="AL199" s="11" t="str">
        <f>SUBSTITUTE(D199,CHAR(10)&amp;"• Packed in a facility and/or equipment that produces products containing peanuts, tree nuts, soybean, milk, dairy, eggs, fish, shellfish, wheat, sesame. •","")</f>
        <v>Garlic &amp; Herb Bread Dip &amp; Seasoning Ingredients:
garlic, onion, pepper, spices</v>
      </c>
    </row>
    <row r="200" spans="1:38" ht="375" x14ac:dyDescent="0.3">
      <c r="A200" s="10" t="s">
        <v>2004</v>
      </c>
      <c r="B200" s="10" t="s">
        <v>2008</v>
      </c>
      <c r="C200" s="10" t="s">
        <v>2009</v>
      </c>
      <c r="D200" s="11" t="s">
        <v>2644</v>
      </c>
      <c r="E200" s="8">
        <f>IF(F200 = "NULL", "NULL", F200/28.35)</f>
        <v>1.1696649029982362</v>
      </c>
      <c r="F200" s="8">
        <v>33.159999999999997</v>
      </c>
      <c r="G200" s="8">
        <f>IF(H200 = "NULL", "NULL", H200/28.35)</f>
        <v>2.3396825396825394</v>
      </c>
      <c r="H200" s="8">
        <v>66.33</v>
      </c>
      <c r="I200" s="8">
        <f>IF(G200 = "NULL", "NULL", G200*1.25)</f>
        <v>2.924603174603174</v>
      </c>
      <c r="J200" s="8">
        <f>IF(G200 = "NULL", "NULL", H200*1.25)</f>
        <v>82.912499999999994</v>
      </c>
      <c r="K200" s="8">
        <f>IF(G200 = "NULL", "NULL", G200*2)</f>
        <v>4.6793650793650787</v>
      </c>
      <c r="L200" s="8">
        <f>IF(G200 = "NULL", "NULL", H200*2)</f>
        <v>132.66</v>
      </c>
      <c r="M200" s="11" t="str">
        <f>CONCATENATE(D200, CHAR(10), " - NET WT. ", TEXT(E200, "0.00"), " oz (", F200, " grams)")</f>
        <v>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Mix 8oz sour cream, 8oz cream cheese softened, 1/4 cup dip mix. Refrigerate at least 20 minutes. •
• Packed in a facility and/or equipment that produces products containing peanuts, tree nuts, soybean, milk, dairy, eggs, fish, shellfish, wheat, sesame. •
 - NET WT. 1.17 oz (33.16 grams)</v>
      </c>
      <c r="N200" s="12">
        <v>10000000555</v>
      </c>
      <c r="O200" s="12">
        <v>30000000555</v>
      </c>
      <c r="P200" s="12">
        <v>50000000555</v>
      </c>
      <c r="Q200" s="12">
        <v>70000000555</v>
      </c>
      <c r="R200" s="12">
        <v>90000000555</v>
      </c>
      <c r="S200" s="12">
        <v>11000000555</v>
      </c>
      <c r="T200" s="12">
        <v>13000000555</v>
      </c>
      <c r="U200" s="24"/>
      <c r="V200" s="8" t="s">
        <v>2018</v>
      </c>
      <c r="W200" s="8">
        <f>IF(G200 = "NULL", "NULL", G200/4)</f>
        <v>0.58492063492063484</v>
      </c>
      <c r="X200" s="8">
        <f>IF(W200 = "NULL", "NULL", W200*28.35)</f>
        <v>16.5825</v>
      </c>
      <c r="Y200" s="8">
        <f>IF(G200 = "NULL", "NULL", G200*4)</f>
        <v>9.3587301587301575</v>
      </c>
      <c r="Z200" s="8">
        <f>IF(G200 = "NULL", "NULL", H200*4)</f>
        <v>265.32</v>
      </c>
      <c r="AA200" s="15">
        <v>15000000555</v>
      </c>
      <c r="AB200" s="8">
        <f>IF(OR(E200 = "NULL", G200 = "NULL"), "NULL", (E200+G200)/2)</f>
        <v>1.7546737213403878</v>
      </c>
      <c r="AC200" s="8">
        <f>IF(OR(F200 = "NULL", H200 = "NULL"), "NULL", (F200+H200)/2)</f>
        <v>49.744999999999997</v>
      </c>
      <c r="AD200" s="15">
        <v>17000000555</v>
      </c>
      <c r="AE200" s="15">
        <f>IF(H200 = "NULL", "NULL", AF200/28.35)</f>
        <v>5.8492063492063489</v>
      </c>
      <c r="AF200" s="15">
        <f>IF(H200 = "NULL", "NULL", J200*2)</f>
        <v>165.82499999999999</v>
      </c>
      <c r="AG200" s="15">
        <v>19000000555</v>
      </c>
      <c r="AH200" s="8">
        <f>IF(AB200 = "NULL", "NULL", AB200*2)</f>
        <v>3.5093474426807756</v>
      </c>
      <c r="AI200" s="8">
        <f>IF(AC200 = "NULL", "NULL", AC200*2)</f>
        <v>99.49</v>
      </c>
      <c r="AJ200" s="15">
        <v>21000000555</v>
      </c>
      <c r="AK200" s="13" t="s">
        <v>2087</v>
      </c>
      <c r="AL200" s="11" t="str">
        <f>SUBSTITUTE(D200,CHAR(10)&amp;"• Packed in a facility and/or equipment that produces products containing peanuts, tree nuts, soybean, milk, dairy, eggs, fish, shellfish, wheat, sesame. •","")</f>
        <v>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Mix 8oz sour cream, 8oz cream cheese softened, 1/4 cup dip mix. Refrigerate at least 20 minutes. •</v>
      </c>
    </row>
    <row r="201" spans="1:38" ht="165" x14ac:dyDescent="0.3">
      <c r="A201" s="39" t="s">
        <v>452</v>
      </c>
      <c r="B201" s="10" t="s">
        <v>453</v>
      </c>
      <c r="C201" s="10" t="s">
        <v>454</v>
      </c>
      <c r="D201" s="11" t="s">
        <v>2116</v>
      </c>
      <c r="E201" s="8">
        <f>IF(F201 = "NULL", "NULL", F201/28.35)</f>
        <v>1.1000000000000001</v>
      </c>
      <c r="F201" s="8">
        <v>31.185000000000006</v>
      </c>
      <c r="G201" s="8">
        <f>IF(H201 = "NULL", "NULL", H201/28.35)</f>
        <v>2.2000000000000002</v>
      </c>
      <c r="H201" s="8">
        <v>62.370000000000012</v>
      </c>
      <c r="I201" s="8">
        <f>IF(G201 = "NULL", "NULL", G201*1.25)</f>
        <v>2.75</v>
      </c>
      <c r="J201" s="8">
        <f>IF(G201 = "NULL", "NULL", H201*1.25)</f>
        <v>77.96250000000002</v>
      </c>
      <c r="K201" s="8">
        <f>IF(G201 = "NULL", "NULL", G201*2)</f>
        <v>4.4000000000000004</v>
      </c>
      <c r="L201" s="8">
        <f>IF(G201 = "NULL", "NULL", H201*2)</f>
        <v>124.74000000000002</v>
      </c>
      <c r="M201" s="11" t="str">
        <f>CONCATENATE(D201, CHAR(10), " - NET WT. ", TEXT(E201, "0.00"), " oz (", F201, " grams)")</f>
        <v>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
 - NET WT. 1.10 oz (31.185 grams)</v>
      </c>
      <c r="N201" s="12">
        <v>10000000128</v>
      </c>
      <c r="O201" s="12">
        <v>30000000128</v>
      </c>
      <c r="P201" s="12">
        <v>50000000128</v>
      </c>
      <c r="Q201" s="12">
        <v>70000000128</v>
      </c>
      <c r="R201" s="12">
        <v>90000000128</v>
      </c>
      <c r="S201" s="12">
        <v>11000000128</v>
      </c>
      <c r="T201" s="12">
        <v>13000000128</v>
      </c>
      <c r="U201" s="10" t="s">
        <v>38</v>
      </c>
      <c r="V201" s="11" t="s">
        <v>455</v>
      </c>
      <c r="W201" s="8">
        <f>IF(G201 = "NULL", "NULL", G201/4)</f>
        <v>0.55000000000000004</v>
      </c>
      <c r="X201" s="8">
        <f>IF(W201 = "NULL", "NULL", W201*28.35)</f>
        <v>15.592500000000003</v>
      </c>
      <c r="Y201" s="8">
        <f>IF(G201 = "NULL", "NULL", G201*4)</f>
        <v>8.8000000000000007</v>
      </c>
      <c r="Z201" s="8">
        <f>IF(G201 = "NULL", "NULL", H201*4)</f>
        <v>249.48000000000005</v>
      </c>
      <c r="AA201" s="15">
        <v>15000000128</v>
      </c>
      <c r="AB201" s="8">
        <f>IF(OR(E201 = "NULL", G201 = "NULL"), "NULL", (E201+G201)/2)</f>
        <v>1.6500000000000001</v>
      </c>
      <c r="AC201" s="8">
        <f>IF(OR(F201 = "NULL", H201 = "NULL"), "NULL", (F201+H201)/2)</f>
        <v>46.777500000000011</v>
      </c>
      <c r="AD201" s="15">
        <v>17000000128</v>
      </c>
      <c r="AE201" s="8">
        <f>IF(H201 = "NULL", "NULL", AF201/28.35)</f>
        <v>5.5000000000000009</v>
      </c>
      <c r="AF201" s="8">
        <f>IF(H201 = "NULL", "NULL", J201*2)</f>
        <v>155.92500000000004</v>
      </c>
      <c r="AG201" s="15">
        <v>19000000128</v>
      </c>
      <c r="AH201" s="8">
        <f>IF(AB201 = "NULL", "NULL", AB201*2)</f>
        <v>3.3000000000000003</v>
      </c>
      <c r="AI201" s="8">
        <f>IF(AC201 = "NULL", "NULL", AC201*2)</f>
        <v>93.555000000000021</v>
      </c>
      <c r="AJ201" s="15">
        <v>21000000128</v>
      </c>
      <c r="AK201" s="13" t="s">
        <v>1882</v>
      </c>
      <c r="AL201" s="11" t="str">
        <f>SUBSTITUTE(D201,CHAR(10)&amp;"• Packed in a facility and/or equipment that produces products containing peanuts, tree nuts, soybean, milk, dairy, eggs, fish, shellfish, wheat, sesame. •","")</f>
        <v>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v>
      </c>
    </row>
    <row r="202" spans="1:38" ht="90" x14ac:dyDescent="0.3">
      <c r="A202" s="10" t="s">
        <v>457</v>
      </c>
      <c r="B202" s="10" t="s">
        <v>458</v>
      </c>
      <c r="C202" s="10" t="s">
        <v>459</v>
      </c>
      <c r="D202" s="11" t="s">
        <v>2118</v>
      </c>
      <c r="E202" s="8">
        <f>IF(F202 = "NULL", "NULL", F202/28.35)</f>
        <v>1.1000000000000001</v>
      </c>
      <c r="F202" s="8">
        <v>31.185000000000006</v>
      </c>
      <c r="G202" s="8">
        <f>IF(H202 = "NULL", "NULL", H202/28.35)</f>
        <v>2.2000000000000002</v>
      </c>
      <c r="H202" s="8">
        <v>62.370000000000012</v>
      </c>
      <c r="I202" s="8">
        <f>IF(G202 = "NULL", "NULL", G202*1.25)</f>
        <v>2.75</v>
      </c>
      <c r="J202" s="8">
        <f>IF(G202 = "NULL", "NULL", H202*1.25)</f>
        <v>77.96250000000002</v>
      </c>
      <c r="K202" s="8">
        <f>IF(G202 = "NULL", "NULL", G202*2)</f>
        <v>4.4000000000000004</v>
      </c>
      <c r="L202" s="8">
        <f>IF(G202 = "NULL", "NULL", H202*2)</f>
        <v>124.74000000000002</v>
      </c>
      <c r="M202" s="11" t="str">
        <f>CONCATENATE(D202, CHAR(10), " - NET WT. ", TEXT(E202, "0.00"), " oz (", F202, " grams)")</f>
        <v>Garlic &amp; Thyme Bread Dip Ingredients:
sea salt, spices, herbs, red and green bell peppers, oleoresin of paprika
• Packed in a facility and/or equipment that produces products containing peanuts, tree nuts, soybean, milk, dairy, eggs, fish, shellfish, wheat, sesame. •
 - NET WT. 1.10 oz (31.185 grams)</v>
      </c>
      <c r="N202" s="12">
        <v>10000000130</v>
      </c>
      <c r="O202" s="12">
        <v>30000000130</v>
      </c>
      <c r="P202" s="12">
        <v>50000000130</v>
      </c>
      <c r="Q202" s="12">
        <v>70000000130</v>
      </c>
      <c r="R202" s="12">
        <v>90000000130</v>
      </c>
      <c r="S202" s="12">
        <v>11000000130</v>
      </c>
      <c r="T202" s="12">
        <v>13000000130</v>
      </c>
      <c r="U202" s="10"/>
      <c r="V202" s="11"/>
      <c r="W202" s="8">
        <f>IF(G202 = "NULL", "NULL", G202/4)</f>
        <v>0.55000000000000004</v>
      </c>
      <c r="X202" s="8">
        <f>IF(W202 = "NULL", "NULL", W202*28.35)</f>
        <v>15.592500000000003</v>
      </c>
      <c r="Y202" s="8">
        <f>IF(G202 = "NULL", "NULL", G202*4)</f>
        <v>8.8000000000000007</v>
      </c>
      <c r="Z202" s="8">
        <f>IF(G202 = "NULL", "NULL", H202*4)</f>
        <v>249.48000000000005</v>
      </c>
      <c r="AA202" s="15">
        <v>15000000130</v>
      </c>
      <c r="AB202" s="8">
        <f>IF(OR(E202 = "NULL", G202 = "NULL"), "NULL", (E202+G202)/2)</f>
        <v>1.6500000000000001</v>
      </c>
      <c r="AC202" s="8">
        <f>IF(OR(F202 = "NULL", H202 = "NULL"), "NULL", (F202+H202)/2)</f>
        <v>46.777500000000011</v>
      </c>
      <c r="AD202" s="15">
        <v>17000000130</v>
      </c>
      <c r="AE202" s="8">
        <f>IF(H202 = "NULL", "NULL", AF202/28.35)</f>
        <v>5.5000000000000009</v>
      </c>
      <c r="AF202" s="8">
        <f>IF(H202 = "NULL", "NULL", J202*2)</f>
        <v>155.92500000000004</v>
      </c>
      <c r="AG202" s="15">
        <v>19000000130</v>
      </c>
      <c r="AH202" s="8">
        <f>IF(AB202 = "NULL", "NULL", AB202*2)</f>
        <v>3.3000000000000003</v>
      </c>
      <c r="AI202" s="8">
        <f>IF(AC202 = "NULL", "NULL", AC202*2)</f>
        <v>93.555000000000021</v>
      </c>
      <c r="AJ202" s="15">
        <v>21000000130</v>
      </c>
      <c r="AK202" s="13"/>
      <c r="AL202" s="11" t="str">
        <f>SUBSTITUTE(D202,CHAR(10)&amp;"• Packed in a facility and/or equipment that produces products containing peanuts, tree nuts, soybean, milk, dairy, eggs, fish, shellfish, wheat, sesame. •","")</f>
        <v>Garlic &amp; Thyme Bread Dip Ingredients:
sea salt, spices, herbs, red and green bell peppers, oleoresin of paprika</v>
      </c>
    </row>
    <row r="203" spans="1:38" ht="90" x14ac:dyDescent="0.3">
      <c r="A203" s="39" t="s">
        <v>460</v>
      </c>
      <c r="B203" s="10" t="s">
        <v>461</v>
      </c>
      <c r="C203" s="10" t="s">
        <v>462</v>
      </c>
      <c r="D203" s="11" t="s">
        <v>2107</v>
      </c>
      <c r="E203" s="8">
        <f>IF(F203 = "NULL", "NULL", F203/28.35)</f>
        <v>1.1000000000000001</v>
      </c>
      <c r="F203" s="8">
        <v>31.185000000000006</v>
      </c>
      <c r="G203" s="8">
        <f>IF(H203 = "NULL", "NULL", H203/28.35)</f>
        <v>2.2000000000000002</v>
      </c>
      <c r="H203" s="8">
        <v>62.370000000000012</v>
      </c>
      <c r="I203" s="8">
        <f>IF(G203 = "NULL", "NULL", G203*1.25)</f>
        <v>2.75</v>
      </c>
      <c r="J203" s="8">
        <f>IF(G203 = "NULL", "NULL", H203*1.25)</f>
        <v>77.96250000000002</v>
      </c>
      <c r="K203" s="8">
        <f>IF(G203 = "NULL", "NULL", G203*2)</f>
        <v>4.4000000000000004</v>
      </c>
      <c r="L203" s="8">
        <f>IF(G203 = "NULL", "NULL", H203*2)</f>
        <v>124.74000000000002</v>
      </c>
      <c r="M203" s="11" t="str">
        <f>CONCATENATE(D203, CHAR(10), " - NET WT. ", TEXT(E203, "0.00"), " oz (", F203, " grams)")</f>
        <v>Garlic &amp; Tomato Bread Dip Ingredients:
salt, spices, dehydrated garlic, onion powder, red bell pepper, tomato, canola, silicon dioxide (anti-caking) 
• Packed in a facility and/or equipment that produces products containing peanuts, tree nuts, soybean, milk, dairy, eggs, fish, shellfish, wheat, sesame. •
 - NET WT. 1.10 oz (31.185 grams)</v>
      </c>
      <c r="N203" s="12">
        <v>10000000131</v>
      </c>
      <c r="O203" s="12">
        <v>30000000131</v>
      </c>
      <c r="P203" s="12">
        <v>50000000131</v>
      </c>
      <c r="Q203" s="12">
        <v>70000000131</v>
      </c>
      <c r="R203" s="12">
        <v>90000000131</v>
      </c>
      <c r="S203" s="12">
        <v>11000000131</v>
      </c>
      <c r="T203" s="12">
        <v>13000000131</v>
      </c>
      <c r="U203" s="10"/>
      <c r="V203" s="11" t="s">
        <v>1298</v>
      </c>
      <c r="W203" s="8">
        <f>IF(G203 = "NULL", "NULL", G203/4)</f>
        <v>0.55000000000000004</v>
      </c>
      <c r="X203" s="8">
        <f>IF(W203 = "NULL", "NULL", W203*28.35)</f>
        <v>15.592500000000003</v>
      </c>
      <c r="Y203" s="8">
        <f>IF(G203 = "NULL", "NULL", G203*4)</f>
        <v>8.8000000000000007</v>
      </c>
      <c r="Z203" s="8">
        <f>IF(G203 = "NULL", "NULL", H203*4)</f>
        <v>249.48000000000005</v>
      </c>
      <c r="AA203" s="15">
        <v>15000000131</v>
      </c>
      <c r="AB203" s="8">
        <f>IF(OR(E203 = "NULL", G203 = "NULL"), "NULL", (E203+G203)/2)</f>
        <v>1.6500000000000001</v>
      </c>
      <c r="AC203" s="8">
        <f>IF(OR(F203 = "NULL", H203 = "NULL"), "NULL", (F203+H203)/2)</f>
        <v>46.777500000000011</v>
      </c>
      <c r="AD203" s="15">
        <v>17000000131</v>
      </c>
      <c r="AE203" s="8">
        <f>IF(H203 = "NULL", "NULL", AF203/28.35)</f>
        <v>5.5000000000000009</v>
      </c>
      <c r="AF203" s="8">
        <f>IF(H203 = "NULL", "NULL", J203*2)</f>
        <v>155.92500000000004</v>
      </c>
      <c r="AG203" s="15">
        <v>19000000131</v>
      </c>
      <c r="AH203" s="8">
        <f>IF(AB203 = "NULL", "NULL", AB203*2)</f>
        <v>3.3000000000000003</v>
      </c>
      <c r="AI203" s="8">
        <f>IF(AC203 = "NULL", "NULL", AC203*2)</f>
        <v>93.555000000000021</v>
      </c>
      <c r="AJ203" s="15">
        <v>21000000131</v>
      </c>
      <c r="AK203" s="13"/>
      <c r="AL203" s="11" t="str">
        <f>SUBSTITUTE(D203,CHAR(10)&amp;"• Packed in a facility and/or equipment that produces products containing peanuts, tree nuts, soybean, milk, dairy, eggs, fish, shellfish, wheat, sesame. •","")</f>
        <v xml:space="preserve">Garlic &amp; Tomato Bread Dip Ingredients:
salt, spices, dehydrated garlic, onion powder, red bell pepper, tomato, canola, silicon dioxide (anti-caking) </v>
      </c>
    </row>
    <row r="204" spans="1:38" ht="90" x14ac:dyDescent="0.3">
      <c r="A204" s="41" t="s">
        <v>463</v>
      </c>
      <c r="B204" s="10" t="s">
        <v>464</v>
      </c>
      <c r="C204" s="10" t="s">
        <v>464</v>
      </c>
      <c r="D204" s="11" t="s">
        <v>2181</v>
      </c>
      <c r="E204" s="8">
        <f>IF(F204 = "NULL", "NULL", F204/28.35)</f>
        <v>1.1000000000000001</v>
      </c>
      <c r="F204" s="8">
        <v>31.185000000000006</v>
      </c>
      <c r="G204" s="8">
        <f>IF(H204 = "NULL", "NULL", H204/28.35)</f>
        <v>2.2000000000000002</v>
      </c>
      <c r="H204" s="8">
        <v>62.370000000000012</v>
      </c>
      <c r="I204" s="8">
        <f>IF(G204 = "NULL", "NULL", G204*1.25)</f>
        <v>2.75</v>
      </c>
      <c r="J204" s="8">
        <f>IF(G204 = "NULL", "NULL", H204*1.25)</f>
        <v>77.96250000000002</v>
      </c>
      <c r="K204" s="8">
        <f>IF(G204 = "NULL", "NULL", G204*2)</f>
        <v>4.4000000000000004</v>
      </c>
      <c r="L204" s="8">
        <f>IF(G204 = "NULL", "NULL", H204*2)</f>
        <v>124.74000000000002</v>
      </c>
      <c r="M204" s="11" t="str">
        <f>CONCATENATE(D204, CHAR(10), " - NET WT. ", TEXT(E204, "0.00"), " oz (", F204, " grams)")</f>
        <v>Garlic &amp; Tomato Seasoning Ingredients:
salt, spices, dehydrated garlic, onion powder, red bell pepper, tomato, canola, silicon dioxide (anti-caking)
• Packed in a facility and/or equipment that produces products containing peanuts, tree nuts, soybean, milk, dairy, eggs, fish, shellfish, wheat, sesame. •
 - NET WT. 1.10 oz (31.185 grams)</v>
      </c>
      <c r="N204" s="12">
        <v>10000000440</v>
      </c>
      <c r="O204" s="12">
        <v>30000000440</v>
      </c>
      <c r="P204" s="12">
        <v>50000000440</v>
      </c>
      <c r="Q204" s="12">
        <v>70000000440</v>
      </c>
      <c r="R204" s="12">
        <v>90000000440</v>
      </c>
      <c r="S204" s="12">
        <v>11000000440</v>
      </c>
      <c r="T204" s="12">
        <v>13000000440</v>
      </c>
      <c r="U204" s="11"/>
      <c r="V204" s="11"/>
      <c r="W204" s="8">
        <f>IF(G204 = "NULL", "NULL", G204/4)</f>
        <v>0.55000000000000004</v>
      </c>
      <c r="X204" s="8">
        <f>IF(W204 = "NULL", "NULL", W204*28.35)</f>
        <v>15.592500000000003</v>
      </c>
      <c r="Y204" s="8">
        <f>IF(G204 = "NULL", "NULL", G204*4)</f>
        <v>8.8000000000000007</v>
      </c>
      <c r="Z204" s="8">
        <f>IF(G204 = "NULL", "NULL", H204*4)</f>
        <v>249.48000000000005</v>
      </c>
      <c r="AA204" s="15">
        <v>15000000440</v>
      </c>
      <c r="AB204" s="8">
        <f>IF(OR(E204 = "NULL", G204 = "NULL"), "NULL", (E204+G204)/2)</f>
        <v>1.6500000000000001</v>
      </c>
      <c r="AC204" s="8">
        <f>IF(OR(F204 = "NULL", H204 = "NULL"), "NULL", (F204+H204)/2)</f>
        <v>46.777500000000011</v>
      </c>
      <c r="AD204" s="15">
        <v>17000000440</v>
      </c>
      <c r="AE204" s="8">
        <f>IF(H204 = "NULL", "NULL", AF204/28.35)</f>
        <v>5.5000000000000009</v>
      </c>
      <c r="AF204" s="8">
        <f>IF(H204 = "NULL", "NULL", J204*2)</f>
        <v>155.92500000000004</v>
      </c>
      <c r="AG204" s="15">
        <v>19000000440</v>
      </c>
      <c r="AH204" s="8">
        <f>IF(AB204 = "NULL", "NULL", AB204*2)</f>
        <v>3.3000000000000003</v>
      </c>
      <c r="AI204" s="8">
        <f>IF(AC204 = "NULL", "NULL", AC204*2)</f>
        <v>93.555000000000021</v>
      </c>
      <c r="AJ204" s="15">
        <v>21000000440</v>
      </c>
      <c r="AK204" s="13" t="s">
        <v>465</v>
      </c>
      <c r="AL204" s="11" t="str">
        <f>SUBSTITUTE(D204,CHAR(10)&amp;"• Packed in a facility and/or equipment that produces products containing peanuts, tree nuts, soybean, milk, dairy, eggs, fish, shellfish, wheat, sesame. •","")</f>
        <v>Garlic &amp; Tomato Seasoning Ingredients:
salt, spices, dehydrated garlic, onion powder, red bell pepper, tomato, canola, silicon dioxide (anti-caking)</v>
      </c>
    </row>
    <row r="205" spans="1:38" ht="75" x14ac:dyDescent="0.3">
      <c r="A205" s="10" t="s">
        <v>466</v>
      </c>
      <c r="B205" s="10" t="s">
        <v>467</v>
      </c>
      <c r="C205" s="10" t="s">
        <v>468</v>
      </c>
      <c r="D205" s="11" t="s">
        <v>2106</v>
      </c>
      <c r="E205" s="8">
        <f>IF(F205 = "NULL", "NULL", F205/28.35)</f>
        <v>1.1000000000000001</v>
      </c>
      <c r="F205" s="8">
        <v>31.185000000000006</v>
      </c>
      <c r="G205" s="8">
        <f>IF(H205 = "NULL", "NULL", H205/28.35)</f>
        <v>2.2000000000000002</v>
      </c>
      <c r="H205" s="8">
        <v>62.370000000000012</v>
      </c>
      <c r="I205" s="8">
        <f>IF(G205 = "NULL", "NULL", G205*1.25)</f>
        <v>2.75</v>
      </c>
      <c r="J205" s="8">
        <f>IF(G205 = "NULL", "NULL", H205*1.25)</f>
        <v>77.96250000000002</v>
      </c>
      <c r="K205" s="8">
        <f>IF(G205 = "NULL", "NULL", G205*2)</f>
        <v>4.4000000000000004</v>
      </c>
      <c r="L205" s="8">
        <f>IF(G205 = "NULL", "NULL", H205*2)</f>
        <v>124.74000000000002</v>
      </c>
      <c r="M205" s="11" t="str">
        <f>CONCATENATE(D205, CHAR(10), " - NET WT. ", TEXT(E205, "0.00"), " oz (", F205, " grams)")</f>
        <v>Garlic Bread Dip Ingredients:
garlic, salt, parsley, oregano, spices
• Packed in a facility and/or equipment that produces products containing peanuts, tree nuts, soybean, milk, dairy, eggs, fish, shellfish, wheat, sesame. •
 - NET WT. 1.10 oz (31.185 grams)</v>
      </c>
      <c r="N205" s="12">
        <v>10000000134</v>
      </c>
      <c r="O205" s="12">
        <v>30000000134</v>
      </c>
      <c r="P205" s="12">
        <v>50000000134</v>
      </c>
      <c r="Q205" s="12">
        <v>70000000134</v>
      </c>
      <c r="R205" s="12">
        <v>90000000134</v>
      </c>
      <c r="S205" s="12">
        <v>11000000134</v>
      </c>
      <c r="T205" s="12">
        <v>13000000134</v>
      </c>
      <c r="U205" s="10" t="s">
        <v>38</v>
      </c>
      <c r="V205" s="11" t="s">
        <v>1298</v>
      </c>
      <c r="W205" s="8">
        <f>IF(G205 = "NULL", "NULL", G205/4)</f>
        <v>0.55000000000000004</v>
      </c>
      <c r="X205" s="8">
        <f>IF(W205 = "NULL", "NULL", W205*28.35)</f>
        <v>15.592500000000003</v>
      </c>
      <c r="Y205" s="8">
        <f>IF(G205 = "NULL", "NULL", G205*4)</f>
        <v>8.8000000000000007</v>
      </c>
      <c r="Z205" s="8">
        <f>IF(G205 = "NULL", "NULL", H205*4)</f>
        <v>249.48000000000005</v>
      </c>
      <c r="AA205" s="15">
        <v>15000000134</v>
      </c>
      <c r="AB205" s="8">
        <f>IF(OR(E205 = "NULL", G205 = "NULL"), "NULL", (E205+G205)/2)</f>
        <v>1.6500000000000001</v>
      </c>
      <c r="AC205" s="8">
        <f>IF(OR(F205 = "NULL", H205 = "NULL"), "NULL", (F205+H205)/2)</f>
        <v>46.777500000000011</v>
      </c>
      <c r="AD205" s="15">
        <v>17000000134</v>
      </c>
      <c r="AE205" s="8">
        <f>IF(H205 = "NULL", "NULL", AF205/28.35)</f>
        <v>5.5000000000000009</v>
      </c>
      <c r="AF205" s="8">
        <f>IF(H205 = "NULL", "NULL", J205*2)</f>
        <v>155.92500000000004</v>
      </c>
      <c r="AG205" s="15">
        <v>19000000134</v>
      </c>
      <c r="AH205" s="8">
        <f>IF(AB205 = "NULL", "NULL", AB205*2)</f>
        <v>3.3000000000000003</v>
      </c>
      <c r="AI205" s="8">
        <f>IF(AC205 = "NULL", "NULL", AC205*2)</f>
        <v>93.555000000000021</v>
      </c>
      <c r="AJ205" s="15">
        <v>21000000134</v>
      </c>
      <c r="AK205" s="13" t="s">
        <v>1872</v>
      </c>
      <c r="AL205" s="11" t="str">
        <f>SUBSTITUTE(D205,CHAR(10)&amp;"• Packed in a facility and/or equipment that produces products containing peanuts, tree nuts, soybean, milk, dairy, eggs, fish, shellfish, wheat, sesame. •","")</f>
        <v>Garlic Bread Dip Ingredients:
garlic, salt, parsley, oregano, spices</v>
      </c>
    </row>
    <row r="206" spans="1:38" ht="135" x14ac:dyDescent="0.3">
      <c r="A206" s="10" t="s">
        <v>469</v>
      </c>
      <c r="B206" s="10" t="s">
        <v>470</v>
      </c>
      <c r="C206" s="10" t="s">
        <v>471</v>
      </c>
      <c r="D206" s="11" t="s">
        <v>2122</v>
      </c>
      <c r="E206" s="8">
        <f>IF(F206 = "NULL", "NULL", F206/28.35)</f>
        <v>1.4</v>
      </c>
      <c r="F206" s="8">
        <v>39.69</v>
      </c>
      <c r="G206" s="8">
        <f>IF(H206 = "NULL", "NULL", H206/28.35)</f>
        <v>2.8</v>
      </c>
      <c r="H206" s="8">
        <v>79.38</v>
      </c>
      <c r="I206" s="8">
        <f>IF(G206 = "NULL", "NULL", G206*1.25)</f>
        <v>3.5</v>
      </c>
      <c r="J206" s="8">
        <f>IF(G206 = "NULL", "NULL", H206*1.25)</f>
        <v>99.224999999999994</v>
      </c>
      <c r="K206" s="8">
        <f>IF(G206 = "NULL", "NULL", G206*2)</f>
        <v>5.6</v>
      </c>
      <c r="L206" s="8">
        <f>IF(G206 = "NULL", "NULL", H206*2)</f>
        <v>158.76</v>
      </c>
      <c r="M206" s="11" t="str">
        <f>CONCATENATE(D206, CHAR(10), " - NET WT. ", TEXT(E206, "0.00"), " oz (", F206, " grams)")</f>
        <v>Garlic Butter Bread Dip Ingredients:
butter powder (maltodextrin, modified butter oil, salt, dehydrated butter, guar gum, sodium bicarbonate, annatto, turmeric) garlic, butter salt (salt, artificial flavor, fd&amp;c yellow #5, #6) onion, yeast extract, herbs 
• ALLERGY ALERT: contains milk •
• Packed in a facility and/or equipment that produces products containing peanuts, tree nuts, soybean, milk, dairy, eggs, fish, shellfish, wheat, sesame. •
 - NET WT. 1.40 oz (39.69 grams)</v>
      </c>
      <c r="N206" s="12">
        <v>10000000132</v>
      </c>
      <c r="O206" s="12">
        <v>30000000132</v>
      </c>
      <c r="P206" s="12">
        <v>50000000132</v>
      </c>
      <c r="Q206" s="12">
        <v>70000000132</v>
      </c>
      <c r="R206" s="12">
        <v>90000000132</v>
      </c>
      <c r="S206" s="12">
        <v>11000000132</v>
      </c>
      <c r="T206" s="12">
        <v>13000000132</v>
      </c>
      <c r="U206" s="10"/>
      <c r="V206" s="11"/>
      <c r="W206" s="8">
        <f>IF(G206 = "NULL", "NULL", G206/4)</f>
        <v>0.7</v>
      </c>
      <c r="X206" s="8">
        <f>IF(W206 = "NULL", "NULL", W206*28.35)</f>
        <v>19.844999999999999</v>
      </c>
      <c r="Y206" s="8">
        <f>IF(G206 = "NULL", "NULL", G206*4)</f>
        <v>11.2</v>
      </c>
      <c r="Z206" s="8">
        <f>IF(G206 = "NULL", "NULL", H206*4)</f>
        <v>317.52</v>
      </c>
      <c r="AA206" s="15">
        <v>15000000132</v>
      </c>
      <c r="AB206" s="8">
        <f>IF(OR(E206 = "NULL", G206 = "NULL"), "NULL", (E206+G206)/2)</f>
        <v>2.0999999999999996</v>
      </c>
      <c r="AC206" s="8">
        <f>IF(OR(F206 = "NULL", H206 = "NULL"), "NULL", (F206+H206)/2)</f>
        <v>59.534999999999997</v>
      </c>
      <c r="AD206" s="15">
        <v>17000000132</v>
      </c>
      <c r="AE206" s="8">
        <f>IF(H206 = "NULL", "NULL", AF206/28.35)</f>
        <v>6.9999999999999991</v>
      </c>
      <c r="AF206" s="8">
        <f>IF(H206 = "NULL", "NULL", J206*2)</f>
        <v>198.45</v>
      </c>
      <c r="AG206" s="15">
        <v>19000000132</v>
      </c>
      <c r="AH206" s="8">
        <f>IF(AB206 = "NULL", "NULL", AB206*2)</f>
        <v>4.1999999999999993</v>
      </c>
      <c r="AI206" s="8">
        <f>IF(AC206 = "NULL", "NULL", AC206*2)</f>
        <v>119.07</v>
      </c>
      <c r="AJ206" s="15">
        <v>21000000132</v>
      </c>
      <c r="AK206" s="13"/>
      <c r="AL206" s="11" t="str">
        <f>SUBSTITUTE(D206,CHAR(10)&amp;"• Packed in a facility and/or equipment that produces products containing peanuts, tree nuts, soybean, milk, dairy, eggs, fish, shellfish, wheat, sesame. •","")</f>
        <v>Garlic Butter Bread Dip Ingredients:
butter powder (maltodextrin, modified butter oil, salt, dehydrated butter, guar gum, sodium bicarbonate, annatto, turmeric) garlic, butter salt (salt, artificial flavor, fd&amp;c yellow #5, #6) onion, yeast extract, herbs 
• ALLERGY ALERT: contains milk •</v>
      </c>
    </row>
    <row r="207" spans="1:38" ht="165" x14ac:dyDescent="0.3">
      <c r="A207" s="41" t="s">
        <v>1926</v>
      </c>
      <c r="B207" s="10" t="s">
        <v>1914</v>
      </c>
      <c r="C207" s="10" t="s">
        <v>1915</v>
      </c>
      <c r="D207" s="11" t="s">
        <v>2226</v>
      </c>
      <c r="E207" s="8">
        <f>IF(F207 = "NULL", "NULL", F207/28.35)</f>
        <v>1.1000000000000001</v>
      </c>
      <c r="F207" s="8">
        <v>31.185000000000006</v>
      </c>
      <c r="G207" s="8">
        <f>IF(H207 = "NULL", "NULL", H207/28.35)</f>
        <v>2.2000000000000002</v>
      </c>
      <c r="H207" s="8">
        <v>62.370000000000012</v>
      </c>
      <c r="I207" s="8">
        <f>IF(G207 = "NULL", "NULL", G207*1.25)</f>
        <v>2.75</v>
      </c>
      <c r="J207" s="8">
        <f>IF(G207 = "NULL", "NULL", H207*1.25)</f>
        <v>77.96250000000002</v>
      </c>
      <c r="K207" s="8">
        <f>IF(G207 = "NULL", "NULL", G207*2)</f>
        <v>4.4000000000000004</v>
      </c>
      <c r="L207" s="8">
        <f>IF(G207 = "NULL", "NULL", H207*2)</f>
        <v>124.74000000000002</v>
      </c>
      <c r="M207" s="11" t="str">
        <f>CONCATENATE(D207, CHAR(10), " - NET WT. ", TEXT(E207, "0.00"), " oz (", F207, " grams)")</f>
        <v>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
 - NET WT. 1.10 oz (31.185 grams)</v>
      </c>
      <c r="N207" s="12">
        <v>10000000538</v>
      </c>
      <c r="O207" s="12">
        <v>30000000538</v>
      </c>
      <c r="P207" s="12">
        <v>50000000538</v>
      </c>
      <c r="Q207" s="12">
        <v>70000000538</v>
      </c>
      <c r="R207" s="12">
        <v>90000000538</v>
      </c>
      <c r="S207" s="12">
        <v>11000000538</v>
      </c>
      <c r="T207" s="12">
        <v>13000000538</v>
      </c>
      <c r="U207" s="10" t="s">
        <v>38</v>
      </c>
      <c r="V207" s="11" t="s">
        <v>455</v>
      </c>
      <c r="W207" s="8">
        <f>IF(G207 = "NULL", "NULL", G207/4)</f>
        <v>0.55000000000000004</v>
      </c>
      <c r="X207" s="8">
        <f>IF(W207 = "NULL", "NULL", W207*28.35)</f>
        <v>15.592500000000003</v>
      </c>
      <c r="Y207" s="8">
        <f>IF(G207 = "NULL", "NULL", G207*4)</f>
        <v>8.8000000000000007</v>
      </c>
      <c r="Z207" s="8">
        <f>IF(G207 = "NULL", "NULL", H207*4)</f>
        <v>249.48000000000005</v>
      </c>
      <c r="AA207" s="15">
        <v>15000000538</v>
      </c>
      <c r="AB207" s="8">
        <f>IF(OR(E207 = "NULL", G207 = "NULL"), "NULL", (E207+G207)/2)</f>
        <v>1.6500000000000001</v>
      </c>
      <c r="AC207" s="8">
        <f>IF(OR(F207 = "NULL", H207 = "NULL"), "NULL", (F207+H207)/2)</f>
        <v>46.777500000000011</v>
      </c>
      <c r="AD207" s="15">
        <v>17000000538</v>
      </c>
      <c r="AE207" s="8">
        <f>IF(H207 = "NULL", "NULL", AF207/28.35)</f>
        <v>5.5000000000000009</v>
      </c>
      <c r="AF207" s="8">
        <f>IF(H207 = "NULL", "NULL", J207*2)</f>
        <v>155.92500000000004</v>
      </c>
      <c r="AG207" s="15">
        <v>19000000538</v>
      </c>
      <c r="AH207" s="8">
        <f>IF(AB207 = "NULL", "NULL", AB207*2)</f>
        <v>3.3000000000000003</v>
      </c>
      <c r="AI207" s="8">
        <f>IF(AC207 = "NULL", "NULL", AC207*2)</f>
        <v>93.555000000000021</v>
      </c>
      <c r="AJ207" s="15">
        <v>21000000538</v>
      </c>
      <c r="AK207" s="13" t="s">
        <v>1933</v>
      </c>
      <c r="AL207" s="11" t="str">
        <f>SUBSTITUTE(D207,CHAR(10)&amp;"• Packed in a facility and/or equipment that produces products containing peanuts, tree nuts, soybean, milk, dairy, eggs, fish, shellfish, wheat, sesame. •","")</f>
        <v>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v>
      </c>
    </row>
    <row r="208" spans="1:38" ht="105" x14ac:dyDescent="0.3">
      <c r="A208" s="39" t="s">
        <v>456</v>
      </c>
      <c r="B208" s="10" t="s">
        <v>1739</v>
      </c>
      <c r="C208" s="10" t="s">
        <v>2698</v>
      </c>
      <c r="D208" s="11" t="s">
        <v>2282</v>
      </c>
      <c r="E208" s="8">
        <f>IF(F208 = "NULL", "NULL", F208/28.35)</f>
        <v>1.4109347442680775</v>
      </c>
      <c r="F208" s="8">
        <v>40</v>
      </c>
      <c r="G208" s="8">
        <f>IF(H208 = "NULL", "NULL", H208/28.35)</f>
        <v>2.821869488536155</v>
      </c>
      <c r="H208" s="8">
        <v>80</v>
      </c>
      <c r="I208" s="8">
        <f>IF(G208 = "NULL", "NULL", G208*1.25)</f>
        <v>3.5273368606701938</v>
      </c>
      <c r="J208" s="8">
        <f>IF(G208 = "NULL", "NULL", H208*1.25)</f>
        <v>100</v>
      </c>
      <c r="K208" s="8">
        <f>IF(G208 = "NULL", "NULL", G208*2)</f>
        <v>5.6437389770723101</v>
      </c>
      <c r="L208" s="8">
        <f>IF(G208 = "NULL", "NULL", H208*2)</f>
        <v>160</v>
      </c>
      <c r="M208" s="11" t="str">
        <f>CONCATENATE(D208, CHAR(10), " - NET WT. ", TEXT(E208, "0.00"), " oz (", F208, " grams)")</f>
        <v>Garlic Pepper Steak Grill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
 - NET WT. 1.41 oz (40 grams)</v>
      </c>
      <c r="N208" s="12">
        <v>10000000129</v>
      </c>
      <c r="O208" s="12">
        <v>30000000129</v>
      </c>
      <c r="P208" s="12">
        <v>50000000129</v>
      </c>
      <c r="Q208" s="12">
        <v>70000000129</v>
      </c>
      <c r="R208" s="12">
        <v>90000000129</v>
      </c>
      <c r="S208" s="12">
        <v>11000000129</v>
      </c>
      <c r="T208" s="12">
        <v>13000000129</v>
      </c>
      <c r="U208" s="10" t="s">
        <v>38</v>
      </c>
      <c r="V208" s="11" t="s">
        <v>895</v>
      </c>
      <c r="W208" s="8">
        <f>IF(G208 = "NULL", "NULL", G208/4)</f>
        <v>0.70546737213403876</v>
      </c>
      <c r="X208" s="8">
        <f>IF(W208 = "NULL", "NULL", W208*28.35)</f>
        <v>20</v>
      </c>
      <c r="Y208" s="8">
        <f>IF(G208 = "NULL", "NULL", G208*4)</f>
        <v>11.28747795414462</v>
      </c>
      <c r="Z208" s="8">
        <f>IF(G208 = "NULL", "NULL", H208*4)</f>
        <v>320</v>
      </c>
      <c r="AA208" s="15">
        <v>15000000129</v>
      </c>
      <c r="AB208" s="8">
        <f>IF(OR(E208 = "NULL", G208 = "NULL"), "NULL", (E208+G208)/2)</f>
        <v>2.1164021164021163</v>
      </c>
      <c r="AC208" s="8">
        <f>IF(OR(F208 = "NULL", H208 = "NULL"), "NULL", (F208+H208)/2)</f>
        <v>60</v>
      </c>
      <c r="AD208" s="15">
        <v>17000000129</v>
      </c>
      <c r="AE208" s="8">
        <f>IF(H208 = "NULL", "NULL", AF208/28.35)</f>
        <v>7.0546737213403876</v>
      </c>
      <c r="AF208" s="8">
        <f>IF(H208 = "NULL", "NULL", J208*2)</f>
        <v>200</v>
      </c>
      <c r="AG208" s="15">
        <v>19000000129</v>
      </c>
      <c r="AH208" s="8">
        <f>IF(AB208 = "NULL", "NULL", AB208*2)</f>
        <v>4.2328042328042326</v>
      </c>
      <c r="AI208" s="8">
        <f>IF(AC208 = "NULL", "NULL", AC208*2)</f>
        <v>120</v>
      </c>
      <c r="AJ208" s="15">
        <v>21000000129</v>
      </c>
      <c r="AK208" s="13" t="s">
        <v>1597</v>
      </c>
      <c r="AL208" s="11" t="str">
        <f>SUBSTITUTE(D208,CHAR(10)&amp;"• Packed in a facility and/or equipment that produces products containing peanuts, tree nuts, soybean, milk, dairy, eggs, fish, shellfish, wheat, sesame. •","")</f>
        <v>Garlic Pepper Steak Grill Seasoning Ingredients:
salt, spices (including black peppercorn, dill, ginger), garlic, red pepper, contains 2% or less of oleoresin paprika, natural flavors and canola oil</v>
      </c>
    </row>
    <row r="209" spans="1:38" ht="90" x14ac:dyDescent="0.3">
      <c r="A209" s="10" t="s">
        <v>472</v>
      </c>
      <c r="B209" s="10" t="s">
        <v>473</v>
      </c>
      <c r="C209" s="10" t="s">
        <v>473</v>
      </c>
      <c r="D209" s="11" t="s">
        <v>2533</v>
      </c>
      <c r="E209" s="8">
        <f>IF(F209 = "NULL", "NULL", F209/28.35)</f>
        <v>2.5499999999999998</v>
      </c>
      <c r="F209" s="8">
        <v>72.292500000000004</v>
      </c>
      <c r="G209" s="8">
        <f>IF(H209 = "NULL", "NULL", H209/28.35)</f>
        <v>5.0999999999999996</v>
      </c>
      <c r="H209" s="8">
        <v>144.58500000000001</v>
      </c>
      <c r="I209" s="8">
        <f>IF(G209 = "NULL", "NULL", G209*1.25)</f>
        <v>6.375</v>
      </c>
      <c r="J209" s="8">
        <f>IF(G209 = "NULL", "NULL", H209*1.25)</f>
        <v>180.73125000000002</v>
      </c>
      <c r="K209" s="8">
        <f>IF(G209 = "NULL", "NULL", G209*2)</f>
        <v>10.199999999999999</v>
      </c>
      <c r="L209" s="8">
        <f>IF(G209 = "NULL", "NULL", H209*2)</f>
        <v>289.17</v>
      </c>
      <c r="M209" s="11" t="str">
        <f>CONCATENATE(D209, CHAR(10), " - NET WT. ", TEXT(E209, "0.00"), " oz (", F209, " grams)")</f>
        <v>Garlic Salt Ingredients:
garlic, salt, parsley, carrot for color, modified corn starch, sugar, natural flavor
• Packed in a facility and/or equipment that produces products containing peanuts, tree nuts, soybean, milk, dairy, eggs, fish, shellfish, wheat, sesame. •
 - NET WT. 2.55 oz (72.2925 grams)</v>
      </c>
      <c r="N209" s="12">
        <v>10000000133</v>
      </c>
      <c r="O209" s="12">
        <v>30000000133</v>
      </c>
      <c r="P209" s="12">
        <v>50000000133</v>
      </c>
      <c r="Q209" s="12">
        <v>70000000133</v>
      </c>
      <c r="R209" s="12">
        <v>90000000133</v>
      </c>
      <c r="S209" s="12">
        <v>11000000133</v>
      </c>
      <c r="T209" s="12">
        <v>13000000133</v>
      </c>
      <c r="U209" s="10"/>
      <c r="V209" s="11"/>
      <c r="W209" s="8">
        <f>IF(G209 = "NULL", "NULL", G209/4)</f>
        <v>1.2749999999999999</v>
      </c>
      <c r="X209" s="8">
        <f>IF(W209 = "NULL", "NULL", W209*28.35)</f>
        <v>36.146250000000002</v>
      </c>
      <c r="Y209" s="8">
        <f>IF(G209 = "NULL", "NULL", G209*4)</f>
        <v>20.399999999999999</v>
      </c>
      <c r="Z209" s="8">
        <f>IF(G209 = "NULL", "NULL", H209*4)</f>
        <v>578.34</v>
      </c>
      <c r="AA209" s="15">
        <v>15000000133</v>
      </c>
      <c r="AB209" s="8">
        <f>IF(OR(E209 = "NULL", G209 = "NULL"), "NULL", (E209+G209)/2)</f>
        <v>3.8249999999999997</v>
      </c>
      <c r="AC209" s="8">
        <f>IF(OR(F209 = "NULL", H209 = "NULL"), "NULL", (F209+H209)/2)</f>
        <v>108.43875</v>
      </c>
      <c r="AD209" s="15">
        <v>17000000133</v>
      </c>
      <c r="AE209" s="8">
        <f>IF(H209 = "NULL", "NULL", AF209/28.35)</f>
        <v>12.75</v>
      </c>
      <c r="AF209" s="8">
        <f>IF(H209 = "NULL", "NULL", J209*2)</f>
        <v>361.46250000000003</v>
      </c>
      <c r="AG209" s="15">
        <v>19000000133</v>
      </c>
      <c r="AH209" s="8">
        <f>IF(AB209 = "NULL", "NULL", AB209*2)</f>
        <v>7.6499999999999995</v>
      </c>
      <c r="AI209" s="8">
        <f>IF(AC209 = "NULL", "NULL", AC209*2)</f>
        <v>216.8775</v>
      </c>
      <c r="AJ209" s="15">
        <v>21000000133</v>
      </c>
      <c r="AK209" s="13"/>
      <c r="AL209" s="11" t="str">
        <f>SUBSTITUTE(D209,CHAR(10)&amp;"• Packed in a facility and/or equipment that produces products containing peanuts, tree nuts, soybean, milk, dairy, eggs, fish, shellfish, wheat, sesame. •","")</f>
        <v>Garlic Salt Ingredients:
garlic, salt, parsley, carrot for color, modified corn starch, sugar, natural flavor</v>
      </c>
    </row>
    <row r="210" spans="1:38" ht="75" x14ac:dyDescent="0.3">
      <c r="A210" s="10" t="s">
        <v>1639</v>
      </c>
      <c r="B210" s="10" t="s">
        <v>474</v>
      </c>
      <c r="C210" s="10" t="s">
        <v>474</v>
      </c>
      <c r="D210" s="11" t="s">
        <v>2334</v>
      </c>
      <c r="E210" s="8">
        <f>IF(F210 = "NULL", "NULL", F210/28.35)</f>
        <v>0.8</v>
      </c>
      <c r="F210" s="8">
        <v>22.680000000000003</v>
      </c>
      <c r="G210" s="8">
        <f>IF(H210 = "NULL", "NULL", H210/28.35)</f>
        <v>1.6</v>
      </c>
      <c r="H210" s="8">
        <v>45.360000000000007</v>
      </c>
      <c r="I210" s="8">
        <f>IF(G210 = "NULL", "NULL", G210*1.25)</f>
        <v>2</v>
      </c>
      <c r="J210" s="8">
        <f>IF(G210 = "NULL", "NULL", H210*1.25)</f>
        <v>56.70000000000001</v>
      </c>
      <c r="K210" s="8">
        <f>IF(G210 = "NULL", "NULL", G210*2)</f>
        <v>3.2</v>
      </c>
      <c r="L210" s="8">
        <f>IF(G210 = "NULL", "NULL", H210*2)</f>
        <v>90.720000000000013</v>
      </c>
      <c r="M210" s="11" t="str">
        <f>CONCATENATE(D210, CHAR(10), " - NET WT. ", TEXT(E210, "0.00"), " oz (", F210, " grams)")</f>
        <v>Genmai Tea Ingredients:
green tea, toasted / puffed rice
• Packed in a facility and/or equipment that produces products containing peanuts, tree nuts, soybean, milk, dairy, eggs, fish, shellfish, wheat, sesame. •
 - NET WT. 0.80 oz (22.68 grams)</v>
      </c>
      <c r="N210" s="12">
        <v>10000000135</v>
      </c>
      <c r="O210" s="12">
        <v>30000000135</v>
      </c>
      <c r="P210" s="12">
        <v>50000000135</v>
      </c>
      <c r="Q210" s="12">
        <v>70000000135</v>
      </c>
      <c r="R210" s="12">
        <v>90000000135</v>
      </c>
      <c r="S210" s="12">
        <v>11000000135</v>
      </c>
      <c r="T210" s="12">
        <v>13000000135</v>
      </c>
      <c r="U210" s="10" t="s">
        <v>38</v>
      </c>
      <c r="V210" s="11" t="s">
        <v>1299</v>
      </c>
      <c r="W210" s="8">
        <f>IF(G210 = "NULL", "NULL", G210/4)</f>
        <v>0.4</v>
      </c>
      <c r="X210" s="8">
        <f>IF(W210 = "NULL", "NULL", W210*28.35)</f>
        <v>11.340000000000002</v>
      </c>
      <c r="Y210" s="8">
        <f>IF(G210 = "NULL", "NULL", G210*4)</f>
        <v>6.4</v>
      </c>
      <c r="Z210" s="8">
        <f>IF(G210 = "NULL", "NULL", H210*4)</f>
        <v>181.44000000000003</v>
      </c>
      <c r="AA210" s="15">
        <v>15000000135</v>
      </c>
      <c r="AB210" s="8">
        <f>IF(OR(E210 = "NULL", G210 = "NULL"), "NULL", (E210+G210)/2)</f>
        <v>1.2000000000000002</v>
      </c>
      <c r="AC210" s="8">
        <f>IF(OR(F210 = "NULL", H210 = "NULL"), "NULL", (F210+H210)/2)</f>
        <v>34.020000000000003</v>
      </c>
      <c r="AD210" s="15">
        <v>17000000135</v>
      </c>
      <c r="AE210" s="8">
        <f>IF(H210 = "NULL", "NULL", AF210/28.35)</f>
        <v>4.0000000000000009</v>
      </c>
      <c r="AF210" s="8">
        <f>IF(H210 = "NULL", "NULL", J210*2)</f>
        <v>113.40000000000002</v>
      </c>
      <c r="AG210" s="15">
        <v>19000000135</v>
      </c>
      <c r="AH210" s="8">
        <f>IF(AB210 = "NULL", "NULL", AB210*2)</f>
        <v>2.4000000000000004</v>
      </c>
      <c r="AI210" s="8">
        <f>IF(AC210 = "NULL", "NULL", AC210*2)</f>
        <v>68.040000000000006</v>
      </c>
      <c r="AJ210" s="15">
        <v>21000000135</v>
      </c>
      <c r="AK210" s="13" t="s">
        <v>1883</v>
      </c>
      <c r="AL210" s="11" t="str">
        <f>SUBSTITUTE(D210,CHAR(10)&amp;"• Packed in a facility and/or equipment that produces products containing peanuts, tree nuts, soybean, milk, dairy, eggs, fish, shellfish, wheat, sesame. •","")</f>
        <v>Genmai Tea Ingredients:
green tea, toasted / puffed rice</v>
      </c>
    </row>
    <row r="211" spans="1:38" ht="150" x14ac:dyDescent="0.3">
      <c r="A211" s="10" t="s">
        <v>1977</v>
      </c>
      <c r="B211" s="10" t="s">
        <v>1991</v>
      </c>
      <c r="C211" s="10" t="s">
        <v>1998</v>
      </c>
      <c r="D211" s="11" t="s">
        <v>2145</v>
      </c>
      <c r="E211" s="8">
        <f>IF(F211 = "NULL", "NULL", F211/28.35)</f>
        <v>1.5999999999999999</v>
      </c>
      <c r="F211" s="8">
        <v>45.36</v>
      </c>
      <c r="G211" s="8">
        <f>IF(H211 = "NULL", "NULL", H211/28.35)</f>
        <v>3.1999999999999997</v>
      </c>
      <c r="H211" s="8">
        <v>90.72</v>
      </c>
      <c r="I211" s="8">
        <f>IF(G211 = "NULL", "NULL", G211*1.25)</f>
        <v>3.9999999999999996</v>
      </c>
      <c r="J211" s="8">
        <f>IF(G211 = "NULL", "NULL", H211*1.25)</f>
        <v>113.4</v>
      </c>
      <c r="K211" s="8">
        <f>IF(G211 = "NULL", "NULL", G211*2)</f>
        <v>6.3999999999999995</v>
      </c>
      <c r="L211" s="8">
        <f>IF(G211 = "NULL", "NULL", H211*2)</f>
        <v>181.44</v>
      </c>
      <c r="M211" s="11" t="str">
        <f>CONCATENATE(D211, CHAR(10), " - NET WT. ", TEXT(E211, "0.00"), " oz (", F211, " grams)")</f>
        <v>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
• Packed in a facility and/or equipment that produces products containing peanuts, tree nuts, soybean, milk, dairy, eggs, fish, shellfish, wheat, sesame. •
 - NET WT. 1.60 oz (45.36 grams)</v>
      </c>
      <c r="N211" s="12">
        <v>10000000549</v>
      </c>
      <c r="O211" s="12">
        <v>30000000549</v>
      </c>
      <c r="P211" s="12">
        <v>50000000549</v>
      </c>
      <c r="Q211" s="12">
        <v>70000000549</v>
      </c>
      <c r="R211" s="12">
        <v>90000000549</v>
      </c>
      <c r="S211" s="12">
        <v>11000000549</v>
      </c>
      <c r="T211" s="12">
        <v>13000000549</v>
      </c>
      <c r="U211" s="24"/>
      <c r="V211" s="8" t="s">
        <v>836</v>
      </c>
      <c r="W211" s="8">
        <f>IF(G211 = "NULL", "NULL", G211/4)</f>
        <v>0.79999999999999993</v>
      </c>
      <c r="X211" s="8">
        <f>IF(W211 = "NULL", "NULL", W211*28.35)</f>
        <v>22.68</v>
      </c>
      <c r="Y211" s="8">
        <f>IF(G211 = "NULL", "NULL", G211*4)</f>
        <v>12.799999999999999</v>
      </c>
      <c r="Z211" s="8">
        <f>IF(G211 = "NULL", "NULL", H211*4)</f>
        <v>362.88</v>
      </c>
      <c r="AA211" s="15">
        <v>15000000549</v>
      </c>
      <c r="AB211" s="8">
        <f>IF(OR(E211 = "NULL", G211 = "NULL"), "NULL", (E211+G211)/2)</f>
        <v>2.4</v>
      </c>
      <c r="AC211" s="8">
        <f>IF(OR(F211 = "NULL", H211 = "NULL"), "NULL", (F211+H211)/2)</f>
        <v>68.039999999999992</v>
      </c>
      <c r="AD211" s="15">
        <v>17000000549</v>
      </c>
      <c r="AE211" s="15">
        <f>IF(H211 = "NULL", "NULL", AF211/28.35)</f>
        <v>8</v>
      </c>
      <c r="AF211" s="15">
        <f>IF(H211 = "NULL", "NULL", J211*2)</f>
        <v>226.8</v>
      </c>
      <c r="AG211" s="15">
        <v>19000000549</v>
      </c>
      <c r="AH211" s="8">
        <f>IF(AB211 = "NULL", "NULL", AB211*2)</f>
        <v>4.8</v>
      </c>
      <c r="AI211" s="8">
        <f>IF(AC211 = "NULL", "NULL", AC211*2)</f>
        <v>136.07999999999998</v>
      </c>
      <c r="AJ211" s="15">
        <v>21000000549</v>
      </c>
      <c r="AK211" s="13" t="s">
        <v>1987</v>
      </c>
      <c r="AL211" s="11" t="str">
        <f>SUBSTITUTE(D211,CHAR(10)&amp;"• Packed in a facility and/or equipment that produces products containing peanuts, tree nuts, soybean, milk, dairy, eggs, fish, shellfish, wheat, sesame. •","")</f>
        <v>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v>
      </c>
    </row>
    <row r="212" spans="1:38" ht="75" x14ac:dyDescent="0.3">
      <c r="A212" s="10" t="s">
        <v>475</v>
      </c>
      <c r="B212" s="10" t="s">
        <v>476</v>
      </c>
      <c r="C212" s="10" t="s">
        <v>477</v>
      </c>
      <c r="D212" s="11" t="s">
        <v>2572</v>
      </c>
      <c r="E212" s="8">
        <f>IF(F212 = "NULL", "NULL", F212/28.35)</f>
        <v>3.2</v>
      </c>
      <c r="F212" s="8">
        <v>90.720000000000013</v>
      </c>
      <c r="G212" s="8">
        <f>IF(H212 = "NULL", "NULL", H212/28.35)</f>
        <v>6.4</v>
      </c>
      <c r="H212" s="8">
        <v>181.44000000000003</v>
      </c>
      <c r="I212" s="8">
        <f>IF(G212 = "NULL", "NULL", G212*1.25)</f>
        <v>8</v>
      </c>
      <c r="J212" s="8">
        <f>IF(G212 = "NULL", "NULL", H212*1.25)</f>
        <v>226.80000000000004</v>
      </c>
      <c r="K212" s="8">
        <f>IF(G212 = "NULL", "NULL", G212*2)</f>
        <v>12.8</v>
      </c>
      <c r="L212" s="8">
        <f>IF(G212 = "NULL", "NULL", H212*2)</f>
        <v>362.88000000000005</v>
      </c>
      <c r="M212" s="11" t="str">
        <f>CONCATENATE(D212, CHAR(10), " - NET WT. ", TEXT(E212, "0.00"), " oz (", F212, " grams)")</f>
        <v>Ghost Pepper Sea Salt Ingredients:
sea salt, ground ghost peppers (naga jolikia)
• Packed in a facility and/or equipment that produces products containing peanuts, tree nuts, soybean, milk, dairy, eggs, fish, shellfish, wheat, sesame. •
 - NET WT. 3.20 oz (90.72 grams)</v>
      </c>
      <c r="N212" s="12">
        <v>10000000404</v>
      </c>
      <c r="O212" s="12">
        <v>30000000404</v>
      </c>
      <c r="P212" s="12">
        <v>50000000404</v>
      </c>
      <c r="Q212" s="12">
        <v>70000000404</v>
      </c>
      <c r="R212" s="12">
        <v>90000000404</v>
      </c>
      <c r="S212" s="12">
        <v>11000000404</v>
      </c>
      <c r="T212" s="12">
        <v>13000000404</v>
      </c>
      <c r="U212" s="10"/>
      <c r="V212" s="11"/>
      <c r="W212" s="8">
        <f>IF(G212 = "NULL", "NULL", G212/4)</f>
        <v>1.6</v>
      </c>
      <c r="X212" s="8">
        <f>IF(W212 = "NULL", "NULL", W212*28.35)</f>
        <v>45.360000000000007</v>
      </c>
      <c r="Y212" s="8">
        <f>IF(G212 = "NULL", "NULL", G212*4)</f>
        <v>25.6</v>
      </c>
      <c r="Z212" s="8">
        <f>IF(G212 = "NULL", "NULL", H212*4)</f>
        <v>725.7600000000001</v>
      </c>
      <c r="AA212" s="15">
        <v>15000000404</v>
      </c>
      <c r="AB212" s="8">
        <f>IF(OR(E212 = "NULL", G212 = "NULL"), "NULL", (E212+G212)/2)</f>
        <v>4.8000000000000007</v>
      </c>
      <c r="AC212" s="8">
        <f>IF(OR(F212 = "NULL", H212 = "NULL"), "NULL", (F212+H212)/2)</f>
        <v>136.08000000000001</v>
      </c>
      <c r="AD212" s="15">
        <v>17000000404</v>
      </c>
      <c r="AE212" s="8">
        <f>IF(H212 = "NULL", "NULL", AF212/28.35)</f>
        <v>16.000000000000004</v>
      </c>
      <c r="AF212" s="8">
        <f>IF(H212 = "NULL", "NULL", J212*2)</f>
        <v>453.60000000000008</v>
      </c>
      <c r="AG212" s="15">
        <v>19000000404</v>
      </c>
      <c r="AH212" s="8">
        <f>IF(AB212 = "NULL", "NULL", AB212*2)</f>
        <v>9.6000000000000014</v>
      </c>
      <c r="AI212" s="8">
        <f>IF(AC212 = "NULL", "NULL", AC212*2)</f>
        <v>272.16000000000003</v>
      </c>
      <c r="AJ212" s="15">
        <v>21000000404</v>
      </c>
      <c r="AK212" s="13"/>
      <c r="AL212" s="11" t="str">
        <f>SUBSTITUTE(D212,CHAR(10)&amp;"• Packed in a facility and/or equipment that produces products containing peanuts, tree nuts, soybean, milk, dairy, eggs, fish, shellfish, wheat, sesame. •","")</f>
        <v>Ghost Pepper Sea Salt Ingredients:
sea salt, ground ghost peppers (naga jolikia)</v>
      </c>
    </row>
    <row r="213" spans="1:38" ht="150" x14ac:dyDescent="0.3">
      <c r="A213" s="10" t="s">
        <v>478</v>
      </c>
      <c r="B213" s="10" t="s">
        <v>1951</v>
      </c>
      <c r="C213" s="10" t="s">
        <v>1952</v>
      </c>
      <c r="D213" s="11" t="s">
        <v>2609</v>
      </c>
      <c r="E213" s="8">
        <f>IF(F213 = "NULL", "NULL", F213/28.35)</f>
        <v>1.75</v>
      </c>
      <c r="F213" s="8">
        <v>49.612500000000004</v>
      </c>
      <c r="G213" s="8">
        <f>IF(H213 = "NULL", "NULL", H213/28.35)</f>
        <v>3.5</v>
      </c>
      <c r="H213" s="8">
        <v>99.225000000000009</v>
      </c>
      <c r="I213" s="8">
        <f>IF(G213 = "NULL", "NULL", G213*1.25)</f>
        <v>4.375</v>
      </c>
      <c r="J213" s="8">
        <f>IF(G213 = "NULL", "NULL", H213*1.25)</f>
        <v>124.03125000000001</v>
      </c>
      <c r="K213" s="8">
        <f>IF(G213 = "NULL", "NULL", G213*2)</f>
        <v>7</v>
      </c>
      <c r="L213" s="8">
        <f>IF(G213 = "NULL", "NULL", H213*2)</f>
        <v>198.45000000000002</v>
      </c>
      <c r="M213" s="11" t="str">
        <f>CONCATENATE(D213, CHAR(10), " - NET WT. ", TEXT(E213, "0.00"), " oz (", F213, " grams)")</f>
        <v>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213" s="12">
        <v>10000000136</v>
      </c>
      <c r="O213" s="12">
        <v>30000000136</v>
      </c>
      <c r="P213" s="12">
        <v>50000000136</v>
      </c>
      <c r="Q213" s="12">
        <v>70000000136</v>
      </c>
      <c r="R213" s="12">
        <v>90000000136</v>
      </c>
      <c r="S213" s="12">
        <v>11000000136</v>
      </c>
      <c r="T213" s="12">
        <v>13000000136</v>
      </c>
      <c r="U213" s="10" t="s">
        <v>38</v>
      </c>
      <c r="V213" s="11" t="s">
        <v>146</v>
      </c>
      <c r="W213" s="8">
        <f>IF(G213 = "NULL", "NULL", G213/4)</f>
        <v>0.875</v>
      </c>
      <c r="X213" s="8">
        <f>IF(W213 = "NULL", "NULL", W213*28.35)</f>
        <v>24.806250000000002</v>
      </c>
      <c r="Y213" s="8">
        <f>IF(G213 = "NULL", "NULL", G213*4)</f>
        <v>14</v>
      </c>
      <c r="Z213" s="8">
        <f>IF(G213 = "NULL", "NULL", H213*4)</f>
        <v>396.90000000000003</v>
      </c>
      <c r="AA213" s="15">
        <v>15000000136</v>
      </c>
      <c r="AB213" s="8">
        <f>IF(OR(E213 = "NULL", G213 = "NULL"), "NULL", (E213+G213)/2)</f>
        <v>2.625</v>
      </c>
      <c r="AC213" s="8">
        <f>IF(OR(F213 = "NULL", H213 = "NULL"), "NULL", (F213+H213)/2)</f>
        <v>74.418750000000003</v>
      </c>
      <c r="AD213" s="15">
        <v>17000000136</v>
      </c>
      <c r="AE213" s="8">
        <f>IF(H213 = "NULL", "NULL", AF213/28.35)</f>
        <v>8.75</v>
      </c>
      <c r="AF213" s="8">
        <f>IF(H213 = "NULL", "NULL", J213*2)</f>
        <v>248.06250000000003</v>
      </c>
      <c r="AG213" s="15">
        <v>19000000136</v>
      </c>
      <c r="AH213" s="8">
        <f>IF(AB213 = "NULL", "NULL", AB213*2)</f>
        <v>5.25</v>
      </c>
      <c r="AI213" s="8">
        <f>IF(AC213 = "NULL", "NULL", AC213*2)</f>
        <v>148.83750000000001</v>
      </c>
      <c r="AJ213" s="15">
        <v>21000000136</v>
      </c>
      <c r="AK213" s="13"/>
      <c r="AL213" s="11" t="str">
        <f>SUBSTITUTE(D213,CHAR(10)&amp;"• Packed in a facility and/or equipment that produces products containing peanuts, tree nuts, soybean, milk, dairy, eggs, fish, shellfish, wheat, sesame. •","")</f>
        <v>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v>
      </c>
    </row>
    <row r="214" spans="1:38" ht="90" x14ac:dyDescent="0.3">
      <c r="A214" s="10" t="s">
        <v>1644</v>
      </c>
      <c r="B214" s="10" t="s">
        <v>479</v>
      </c>
      <c r="C214" s="10" t="s">
        <v>480</v>
      </c>
      <c r="D214" s="11" t="s">
        <v>2346</v>
      </c>
      <c r="E214" s="8">
        <f>IF(F214 = "NULL", "NULL", F214/28.35)</f>
        <v>0.8</v>
      </c>
      <c r="F214" s="8">
        <v>22.680000000000003</v>
      </c>
      <c r="G214" s="8">
        <f>IF(H214 = "NULL", "NULL", H214/28.35)</f>
        <v>1.6</v>
      </c>
      <c r="H214" s="8">
        <v>45.360000000000007</v>
      </c>
      <c r="I214" s="8">
        <f>IF(G214 = "NULL", "NULL", G214*1.25)</f>
        <v>2</v>
      </c>
      <c r="J214" s="8">
        <f>IF(G214 = "NULL", "NULL", H214*1.25)</f>
        <v>56.70000000000001</v>
      </c>
      <c r="K214" s="8">
        <f>IF(G214 = "NULL", "NULL", G214*2)</f>
        <v>3.2</v>
      </c>
      <c r="L214" s="8">
        <f>IF(G214 = "NULL", "NULL", H214*2)</f>
        <v>90.720000000000013</v>
      </c>
      <c r="M214" s="11" t="str">
        <f>CONCATENATE(D214, CHAR(10), " - NET WT. ", TEXT(E214, "0.00"), " oz (", F214, " grams)")</f>
        <v>Ginger Lemon Herbal Tea Ingredients:
ginger pieces, lemongrass, lemon peel, licorice, spearmint
• Packed in a facility and/or equipment that produces products containing peanuts, tree nuts, soybean, milk, dairy, eggs, fish, shellfish, wheat, sesame. •
 - NET WT. 0.80 oz (22.68 grams)</v>
      </c>
      <c r="N214" s="12">
        <v>10000000137</v>
      </c>
      <c r="O214" s="12">
        <v>30000000137</v>
      </c>
      <c r="P214" s="12">
        <v>50000000137</v>
      </c>
      <c r="Q214" s="12">
        <v>70000000137</v>
      </c>
      <c r="R214" s="12">
        <v>90000000137</v>
      </c>
      <c r="S214" s="12">
        <v>11000000137</v>
      </c>
      <c r="T214" s="12">
        <v>13000000137</v>
      </c>
      <c r="U214" s="10" t="s">
        <v>38</v>
      </c>
      <c r="V214" s="11" t="s">
        <v>1299</v>
      </c>
      <c r="W214" s="8">
        <f>IF(G214 = "NULL", "NULL", G214/4)</f>
        <v>0.4</v>
      </c>
      <c r="X214" s="8">
        <f>IF(W214 = "NULL", "NULL", W214*28.35)</f>
        <v>11.340000000000002</v>
      </c>
      <c r="Y214" s="8">
        <f>IF(G214 = "NULL", "NULL", G214*4)</f>
        <v>6.4</v>
      </c>
      <c r="Z214" s="8">
        <f>IF(G214 = "NULL", "NULL", H214*4)</f>
        <v>181.44000000000003</v>
      </c>
      <c r="AA214" s="15">
        <v>15000000137</v>
      </c>
      <c r="AB214" s="8">
        <f>IF(OR(E214 = "NULL", G214 = "NULL"), "NULL", (E214+G214)/2)</f>
        <v>1.2000000000000002</v>
      </c>
      <c r="AC214" s="8">
        <f>IF(OR(F214 = "NULL", H214 = "NULL"), "NULL", (F214+H214)/2)</f>
        <v>34.020000000000003</v>
      </c>
      <c r="AD214" s="15">
        <v>17000000137</v>
      </c>
      <c r="AE214" s="8">
        <f>IF(H214 = "NULL", "NULL", AF214/28.35)</f>
        <v>4.0000000000000009</v>
      </c>
      <c r="AF214" s="8">
        <f>IF(H214 = "NULL", "NULL", J214*2)</f>
        <v>113.40000000000002</v>
      </c>
      <c r="AG214" s="15">
        <v>19000000137</v>
      </c>
      <c r="AH214" s="8">
        <f>IF(AB214 = "NULL", "NULL", AB214*2)</f>
        <v>2.4000000000000004</v>
      </c>
      <c r="AI214" s="8">
        <f>IF(AC214 = "NULL", "NULL", AC214*2)</f>
        <v>68.040000000000006</v>
      </c>
      <c r="AJ214" s="15">
        <v>21000000137</v>
      </c>
      <c r="AK214" s="13"/>
      <c r="AL214" s="11" t="str">
        <f>SUBSTITUTE(D214,CHAR(10)&amp;"• Packed in a facility and/or equipment that produces products containing peanuts, tree nuts, soybean, milk, dairy, eggs, fish, shellfish, wheat, sesame. •","")</f>
        <v>Ginger Lemon Herbal Tea Ingredients:
ginger pieces, lemongrass, lemon peel, licorice, spearmint</v>
      </c>
    </row>
    <row r="215" spans="1:38" ht="75" x14ac:dyDescent="0.3">
      <c r="A215" s="10" t="s">
        <v>1667</v>
      </c>
      <c r="B215" s="10" t="s">
        <v>1668</v>
      </c>
      <c r="C215" s="10" t="s">
        <v>1668</v>
      </c>
      <c r="D215" s="11" t="s">
        <v>2596</v>
      </c>
      <c r="E215" s="8">
        <f>IF(F215 = "NULL", "NULL", F215/28.35)</f>
        <v>1.6</v>
      </c>
      <c r="F215" s="8">
        <v>45.360000000000007</v>
      </c>
      <c r="G215" s="8">
        <f>IF(H215 = "NULL", "NULL", H215/28.35)</f>
        <v>3.2</v>
      </c>
      <c r="H215" s="8">
        <v>90.720000000000013</v>
      </c>
      <c r="I215" s="8">
        <f>IF(G215 = "NULL", "NULL", G215*1.25)</f>
        <v>4</v>
      </c>
      <c r="J215" s="8">
        <f>IF(G215 = "NULL", "NULL", H215*1.25)</f>
        <v>113.40000000000002</v>
      </c>
      <c r="K215" s="8">
        <f>IF(G215 = "NULL", "NULL", G215*2)</f>
        <v>6.4</v>
      </c>
      <c r="L215" s="8">
        <f>IF(G215 = "NULL", "NULL", H215*2)</f>
        <v>181.44000000000003</v>
      </c>
      <c r="M215" s="11" t="str">
        <f>CONCATENATE(D215, CHAR(10), " - NET WT. ", TEXT(E215, "0.00"), " oz (", F215, " grams)")</f>
        <v>Ginger Sugar Ingredients:
pure cane organic sugar, ginger powder
• Packed in a facility and/or equipment that produces products containing peanuts, tree nuts, soybean, milk, dairy, eggs, fish, shellfish, wheat, sesame. •
 - NET WT. 1.60 oz (45.36 grams)</v>
      </c>
      <c r="N215" s="12">
        <v>10000000507</v>
      </c>
      <c r="O215" s="12">
        <v>30000000507</v>
      </c>
      <c r="P215" s="12">
        <v>50000000507</v>
      </c>
      <c r="Q215" s="12">
        <v>70000000507</v>
      </c>
      <c r="R215" s="12">
        <v>90000000507</v>
      </c>
      <c r="S215" s="12">
        <v>11000000507</v>
      </c>
      <c r="T215" s="12">
        <v>13000000507</v>
      </c>
      <c r="U215" s="10" t="s">
        <v>38</v>
      </c>
      <c r="V215" s="11"/>
      <c r="W215" s="8">
        <f>IF(G215 = "NULL", "NULL", G215/4)</f>
        <v>0.8</v>
      </c>
      <c r="X215" s="8">
        <f>IF(W215 = "NULL", "NULL", W215*28.35)</f>
        <v>22.680000000000003</v>
      </c>
      <c r="Y215" s="8">
        <f>IF(G215 = "NULL", "NULL", G215*4)</f>
        <v>12.8</v>
      </c>
      <c r="Z215" s="8">
        <f>IF(G215 = "NULL", "NULL", H215*4)</f>
        <v>362.88000000000005</v>
      </c>
      <c r="AA215" s="15">
        <v>15000000507</v>
      </c>
      <c r="AB215" s="8">
        <f>IF(OR(E215 = "NULL", G215 = "NULL"), "NULL", (E215+G215)/2)</f>
        <v>2.4000000000000004</v>
      </c>
      <c r="AC215" s="8">
        <f>IF(OR(F215 = "NULL", H215 = "NULL"), "NULL", (F215+H215)/2)</f>
        <v>68.040000000000006</v>
      </c>
      <c r="AD215" s="15">
        <v>17000000507</v>
      </c>
      <c r="AE215" s="8">
        <f>IF(H215 = "NULL", "NULL", AF215/28.35)</f>
        <v>8.0000000000000018</v>
      </c>
      <c r="AF215" s="8">
        <f>IF(H215 = "NULL", "NULL", J215*2)</f>
        <v>226.80000000000004</v>
      </c>
      <c r="AG215" s="15">
        <v>19000000507</v>
      </c>
      <c r="AH215" s="8">
        <f>IF(AB215 = "NULL", "NULL", AB215*2)</f>
        <v>4.8000000000000007</v>
      </c>
      <c r="AI215" s="8">
        <f>IF(AC215 = "NULL", "NULL", AC215*2)</f>
        <v>136.08000000000001</v>
      </c>
      <c r="AJ215" s="15">
        <v>21000000507</v>
      </c>
      <c r="AK215" s="13"/>
      <c r="AL215" s="11" t="str">
        <f>SUBSTITUTE(D215,CHAR(10)&amp;"• Packed in a facility and/or equipment that produces products containing peanuts, tree nuts, soybean, milk, dairy, eggs, fish, shellfish, wheat, sesame. •","")</f>
        <v>Ginger Sugar Ingredients:
pure cane organic sugar, ginger powder</v>
      </c>
    </row>
    <row r="216" spans="1:38" ht="75" x14ac:dyDescent="0.3">
      <c r="A216" s="10" t="s">
        <v>481</v>
      </c>
      <c r="B216" s="10" t="s">
        <v>482</v>
      </c>
      <c r="C216" s="10" t="s">
        <v>482</v>
      </c>
      <c r="D216" s="11" t="s">
        <v>2478</v>
      </c>
      <c r="E216" s="8">
        <f>IF(F216 = "NULL", "NULL", F216/28.35)</f>
        <v>1.4</v>
      </c>
      <c r="F216" s="8">
        <v>39.69</v>
      </c>
      <c r="G216" s="8">
        <f>IF(H216 = "NULL", "NULL", H216/28.35)</f>
        <v>2.8</v>
      </c>
      <c r="H216" s="8">
        <v>79.38</v>
      </c>
      <c r="I216" s="8">
        <f>IF(G216 = "NULL", "NULL", G216*1.25)</f>
        <v>3.5</v>
      </c>
      <c r="J216" s="8">
        <f>IF(G216 = "NULL", "NULL", H216*1.25)</f>
        <v>99.224999999999994</v>
      </c>
      <c r="K216" s="8">
        <f>IF(G216 = "NULL", "NULL", G216*2)</f>
        <v>5.6</v>
      </c>
      <c r="L216" s="8">
        <f>IF(G216 = "NULL", "NULL", H216*2)</f>
        <v>158.76</v>
      </c>
      <c r="M216" s="11" t="str">
        <f>CONCATENATE(D216, CHAR(10), " - NET WT. ", TEXT(E216, "0.00"), " oz (", F216, " grams)")</f>
        <v>Gingerbread Spice Ingredients:
ginger, cinnamon, cloves, nutmeg, black pepper, allspice
• Packed in a facility and/or equipment that produces products containing peanuts, tree nuts, soybean, milk, dairy, eggs, fish, shellfish, wheat, sesame. •
 - NET WT. 1.40 oz (39.69 grams)</v>
      </c>
      <c r="N216" s="12">
        <v>10000000138</v>
      </c>
      <c r="O216" s="12">
        <v>30000000138</v>
      </c>
      <c r="P216" s="12">
        <v>50000000138</v>
      </c>
      <c r="Q216" s="12">
        <v>70000000138</v>
      </c>
      <c r="R216" s="12">
        <v>90000000138</v>
      </c>
      <c r="S216" s="12">
        <v>11000000138</v>
      </c>
      <c r="T216" s="12">
        <v>13000000138</v>
      </c>
      <c r="U216" s="10"/>
      <c r="V216" s="11"/>
      <c r="W216" s="8">
        <f>IF(G216 = "NULL", "NULL", G216/4)</f>
        <v>0.7</v>
      </c>
      <c r="X216" s="8">
        <f>IF(W216 = "NULL", "NULL", W216*28.35)</f>
        <v>19.844999999999999</v>
      </c>
      <c r="Y216" s="8">
        <f>IF(G216 = "NULL", "NULL", G216*4)</f>
        <v>11.2</v>
      </c>
      <c r="Z216" s="8">
        <f>IF(G216 = "NULL", "NULL", H216*4)</f>
        <v>317.52</v>
      </c>
      <c r="AA216" s="15">
        <v>15000000138</v>
      </c>
      <c r="AB216" s="8">
        <f>IF(OR(E216 = "NULL", G216 = "NULL"), "NULL", (E216+G216)/2)</f>
        <v>2.0999999999999996</v>
      </c>
      <c r="AC216" s="8">
        <f>IF(OR(F216 = "NULL", H216 = "NULL"), "NULL", (F216+H216)/2)</f>
        <v>59.534999999999997</v>
      </c>
      <c r="AD216" s="15">
        <v>17000000138</v>
      </c>
      <c r="AE216" s="8">
        <f>IF(H216 = "NULL", "NULL", AF216/28.35)</f>
        <v>6.9999999999999991</v>
      </c>
      <c r="AF216" s="8">
        <f>IF(H216 = "NULL", "NULL", J216*2)</f>
        <v>198.45</v>
      </c>
      <c r="AG216" s="15">
        <v>19000000138</v>
      </c>
      <c r="AH216" s="8">
        <f>IF(AB216 = "NULL", "NULL", AB216*2)</f>
        <v>4.1999999999999993</v>
      </c>
      <c r="AI216" s="8">
        <f>IF(AC216 = "NULL", "NULL", AC216*2)</f>
        <v>119.07</v>
      </c>
      <c r="AJ216" s="15">
        <v>21000000138</v>
      </c>
      <c r="AK216" s="13"/>
      <c r="AL216" s="11" t="str">
        <f>SUBSTITUTE(D216,CHAR(10)&amp;"• Packed in a facility and/or equipment that produces products containing peanuts, tree nuts, soybean, milk, dairy, eggs, fish, shellfish, wheat, sesame. •","")</f>
        <v>Gingerbread Spice Ingredients:
ginger, cinnamon, cloves, nutmeg, black pepper, allspice</v>
      </c>
    </row>
    <row r="217" spans="1:38" ht="90" x14ac:dyDescent="0.3">
      <c r="A217" s="41" t="s">
        <v>483</v>
      </c>
      <c r="B217" s="10" t="s">
        <v>484</v>
      </c>
      <c r="C217" s="10" t="s">
        <v>485</v>
      </c>
      <c r="D217" s="11" t="s">
        <v>2163</v>
      </c>
      <c r="E217" s="8">
        <f>IF(F217 = "NULL", "NULL", F217/28.35)</f>
        <v>1.5873015873015872</v>
      </c>
      <c r="F217" s="8">
        <v>45</v>
      </c>
      <c r="G217" s="8">
        <f>IF(H217 = "NULL", "NULL", H217/28.35)</f>
        <v>4.2328042328042326</v>
      </c>
      <c r="H217" s="8">
        <v>120</v>
      </c>
      <c r="I217" s="8">
        <f>IF(G217 = "NULL", "NULL", G217*1.25)</f>
        <v>5.2910052910052912</v>
      </c>
      <c r="J217" s="8">
        <f>IF(G217 = "NULL", "NULL", H217*1.25)</f>
        <v>150</v>
      </c>
      <c r="K217" s="8">
        <f>IF(G217 = "NULL", "NULL", G217*2)</f>
        <v>8.4656084656084651</v>
      </c>
      <c r="L217" s="8">
        <f>IF(G217 = "NULL", "NULL", H217*2)</f>
        <v>240</v>
      </c>
      <c r="M217" s="11" t="str">
        <f>CONCATENATE(D217, CHAR(10), " - NET WT. ", TEXT(E217, "0.00"), " oz (", F217, " grams)")</f>
        <v>Gloucester Citrus Sea Salt Ingredients:
sea salt, orange, lemon, black pepper, smoked hickory salt, lime, ginger
• Packed in a facility and/or equipment that produces products containing peanuts, tree nuts, soybean, milk, dairy, eggs, fish, shellfish, wheat, sesame. •
 - NET WT. 1.59 oz (45 grams)</v>
      </c>
      <c r="N217" s="12">
        <v>10000000374</v>
      </c>
      <c r="O217" s="12">
        <v>30000000374</v>
      </c>
      <c r="P217" s="12">
        <v>50000000374</v>
      </c>
      <c r="Q217" s="12">
        <v>70000000374</v>
      </c>
      <c r="R217" s="12">
        <v>90000000374</v>
      </c>
      <c r="S217" s="12">
        <v>11000000374</v>
      </c>
      <c r="T217" s="12">
        <v>13000000374</v>
      </c>
      <c r="U217" s="11"/>
      <c r="V217" s="11"/>
      <c r="W217" s="8">
        <f>IF(G217 = "NULL", "NULL", G217/4)</f>
        <v>1.0582010582010581</v>
      </c>
      <c r="X217" s="8">
        <f>IF(W217 = "NULL", "NULL", W217*28.35)</f>
        <v>30</v>
      </c>
      <c r="Y217" s="8">
        <f>IF(G217 = "NULL", "NULL", G217*4)</f>
        <v>16.93121693121693</v>
      </c>
      <c r="Z217" s="8">
        <f>IF(G217 = "NULL", "NULL", H217*4)</f>
        <v>480</v>
      </c>
      <c r="AA217" s="15">
        <v>15000000374</v>
      </c>
      <c r="AB217" s="8">
        <f>IF(OR(E217 = "NULL", G217 = "NULL"), "NULL", (E217+G217)/2)</f>
        <v>2.9100529100529098</v>
      </c>
      <c r="AC217" s="8">
        <f>IF(OR(F217 = "NULL", H217 = "NULL"), "NULL", (F217+H217)/2)</f>
        <v>82.5</v>
      </c>
      <c r="AD217" s="15">
        <v>17000000374</v>
      </c>
      <c r="AE217" s="8">
        <f>IF(H217 = "NULL", "NULL", AF217/28.35)</f>
        <v>10.582010582010582</v>
      </c>
      <c r="AF217" s="8">
        <f>IF(H217 = "NULL", "NULL", J217*2)</f>
        <v>300</v>
      </c>
      <c r="AG217" s="15">
        <v>19000000374</v>
      </c>
      <c r="AH217" s="8">
        <f>IF(AB217 = "NULL", "NULL", AB217*2)</f>
        <v>5.8201058201058196</v>
      </c>
      <c r="AI217" s="8">
        <f>IF(AC217 = "NULL", "NULL", AC217*2)</f>
        <v>165</v>
      </c>
      <c r="AJ217" s="15">
        <v>21000000374</v>
      </c>
      <c r="AK217" s="13" t="s">
        <v>486</v>
      </c>
      <c r="AL217" s="11" t="str">
        <f>SUBSTITUTE(D217,CHAR(10)&amp;"• Packed in a facility and/or equipment that produces products containing peanuts, tree nuts, soybean, milk, dairy, eggs, fish, shellfish, wheat, sesame. •","")</f>
        <v>Gloucester Citrus Sea Salt Ingredients:
sea salt, orange, lemon, black pepper, smoked hickory salt, lime, ginger</v>
      </c>
    </row>
    <row r="218" spans="1:38" ht="75" x14ac:dyDescent="0.3">
      <c r="A218" s="10" t="s">
        <v>487</v>
      </c>
      <c r="B218" s="10" t="s">
        <v>488</v>
      </c>
      <c r="C218" s="10" t="s">
        <v>489</v>
      </c>
      <c r="D218" s="11" t="s">
        <v>2236</v>
      </c>
      <c r="E218" s="8">
        <f>IF(F218 = "NULL", "NULL", F218/28.35)</f>
        <v>2.2999999999999998</v>
      </c>
      <c r="F218" s="8">
        <v>65.204999999999998</v>
      </c>
      <c r="G218" s="8">
        <f>IF(H218 = "NULL", "NULL", H218/28.35)</f>
        <v>4.5999999999999996</v>
      </c>
      <c r="H218" s="8">
        <v>130.41</v>
      </c>
      <c r="I218" s="8">
        <f>IF(G218 = "NULL", "NULL", G218*1.25)</f>
        <v>5.75</v>
      </c>
      <c r="J218" s="8">
        <f>IF(G218 = "NULL", "NULL", H218*1.25)</f>
        <v>163.01249999999999</v>
      </c>
      <c r="K218" s="8">
        <f>IF(G218 = "NULL", "NULL", G218*2)</f>
        <v>9.1999999999999993</v>
      </c>
      <c r="L218" s="8">
        <f>IF(G218 = "NULL", "NULL", H218*2)</f>
        <v>260.82</v>
      </c>
      <c r="M218" s="11" t="str">
        <f>CONCATENATE(D218, CHAR(10), " - NET WT. ", TEXT(E218, "0.00"), " oz (", F218, " grams)")</f>
        <v>Gloucester Seasoning Ingredients:
sage, oregano, sea salt, rosemary, garlic, black pepper
• Packed in a facility and/or equipment that produces products containing peanuts, tree nuts, soybean, milk, dairy, eggs, fish, shellfish, wheat, sesame. • 
 - NET WT. 2.30 oz (65.205 grams)</v>
      </c>
      <c r="N218" s="12">
        <v>10000000373</v>
      </c>
      <c r="O218" s="12">
        <v>30000000373</v>
      </c>
      <c r="P218" s="12">
        <v>50000000373</v>
      </c>
      <c r="Q218" s="12">
        <v>70000000373</v>
      </c>
      <c r="R218" s="12">
        <v>90000000373</v>
      </c>
      <c r="S218" s="12">
        <v>11000000373</v>
      </c>
      <c r="T218" s="12">
        <v>13000000373</v>
      </c>
      <c r="U218" s="10"/>
      <c r="V218" s="11"/>
      <c r="W218" s="8">
        <f>IF(G218 = "NULL", "NULL", G218/4)</f>
        <v>1.1499999999999999</v>
      </c>
      <c r="X218" s="8">
        <f>IF(W218 = "NULL", "NULL", W218*28.35)</f>
        <v>32.602499999999999</v>
      </c>
      <c r="Y218" s="8">
        <f>IF(G218 = "NULL", "NULL", G218*4)</f>
        <v>18.399999999999999</v>
      </c>
      <c r="Z218" s="8">
        <f>IF(G218 = "NULL", "NULL", H218*4)</f>
        <v>521.64</v>
      </c>
      <c r="AA218" s="15">
        <v>15000000373</v>
      </c>
      <c r="AB218" s="8">
        <f>IF(OR(E218 = "NULL", G218 = "NULL"), "NULL", (E218+G218)/2)</f>
        <v>3.4499999999999997</v>
      </c>
      <c r="AC218" s="8">
        <f>IF(OR(F218 = "NULL", H218 = "NULL"), "NULL", (F218+H218)/2)</f>
        <v>97.807500000000005</v>
      </c>
      <c r="AD218" s="15">
        <v>17000000373</v>
      </c>
      <c r="AE218" s="8">
        <f>IF(H218 = "NULL", "NULL", AF218/28.35)</f>
        <v>11.499999999999998</v>
      </c>
      <c r="AF218" s="8">
        <f>IF(H218 = "NULL", "NULL", J218*2)</f>
        <v>326.02499999999998</v>
      </c>
      <c r="AG218" s="15">
        <v>19000000373</v>
      </c>
      <c r="AH218" s="8">
        <f>IF(AB218 = "NULL", "NULL", AB218*2)</f>
        <v>6.8999999999999995</v>
      </c>
      <c r="AI218" s="8">
        <f>IF(AC218 = "NULL", "NULL", AC218*2)</f>
        <v>195.61500000000001</v>
      </c>
      <c r="AJ218" s="15">
        <v>21000000373</v>
      </c>
      <c r="AK218" s="13" t="s">
        <v>490</v>
      </c>
      <c r="AL218" s="11" t="str">
        <f>SUBSTITUTE(D218,CHAR(10)&amp;"• Packed in a facility and/or equipment that produces products containing peanuts, tree nuts, soybean, milk, dairy, eggs, fish, shellfish, wheat, sesame. •","")</f>
        <v xml:space="preserve">Gloucester Seasoning Ingredients:
sage, oregano, sea salt, rosemary, garlic, black pepper </v>
      </c>
    </row>
    <row r="219" spans="1:38" ht="31.2" x14ac:dyDescent="0.3">
      <c r="A219" s="10" t="s">
        <v>491</v>
      </c>
      <c r="B219" s="10" t="s">
        <v>492</v>
      </c>
      <c r="C219" s="10" t="s">
        <v>493</v>
      </c>
      <c r="D219" s="11" t="s">
        <v>32</v>
      </c>
      <c r="E219" s="8">
        <f>IF(F219 = "NULL", "NULL", F219/28.35)</f>
        <v>2.9</v>
      </c>
      <c r="F219" s="8">
        <v>82.215000000000003</v>
      </c>
      <c r="G219" s="8">
        <f>IF(H219 = "NULL", "NULL", H219/28.35)</f>
        <v>5.8</v>
      </c>
      <c r="H219" s="8">
        <v>164.43</v>
      </c>
      <c r="I219" s="8">
        <f>IF(G219 = "NULL", "NULL", G219*1.25)</f>
        <v>7.25</v>
      </c>
      <c r="J219" s="8">
        <f>IF(G219 = "NULL", "NULL", H219*1.25)</f>
        <v>205.53750000000002</v>
      </c>
      <c r="K219" s="8">
        <f>IF(G219 = "NULL", "NULL", G219*2)</f>
        <v>11.6</v>
      </c>
      <c r="L219" s="8">
        <f>IF(G219 = "NULL", "NULL", H219*2)</f>
        <v>328.86</v>
      </c>
      <c r="M219" s="11" t="str">
        <f>CONCATENATE(D219, CHAR(10), " - NET WT. ", TEXT(E219, "0.00"), " oz (", F219, " grams)")</f>
        <v>NULL
 - NET WT. 2.90 oz (82.215 grams)</v>
      </c>
      <c r="N219" s="12">
        <v>10000000139</v>
      </c>
      <c r="O219" s="12">
        <v>30000000139</v>
      </c>
      <c r="P219" s="12">
        <v>50000000139</v>
      </c>
      <c r="Q219" s="12">
        <v>70000000139</v>
      </c>
      <c r="R219" s="12">
        <v>90000000139</v>
      </c>
      <c r="S219" s="12">
        <v>11000000139</v>
      </c>
      <c r="T219" s="12">
        <v>13000000139</v>
      </c>
      <c r="U219" s="10"/>
      <c r="V219" s="11"/>
      <c r="W219" s="8">
        <f>IF(G219 = "NULL", "NULL", G219/4)</f>
        <v>1.45</v>
      </c>
      <c r="X219" s="8">
        <f>IF(W219 = "NULL", "NULL", W219*28.35)</f>
        <v>41.107500000000002</v>
      </c>
      <c r="Y219" s="8">
        <f>IF(G219 = "NULL", "NULL", G219*4)</f>
        <v>23.2</v>
      </c>
      <c r="Z219" s="8">
        <f>IF(G219 = "NULL", "NULL", H219*4)</f>
        <v>657.72</v>
      </c>
      <c r="AA219" s="15">
        <v>15000000139</v>
      </c>
      <c r="AB219" s="8">
        <f>IF(OR(E219 = "NULL", G219 = "NULL"), "NULL", (E219+G219)/2)</f>
        <v>4.3499999999999996</v>
      </c>
      <c r="AC219" s="8">
        <f>IF(OR(F219 = "NULL", H219 = "NULL"), "NULL", (F219+H219)/2)</f>
        <v>123.32250000000001</v>
      </c>
      <c r="AD219" s="15">
        <v>17000000139</v>
      </c>
      <c r="AE219" s="8">
        <f>IF(H219 = "NULL", "NULL", AF219/28.35)</f>
        <v>14.5</v>
      </c>
      <c r="AF219" s="8">
        <f>IF(H219 = "NULL", "NULL", J219*2)</f>
        <v>411.07500000000005</v>
      </c>
      <c r="AG219" s="15">
        <v>19000000139</v>
      </c>
      <c r="AH219" s="8">
        <f>IF(AB219 = "NULL", "NULL", AB219*2)</f>
        <v>8.6999999999999993</v>
      </c>
      <c r="AI219" s="8">
        <f>IF(AC219 = "NULL", "NULL", AC219*2)</f>
        <v>246.64500000000001</v>
      </c>
      <c r="AJ219" s="15">
        <v>21000000139</v>
      </c>
      <c r="AK219" s="13"/>
      <c r="AL219" s="11" t="str">
        <f>SUBSTITUTE(D219,CHAR(10)&amp;"• Packed in a facility and/or equipment that produces products containing peanuts, tree nuts, soybean, milk, dairy, eggs, fish, shellfish, wheat, sesame. •","")</f>
        <v>NULL</v>
      </c>
    </row>
    <row r="220" spans="1:38" ht="105" x14ac:dyDescent="0.3">
      <c r="A220" s="10" t="s">
        <v>494</v>
      </c>
      <c r="B220" s="10" t="s">
        <v>495</v>
      </c>
      <c r="C220" s="10" t="s">
        <v>496</v>
      </c>
      <c r="D220" s="11" t="s">
        <v>2123</v>
      </c>
      <c r="E220" s="8">
        <f>IF(F220 = "NULL", "NULL", F220/28.35)</f>
        <v>1.7</v>
      </c>
      <c r="F220" s="8">
        <v>48.195</v>
      </c>
      <c r="G220" s="8">
        <f>IF(H220 = "NULL", "NULL", H220/28.35)</f>
        <v>3.4</v>
      </c>
      <c r="H220" s="8">
        <v>96.39</v>
      </c>
      <c r="I220" s="8">
        <f>IF(G220 = "NULL", "NULL", G220*1.25)</f>
        <v>4.25</v>
      </c>
      <c r="J220" s="8">
        <f>IF(G220 = "NULL", "NULL", H220*1.25)</f>
        <v>120.4875</v>
      </c>
      <c r="K220" s="8">
        <f>IF(G220 = "NULL", "NULL", G220*2)</f>
        <v>6.8</v>
      </c>
      <c r="L220" s="8">
        <f>IF(G220 = "NULL", "NULL", H220*2)</f>
        <v>192.78</v>
      </c>
      <c r="M220" s="11" t="str">
        <f>CONCATENATE(D220, CHAR(10), " - NET WT. ", TEXT(E220, "0.00"), " oz (", F220, " grams)")</f>
        <v>Golden Greek Bread Dip Ingredients:
dehydrated vegetables (garlic, tomato, bell pepper, green onion, parsley) spices, salt, orange peel, natural flavors
• Packed in a facility and/or equipment that produces products containing peanuts, tree nuts, soybean, milk, dairy, eggs, fish, shellfish, wheat, sesame. •
 - NET WT. 1.70 oz (48.195 grams)</v>
      </c>
      <c r="N220" s="12">
        <v>10000000140</v>
      </c>
      <c r="O220" s="12">
        <v>30000000140</v>
      </c>
      <c r="P220" s="12">
        <v>50000000140</v>
      </c>
      <c r="Q220" s="12">
        <v>70000000140</v>
      </c>
      <c r="R220" s="12">
        <v>90000000140</v>
      </c>
      <c r="S220" s="12">
        <v>11000000140</v>
      </c>
      <c r="T220" s="12">
        <v>13000000140</v>
      </c>
      <c r="U220" s="10"/>
      <c r="V220" s="11" t="s">
        <v>455</v>
      </c>
      <c r="W220" s="8">
        <f>IF(G220 = "NULL", "NULL", G220/4)</f>
        <v>0.85</v>
      </c>
      <c r="X220" s="8">
        <f>IF(W220 = "NULL", "NULL", W220*28.35)</f>
        <v>24.0975</v>
      </c>
      <c r="Y220" s="8">
        <f>IF(G220 = "NULL", "NULL", G220*4)</f>
        <v>13.6</v>
      </c>
      <c r="Z220" s="8">
        <f>IF(G220 = "NULL", "NULL", H220*4)</f>
        <v>385.56</v>
      </c>
      <c r="AA220" s="15">
        <v>15000000140</v>
      </c>
      <c r="AB220" s="8">
        <f>IF(OR(E220 = "NULL", G220 = "NULL"), "NULL", (E220+G220)/2)</f>
        <v>2.5499999999999998</v>
      </c>
      <c r="AC220" s="8">
        <f>IF(OR(F220 = "NULL", H220 = "NULL"), "NULL", (F220+H220)/2)</f>
        <v>72.292500000000004</v>
      </c>
      <c r="AD220" s="15">
        <v>17000000140</v>
      </c>
      <c r="AE220" s="8">
        <f>IF(H220 = "NULL", "NULL", AF220/28.35)</f>
        <v>8.5</v>
      </c>
      <c r="AF220" s="8">
        <f>IF(H220 = "NULL", "NULL", J220*2)</f>
        <v>240.97499999999999</v>
      </c>
      <c r="AG220" s="15">
        <v>19000000140</v>
      </c>
      <c r="AH220" s="8">
        <f>IF(AB220 = "NULL", "NULL", AB220*2)</f>
        <v>5.0999999999999996</v>
      </c>
      <c r="AI220" s="8">
        <f>IF(AC220 = "NULL", "NULL", AC220*2)</f>
        <v>144.58500000000001</v>
      </c>
      <c r="AJ220" s="15">
        <v>21000000140</v>
      </c>
      <c r="AK220" s="13" t="s">
        <v>1884</v>
      </c>
      <c r="AL220" s="11" t="str">
        <f>SUBSTITUTE(D220,CHAR(10)&amp;"• Packed in a facility and/or equipment that produces products containing peanuts, tree nuts, soybean, milk, dairy, eggs, fish, shellfish, wheat, sesame. •","")</f>
        <v>Golden Greek Bread Dip Ingredients:
dehydrated vegetables (garlic, tomato, bell pepper, green onion, parsley) spices, salt, orange peel, natural flavors</v>
      </c>
    </row>
    <row r="221" spans="1:38" ht="90" x14ac:dyDescent="0.3">
      <c r="A221" s="41" t="s">
        <v>1578</v>
      </c>
      <c r="B221" s="10" t="s">
        <v>1576</v>
      </c>
      <c r="C221" s="10" t="s">
        <v>1576</v>
      </c>
      <c r="D221" s="11" t="s">
        <v>2206</v>
      </c>
      <c r="E221" s="8">
        <f>IF(F221 = "NULL", "NULL", F221/28.35)</f>
        <v>1.7636684303350969</v>
      </c>
      <c r="F221" s="8">
        <v>50</v>
      </c>
      <c r="G221" s="8">
        <f>IF(H221 = "NULL", "NULL", H221/28.35)</f>
        <v>3.5273368606701938</v>
      </c>
      <c r="H221" s="8">
        <v>100</v>
      </c>
      <c r="I221" s="8">
        <f>IF(G221 = "NULL", "NULL", G221*1.25)</f>
        <v>4.409171075837742</v>
      </c>
      <c r="J221" s="8">
        <f>IF(G221 = "NULL", "NULL", H221*1.25)</f>
        <v>125</v>
      </c>
      <c r="K221" s="8">
        <f>IF(G221 = "NULL", "NULL", G221*2)</f>
        <v>7.0546737213403876</v>
      </c>
      <c r="L221" s="8">
        <f>IF(G221 = "NULL", "NULL", H221*2)</f>
        <v>200</v>
      </c>
      <c r="M221" s="11" t="str">
        <f>CONCATENATE(D221, CHAR(10), " - NET WT. ", TEXT(E221, "0.00"), " oz (", F221, " grams)")</f>
        <v>Gourmet Burger Seasoning Ingredients:
salt, maltodextrin, garlic, natural flavors, spices, less than 2% of sunflower oil
• Packed in a facility and/or equipment that produces products containing peanuts, tree nuts, soybean, milk, dairy, eggs, fish, shellfish, wheat, sesame. •
 - NET WT. 1.76 oz (50 grams)</v>
      </c>
      <c r="N221" s="12">
        <v>10000000492</v>
      </c>
      <c r="O221" s="12">
        <v>30000000492</v>
      </c>
      <c r="P221" s="12">
        <v>50000000492</v>
      </c>
      <c r="Q221" s="12">
        <v>70000000492</v>
      </c>
      <c r="R221" s="12">
        <v>90000000492</v>
      </c>
      <c r="S221" s="12">
        <v>11000000492</v>
      </c>
      <c r="T221" s="12">
        <v>13000000492</v>
      </c>
      <c r="U221" s="11" t="s">
        <v>38</v>
      </c>
      <c r="V221" s="11"/>
      <c r="W221" s="8">
        <f>IF(G221 = "NULL", "NULL", G221/4)</f>
        <v>0.88183421516754845</v>
      </c>
      <c r="X221" s="8">
        <f>IF(W221 = "NULL", "NULL", W221*28.35)</f>
        <v>25</v>
      </c>
      <c r="Y221" s="8">
        <f>IF(G221 = "NULL", "NULL", G221*4)</f>
        <v>14.109347442680775</v>
      </c>
      <c r="Z221" s="8">
        <f>IF(G221 = "NULL", "NULL", H221*4)</f>
        <v>400</v>
      </c>
      <c r="AA221" s="15">
        <v>15000000492</v>
      </c>
      <c r="AB221" s="8">
        <f>IF(OR(E221 = "NULL", G221 = "NULL"), "NULL", (E221+G221)/2)</f>
        <v>2.6455026455026456</v>
      </c>
      <c r="AC221" s="8">
        <f>IF(OR(F221 = "NULL", H221 = "NULL"), "NULL", (F221+H221)/2)</f>
        <v>75</v>
      </c>
      <c r="AD221" s="15">
        <v>17000000492</v>
      </c>
      <c r="AE221" s="8">
        <f>IF(H221 = "NULL", "NULL", AF221/28.35)</f>
        <v>8.8183421516754841</v>
      </c>
      <c r="AF221" s="8">
        <f>IF(H221 = "NULL", "NULL", J221*2)</f>
        <v>250</v>
      </c>
      <c r="AG221" s="15">
        <v>19000000492</v>
      </c>
      <c r="AH221" s="8">
        <f>IF(AB221 = "NULL", "NULL", AB221*2)</f>
        <v>5.2910052910052912</v>
      </c>
      <c r="AI221" s="8">
        <f>IF(AC221 = "NULL", "NULL", AC221*2)</f>
        <v>150</v>
      </c>
      <c r="AJ221" s="15">
        <v>21000000492</v>
      </c>
      <c r="AK221" s="13" t="s">
        <v>1577</v>
      </c>
      <c r="AL221" s="11" t="str">
        <f>SUBSTITUTE(D221,CHAR(10)&amp;"• Packed in a facility and/or equipment that produces products containing peanuts, tree nuts, soybean, milk, dairy, eggs, fish, shellfish, wheat, sesame. •","")</f>
        <v>Gourmet Burger Seasoning Ingredients:
salt, maltodextrin, garlic, natural flavors, spices, less than 2% of sunflower oil</v>
      </c>
    </row>
    <row r="222" spans="1:38" ht="75" x14ac:dyDescent="0.3">
      <c r="A222" s="10" t="s">
        <v>497</v>
      </c>
      <c r="B222" s="10" t="s">
        <v>498</v>
      </c>
      <c r="C222" s="10" t="s">
        <v>498</v>
      </c>
      <c r="D222" s="11" t="s">
        <v>2466</v>
      </c>
      <c r="E222" s="8">
        <f>IF(F222 = "NULL", "NULL", F222/28.35)</f>
        <v>1.9</v>
      </c>
      <c r="F222" s="8">
        <v>53.865000000000002</v>
      </c>
      <c r="G222" s="8">
        <f>IF(H222 = "NULL", "NULL", H222/28.35)</f>
        <v>3.8</v>
      </c>
      <c r="H222" s="8">
        <v>107.73</v>
      </c>
      <c r="I222" s="8">
        <f>IF(G222 = "NULL", "NULL", G222*1.25)</f>
        <v>4.75</v>
      </c>
      <c r="J222" s="8">
        <f>IF(G222 = "NULL", "NULL", H222*1.25)</f>
        <v>134.66249999999999</v>
      </c>
      <c r="K222" s="8">
        <f>IF(G222 = "NULL", "NULL", G222*2)</f>
        <v>7.6</v>
      </c>
      <c r="L222" s="8">
        <f>IF(G222 = "NULL", "NULL", H222*2)</f>
        <v>215.46</v>
      </c>
      <c r="M222" s="11" t="str">
        <f>CONCATENATE(D222, CHAR(10), " - NET WT. ", TEXT(E222, "0.00"), " oz (", F222, " grams)")</f>
        <v>Granulated Honey Ingredients:
sugar and honey
• Packed in a facility and/or equipment that produces products containing peanuts, tree nuts, soybean, milk, dairy, eggs, fish, shellfish, wheat, sesame. •
 - NET WT. 1.90 oz (53.865 grams)</v>
      </c>
      <c r="N222" s="12">
        <v>10000000141</v>
      </c>
      <c r="O222" s="12">
        <v>30000000141</v>
      </c>
      <c r="P222" s="12">
        <v>50000000141</v>
      </c>
      <c r="Q222" s="12">
        <v>70000000141</v>
      </c>
      <c r="R222" s="12">
        <v>90000000141</v>
      </c>
      <c r="S222" s="12">
        <v>11000000141</v>
      </c>
      <c r="T222" s="12">
        <v>13000000141</v>
      </c>
      <c r="U222" s="10" t="s">
        <v>38</v>
      </c>
      <c r="V222" s="11"/>
      <c r="W222" s="8">
        <f>IF(G222 = "NULL", "NULL", G222/4)</f>
        <v>0.95</v>
      </c>
      <c r="X222" s="8">
        <f>IF(W222 = "NULL", "NULL", W222*28.35)</f>
        <v>26.932500000000001</v>
      </c>
      <c r="Y222" s="8">
        <f>IF(G222 = "NULL", "NULL", G222*4)</f>
        <v>15.2</v>
      </c>
      <c r="Z222" s="8">
        <f>IF(G222 = "NULL", "NULL", H222*4)</f>
        <v>430.92</v>
      </c>
      <c r="AA222" s="15">
        <v>15000000141</v>
      </c>
      <c r="AB222" s="8">
        <f>IF(OR(E222 = "NULL", G222 = "NULL"), "NULL", (E222+G222)/2)</f>
        <v>2.8499999999999996</v>
      </c>
      <c r="AC222" s="8">
        <f>IF(OR(F222 = "NULL", H222 = "NULL"), "NULL", (F222+H222)/2)</f>
        <v>80.797499999999999</v>
      </c>
      <c r="AD222" s="15">
        <v>17000000141</v>
      </c>
      <c r="AE222" s="8">
        <f>IF(H222 = "NULL", "NULL", AF222/28.35)</f>
        <v>9.5</v>
      </c>
      <c r="AF222" s="8">
        <f>IF(H222 = "NULL", "NULL", J222*2)</f>
        <v>269.32499999999999</v>
      </c>
      <c r="AG222" s="15">
        <v>19000000141</v>
      </c>
      <c r="AH222" s="8">
        <f>IF(AB222 = "NULL", "NULL", AB222*2)</f>
        <v>5.6999999999999993</v>
      </c>
      <c r="AI222" s="8">
        <f>IF(AC222 = "NULL", "NULL", AC222*2)</f>
        <v>161.595</v>
      </c>
      <c r="AJ222" s="15">
        <v>21000000141</v>
      </c>
      <c r="AK222" s="13"/>
      <c r="AL222" s="11" t="str">
        <f>SUBSTITUTE(D222,CHAR(10)&amp;"• Packed in a facility and/or equipment that produces products containing peanuts, tree nuts, soybean, milk, dairy, eggs, fish, shellfish, wheat, sesame. •","")</f>
        <v>Granulated Honey Ingredients:
sugar and honey</v>
      </c>
    </row>
    <row r="223" spans="1:38" ht="75" x14ac:dyDescent="0.3">
      <c r="A223" s="10" t="s">
        <v>499</v>
      </c>
      <c r="B223" s="10" t="s">
        <v>500</v>
      </c>
      <c r="C223" s="10" t="s">
        <v>501</v>
      </c>
      <c r="D223" s="11" t="s">
        <v>2468</v>
      </c>
      <c r="E223" s="8">
        <f>IF(F223 = "NULL", "NULL", F223/28.35)</f>
        <v>1.3</v>
      </c>
      <c r="F223" s="8">
        <v>36.855000000000004</v>
      </c>
      <c r="G223" s="8">
        <f>IF(H223 = "NULL", "NULL", H223/28.35)</f>
        <v>2.6</v>
      </c>
      <c r="H223" s="8">
        <v>73.710000000000008</v>
      </c>
      <c r="I223" s="8">
        <f>IF(G223 = "NULL", "NULL", G223*1.25)</f>
        <v>3.25</v>
      </c>
      <c r="J223" s="8">
        <f>IF(G223 = "NULL", "NULL", H223*1.25)</f>
        <v>92.137500000000017</v>
      </c>
      <c r="K223" s="8">
        <f>IF(G223 = "NULL", "NULL", G223*2)</f>
        <v>5.2</v>
      </c>
      <c r="L223" s="8">
        <f>IF(G223 = "NULL", "NULL", H223*2)</f>
        <v>147.42000000000002</v>
      </c>
      <c r="M223" s="11" t="str">
        <f>CONCATENATE(D223, CHAR(10), " - NET WT. ", TEXT(E223, "0.00"), " oz (", F223, " grams)")</f>
        <v>Grated Lemon Peel Ingredients:
greated lemon peel
• Packed in a facility and/or equipment that produces products containing peanuts, tree nuts, soybean, milk, dairy, eggs, fish, shellfish, wheat, sesame. •
 - NET WT. 1.30 oz (36.855 grams)</v>
      </c>
      <c r="N223" s="12">
        <v>10000000142</v>
      </c>
      <c r="O223" s="12">
        <v>30000000142</v>
      </c>
      <c r="P223" s="12">
        <v>50000000142</v>
      </c>
      <c r="Q223" s="12">
        <v>70000000142</v>
      </c>
      <c r="R223" s="12">
        <v>90000000142</v>
      </c>
      <c r="S223" s="12">
        <v>11000000142</v>
      </c>
      <c r="T223" s="12">
        <v>13000000142</v>
      </c>
      <c r="U223" s="10" t="s">
        <v>38</v>
      </c>
      <c r="V223" s="11"/>
      <c r="W223" s="8">
        <f>IF(G223 = "NULL", "NULL", G223/4)</f>
        <v>0.65</v>
      </c>
      <c r="X223" s="8">
        <f>IF(W223 = "NULL", "NULL", W223*28.35)</f>
        <v>18.427500000000002</v>
      </c>
      <c r="Y223" s="8">
        <f>IF(G223 = "NULL", "NULL", G223*4)</f>
        <v>10.4</v>
      </c>
      <c r="Z223" s="8">
        <f>IF(G223 = "NULL", "NULL", H223*4)</f>
        <v>294.84000000000003</v>
      </c>
      <c r="AA223" s="15">
        <v>15000000142</v>
      </c>
      <c r="AB223" s="8">
        <f>IF(OR(E223 = "NULL", G223 = "NULL"), "NULL", (E223+G223)/2)</f>
        <v>1.9500000000000002</v>
      </c>
      <c r="AC223" s="8">
        <f>IF(OR(F223 = "NULL", H223 = "NULL"), "NULL", (F223+H223)/2)</f>
        <v>55.282500000000006</v>
      </c>
      <c r="AD223" s="15">
        <v>17000000142</v>
      </c>
      <c r="AE223" s="8">
        <f>IF(H223 = "NULL", "NULL", AF223/28.35)</f>
        <v>6.5000000000000009</v>
      </c>
      <c r="AF223" s="8">
        <f>IF(H223 = "NULL", "NULL", J223*2)</f>
        <v>184.27500000000003</v>
      </c>
      <c r="AG223" s="15">
        <v>19000000142</v>
      </c>
      <c r="AH223" s="8">
        <f>IF(AB223 = "NULL", "NULL", AB223*2)</f>
        <v>3.9000000000000004</v>
      </c>
      <c r="AI223" s="8">
        <f>IF(AC223 = "NULL", "NULL", AC223*2)</f>
        <v>110.56500000000001</v>
      </c>
      <c r="AJ223" s="15">
        <v>21000000142</v>
      </c>
      <c r="AK223" s="13"/>
      <c r="AL223" s="11" t="str">
        <f>SUBSTITUTE(D223,CHAR(10)&amp;"• Packed in a facility and/or equipment that produces products containing peanuts, tree nuts, soybean, milk, dairy, eggs, fish, shellfish, wheat, sesame. •","")</f>
        <v>Grated Lemon Peel Ingredients:
greated lemon peel</v>
      </c>
    </row>
    <row r="224" spans="1:38" ht="75" x14ac:dyDescent="0.3">
      <c r="A224" s="10" t="s">
        <v>502</v>
      </c>
      <c r="B224" s="10" t="s">
        <v>503</v>
      </c>
      <c r="C224" s="10" t="s">
        <v>504</v>
      </c>
      <c r="D224" s="11" t="s">
        <v>2467</v>
      </c>
      <c r="E224" s="8">
        <f>IF(F224 = "NULL", "NULL", F224/28.35)</f>
        <v>1.3</v>
      </c>
      <c r="F224" s="8">
        <v>36.855000000000004</v>
      </c>
      <c r="G224" s="8">
        <f>IF(H224 = "NULL", "NULL", H224/28.35)</f>
        <v>2.6</v>
      </c>
      <c r="H224" s="8">
        <v>73.710000000000008</v>
      </c>
      <c r="I224" s="8">
        <f>IF(G224 = "NULL", "NULL", G224*1.25)</f>
        <v>3.25</v>
      </c>
      <c r="J224" s="8">
        <f>IF(G224 = "NULL", "NULL", H224*1.25)</f>
        <v>92.137500000000017</v>
      </c>
      <c r="K224" s="8">
        <f>IF(G224 = "NULL", "NULL", G224*2)</f>
        <v>5.2</v>
      </c>
      <c r="L224" s="8">
        <f>IF(G224 = "NULL", "NULL", H224*2)</f>
        <v>147.42000000000002</v>
      </c>
      <c r="M224" s="11" t="str">
        <f>CONCATENATE(D224, CHAR(10), " - NET WT. ", TEXT(E224, "0.00"), " oz (", F224, " grams)")</f>
        <v>Grated Orange Peel Ingredients:
orange peel
• Packed in a facility and/or equipment that produces products containing peanuts, tree nuts, soybean, milk, dairy, eggs, fish, shellfish, wheat, sesame. •
 - NET WT. 1.30 oz (36.855 grams)</v>
      </c>
      <c r="N224" s="12">
        <v>10000000143</v>
      </c>
      <c r="O224" s="12">
        <v>30000000143</v>
      </c>
      <c r="P224" s="12">
        <v>50000000143</v>
      </c>
      <c r="Q224" s="12">
        <v>70000000143</v>
      </c>
      <c r="R224" s="12">
        <v>90000000143</v>
      </c>
      <c r="S224" s="12">
        <v>11000000143</v>
      </c>
      <c r="T224" s="12">
        <v>13000000143</v>
      </c>
      <c r="U224" s="10"/>
      <c r="V224" s="11"/>
      <c r="W224" s="8">
        <f>IF(G224 = "NULL", "NULL", G224/4)</f>
        <v>0.65</v>
      </c>
      <c r="X224" s="8">
        <f>IF(W224 = "NULL", "NULL", W224*28.35)</f>
        <v>18.427500000000002</v>
      </c>
      <c r="Y224" s="8">
        <f>IF(G224 = "NULL", "NULL", G224*4)</f>
        <v>10.4</v>
      </c>
      <c r="Z224" s="8">
        <f>IF(G224 = "NULL", "NULL", H224*4)</f>
        <v>294.84000000000003</v>
      </c>
      <c r="AA224" s="15">
        <v>15000000143</v>
      </c>
      <c r="AB224" s="8">
        <f>IF(OR(E224 = "NULL", G224 = "NULL"), "NULL", (E224+G224)/2)</f>
        <v>1.9500000000000002</v>
      </c>
      <c r="AC224" s="8">
        <f>IF(OR(F224 = "NULL", H224 = "NULL"), "NULL", (F224+H224)/2)</f>
        <v>55.282500000000006</v>
      </c>
      <c r="AD224" s="15">
        <v>17000000143</v>
      </c>
      <c r="AE224" s="8">
        <f>IF(H224 = "NULL", "NULL", AF224/28.35)</f>
        <v>6.5000000000000009</v>
      </c>
      <c r="AF224" s="8">
        <f>IF(H224 = "NULL", "NULL", J224*2)</f>
        <v>184.27500000000003</v>
      </c>
      <c r="AG224" s="15">
        <v>19000000143</v>
      </c>
      <c r="AH224" s="8">
        <f>IF(AB224 = "NULL", "NULL", AB224*2)</f>
        <v>3.9000000000000004</v>
      </c>
      <c r="AI224" s="8">
        <f>IF(AC224 = "NULL", "NULL", AC224*2)</f>
        <v>110.56500000000001</v>
      </c>
      <c r="AJ224" s="15">
        <v>21000000143</v>
      </c>
      <c r="AK224" s="13"/>
      <c r="AL224" s="11" t="str">
        <f>SUBSTITUTE(D224,CHAR(10)&amp;"• Packed in a facility and/or equipment that produces products containing peanuts, tree nuts, soybean, milk, dairy, eggs, fish, shellfish, wheat, sesame. •","")</f>
        <v>Grated Orange Peel Ingredients:
orange peel</v>
      </c>
    </row>
    <row r="225" spans="1:38" ht="90" x14ac:dyDescent="0.3">
      <c r="A225" s="39" t="s">
        <v>505</v>
      </c>
      <c r="B225" s="10" t="s">
        <v>506</v>
      </c>
      <c r="C225" s="10" t="s">
        <v>507</v>
      </c>
      <c r="D225" s="11" t="s">
        <v>2115</v>
      </c>
      <c r="E225" s="8">
        <f>IF(F225 = "NULL", "NULL", F225/28.35)</f>
        <v>1.8</v>
      </c>
      <c r="F225" s="8">
        <v>51.03</v>
      </c>
      <c r="G225" s="8">
        <f>IF(H225 = "NULL", "NULL", H225/28.35)</f>
        <v>3.6</v>
      </c>
      <c r="H225" s="8">
        <v>102.06</v>
      </c>
      <c r="I225" s="8">
        <f>IF(G225 = "NULL", "NULL", G225*1.25)</f>
        <v>4.5</v>
      </c>
      <c r="J225" s="8">
        <f>IF(G225 = "NULL", "NULL", H225*1.25)</f>
        <v>127.575</v>
      </c>
      <c r="K225" s="8">
        <f>IF(G225 = "NULL", "NULL", G225*2)</f>
        <v>7.2</v>
      </c>
      <c r="L225" s="8">
        <f>IF(G225 = "NULL", "NULL", H225*2)</f>
        <v>204.12</v>
      </c>
      <c r="M225" s="11" t="str">
        <f>CONCATENATE(D225, CHAR(10), " - NET WT. ", TEXT(E225, "0.00"), " oz (", F225, " grams)")</f>
        <v>Greek Bread Dip Ingredients:
dehydrated garlic, dehydrated onion, dehydrated bell pepper, spices, sesame seeds, lemon oil
• Packed in a facility and/or equipment that produces products containing peanuts, tree nuts, soybean, milk, dairy, eggs, fish, shellfish, wheat, sesame. •
 - NET WT. 1.80 oz (51.03 grams)</v>
      </c>
      <c r="N225" s="12">
        <v>10000000144</v>
      </c>
      <c r="O225" s="12">
        <v>30000000144</v>
      </c>
      <c r="P225" s="12">
        <v>50000000144</v>
      </c>
      <c r="Q225" s="12">
        <v>70000000144</v>
      </c>
      <c r="R225" s="12">
        <v>90000000144</v>
      </c>
      <c r="S225" s="12">
        <v>11000000144</v>
      </c>
      <c r="T225" s="12">
        <v>13000000144</v>
      </c>
      <c r="U225" s="10" t="s">
        <v>38</v>
      </c>
      <c r="V225" s="11" t="s">
        <v>455</v>
      </c>
      <c r="W225" s="8">
        <f>IF(G225 = "NULL", "NULL", G225/4)</f>
        <v>0.9</v>
      </c>
      <c r="X225" s="8">
        <f>IF(W225 = "NULL", "NULL", W225*28.35)</f>
        <v>25.515000000000001</v>
      </c>
      <c r="Y225" s="8">
        <f>IF(G225 = "NULL", "NULL", G225*4)</f>
        <v>14.4</v>
      </c>
      <c r="Z225" s="8">
        <f>IF(G225 = "NULL", "NULL", H225*4)</f>
        <v>408.24</v>
      </c>
      <c r="AA225" s="15">
        <v>15000000144</v>
      </c>
      <c r="AB225" s="8">
        <f>IF(OR(E225 = "NULL", G225 = "NULL"), "NULL", (E225+G225)/2)</f>
        <v>2.7</v>
      </c>
      <c r="AC225" s="8">
        <f>IF(OR(F225 = "NULL", H225 = "NULL"), "NULL", (F225+H225)/2)</f>
        <v>76.545000000000002</v>
      </c>
      <c r="AD225" s="15">
        <v>17000000144</v>
      </c>
      <c r="AE225" s="8">
        <f>IF(H225 = "NULL", "NULL", AF225/28.35)</f>
        <v>9</v>
      </c>
      <c r="AF225" s="8">
        <f>IF(H225 = "NULL", "NULL", J225*2)</f>
        <v>255.15</v>
      </c>
      <c r="AG225" s="15">
        <v>19000000144</v>
      </c>
      <c r="AH225" s="8">
        <f>IF(AB225 = "NULL", "NULL", AB225*2)</f>
        <v>5.4</v>
      </c>
      <c r="AI225" s="8">
        <f>IF(AC225 = "NULL", "NULL", AC225*2)</f>
        <v>153.09</v>
      </c>
      <c r="AJ225" s="15">
        <v>21000000144</v>
      </c>
      <c r="AK225" s="13" t="s">
        <v>1885</v>
      </c>
      <c r="AL225" s="11" t="str">
        <f>SUBSTITUTE(D225,CHAR(10)&amp;"• Packed in a facility and/or equipment that produces products containing peanuts, tree nuts, soybean, milk, dairy, eggs, fish, shellfish, wheat, sesame. •","")</f>
        <v>Greek Bread Dip Ingredients:
dehydrated garlic, dehydrated onion, dehydrated bell pepper, spices, sesame seeds, lemon oil</v>
      </c>
    </row>
    <row r="226" spans="1:38" ht="90" x14ac:dyDescent="0.3">
      <c r="A226" s="41" t="s">
        <v>1927</v>
      </c>
      <c r="B226" s="10" t="s">
        <v>1912</v>
      </c>
      <c r="C226" s="10" t="s">
        <v>1913</v>
      </c>
      <c r="D226" s="11" t="s">
        <v>2227</v>
      </c>
      <c r="E226" s="8">
        <f>IF(F226 = "NULL", "NULL", F226/28.35)</f>
        <v>1.8</v>
      </c>
      <c r="F226" s="8">
        <v>51.03</v>
      </c>
      <c r="G226" s="8">
        <f>IF(H226 = "NULL", "NULL", H226/28.35)</f>
        <v>3.6</v>
      </c>
      <c r="H226" s="8">
        <v>102.06</v>
      </c>
      <c r="I226" s="8">
        <f>IF(G226 = "NULL", "NULL", G226*1.25)</f>
        <v>4.5</v>
      </c>
      <c r="J226" s="8">
        <f>IF(G226 = "NULL", "NULL", H226*1.25)</f>
        <v>127.575</v>
      </c>
      <c r="K226" s="8">
        <f>IF(G226 = "NULL", "NULL", G226*2)</f>
        <v>7.2</v>
      </c>
      <c r="L226" s="8">
        <f>IF(G226 = "NULL", "NULL", H226*2)</f>
        <v>204.12</v>
      </c>
      <c r="M226" s="11" t="str">
        <f>CONCATENATE(D226, CHAR(10), " - NET WT. ", TEXT(E226, "0.00"), " oz (", F226, " grams)")</f>
        <v>Greek Dipping Herbs Ingredients:
dehydrated garlic, dehydrated onion, dehydrated bell pepper, spices, sesame seeds, lemon oil
• Packed in a facility and/or equipment that produces products containing peanuts, tree nuts, soybean, milk, dairy, eggs, fish, shellfish, wheat, sesame. •
 - NET WT. 1.80 oz (51.03 grams)</v>
      </c>
      <c r="N226" s="12">
        <v>10000000539</v>
      </c>
      <c r="O226" s="12">
        <v>30000000539</v>
      </c>
      <c r="P226" s="12">
        <v>50000000539</v>
      </c>
      <c r="Q226" s="12">
        <v>70000000539</v>
      </c>
      <c r="R226" s="12">
        <v>90000000539</v>
      </c>
      <c r="S226" s="12">
        <v>11000000539</v>
      </c>
      <c r="T226" s="12">
        <v>13000000539</v>
      </c>
      <c r="U226" s="10" t="s">
        <v>38</v>
      </c>
      <c r="V226" s="11" t="s">
        <v>455</v>
      </c>
      <c r="W226" s="8">
        <f>IF(G226 = "NULL", "NULL", G226/4)</f>
        <v>0.9</v>
      </c>
      <c r="X226" s="8">
        <f>IF(W226 = "NULL", "NULL", W226*28.35)</f>
        <v>25.515000000000001</v>
      </c>
      <c r="Y226" s="8">
        <f>IF(G226 = "NULL", "NULL", G226*4)</f>
        <v>14.4</v>
      </c>
      <c r="Z226" s="8">
        <f>IF(G226 = "NULL", "NULL", H226*4)</f>
        <v>408.24</v>
      </c>
      <c r="AA226" s="15">
        <v>15000000539</v>
      </c>
      <c r="AB226" s="8">
        <f>IF(OR(E226 = "NULL", G226 = "NULL"), "NULL", (E226+G226)/2)</f>
        <v>2.7</v>
      </c>
      <c r="AC226" s="8">
        <f>IF(OR(F226 = "NULL", H226 = "NULL"), "NULL", (F226+H226)/2)</f>
        <v>76.545000000000002</v>
      </c>
      <c r="AD226" s="15">
        <v>17000000539</v>
      </c>
      <c r="AE226" s="8">
        <f>IF(H226 = "NULL", "NULL", AF226/28.35)</f>
        <v>9</v>
      </c>
      <c r="AF226" s="8">
        <f>IF(H226 = "NULL", "NULL", J226*2)</f>
        <v>255.15</v>
      </c>
      <c r="AG226" s="15">
        <v>19000000539</v>
      </c>
      <c r="AH226" s="8">
        <f>IF(AB226 = "NULL", "NULL", AB226*2)</f>
        <v>5.4</v>
      </c>
      <c r="AI226" s="8">
        <f>IF(AC226 = "NULL", "NULL", AC226*2)</f>
        <v>153.09</v>
      </c>
      <c r="AJ226" s="15">
        <v>21000000539</v>
      </c>
      <c r="AK226" s="13" t="s">
        <v>1934</v>
      </c>
      <c r="AL226" s="11" t="str">
        <f>SUBSTITUTE(D226,CHAR(10)&amp;"• Packed in a facility and/or equipment that produces products containing peanuts, tree nuts, soybean, milk, dairy, eggs, fish, shellfish, wheat, sesame. •","")</f>
        <v>Greek Dipping Herbs Ingredients:
dehydrated garlic, dehydrated onion, dehydrated bell pepper, spices, sesame seeds, lemon oil</v>
      </c>
    </row>
    <row r="227" spans="1:38" ht="120" x14ac:dyDescent="0.3">
      <c r="A227" s="10" t="s">
        <v>508</v>
      </c>
      <c r="B227" s="10" t="s">
        <v>509</v>
      </c>
      <c r="C227" s="10" t="s">
        <v>509</v>
      </c>
      <c r="D227" s="11" t="s">
        <v>2492</v>
      </c>
      <c r="E227" s="8">
        <f>IF(F227 = "NULL", "NULL", F227/28.35)</f>
        <v>2.8</v>
      </c>
      <c r="F227" s="8">
        <v>79.38</v>
      </c>
      <c r="G227" s="8">
        <f>IF(H227 = "NULL", "NULL", H227/28.35)</f>
        <v>5.6</v>
      </c>
      <c r="H227" s="8">
        <v>158.76</v>
      </c>
      <c r="I227" s="8">
        <f>IF(G227 = "NULL", "NULL", G227*1.25)</f>
        <v>7</v>
      </c>
      <c r="J227" s="8">
        <f>IF(G227 = "NULL", "NULL", H227*1.25)</f>
        <v>198.45</v>
      </c>
      <c r="K227" s="8">
        <f>IF(G227 = "NULL", "NULL", G227*2)</f>
        <v>11.2</v>
      </c>
      <c r="L227" s="8">
        <f>IF(G227 = "NULL", "NULL", H227*2)</f>
        <v>317.52</v>
      </c>
      <c r="M227" s="11" t="str">
        <f>CONCATENATE(D227, CHAR(10), " - NET WT. ", TEXT(E227, "0.00"), " oz (", F227, " grams)")</f>
        <v>Greek Marinade Seasoning Ingredients:
alt, spices, maltodextrin, sugar, dehydrated onion, soybean oil, silicon dioxide as anti-caking agent
• DIRECTIONS: Add 1/2 jar to 1 cup of water to make marinade. •
• Packed in a facility and/or equipment that produces products containing peanuts, tree nuts, soybean, milk, dairy, eggs, fish, shellfish, wheat, sesame. •
 - NET WT. 2.80 oz (79.38 grams)</v>
      </c>
      <c r="N227" s="12">
        <v>10000000399</v>
      </c>
      <c r="O227" s="12">
        <v>30000000399</v>
      </c>
      <c r="P227" s="12">
        <v>50000000399</v>
      </c>
      <c r="Q227" s="12">
        <v>70000000399</v>
      </c>
      <c r="R227" s="12">
        <v>90000000399</v>
      </c>
      <c r="S227" s="12">
        <v>11000000399</v>
      </c>
      <c r="T227" s="12">
        <v>13000000399</v>
      </c>
      <c r="U227" s="10" t="s">
        <v>38</v>
      </c>
      <c r="V227" s="11"/>
      <c r="W227" s="8">
        <f>IF(G227 = "NULL", "NULL", G227/4)</f>
        <v>1.4</v>
      </c>
      <c r="X227" s="8">
        <f>IF(W227 = "NULL", "NULL", W227*28.35)</f>
        <v>39.69</v>
      </c>
      <c r="Y227" s="8">
        <f>IF(G227 = "NULL", "NULL", G227*4)</f>
        <v>22.4</v>
      </c>
      <c r="Z227" s="8">
        <f>IF(G227 = "NULL", "NULL", H227*4)</f>
        <v>635.04</v>
      </c>
      <c r="AA227" s="15">
        <v>15000000399</v>
      </c>
      <c r="AB227" s="8">
        <f>IF(OR(E227 = "NULL", G227 = "NULL"), "NULL", (E227+G227)/2)</f>
        <v>4.1999999999999993</v>
      </c>
      <c r="AC227" s="8">
        <f>IF(OR(F227 = "NULL", H227 = "NULL"), "NULL", (F227+H227)/2)</f>
        <v>119.07</v>
      </c>
      <c r="AD227" s="15">
        <v>17000000399</v>
      </c>
      <c r="AE227" s="8">
        <f>IF(H227 = "NULL", "NULL", AF227/28.35)</f>
        <v>13.999999999999998</v>
      </c>
      <c r="AF227" s="8">
        <f>IF(H227 = "NULL", "NULL", J227*2)</f>
        <v>396.9</v>
      </c>
      <c r="AG227" s="15">
        <v>19000000399</v>
      </c>
      <c r="AH227" s="8">
        <f>IF(AB227 = "NULL", "NULL", AB227*2)</f>
        <v>8.3999999999999986</v>
      </c>
      <c r="AI227" s="8">
        <f>IF(AC227 = "NULL", "NULL", AC227*2)</f>
        <v>238.14</v>
      </c>
      <c r="AJ227" s="15">
        <v>21000000399</v>
      </c>
      <c r="AK227" s="13"/>
      <c r="AL227" s="11" t="str">
        <f>SUBSTITUTE(D227,CHAR(10)&amp;"• Packed in a facility and/or equipment that produces products containing peanuts, tree nuts, soybean, milk, dairy, eggs, fish, shellfish, wheat, sesame. •","")</f>
        <v>Greek Marinade Seasoning Ingredients:
alt, spices, maltodextrin, sugar, dehydrated onion, soybean oil, silicon dioxide as anti-caking agent
• DIRECTIONS: Add 1/2 jar to 1 cup of water to make marinade. •</v>
      </c>
    </row>
    <row r="228" spans="1:38" ht="75" x14ac:dyDescent="0.3">
      <c r="A228" s="39" t="s">
        <v>1138</v>
      </c>
      <c r="B228" s="10" t="s">
        <v>511</v>
      </c>
      <c r="C228" s="10" t="s">
        <v>512</v>
      </c>
      <c r="D228" s="11" t="s">
        <v>2493</v>
      </c>
      <c r="E228" s="8">
        <f>IF(F228 = "NULL", "NULL", F228/28.35)</f>
        <v>0.98765432098765427</v>
      </c>
      <c r="F228" s="8">
        <v>28</v>
      </c>
      <c r="G228" s="8">
        <f>IF(H228 = "NULL", "NULL", H228/28.35)</f>
        <v>2.2222222222222223</v>
      </c>
      <c r="H228" s="8">
        <v>63</v>
      </c>
      <c r="I228" s="8">
        <f>IF(G228 = "NULL", "NULL", G228*1.25)</f>
        <v>2.7777777777777777</v>
      </c>
      <c r="J228" s="8">
        <f>IF(G228 = "NULL", "NULL", H228*1.25)</f>
        <v>78.75</v>
      </c>
      <c r="K228" s="8">
        <f>IF(G228 = "NULL", "NULL", G228*2)</f>
        <v>4.4444444444444446</v>
      </c>
      <c r="L228" s="8">
        <f>IF(G228 = "NULL", "NULL", H228*2)</f>
        <v>126</v>
      </c>
      <c r="M228" s="11" t="str">
        <f>CONCATENATE(D228, CHAR(10), " - NET WT. ", TEXT(E228, "0.00"), " oz (", F228, " grams)")</f>
        <v>Greek Seasoning Ingredients:
salt, oregano, garlic, basil, onion, mint
• Packed in a facility and/or equipment that produces products containing peanuts, tree nuts, soybean, milk, dairy, eggs, fish, shellfish, wheat, sesame. •
 - NET WT. 0.99 oz (28 grams)</v>
      </c>
      <c r="N228" s="12">
        <v>10000000338</v>
      </c>
      <c r="O228" s="12">
        <v>30000000338</v>
      </c>
      <c r="P228" s="12">
        <v>50000000338</v>
      </c>
      <c r="Q228" s="12">
        <v>70000000338</v>
      </c>
      <c r="R228" s="12">
        <v>90000000338</v>
      </c>
      <c r="S228" s="12">
        <v>11000000338</v>
      </c>
      <c r="T228" s="12">
        <v>13000000338</v>
      </c>
      <c r="U228" s="10" t="s">
        <v>38</v>
      </c>
      <c r="V228" s="11" t="s">
        <v>811</v>
      </c>
      <c r="W228" s="8">
        <f>IF(G228 = "NULL", "NULL", G228/4)</f>
        <v>0.55555555555555558</v>
      </c>
      <c r="X228" s="8">
        <f>IF(W228 = "NULL", "NULL", W228*28.35)</f>
        <v>15.750000000000002</v>
      </c>
      <c r="Y228" s="8">
        <f>IF(G228 = "NULL", "NULL", G228*4)</f>
        <v>8.8888888888888893</v>
      </c>
      <c r="Z228" s="8">
        <f>IF(G228 = "NULL", "NULL", H228*4)</f>
        <v>252</v>
      </c>
      <c r="AA228" s="15">
        <v>15000000338</v>
      </c>
      <c r="AB228" s="8">
        <f>IF(OR(E228 = "NULL", G228 = "NULL"), "NULL", (E228+G228)/2)</f>
        <v>1.6049382716049383</v>
      </c>
      <c r="AC228" s="8">
        <f>IF(OR(F228 = "NULL", H228 = "NULL"), "NULL", (F228+H228)/2)</f>
        <v>45.5</v>
      </c>
      <c r="AD228" s="15">
        <v>17000000338</v>
      </c>
      <c r="AE228" s="8">
        <f>IF(H228 = "NULL", "NULL", AF228/28.35)</f>
        <v>5.5555555555555554</v>
      </c>
      <c r="AF228" s="8">
        <f>IF(H228 = "NULL", "NULL", J228*2)</f>
        <v>157.5</v>
      </c>
      <c r="AG228" s="15">
        <v>19000000338</v>
      </c>
      <c r="AH228" s="8">
        <f>IF(AB228 = "NULL", "NULL", AB228*2)</f>
        <v>3.2098765432098766</v>
      </c>
      <c r="AI228" s="8">
        <f>IF(AC228 = "NULL", "NULL", AC228*2)</f>
        <v>91</v>
      </c>
      <c r="AJ228" s="15">
        <v>21000000338</v>
      </c>
      <c r="AK228" s="13"/>
      <c r="AL228" s="11" t="str">
        <f>SUBSTITUTE(D228,CHAR(10)&amp;"• Packed in a facility and/or equipment that produces products containing peanuts, tree nuts, soybean, milk, dairy, eggs, fish, shellfish, wheat, sesame. •","")</f>
        <v>Greek Seasoning Ingredients:
salt, oregano, garlic, basil, onion, mint</v>
      </c>
    </row>
    <row r="229" spans="1:38" ht="90" x14ac:dyDescent="0.3">
      <c r="A229" s="41" t="s">
        <v>513</v>
      </c>
      <c r="B229" s="10" t="s">
        <v>514</v>
      </c>
      <c r="C229" s="10" t="s">
        <v>514</v>
      </c>
      <c r="D229" s="11" t="s">
        <v>2182</v>
      </c>
      <c r="E229" s="8">
        <f>IF(F229 = "NULL", "NULL", F229/28.35)</f>
        <v>1.8</v>
      </c>
      <c r="F229" s="8">
        <v>51.03</v>
      </c>
      <c r="G229" s="8">
        <f>IF(H229 = "NULL", "NULL", H229/28.35)</f>
        <v>3.6</v>
      </c>
      <c r="H229" s="8">
        <v>102.06</v>
      </c>
      <c r="I229" s="8">
        <f>IF(G229 = "NULL", "NULL", G229*1.25)</f>
        <v>4.5</v>
      </c>
      <c r="J229" s="8">
        <f>IF(G229 = "NULL", "NULL", H229*1.25)</f>
        <v>127.575</v>
      </c>
      <c r="K229" s="8">
        <f>IF(G229 = "NULL", "NULL", G229*2)</f>
        <v>7.2</v>
      </c>
      <c r="L229" s="8">
        <f>IF(G229 = "NULL", "NULL", H229*2)</f>
        <v>204.12</v>
      </c>
      <c r="M229" s="11" t="str">
        <f>CONCATENATE(D229, CHAR(10), " - NET WT. ", TEXT(E229, "0.00"), " oz (", F229, " grams)")</f>
        <v>Greek Seasoning  Ingredients:
dehydrated garlic, dehydrated onion, dehydrated bell pepper, spices, sesame seeds, lemon oil
• Packed in a facility and/or equipment that produces products containing peanuts, tree nuts, soybean, milk, dairy, eggs, fish, shellfish, wheat, sesame. •
 - NET WT. 1.80 oz (51.03 grams)</v>
      </c>
      <c r="N229" s="12">
        <v>10000000441</v>
      </c>
      <c r="O229" s="12">
        <v>30000000441</v>
      </c>
      <c r="P229" s="12">
        <v>50000000441</v>
      </c>
      <c r="Q229" s="12">
        <v>70000000441</v>
      </c>
      <c r="R229" s="12">
        <v>90000000441</v>
      </c>
      <c r="S229" s="12">
        <v>11000000441</v>
      </c>
      <c r="T229" s="12">
        <v>13000000441</v>
      </c>
      <c r="U229" s="11" t="s">
        <v>38</v>
      </c>
      <c r="V229" s="11"/>
      <c r="W229" s="8">
        <f>IF(G229 = "NULL", "NULL", G229/4)</f>
        <v>0.9</v>
      </c>
      <c r="X229" s="8">
        <f>IF(W229 = "NULL", "NULL", W229*28.35)</f>
        <v>25.515000000000001</v>
      </c>
      <c r="Y229" s="8">
        <f>IF(G229 = "NULL", "NULL", G229*4)</f>
        <v>14.4</v>
      </c>
      <c r="Z229" s="8">
        <f>IF(G229 = "NULL", "NULL", H229*4)</f>
        <v>408.24</v>
      </c>
      <c r="AA229" s="15">
        <v>15000000441</v>
      </c>
      <c r="AB229" s="8">
        <f>IF(OR(E229 = "NULL", G229 = "NULL"), "NULL", (E229+G229)/2)</f>
        <v>2.7</v>
      </c>
      <c r="AC229" s="8">
        <f>IF(OR(F229 = "NULL", H229 = "NULL"), "NULL", (F229+H229)/2)</f>
        <v>76.545000000000002</v>
      </c>
      <c r="AD229" s="15">
        <v>17000000441</v>
      </c>
      <c r="AE229" s="8">
        <f>IF(H229 = "NULL", "NULL", AF229/28.35)</f>
        <v>9</v>
      </c>
      <c r="AF229" s="8">
        <f>IF(H229 = "NULL", "NULL", J229*2)</f>
        <v>255.15</v>
      </c>
      <c r="AG229" s="15">
        <v>19000000441</v>
      </c>
      <c r="AH229" s="8">
        <f>IF(AB229 = "NULL", "NULL", AB229*2)</f>
        <v>5.4</v>
      </c>
      <c r="AI229" s="8">
        <f>IF(AC229 = "NULL", "NULL", AC229*2)</f>
        <v>153.09</v>
      </c>
      <c r="AJ229" s="15">
        <v>21000000441</v>
      </c>
      <c r="AK229" s="13" t="s">
        <v>515</v>
      </c>
      <c r="AL229" s="11" t="str">
        <f>SUBSTITUTE(D229,CHAR(10)&amp;"• Packed in a facility and/or equipment that produces products containing peanuts, tree nuts, soybean, milk, dairy, eggs, fish, shellfish, wheat, sesame. •","")</f>
        <v>Greek Seasoning  Ingredients:
dehydrated garlic, dehydrated onion, dehydrated bell pepper, spices, sesame seeds, lemon oil</v>
      </c>
    </row>
    <row r="230" spans="1:38" ht="75" x14ac:dyDescent="0.3">
      <c r="A230" s="41" t="s">
        <v>561</v>
      </c>
      <c r="B230" s="10" t="s">
        <v>1302</v>
      </c>
      <c r="C230" s="10" t="s">
        <v>1302</v>
      </c>
      <c r="D230" s="11" t="s">
        <v>2202</v>
      </c>
      <c r="E230" s="8">
        <f>IF(F230 = "NULL", "NULL", F230/28.35)</f>
        <v>0.98765432098765427</v>
      </c>
      <c r="F230" s="8">
        <v>28</v>
      </c>
      <c r="G230" s="8">
        <f>IF(H230 = "NULL", "NULL", H230/28.35)</f>
        <v>2.2222222222222223</v>
      </c>
      <c r="H230" s="8">
        <v>63</v>
      </c>
      <c r="I230" s="8">
        <f>IF(G230 = "NULL", "NULL", G230*1.25)</f>
        <v>2.7777777777777777</v>
      </c>
      <c r="J230" s="8">
        <f>IF(G230 = "NULL", "NULL", H230*1.25)</f>
        <v>78.75</v>
      </c>
      <c r="K230" s="8">
        <f>IF(G230 = "NULL", "NULL", G230*2)</f>
        <v>4.4444444444444446</v>
      </c>
      <c r="L230" s="8">
        <f>IF(G230 = "NULL", "NULL", H230*2)</f>
        <v>126</v>
      </c>
      <c r="M230" s="11" t="str">
        <f>CONCATENATE(D230, CHAR(10), " - NET WT. ", TEXT(E230, "0.00"), " oz (", F230, " grams)")</f>
        <v>Greek Seasoning &amp; Bread Dip Ingredients:
salt, oregano, garlic, basil, onion, mint
• Packed in a facility and/or equipment that produces products containing peanuts, tree nuts, soybean, milk, dairy, eggs, fish, shellfish, wheat, sesame. •
 - NET WT. 0.99 oz (28 grams)</v>
      </c>
      <c r="N230" s="12">
        <v>10000000484</v>
      </c>
      <c r="O230" s="12">
        <v>30000000484</v>
      </c>
      <c r="P230" s="12">
        <v>50000000484</v>
      </c>
      <c r="Q230" s="12">
        <v>70000000484</v>
      </c>
      <c r="R230" s="12">
        <v>90000000484</v>
      </c>
      <c r="S230" s="12">
        <v>11000000484</v>
      </c>
      <c r="T230" s="12">
        <v>13000000484</v>
      </c>
      <c r="U230" s="11" t="s">
        <v>38</v>
      </c>
      <c r="V230" s="11"/>
      <c r="W230" s="8">
        <f>IF(G230 = "NULL", "NULL", G230/4)</f>
        <v>0.55555555555555558</v>
      </c>
      <c r="X230" s="8">
        <f>IF(W230 = "NULL", "NULL", W230*28.35)</f>
        <v>15.750000000000002</v>
      </c>
      <c r="Y230" s="8">
        <f>IF(G230 = "NULL", "NULL", G230*4)</f>
        <v>8.8888888888888893</v>
      </c>
      <c r="Z230" s="8">
        <f>IF(G230 = "NULL", "NULL", H230*4)</f>
        <v>252</v>
      </c>
      <c r="AA230" s="15">
        <v>15000000484</v>
      </c>
      <c r="AB230" s="8">
        <f>IF(OR(E230 = "NULL", G230 = "NULL"), "NULL", (E230+G230)/2)</f>
        <v>1.6049382716049383</v>
      </c>
      <c r="AC230" s="8">
        <f>IF(OR(F230 = "NULL", H230 = "NULL"), "NULL", (F230+H230)/2)</f>
        <v>45.5</v>
      </c>
      <c r="AD230" s="15">
        <v>17000000484</v>
      </c>
      <c r="AE230" s="8">
        <f>IF(H230 = "NULL", "NULL", AF230/28.35)</f>
        <v>5.5555555555555554</v>
      </c>
      <c r="AF230" s="8">
        <f>IF(H230 = "NULL", "NULL", J230*2)</f>
        <v>157.5</v>
      </c>
      <c r="AG230" s="15">
        <v>19000000484</v>
      </c>
      <c r="AH230" s="8">
        <f>IF(AB230 = "NULL", "NULL", AB230*2)</f>
        <v>3.2098765432098766</v>
      </c>
      <c r="AI230" s="8">
        <f>IF(AC230 = "NULL", "NULL", AC230*2)</f>
        <v>91</v>
      </c>
      <c r="AJ230" s="15">
        <v>21000000484</v>
      </c>
      <c r="AK230" s="13" t="s">
        <v>1675</v>
      </c>
      <c r="AL230" s="11" t="str">
        <f>SUBSTITUTE(D230,CHAR(10)&amp;"• Packed in a facility and/or equipment that produces products containing peanuts, tree nuts, soybean, milk, dairy, eggs, fish, shellfish, wheat, sesame. •","")</f>
        <v>Greek Seasoning &amp; Bread Dip Ingredients:
salt, oregano, garlic, basil, onion, mint</v>
      </c>
    </row>
    <row r="231" spans="1:38" ht="75" x14ac:dyDescent="0.3">
      <c r="A231" s="10" t="s">
        <v>516</v>
      </c>
      <c r="B231" s="10" t="s">
        <v>517</v>
      </c>
      <c r="C231" s="10" t="s">
        <v>518</v>
      </c>
      <c r="D231" s="11" t="s">
        <v>2336</v>
      </c>
      <c r="E231" s="8">
        <f>IF(F231 = "NULL", "NULL", F231/28.35)</f>
        <v>0.8</v>
      </c>
      <c r="F231" s="8">
        <v>22.680000000000003</v>
      </c>
      <c r="G231" s="8">
        <f>IF(H231 = "NULL", "NULL", H231/28.35)</f>
        <v>1.6</v>
      </c>
      <c r="H231" s="8">
        <v>45.360000000000007</v>
      </c>
      <c r="I231" s="8">
        <f>IF(G231 = "NULL", "NULL", G231*1.25)</f>
        <v>2</v>
      </c>
      <c r="J231" s="8">
        <f>IF(G231 = "NULL", "NULL", H231*1.25)</f>
        <v>56.70000000000001</v>
      </c>
      <c r="K231" s="8">
        <f>IF(G231 = "NULL", "NULL", G231*2)</f>
        <v>3.2</v>
      </c>
      <c r="L231" s="8">
        <f>IF(G231 = "NULL", "NULL", H231*2)</f>
        <v>90.720000000000013</v>
      </c>
      <c r="M231" s="11" t="str">
        <f>CONCATENATE(D231, CHAR(10), " - NET WT. ", TEXT(E231, "0.00"), " oz (", F231, " grams)")</f>
        <v>Green Dragon Tea Ingredients:
panfired green tea
• Packed in a facility and/or equipment that produces products containing peanuts, tree nuts, soybean, milk, dairy, eggs, fish, shellfish, wheat, sesame. •
 - NET WT. 0.80 oz (22.68 grams)</v>
      </c>
      <c r="N231" s="12">
        <v>10000000145</v>
      </c>
      <c r="O231" s="12">
        <v>30000000145</v>
      </c>
      <c r="P231" s="12">
        <v>50000000145</v>
      </c>
      <c r="Q231" s="12">
        <v>70000000145</v>
      </c>
      <c r="R231" s="12">
        <v>90000000145</v>
      </c>
      <c r="S231" s="12">
        <v>11000000145</v>
      </c>
      <c r="T231" s="12">
        <v>13000000145</v>
      </c>
      <c r="U231" s="10"/>
      <c r="V231" s="11"/>
      <c r="W231" s="8">
        <f>IF(G231 = "NULL", "NULL", G231/4)</f>
        <v>0.4</v>
      </c>
      <c r="X231" s="8">
        <f>IF(W231 = "NULL", "NULL", W231*28.35)</f>
        <v>11.340000000000002</v>
      </c>
      <c r="Y231" s="8">
        <f>IF(G231 = "NULL", "NULL", G231*4)</f>
        <v>6.4</v>
      </c>
      <c r="Z231" s="8">
        <f>IF(G231 = "NULL", "NULL", H231*4)</f>
        <v>181.44000000000003</v>
      </c>
      <c r="AA231" s="15">
        <v>15000000145</v>
      </c>
      <c r="AB231" s="8">
        <f>IF(OR(E231 = "NULL", G231 = "NULL"), "NULL", (E231+G231)/2)</f>
        <v>1.2000000000000002</v>
      </c>
      <c r="AC231" s="8">
        <f>IF(OR(F231 = "NULL", H231 = "NULL"), "NULL", (F231+H231)/2)</f>
        <v>34.020000000000003</v>
      </c>
      <c r="AD231" s="15">
        <v>17000000145</v>
      </c>
      <c r="AE231" s="8">
        <f>IF(H231 = "NULL", "NULL", AF231/28.35)</f>
        <v>4.0000000000000009</v>
      </c>
      <c r="AF231" s="8">
        <f>IF(H231 = "NULL", "NULL", J231*2)</f>
        <v>113.40000000000002</v>
      </c>
      <c r="AG231" s="15">
        <v>19000000145</v>
      </c>
      <c r="AH231" s="8">
        <f>IF(AB231 = "NULL", "NULL", AB231*2)</f>
        <v>2.4000000000000004</v>
      </c>
      <c r="AI231" s="8">
        <f>IF(AC231 = "NULL", "NULL", AC231*2)</f>
        <v>68.040000000000006</v>
      </c>
      <c r="AJ231" s="15">
        <v>21000000145</v>
      </c>
      <c r="AK231" s="13"/>
      <c r="AL231" s="11" t="str">
        <f>SUBSTITUTE(D231,CHAR(10)&amp;"• Packed in a facility and/or equipment that produces products containing peanuts, tree nuts, soybean, milk, dairy, eggs, fish, shellfish, wheat, sesame. •","")</f>
        <v>Green Dragon Tea Ingredients:
panfired green tea</v>
      </c>
    </row>
    <row r="232" spans="1:38" ht="75" x14ac:dyDescent="0.3">
      <c r="A232" s="10" t="s">
        <v>1640</v>
      </c>
      <c r="B232" s="10" t="s">
        <v>519</v>
      </c>
      <c r="C232" s="10" t="s">
        <v>520</v>
      </c>
      <c r="D232" s="11" t="s">
        <v>2339</v>
      </c>
      <c r="E232" s="8">
        <f>IF(F232 = "NULL", "NULL", F232/28.35)</f>
        <v>0.8</v>
      </c>
      <c r="F232" s="8">
        <v>22.680000000000003</v>
      </c>
      <c r="G232" s="8">
        <f>IF(H232 = "NULL", "NULL", H232/28.35)</f>
        <v>1.6</v>
      </c>
      <c r="H232" s="8">
        <v>45.360000000000007</v>
      </c>
      <c r="I232" s="8">
        <f>IF(G232 = "NULL", "NULL", G232*1.25)</f>
        <v>2</v>
      </c>
      <c r="J232" s="8">
        <f>IF(G232 = "NULL", "NULL", H232*1.25)</f>
        <v>56.70000000000001</v>
      </c>
      <c r="K232" s="8">
        <f>IF(G232 = "NULL", "NULL", G232*2)</f>
        <v>3.2</v>
      </c>
      <c r="L232" s="8">
        <f>IF(G232 = "NULL", "NULL", H232*2)</f>
        <v>90.720000000000013</v>
      </c>
      <c r="M232" s="11" t="str">
        <f>CONCATENATE(D232, CHAR(10), " - NET WT. ", TEXT(E232, "0.00"), " oz (", F232, " grams)")</f>
        <v>Green Sencha Tea Ingredients:
green sencha leaves
• Packed in a facility and/or equipment that produces products containing peanuts, tree nuts, soybean, milk, dairy, eggs, fish, shellfish, wheat, sesame. •
 - NET WT. 0.80 oz (22.68 grams)</v>
      </c>
      <c r="N232" s="12">
        <v>10000000146</v>
      </c>
      <c r="O232" s="12">
        <v>30000000146</v>
      </c>
      <c r="P232" s="12">
        <v>50000000146</v>
      </c>
      <c r="Q232" s="12">
        <v>70000000146</v>
      </c>
      <c r="R232" s="12">
        <v>90000000146</v>
      </c>
      <c r="S232" s="12">
        <v>11000000146</v>
      </c>
      <c r="T232" s="12">
        <v>13000000146</v>
      </c>
      <c r="U232" s="10" t="s">
        <v>38</v>
      </c>
      <c r="V232" s="11" t="s">
        <v>1299</v>
      </c>
      <c r="W232" s="8">
        <f>IF(G232 = "NULL", "NULL", G232/4)</f>
        <v>0.4</v>
      </c>
      <c r="X232" s="8">
        <f>IF(W232 = "NULL", "NULL", W232*28.35)</f>
        <v>11.340000000000002</v>
      </c>
      <c r="Y232" s="8">
        <f>IF(G232 = "NULL", "NULL", G232*4)</f>
        <v>6.4</v>
      </c>
      <c r="Z232" s="8">
        <f>IF(G232 = "NULL", "NULL", H232*4)</f>
        <v>181.44000000000003</v>
      </c>
      <c r="AA232" s="15">
        <v>15000000146</v>
      </c>
      <c r="AB232" s="8">
        <f>IF(OR(E232 = "NULL", G232 = "NULL"), "NULL", (E232+G232)/2)</f>
        <v>1.2000000000000002</v>
      </c>
      <c r="AC232" s="8">
        <f>IF(OR(F232 = "NULL", H232 = "NULL"), "NULL", (F232+H232)/2)</f>
        <v>34.020000000000003</v>
      </c>
      <c r="AD232" s="15">
        <v>17000000146</v>
      </c>
      <c r="AE232" s="8">
        <f>IF(H232 = "NULL", "NULL", AF232/28.35)</f>
        <v>4.0000000000000009</v>
      </c>
      <c r="AF232" s="8">
        <f>IF(H232 = "NULL", "NULL", J232*2)</f>
        <v>113.40000000000002</v>
      </c>
      <c r="AG232" s="15">
        <v>19000000146</v>
      </c>
      <c r="AH232" s="8">
        <f>IF(AB232 = "NULL", "NULL", AB232*2)</f>
        <v>2.4000000000000004</v>
      </c>
      <c r="AI232" s="8">
        <f>IF(AC232 = "NULL", "NULL", AC232*2)</f>
        <v>68.040000000000006</v>
      </c>
      <c r="AJ232" s="15">
        <v>21000000146</v>
      </c>
      <c r="AK232" s="13"/>
      <c r="AL232" s="11" t="str">
        <f>SUBSTITUTE(D232,CHAR(10)&amp;"• Packed in a facility and/or equipment that produces products containing peanuts, tree nuts, soybean, milk, dairy, eggs, fish, shellfish, wheat, sesame. •","")</f>
        <v>Green Sencha Tea Ingredients:
green sencha leaves</v>
      </c>
    </row>
    <row r="233" spans="1:38" ht="135" x14ac:dyDescent="0.3">
      <c r="A233" s="10" t="s">
        <v>522</v>
      </c>
      <c r="B233" s="10" t="s">
        <v>523</v>
      </c>
      <c r="C233" s="10" t="s">
        <v>523</v>
      </c>
      <c r="D233" s="11" t="s">
        <v>2266</v>
      </c>
      <c r="E233" s="8">
        <f>IF(F233 = "NULL", "NULL", F233/28.35)</f>
        <v>1.95</v>
      </c>
      <c r="F233" s="8">
        <v>55.282499999999999</v>
      </c>
      <c r="G233" s="8">
        <f>IF(H233 = "NULL", "NULL", H233/28.35)</f>
        <v>3.9</v>
      </c>
      <c r="H233" s="8">
        <v>110.565</v>
      </c>
      <c r="I233" s="8">
        <f>IF(G233 = "NULL", "NULL", G233*1.25)</f>
        <v>4.875</v>
      </c>
      <c r="J233" s="8">
        <f>IF(G233 = "NULL", "NULL", H233*1.25)</f>
        <v>138.20625000000001</v>
      </c>
      <c r="K233" s="8">
        <f>IF(G233 = "NULL", "NULL", G233*2)</f>
        <v>7.8</v>
      </c>
      <c r="L233" s="8">
        <f>IF(G233 = "NULL", "NULL", H233*2)</f>
        <v>221.13</v>
      </c>
      <c r="M233" s="11" t="str">
        <f>CONCATENATE(D233, CHAR(10), " - NET WT. ", TEXT(E233, "0.00"), " oz (", F233, " grams)")</f>
        <v>Griller Thriller Ingredients:
sugar, brown sugar, salt, dry honey (refinery syrup, honey), dehydrated peach, paprika and other spices, dehydrated garlic and onion, oleoresin paprika and turmeric added for color and not more than 1.0% silicone dioxide added to prevent caking
• Packed in a facility and/or equipment that produces products containing peanuts, tree nuts, soybean, milk, dairy, eggs, fish, shellfish, wheat, sesame. •
 - NET WT. 1.95 oz (55.2825 grams)</v>
      </c>
      <c r="N233" s="12">
        <v>10000000147</v>
      </c>
      <c r="O233" s="12">
        <v>30000000147</v>
      </c>
      <c r="P233" s="12">
        <v>50000000147</v>
      </c>
      <c r="Q233" s="12">
        <v>70000000147</v>
      </c>
      <c r="R233" s="12">
        <v>90000000147</v>
      </c>
      <c r="S233" s="12">
        <v>11000000147</v>
      </c>
      <c r="T233" s="12">
        <v>13000000147</v>
      </c>
      <c r="U233" s="10" t="s">
        <v>38</v>
      </c>
      <c r="V233" s="11"/>
      <c r="W233" s="8">
        <f>IF(G233 = "NULL", "NULL", G233/4)</f>
        <v>0.97499999999999998</v>
      </c>
      <c r="X233" s="8">
        <f>IF(W233 = "NULL", "NULL", W233*28.35)</f>
        <v>27.641249999999999</v>
      </c>
      <c r="Y233" s="8">
        <f>IF(G233 = "NULL", "NULL", G233*4)</f>
        <v>15.6</v>
      </c>
      <c r="Z233" s="8">
        <f>IF(G233 = "NULL", "NULL", H233*4)</f>
        <v>442.26</v>
      </c>
      <c r="AA233" s="15">
        <v>15000000147</v>
      </c>
      <c r="AB233" s="8">
        <f>IF(OR(E233 = "NULL", G233 = "NULL"), "NULL", (E233+G233)/2)</f>
        <v>2.9249999999999998</v>
      </c>
      <c r="AC233" s="8">
        <f>IF(OR(F233 = "NULL", H233 = "NULL"), "NULL", (F233+H233)/2)</f>
        <v>82.923749999999998</v>
      </c>
      <c r="AD233" s="15">
        <v>17000000147</v>
      </c>
      <c r="AE233" s="8">
        <f>IF(H233 = "NULL", "NULL", AF233/28.35)</f>
        <v>9.75</v>
      </c>
      <c r="AF233" s="8">
        <f>IF(H233 = "NULL", "NULL", J233*2)</f>
        <v>276.41250000000002</v>
      </c>
      <c r="AG233" s="15">
        <v>19000000147</v>
      </c>
      <c r="AH233" s="8">
        <f>IF(AB233 = "NULL", "NULL", AB233*2)</f>
        <v>5.85</v>
      </c>
      <c r="AI233" s="8">
        <f>IF(AC233 = "NULL", "NULL", AC233*2)</f>
        <v>165.8475</v>
      </c>
      <c r="AJ233" s="15">
        <v>21000000147</v>
      </c>
      <c r="AK233" s="13"/>
      <c r="AL233" s="11" t="str">
        <f>SUBSTITUTE(D233,CHAR(10)&amp;"• Packed in a facility and/or equipment that produces products containing peanuts, tree nuts, soybean, milk, dairy, eggs, fish, shellfish, wheat, sesame. •","")</f>
        <v>Griller Thriller Ingredients:
sugar, brown sugar, salt, dry honey (refinery syrup, honey), dehydrated peach, paprika and other spices, dehydrated garlic and onion, oleoresin paprika and turmeric added for color and not more than 1.0% silicone dioxide added to prevent caking</v>
      </c>
    </row>
    <row r="234" spans="1:38" ht="120" x14ac:dyDescent="0.3">
      <c r="A234" s="39" t="s">
        <v>524</v>
      </c>
      <c r="B234" s="10" t="s">
        <v>525</v>
      </c>
      <c r="C234" s="10" t="s">
        <v>526</v>
      </c>
      <c r="D234" s="11" t="s">
        <v>2288</v>
      </c>
      <c r="E234" s="8">
        <f>IF(F234 = "NULL", "NULL", F234/28.35)</f>
        <v>0.5</v>
      </c>
      <c r="F234" s="8">
        <v>14.175000000000001</v>
      </c>
      <c r="G234" s="8">
        <f>IF(H234 = "NULL", "NULL", H234/28.35)</f>
        <v>1</v>
      </c>
      <c r="H234" s="8">
        <v>28.35</v>
      </c>
      <c r="I234" s="8">
        <f>IF(G234 = "NULL", "NULL", G234*1.25)</f>
        <v>1.25</v>
      </c>
      <c r="J234" s="8">
        <f>IF(G234 = "NULL", "NULL", H234*1.25)</f>
        <v>35.4375</v>
      </c>
      <c r="K234" s="8">
        <f>IF(G234 = "NULL", "NULL", G234*2)</f>
        <v>2</v>
      </c>
      <c r="L234" s="8">
        <f>IF(G234 = "NULL", "NULL", H234*2)</f>
        <v>56.7</v>
      </c>
      <c r="M234" s="11" t="str">
        <f>CONCATENATE(D234, CHAR(10), " - NET WT. ", TEXT(E234, "0.00"), " oz (", F234, " grams)")</f>
        <v>Grillin' with Heat Seasoning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
 - NET WT. 0.50 oz (14.175 grams)</v>
      </c>
      <c r="N234" s="12">
        <v>10000000148</v>
      </c>
      <c r="O234" s="12">
        <v>30000000148</v>
      </c>
      <c r="P234" s="12">
        <v>50000000148</v>
      </c>
      <c r="Q234" s="12">
        <v>70000000148</v>
      </c>
      <c r="R234" s="12">
        <v>90000000148</v>
      </c>
      <c r="S234" s="12">
        <v>11000000148</v>
      </c>
      <c r="T234" s="12">
        <v>13000000148</v>
      </c>
      <c r="U234" s="10"/>
      <c r="V234" s="11"/>
      <c r="W234" s="8">
        <f>IF(G234 = "NULL", "NULL", G234/4)</f>
        <v>0.25</v>
      </c>
      <c r="X234" s="8">
        <f>IF(W234 = "NULL", "NULL", W234*28.35)</f>
        <v>7.0875000000000004</v>
      </c>
      <c r="Y234" s="8">
        <f>IF(G234 = "NULL", "NULL", G234*4)</f>
        <v>4</v>
      </c>
      <c r="Z234" s="8">
        <f>IF(G234 = "NULL", "NULL", H234*4)</f>
        <v>113.4</v>
      </c>
      <c r="AA234" s="15">
        <v>15000000148</v>
      </c>
      <c r="AB234" s="8">
        <f>IF(OR(E234 = "NULL", G234 = "NULL"), "NULL", (E234+G234)/2)</f>
        <v>0.75</v>
      </c>
      <c r="AC234" s="8">
        <f>IF(OR(F234 = "NULL", H234 = "NULL"), "NULL", (F234+H234)/2)</f>
        <v>21.262500000000003</v>
      </c>
      <c r="AD234" s="15">
        <v>17000000148</v>
      </c>
      <c r="AE234" s="8">
        <f>IF(H234 = "NULL", "NULL", AF234/28.35)</f>
        <v>2.5</v>
      </c>
      <c r="AF234" s="8">
        <f>IF(H234 = "NULL", "NULL", J234*2)</f>
        <v>70.875</v>
      </c>
      <c r="AG234" s="15">
        <v>19000000148</v>
      </c>
      <c r="AH234" s="8">
        <f>IF(AB234 = "NULL", "NULL", AB234*2)</f>
        <v>1.5</v>
      </c>
      <c r="AI234" s="8">
        <f>IF(AC234 = "NULL", "NULL", AC234*2)</f>
        <v>42.525000000000006</v>
      </c>
      <c r="AJ234" s="15">
        <v>21000000148</v>
      </c>
      <c r="AK234" s="13"/>
      <c r="AL234" s="11" t="str">
        <f>SUBSTITUTE(D234,CHAR(10)&amp;"• Packed in a facility and/or equipment that produces products containing peanuts, tree nuts, soybean, milk, dairy, eggs, fish, shellfish, wheat, sesame. •","")</f>
        <v>Grillin' with Heat Seasoning Ingredients:
black pepper, chili powder, paprika, salt, brown sugar, spices, dehydrated garlic, onion, sugar, worchestershire powder, turmeric, oregano, disodium inosinate, guanylate (natural sodium salt) &lt;2% calcium stearate (anti caking)</v>
      </c>
    </row>
    <row r="235" spans="1:38" ht="75" x14ac:dyDescent="0.3">
      <c r="A235" s="10" t="s">
        <v>1903</v>
      </c>
      <c r="B235" s="10" t="s">
        <v>1901</v>
      </c>
      <c r="C235" s="10" t="s">
        <v>1901</v>
      </c>
      <c r="D235" s="11" t="s">
        <v>2589</v>
      </c>
      <c r="E235" s="8">
        <f>IF(F235 = "NULL", "NULL", F235/28.35)</f>
        <v>3.5273368606701938E-2</v>
      </c>
      <c r="F235" s="8">
        <v>1</v>
      </c>
      <c r="G235" s="8">
        <f>IF(H235 = "NULL", "NULL", H235/28.35)</f>
        <v>7.0546737213403876E-2</v>
      </c>
      <c r="H235" s="8">
        <v>2</v>
      </c>
      <c r="I235" s="8">
        <f>IF(G235 = "NULL", "NULL", G235*1.25)</f>
        <v>8.8183421516754845E-2</v>
      </c>
      <c r="J235" s="8">
        <f>IF(G235 = "NULL", "NULL", H235*1.25)</f>
        <v>2.5</v>
      </c>
      <c r="K235" s="8">
        <f>IF(G235 = "NULL", "NULL", G235*2)</f>
        <v>0.14109347442680775</v>
      </c>
      <c r="L235" s="8">
        <f>IF(G235 = "NULL", "NULL", H235*2)</f>
        <v>4</v>
      </c>
      <c r="M235" s="11" t="str">
        <f>CONCATENATE(D235, CHAR(10), " - NET WT. ", TEXT(E235, "0.00"), " oz (", F235, " grams)")</f>
        <v>Ground Cinnamon Ingredients:
cinnamon
• Packed in a facility and/or equipment that produces products containing peanuts, tree nuts, soybean, milk, dairy, eggs, fish, shellfish, wheat, sesame. •
 - NET WT. 0.04 oz (1 grams)</v>
      </c>
      <c r="N235" s="12">
        <v>10000000532</v>
      </c>
      <c r="O235" s="12">
        <v>30000000532</v>
      </c>
      <c r="P235" s="12">
        <v>50000000532</v>
      </c>
      <c r="Q235" s="12">
        <v>70000000532</v>
      </c>
      <c r="R235" s="12">
        <v>90000000532</v>
      </c>
      <c r="S235" s="12">
        <v>11000000532</v>
      </c>
      <c r="T235" s="12">
        <v>13000000532</v>
      </c>
      <c r="U235" s="24"/>
      <c r="W235" s="8">
        <f>IF(G235 = "NULL", "NULL", G235/4)</f>
        <v>1.7636684303350969E-2</v>
      </c>
      <c r="X235" s="8">
        <f>IF(W235 = "NULL", "NULL", W235*28.35)</f>
        <v>0.5</v>
      </c>
      <c r="Y235" s="8">
        <f>IF(G235 = "NULL", "NULL", G235*4)</f>
        <v>0.2821869488536155</v>
      </c>
      <c r="Z235" s="8">
        <f>IF(G235 = "NULL", "NULL", H235*4)</f>
        <v>8</v>
      </c>
      <c r="AA235" s="15">
        <v>15000000532</v>
      </c>
      <c r="AB235" s="8">
        <f>IF(OR(E235 = "NULL", G235 = "NULL"), "NULL", (E235+G235)/2)</f>
        <v>5.2910052910052907E-2</v>
      </c>
      <c r="AC235" s="8">
        <f>IF(OR(F235 = "NULL", H235 = "NULL"), "NULL", (F235+H235)/2)</f>
        <v>1.5</v>
      </c>
      <c r="AD235" s="15">
        <v>17000000532</v>
      </c>
      <c r="AE235" s="8">
        <f>IF(H235 = "NULL", "NULL", AF235/28.35)</f>
        <v>0.17636684303350969</v>
      </c>
      <c r="AF235" s="8">
        <f>IF(H235 = "NULL", "NULL", J235*2)</f>
        <v>5</v>
      </c>
      <c r="AG235" s="15">
        <v>19000000532</v>
      </c>
      <c r="AH235" s="8">
        <f>IF(AB235 = "NULL", "NULL", AB235*2)</f>
        <v>0.10582010582010581</v>
      </c>
      <c r="AI235" s="8">
        <f>IF(AC235 = "NULL", "NULL", AC235*2)</f>
        <v>3</v>
      </c>
      <c r="AJ235" s="15">
        <v>21000000532</v>
      </c>
      <c r="AK235" s="13"/>
      <c r="AL235" s="11" t="str">
        <f>SUBSTITUTE(D235,CHAR(10)&amp;"• Packed in a facility and/or equipment that produces products containing peanuts, tree nuts, soybean, milk, dairy, eggs, fish, shellfish, wheat, sesame. •","")</f>
        <v>Ground Cinnamon Ingredients:
cinnamon</v>
      </c>
    </row>
    <row r="236" spans="1:38" ht="75" x14ac:dyDescent="0.3">
      <c r="A236" s="10" t="s">
        <v>527</v>
      </c>
      <c r="B236" s="10" t="s">
        <v>528</v>
      </c>
      <c r="C236" s="10" t="s">
        <v>528</v>
      </c>
      <c r="D236" s="11" t="s">
        <v>2586</v>
      </c>
      <c r="E236" s="8">
        <f>IF(F236 = "NULL", "NULL", F236/28.35)</f>
        <v>1.6499999999999997</v>
      </c>
      <c r="F236" s="8">
        <v>46.777499999999996</v>
      </c>
      <c r="G236" s="8">
        <f>IF(H236 = "NULL", "NULL", H236/28.35)</f>
        <v>3.2999999999999994</v>
      </c>
      <c r="H236" s="8">
        <v>93.554999999999993</v>
      </c>
      <c r="I236" s="8">
        <f>IF(G236 = "NULL", "NULL", G236*1.25)</f>
        <v>4.1249999999999991</v>
      </c>
      <c r="J236" s="8">
        <f>IF(G236 = "NULL", "NULL", H236*1.25)</f>
        <v>116.94374999999999</v>
      </c>
      <c r="K236" s="8">
        <f>IF(G236 = "NULL", "NULL", G236*2)</f>
        <v>6.5999999999999988</v>
      </c>
      <c r="L236" s="8">
        <f>IF(G236 = "NULL", "NULL", H236*2)</f>
        <v>187.10999999999999</v>
      </c>
      <c r="M236" s="11" t="str">
        <f>CONCATENATE(D236, CHAR(10), " - NET WT. ", TEXT(E236, "0.00"), " oz (", F236, " grams)")</f>
        <v>Ground Ginger Ingredients:
ground ginger
• Packed in a facility and/or equipment that produces products containing peanuts, tree nuts, soybean, milk, dairy, eggs, fish, shellfish, wheat, sesame. •
 - NET WT. 1.65 oz (46.7775 grams)</v>
      </c>
      <c r="N236" s="12">
        <v>10000000477</v>
      </c>
      <c r="O236" s="12">
        <v>30000000477</v>
      </c>
      <c r="P236" s="12">
        <v>50000000477</v>
      </c>
      <c r="Q236" s="12">
        <v>70000000477</v>
      </c>
      <c r="R236" s="12">
        <v>90000000477</v>
      </c>
      <c r="S236" s="12">
        <v>11000000477</v>
      </c>
      <c r="T236" s="12">
        <v>13000000477</v>
      </c>
      <c r="U236" s="10"/>
      <c r="V236" s="11"/>
      <c r="W236" s="8">
        <f>IF(G236 = "NULL", "NULL", G236/4)</f>
        <v>0.82499999999999984</v>
      </c>
      <c r="X236" s="8">
        <f>IF(W236 = "NULL", "NULL", W236*28.35)</f>
        <v>23.388749999999998</v>
      </c>
      <c r="Y236" s="8">
        <f>IF(G236 = "NULL", "NULL", G236*4)</f>
        <v>13.199999999999998</v>
      </c>
      <c r="Z236" s="8">
        <f>IF(G236 = "NULL", "NULL", H236*4)</f>
        <v>374.21999999999997</v>
      </c>
      <c r="AA236" s="15">
        <v>15000000477</v>
      </c>
      <c r="AB236" s="8">
        <f>IF(OR(E236 = "NULL", G236 = "NULL"), "NULL", (E236+G236)/2)</f>
        <v>2.4749999999999996</v>
      </c>
      <c r="AC236" s="8">
        <f>IF(OR(F236 = "NULL", H236 = "NULL"), "NULL", (F236+H236)/2)</f>
        <v>70.166249999999991</v>
      </c>
      <c r="AD236" s="15">
        <v>17000000477</v>
      </c>
      <c r="AE236" s="8">
        <f>IF(H236 = "NULL", "NULL", AF236/28.35)</f>
        <v>8.25</v>
      </c>
      <c r="AF236" s="8">
        <f>IF(H236 = "NULL", "NULL", J236*2)</f>
        <v>233.88749999999999</v>
      </c>
      <c r="AG236" s="15">
        <v>19000000477</v>
      </c>
      <c r="AH236" s="8">
        <f>IF(AB236 = "NULL", "NULL", AB236*2)</f>
        <v>4.9499999999999993</v>
      </c>
      <c r="AI236" s="8">
        <f>IF(AC236 = "NULL", "NULL", AC236*2)</f>
        <v>140.33249999999998</v>
      </c>
      <c r="AJ236" s="15">
        <v>21000000477</v>
      </c>
      <c r="AK236" s="13"/>
      <c r="AL236" s="11" t="str">
        <f>SUBSTITUTE(D236,CHAR(10)&amp;"• Packed in a facility and/or equipment that produces products containing peanuts, tree nuts, soybean, milk, dairy, eggs, fish, shellfish, wheat, sesame. •","")</f>
        <v>Ground Ginger Ingredients:
ground ginger</v>
      </c>
    </row>
    <row r="237" spans="1:38" ht="90" x14ac:dyDescent="0.3">
      <c r="A237" s="10" t="s">
        <v>1327</v>
      </c>
      <c r="B237" s="10" t="s">
        <v>1326</v>
      </c>
      <c r="C237" s="10" t="s">
        <v>1326</v>
      </c>
      <c r="D237" s="11" t="s">
        <v>2325</v>
      </c>
      <c r="E237" s="8">
        <f>IF(F237 = "NULL", "NULL", F237/28.35)</f>
        <v>0.77601410934744264</v>
      </c>
      <c r="F237" s="8">
        <v>22</v>
      </c>
      <c r="G237" s="8">
        <f>IF(H237 = "NULL", "NULL", H237/28.35)</f>
        <v>1.6578483245149911</v>
      </c>
      <c r="H237" s="8">
        <v>47</v>
      </c>
      <c r="I237" s="8">
        <f>IF(G237 = "NULL", "NULL", G237*1.25)</f>
        <v>2.0723104056437389</v>
      </c>
      <c r="J237" s="8">
        <f>IF(G237 = "NULL", "NULL", H237*1.25)</f>
        <v>58.75</v>
      </c>
      <c r="K237" s="8">
        <f>IF(G237 = "NULL", "NULL", G237*2)</f>
        <v>3.3156966490299822</v>
      </c>
      <c r="L237" s="8">
        <f>IF(G237 = "NULL", "NULL", H237*2)</f>
        <v>94</v>
      </c>
      <c r="M237" s="11" t="str">
        <f>CONCATENATE(D237, CHAR(10), " - NET WT. ", TEXT(E237, "0.00"), " oz (", F237, " grams)")</f>
        <v>Guacamole Seasoning Ingredients:
onion, salt, crushed red pepper, garlic, citric acid, lime juice powder, cilantro and cumin
• Packed in a facility and/or equipment that produces products containing peanuts, tree nuts, soybean, milk, dairy, eggs, fish, shellfish, wheat, sesame. •
 - NET WT. 0.78 oz (22 grams)</v>
      </c>
      <c r="N237" s="12">
        <v>10000000491</v>
      </c>
      <c r="O237" s="12">
        <v>30000000491</v>
      </c>
      <c r="P237" s="12">
        <v>50000000491</v>
      </c>
      <c r="Q237" s="12">
        <v>70000000491</v>
      </c>
      <c r="R237" s="12">
        <v>90000000491</v>
      </c>
      <c r="S237" s="12">
        <v>11000000491</v>
      </c>
      <c r="T237" s="12">
        <v>13000000491</v>
      </c>
      <c r="U237" s="10" t="s">
        <v>38</v>
      </c>
      <c r="V237" s="11" t="s">
        <v>836</v>
      </c>
      <c r="W237" s="8">
        <f>IF(G237 = "NULL", "NULL", G237/4)</f>
        <v>0.41446208112874777</v>
      </c>
      <c r="X237" s="8">
        <f>IF(W237 = "NULL", "NULL", W237*28.35)</f>
        <v>11.75</v>
      </c>
      <c r="Y237" s="8">
        <f>IF(G237 = "NULL", "NULL", G237*4)</f>
        <v>6.6313932980599644</v>
      </c>
      <c r="Z237" s="8">
        <f>IF(G237 = "NULL", "NULL", H237*4)</f>
        <v>188</v>
      </c>
      <c r="AA237" s="15">
        <v>15000000491</v>
      </c>
      <c r="AB237" s="8">
        <f>IF(OR(E237 = "NULL", G237 = "NULL"), "NULL", (E237+G237)/2)</f>
        <v>1.2169312169312168</v>
      </c>
      <c r="AC237" s="8">
        <f>IF(OR(F237 = "NULL", H237 = "NULL"), "NULL", (F237+H237)/2)</f>
        <v>34.5</v>
      </c>
      <c r="AD237" s="15">
        <v>17000000491</v>
      </c>
      <c r="AE237" s="8">
        <f>IF(H237 = "NULL", "NULL", AF237/28.35)</f>
        <v>4.1446208112874778</v>
      </c>
      <c r="AF237" s="8">
        <f>IF(H237 = "NULL", "NULL", J237*2)</f>
        <v>117.5</v>
      </c>
      <c r="AG237" s="15">
        <v>19000000491</v>
      </c>
      <c r="AH237" s="8">
        <f>IF(AB237 = "NULL", "NULL", AB237*2)</f>
        <v>2.4338624338624335</v>
      </c>
      <c r="AI237" s="8">
        <f>IF(AC237 = "NULL", "NULL", AC237*2)</f>
        <v>69</v>
      </c>
      <c r="AJ237" s="15">
        <v>21000000491</v>
      </c>
      <c r="AK237" s="13"/>
      <c r="AL237" s="11" t="str">
        <f>SUBSTITUTE(D237,CHAR(10)&amp;"• Packed in a facility and/or equipment that produces products containing peanuts, tree nuts, soybean, milk, dairy, eggs, fish, shellfish, wheat, sesame. •","")</f>
        <v>Guacamole Seasoning Ingredients:
onion, salt, crushed red pepper, garlic, citric acid, lime juice powder, cilantro and cumin</v>
      </c>
    </row>
    <row r="238" spans="1:38" ht="90" x14ac:dyDescent="0.3">
      <c r="A238" s="10" t="s">
        <v>529</v>
      </c>
      <c r="B238" s="10" t="s">
        <v>530</v>
      </c>
      <c r="C238" s="10" t="s">
        <v>531</v>
      </c>
      <c r="D238" s="11" t="s">
        <v>2325</v>
      </c>
      <c r="E238" s="8">
        <f>IF(F238 = "NULL", "NULL", F238/28.35)</f>
        <v>0.8</v>
      </c>
      <c r="F238" s="8">
        <v>22.680000000000003</v>
      </c>
      <c r="G238" s="8">
        <f>IF(H238 = "NULL", "NULL", H238/28.35)</f>
        <v>1.6</v>
      </c>
      <c r="H238" s="8">
        <v>45.360000000000007</v>
      </c>
      <c r="I238" s="8">
        <f>IF(G238 = "NULL", "NULL", G238*1.25)</f>
        <v>2</v>
      </c>
      <c r="J238" s="8">
        <f>IF(G238 = "NULL", "NULL", H238*1.25)</f>
        <v>56.70000000000001</v>
      </c>
      <c r="K238" s="8">
        <f>IF(G238 = "NULL", "NULL", G238*2)</f>
        <v>3.2</v>
      </c>
      <c r="L238" s="8">
        <f>IF(G238 = "NULL", "NULL", H238*2)</f>
        <v>90.720000000000013</v>
      </c>
      <c r="M238" s="11" t="str">
        <f>CONCATENATE(D238, CHAR(10), " - NET WT. ", TEXT(E238, "0.00"), " oz (", F238, " grams)")</f>
        <v>Guacamole Seasoning Ingredients:
onion, salt, crushed red pepper, garlic, citric acid, lime juice powder, cilantro and cumin
• Packed in a facility and/or equipment that produces products containing peanuts, tree nuts, soybean, milk, dairy, eggs, fish, shellfish, wheat, sesame. •
 - NET WT. 0.80 oz (22.68 grams)</v>
      </c>
      <c r="N238" s="12">
        <v>10000000149</v>
      </c>
      <c r="O238" s="12">
        <v>30000000149</v>
      </c>
      <c r="P238" s="12">
        <v>50000000149</v>
      </c>
      <c r="Q238" s="12">
        <v>70000000149</v>
      </c>
      <c r="R238" s="12">
        <v>90000000149</v>
      </c>
      <c r="S238" s="12">
        <v>11000000149</v>
      </c>
      <c r="T238" s="12">
        <v>13000000149</v>
      </c>
      <c r="U238" s="10" t="s">
        <v>38</v>
      </c>
      <c r="V238" s="11"/>
      <c r="W238" s="8">
        <f>IF(G238 = "NULL", "NULL", G238/4)</f>
        <v>0.4</v>
      </c>
      <c r="X238" s="8">
        <f>IF(W238 = "NULL", "NULL", W238*28.35)</f>
        <v>11.340000000000002</v>
      </c>
      <c r="Y238" s="8">
        <f>IF(G238 = "NULL", "NULL", G238*4)</f>
        <v>6.4</v>
      </c>
      <c r="Z238" s="8">
        <f>IF(G238 = "NULL", "NULL", H238*4)</f>
        <v>181.44000000000003</v>
      </c>
      <c r="AA238" s="15">
        <v>15000000149</v>
      </c>
      <c r="AB238" s="8">
        <f>IF(OR(E238 = "NULL", G238 = "NULL"), "NULL", (E238+G238)/2)</f>
        <v>1.2000000000000002</v>
      </c>
      <c r="AC238" s="8">
        <f>IF(OR(F238 = "NULL", H238 = "NULL"), "NULL", (F238+H238)/2)</f>
        <v>34.020000000000003</v>
      </c>
      <c r="AD238" s="15">
        <v>17000000149</v>
      </c>
      <c r="AE238" s="8">
        <f>IF(H238 = "NULL", "NULL", AF238/28.35)</f>
        <v>4.0000000000000009</v>
      </c>
      <c r="AF238" s="8">
        <f>IF(H238 = "NULL", "NULL", J238*2)</f>
        <v>113.40000000000002</v>
      </c>
      <c r="AG238" s="15">
        <v>19000000149</v>
      </c>
      <c r="AH238" s="8">
        <f>IF(AB238 = "NULL", "NULL", AB238*2)</f>
        <v>2.4000000000000004</v>
      </c>
      <c r="AI238" s="8">
        <f>IF(AC238 = "NULL", "NULL", AC238*2)</f>
        <v>68.040000000000006</v>
      </c>
      <c r="AJ238" s="15">
        <v>21000000149</v>
      </c>
      <c r="AK238" s="13"/>
      <c r="AL238" s="11" t="str">
        <f>SUBSTITUTE(D238,CHAR(10)&amp;"• Packed in a facility and/or equipment that produces products containing peanuts, tree nuts, soybean, milk, dairy, eggs, fish, shellfish, wheat, sesame. •","")</f>
        <v>Guacamole Seasoning Ingredients:
onion, salt, crushed red pepper, garlic, citric acid, lime juice powder, cilantro and cumin</v>
      </c>
    </row>
    <row r="239" spans="1:38" ht="90" x14ac:dyDescent="0.3">
      <c r="A239" s="10" t="s">
        <v>532</v>
      </c>
      <c r="B239" s="10" t="s">
        <v>533</v>
      </c>
      <c r="C239" s="10" t="s">
        <v>533</v>
      </c>
      <c r="D239" s="11" t="s">
        <v>2491</v>
      </c>
      <c r="E239" s="8">
        <f>IF(F239 = "NULL", "NULL", F239/28.35)</f>
        <v>2</v>
      </c>
      <c r="F239" s="8">
        <v>56.7</v>
      </c>
      <c r="G239" s="8">
        <f>IF(H239 = "NULL", "NULL", H239/28.35)</f>
        <v>4</v>
      </c>
      <c r="H239" s="8">
        <v>113.4</v>
      </c>
      <c r="I239" s="8">
        <f>IF(G239 = "NULL", "NULL", G239*1.25)</f>
        <v>5</v>
      </c>
      <c r="J239" s="8">
        <f>IF(G239 = "NULL", "NULL", H239*1.25)</f>
        <v>141.75</v>
      </c>
      <c r="K239" s="8">
        <f>IF(G239 = "NULL", "NULL", G239*2)</f>
        <v>8</v>
      </c>
      <c r="L239" s="8">
        <f>IF(G239 = "NULL", "NULL", H239*2)</f>
        <v>226.8</v>
      </c>
      <c r="M239" s="11" t="str">
        <f>CONCATENATE(D239, CHAR(10), " - NET WT. ", TEXT(E239, "0.00"), " oz (", F239, " grams)")</f>
        <v>Gyro Seasoning Ingredients:
onion, garlic, sea salt, oregano, marjoram, black pepper and rosemary
• Packed in a facility and/or equipment that produces products containing peanuts, tree nuts, soybean, milk, dairy, eggs, fish, shellfish, wheat, sesame. •
 - NET WT. 2.00 oz (56.7 grams)</v>
      </c>
      <c r="N239" s="12">
        <v>10000000400</v>
      </c>
      <c r="O239" s="12">
        <v>30000000400</v>
      </c>
      <c r="P239" s="12">
        <v>50000000400</v>
      </c>
      <c r="Q239" s="12">
        <v>70000000400</v>
      </c>
      <c r="R239" s="12">
        <v>90000000400</v>
      </c>
      <c r="S239" s="12">
        <v>11000000400</v>
      </c>
      <c r="T239" s="12">
        <v>13000000400</v>
      </c>
      <c r="U239" s="10" t="s">
        <v>38</v>
      </c>
      <c r="V239" s="11"/>
      <c r="W239" s="8">
        <f>IF(G239 = "NULL", "NULL", G239/4)</f>
        <v>1</v>
      </c>
      <c r="X239" s="8">
        <f>IF(W239 = "NULL", "NULL", W239*28.35)</f>
        <v>28.35</v>
      </c>
      <c r="Y239" s="8">
        <f>IF(G239 = "NULL", "NULL", G239*4)</f>
        <v>16</v>
      </c>
      <c r="Z239" s="8">
        <f>IF(G239 = "NULL", "NULL", H239*4)</f>
        <v>453.6</v>
      </c>
      <c r="AA239" s="15">
        <v>15000000400</v>
      </c>
      <c r="AB239" s="8">
        <f>IF(OR(E239 = "NULL", G239 = "NULL"), "NULL", (E239+G239)/2)</f>
        <v>3</v>
      </c>
      <c r="AC239" s="8">
        <f>IF(OR(F239 = "NULL", H239 = "NULL"), "NULL", (F239+H239)/2)</f>
        <v>85.050000000000011</v>
      </c>
      <c r="AD239" s="15">
        <v>17000000400</v>
      </c>
      <c r="AE239" s="8">
        <f>IF(H239 = "NULL", "NULL", AF239/28.35)</f>
        <v>10</v>
      </c>
      <c r="AF239" s="8">
        <f>IF(H239 = "NULL", "NULL", J239*2)</f>
        <v>283.5</v>
      </c>
      <c r="AG239" s="15">
        <v>19000000400</v>
      </c>
      <c r="AH239" s="8">
        <f>IF(AB239 = "NULL", "NULL", AB239*2)</f>
        <v>6</v>
      </c>
      <c r="AI239" s="8">
        <f>IF(AC239 = "NULL", "NULL", AC239*2)</f>
        <v>170.10000000000002</v>
      </c>
      <c r="AJ239" s="15">
        <v>21000000400</v>
      </c>
      <c r="AK239" s="13"/>
      <c r="AL239" s="11" t="str">
        <f>SUBSTITUTE(D239,CHAR(10)&amp;"• Packed in a facility and/or equipment that produces products containing peanuts, tree nuts, soybean, milk, dairy, eggs, fish, shellfish, wheat, sesame. •","")</f>
        <v>Gyro Seasoning Ingredients:
onion, garlic, sea salt, oregano, marjoram, black pepper and rosemary</v>
      </c>
    </row>
    <row r="240" spans="1:38" ht="75" x14ac:dyDescent="0.3">
      <c r="A240" s="10" t="s">
        <v>534</v>
      </c>
      <c r="B240" s="10" t="s">
        <v>535</v>
      </c>
      <c r="C240" s="10" t="s">
        <v>536</v>
      </c>
      <c r="D240" s="11" t="s">
        <v>2521</v>
      </c>
      <c r="E240" s="8">
        <f>IF(F240 = "NULL", "NULL", F240/28.35)</f>
        <v>2.6455026455026456</v>
      </c>
      <c r="F240" s="8">
        <v>75</v>
      </c>
      <c r="G240" s="8">
        <f>IF(H240 = "NULL", "NULL", H240/28.35)</f>
        <v>5.2910052910052912</v>
      </c>
      <c r="H240" s="8">
        <v>150</v>
      </c>
      <c r="I240" s="8">
        <f>IF(G240 = "NULL", "NULL", G240*1.25)</f>
        <v>6.6137566137566139</v>
      </c>
      <c r="J240" s="8">
        <f>IF(G240 = "NULL", "NULL", H240*1.25)</f>
        <v>187.5</v>
      </c>
      <c r="K240" s="8">
        <f>IF(G240 = "NULL", "NULL", G240*2)</f>
        <v>10.582010582010582</v>
      </c>
      <c r="L240" s="8">
        <f>IF(G240 = "NULL", "NULL", H240*2)</f>
        <v>300</v>
      </c>
      <c r="M240" s="11" t="str">
        <f>CONCATENATE(D240, CHAR(10), " - NET WT. ", TEXT(E240, "0.00"), " oz (", F240, " grams)")</f>
        <v>Habanero Sea Salt Ingredients:
sea salt, habanero Chile powder
• Packed in a facility and/or equipment that produces products containing peanuts, tree nuts, soybean, milk, dairy, eggs, fish, shellfish, wheat, sesame. •
 - NET WT. 2.65 oz (75 grams)</v>
      </c>
      <c r="N240" s="12">
        <v>10000000150</v>
      </c>
      <c r="O240" s="12">
        <v>30000000150</v>
      </c>
      <c r="P240" s="12">
        <v>50000000150</v>
      </c>
      <c r="Q240" s="12">
        <v>70000000150</v>
      </c>
      <c r="R240" s="12">
        <v>90000000150</v>
      </c>
      <c r="S240" s="12">
        <v>11000000150</v>
      </c>
      <c r="T240" s="12">
        <v>13000000150</v>
      </c>
      <c r="U240" s="10" t="s">
        <v>38</v>
      </c>
      <c r="V240" s="11" t="s">
        <v>138</v>
      </c>
      <c r="W240" s="8">
        <f>IF(G240 = "NULL", "NULL", G240/4)</f>
        <v>1.3227513227513228</v>
      </c>
      <c r="X240" s="8">
        <f>IF(W240 = "NULL", "NULL", W240*28.35)</f>
        <v>37.5</v>
      </c>
      <c r="Y240" s="8">
        <f>IF(G240 = "NULL", "NULL", G240*4)</f>
        <v>21.164021164021165</v>
      </c>
      <c r="Z240" s="8">
        <f>IF(G240 = "NULL", "NULL", H240*4)</f>
        <v>600</v>
      </c>
      <c r="AA240" s="15">
        <v>15000000150</v>
      </c>
      <c r="AB240" s="8">
        <f>IF(OR(E240 = "NULL", G240 = "NULL"), "NULL", (E240+G240)/2)</f>
        <v>3.9682539682539684</v>
      </c>
      <c r="AC240" s="8">
        <f>IF(OR(F240 = "NULL", H240 = "NULL"), "NULL", (F240+H240)/2)</f>
        <v>112.5</v>
      </c>
      <c r="AD240" s="15">
        <v>17000000150</v>
      </c>
      <c r="AE240" s="8">
        <f>IF(H240 = "NULL", "NULL", AF240/28.35)</f>
        <v>13.227513227513226</v>
      </c>
      <c r="AF240" s="8">
        <f>IF(H240 = "NULL", "NULL", J240*2)</f>
        <v>375</v>
      </c>
      <c r="AG240" s="15">
        <v>19000000150</v>
      </c>
      <c r="AH240" s="8">
        <f>IF(AB240 = "NULL", "NULL", AB240*2)</f>
        <v>7.9365079365079367</v>
      </c>
      <c r="AI240" s="8">
        <f>IF(AC240 = "NULL", "NULL", AC240*2)</f>
        <v>225</v>
      </c>
      <c r="AJ240" s="15">
        <v>21000000150</v>
      </c>
      <c r="AK240" s="13"/>
      <c r="AL240" s="11" t="str">
        <f>SUBSTITUTE(D240,CHAR(10)&amp;"• Packed in a facility and/or equipment that produces products containing peanuts, tree nuts, soybean, milk, dairy, eggs, fish, shellfish, wheat, sesame. •","")</f>
        <v>Habanero Sea Salt Ingredients:
sea salt, habanero Chile powder</v>
      </c>
    </row>
    <row r="241" spans="1:38" ht="90" x14ac:dyDescent="0.3">
      <c r="A241" s="39" t="s">
        <v>537</v>
      </c>
      <c r="B241" s="10" t="s">
        <v>538</v>
      </c>
      <c r="C241" s="10" t="s">
        <v>539</v>
      </c>
      <c r="D241" s="11" t="s">
        <v>2140</v>
      </c>
      <c r="E241" s="8">
        <f>IF(F241 = "NULL", "NULL", F241/28.35)</f>
        <v>1.1000000000000001</v>
      </c>
      <c r="F241" s="8">
        <v>31.185000000000006</v>
      </c>
      <c r="G241" s="8">
        <f>IF(H241 = "NULL", "NULL", H241/28.35)</f>
        <v>2.2000000000000002</v>
      </c>
      <c r="H241" s="8">
        <v>62.370000000000012</v>
      </c>
      <c r="I241" s="8">
        <f>IF(G241 = "NULL", "NULL", G241*1.25)</f>
        <v>2.75</v>
      </c>
      <c r="J241" s="8">
        <f>IF(G241 = "NULL", "NULL", H241*1.25)</f>
        <v>77.96250000000002</v>
      </c>
      <c r="K241" s="8">
        <f>IF(G241 = "NULL", "NULL", G241*2)</f>
        <v>4.4000000000000004</v>
      </c>
      <c r="L241" s="8">
        <f>IF(G241 = "NULL", "NULL", H241*2)</f>
        <v>124.74000000000002</v>
      </c>
      <c r="M241" s="11" t="str">
        <f>CONCATENATE(D241, CHAR(10), " - NET WT. ", TEXT(E241, "0.00"), " oz (", F241, " grams)")</f>
        <v>Herbal Country Bread Dip Ingredients:
onion, garlic, parsley, basil, oregano, chili pepper &amp; fennel
• Packed in a facility and/or equipment that produces products containing peanuts, tree nuts, soybean, milk, dairy, eggs, fish, shellfish, wheat, sesame. •
 - NET WT. 1.10 oz (31.185 grams)</v>
      </c>
      <c r="N241" s="12">
        <v>10000000151</v>
      </c>
      <c r="O241" s="12">
        <v>30000000151</v>
      </c>
      <c r="P241" s="12">
        <v>50000000151</v>
      </c>
      <c r="Q241" s="12">
        <v>70000000151</v>
      </c>
      <c r="R241" s="12">
        <v>90000000151</v>
      </c>
      <c r="S241" s="12">
        <v>11000000151</v>
      </c>
      <c r="T241" s="12">
        <v>13000000151</v>
      </c>
      <c r="U241" s="10" t="s">
        <v>38</v>
      </c>
      <c r="V241" s="11" t="s">
        <v>1886</v>
      </c>
      <c r="W241" s="8">
        <f>IF(G241 = "NULL", "NULL", G241/4)</f>
        <v>0.55000000000000004</v>
      </c>
      <c r="X241" s="8">
        <f>IF(W241 = "NULL", "NULL", W241*28.35)</f>
        <v>15.592500000000003</v>
      </c>
      <c r="Y241" s="8">
        <f>IF(G241 = "NULL", "NULL", G241*4)</f>
        <v>8.8000000000000007</v>
      </c>
      <c r="Z241" s="8">
        <f>IF(G241 = "NULL", "NULL", H241*4)</f>
        <v>249.48000000000005</v>
      </c>
      <c r="AA241" s="15">
        <v>15000000151</v>
      </c>
      <c r="AB241" s="8">
        <f>IF(OR(E241 = "NULL", G241 = "NULL"), "NULL", (E241+G241)/2)</f>
        <v>1.6500000000000001</v>
      </c>
      <c r="AC241" s="8">
        <f>IF(OR(F241 = "NULL", H241 = "NULL"), "NULL", (F241+H241)/2)</f>
        <v>46.777500000000011</v>
      </c>
      <c r="AD241" s="15">
        <v>17000000151</v>
      </c>
      <c r="AE241" s="8">
        <f>IF(H241 = "NULL", "NULL", AF241/28.35)</f>
        <v>5.5000000000000009</v>
      </c>
      <c r="AF241" s="8">
        <f>IF(H241 = "NULL", "NULL", J241*2)</f>
        <v>155.92500000000004</v>
      </c>
      <c r="AG241" s="15">
        <v>19000000151</v>
      </c>
      <c r="AH241" s="8">
        <f>IF(AB241 = "NULL", "NULL", AB241*2)</f>
        <v>3.3000000000000003</v>
      </c>
      <c r="AI241" s="8">
        <f>IF(AC241 = "NULL", "NULL", AC241*2)</f>
        <v>93.555000000000021</v>
      </c>
      <c r="AJ241" s="15">
        <v>21000000151</v>
      </c>
      <c r="AK241" s="13" t="s">
        <v>1879</v>
      </c>
      <c r="AL241" s="11" t="str">
        <f>SUBSTITUTE(D241,CHAR(10)&amp;"• Packed in a facility and/or equipment that produces products containing peanuts, tree nuts, soybean, milk, dairy, eggs, fish, shellfish, wheat, sesame. •","")</f>
        <v>Herbal Country Bread Dip Ingredients:
onion, garlic, parsley, basil, oregano, chili pepper &amp; fennel</v>
      </c>
    </row>
    <row r="242" spans="1:38" ht="75" x14ac:dyDescent="0.3">
      <c r="A242" s="10" t="s">
        <v>568</v>
      </c>
      <c r="B242" s="10" t="s">
        <v>541</v>
      </c>
      <c r="C242" s="10" t="s">
        <v>542</v>
      </c>
      <c r="D242" s="11" t="s">
        <v>2263</v>
      </c>
      <c r="E242" s="8">
        <f>IF(F242 = "NULL", "NULL", F242/28.35)</f>
        <v>1.2698412698412698</v>
      </c>
      <c r="F242" s="8">
        <v>36</v>
      </c>
      <c r="G242" s="8">
        <f>IF(H242 = "NULL", "NULL", H242/28.35)</f>
        <v>2.5396825396825395</v>
      </c>
      <c r="H242" s="8">
        <v>72</v>
      </c>
      <c r="I242" s="8">
        <f>IF(G242 = "NULL", "NULL", G242*1.25)</f>
        <v>3.1746031746031744</v>
      </c>
      <c r="J242" s="8">
        <f>IF(G242 = "NULL", "NULL", H242*1.25)</f>
        <v>90</v>
      </c>
      <c r="K242" s="8">
        <f>IF(G242 = "NULL", "NULL", G242*2)</f>
        <v>5.0793650793650791</v>
      </c>
      <c r="L242" s="8">
        <f>IF(G242 = "NULL", "NULL", H242*2)</f>
        <v>144</v>
      </c>
      <c r="M242" s="11" t="str">
        <f>CONCATENATE(D242, CHAR(10), " - NET WT. ", TEXT(E242, "0.00"), " oz (", F242, " grams)")</f>
        <v>Herbal Grill Seasoning Ingredients:
dehydrated garlic, onion, spices, herbs, salt, corn oil
• Packed in a facility and/or equipment that produces products containing peanuts, tree nuts, soybean, milk, dairy, eggs, fish, shellfish, wheat, sesame. •
 - NET WT. 1.27 oz (36 grams)</v>
      </c>
      <c r="N242" s="12">
        <v>10000000381</v>
      </c>
      <c r="O242" s="12">
        <v>30000000381</v>
      </c>
      <c r="P242" s="12">
        <v>50000000381</v>
      </c>
      <c r="Q242" s="12">
        <v>70000000381</v>
      </c>
      <c r="R242" s="12">
        <v>90000000381</v>
      </c>
      <c r="S242" s="12">
        <v>11000000381</v>
      </c>
      <c r="T242" s="12">
        <v>13000000381</v>
      </c>
      <c r="U242" s="10" t="s">
        <v>38</v>
      </c>
      <c r="V242" s="11" t="s">
        <v>1300</v>
      </c>
      <c r="W242" s="8">
        <f>IF(G242 = "NULL", "NULL", G242/4)</f>
        <v>0.63492063492063489</v>
      </c>
      <c r="X242" s="8">
        <f>IF(W242 = "NULL", "NULL", W242*28.35)</f>
        <v>18</v>
      </c>
      <c r="Y242" s="8">
        <f>IF(G242 = "NULL", "NULL", G242*4)</f>
        <v>10.158730158730158</v>
      </c>
      <c r="Z242" s="8">
        <f>IF(G242 = "NULL", "NULL", H242*4)</f>
        <v>288</v>
      </c>
      <c r="AA242" s="15">
        <v>15000000381</v>
      </c>
      <c r="AB242" s="8">
        <f>IF(OR(E242 = "NULL", G242 = "NULL"), "NULL", (E242+G242)/2)</f>
        <v>1.9047619047619047</v>
      </c>
      <c r="AC242" s="8">
        <f>IF(OR(F242 = "NULL", H242 = "NULL"), "NULL", (F242+H242)/2)</f>
        <v>54</v>
      </c>
      <c r="AD242" s="15">
        <v>17000000381</v>
      </c>
      <c r="AE242" s="8">
        <f>IF(H242 = "NULL", "NULL", AF242/28.35)</f>
        <v>6.3492063492063489</v>
      </c>
      <c r="AF242" s="8">
        <f>IF(H242 = "NULL", "NULL", J242*2)</f>
        <v>180</v>
      </c>
      <c r="AG242" s="15">
        <v>19000000381</v>
      </c>
      <c r="AH242" s="8">
        <f>IF(AB242 = "NULL", "NULL", AB242*2)</f>
        <v>3.8095238095238093</v>
      </c>
      <c r="AI242" s="8">
        <f>IF(AC242 = "NULL", "NULL", AC242*2)</f>
        <v>108</v>
      </c>
      <c r="AJ242" s="15">
        <v>21000000381</v>
      </c>
      <c r="AK242" s="13"/>
      <c r="AL242" s="11" t="str">
        <f>SUBSTITUTE(D242,CHAR(10)&amp;"• Packed in a facility and/or equipment that produces products containing peanuts, tree nuts, soybean, milk, dairy, eggs, fish, shellfish, wheat, sesame. •","")</f>
        <v>Herbal Grill Seasoning Ingredients:
dehydrated garlic, onion, spices, herbs, salt, corn oil</v>
      </c>
    </row>
    <row r="243" spans="1:38" ht="75" x14ac:dyDescent="0.3">
      <c r="A243" s="41" t="s">
        <v>1972</v>
      </c>
      <c r="B243" s="10" t="s">
        <v>1960</v>
      </c>
      <c r="C243" s="10" t="s">
        <v>1961</v>
      </c>
      <c r="D243" s="11" t="s">
        <v>2231</v>
      </c>
      <c r="E243" s="8">
        <f>IF(F243 = "NULL", "NULL", F243/28.35)</f>
        <v>1.1000000000000001</v>
      </c>
      <c r="F243" s="8">
        <v>31.185000000000006</v>
      </c>
      <c r="G243" s="8">
        <f>IF(H243 = "NULL", "NULL", H243/28.35)</f>
        <v>2.2000000000000002</v>
      </c>
      <c r="H243" s="8">
        <v>62.370000000000012</v>
      </c>
      <c r="I243" s="8">
        <f>IF(G243 = "NULL", "NULL", G243*1.25)</f>
        <v>2.75</v>
      </c>
      <c r="J243" s="8">
        <f>IF(G243 = "NULL", "NULL", H243*1.25)</f>
        <v>77.96250000000002</v>
      </c>
      <c r="K243" s="8">
        <f>IF(G243 = "NULL", "NULL", G243*2)</f>
        <v>4.4000000000000004</v>
      </c>
      <c r="L243" s="8">
        <f>IF(G243 = "NULL", "NULL", H243*2)</f>
        <v>124.74000000000002</v>
      </c>
      <c r="M243" s="11" t="str">
        <f>CONCATENATE(D243, CHAR(10), " - NET WT. ", TEXT(E243, "0.00"), " oz (", F243, " grams)")</f>
        <v>Herbs &amp; Lemon Bread Dip &amp; Seasoning Ingredients:
dehydrated garlic, spices, lemon oil
• Packed in a facility and/or equipment that produces products containing peanuts, tree nuts, soybean, milk, dairy, eggs, fish, shellfish, wheat, sesame. •
 - NET WT. 1.10 oz (31.185 grams)</v>
      </c>
      <c r="N243" s="12">
        <v>10000000544</v>
      </c>
      <c r="O243" s="12">
        <v>30000000544</v>
      </c>
      <c r="P243" s="12">
        <v>50000000544</v>
      </c>
      <c r="Q243" s="12">
        <v>70000000544</v>
      </c>
      <c r="R243" s="12">
        <v>90000000544</v>
      </c>
      <c r="S243" s="12">
        <v>11000000544</v>
      </c>
      <c r="T243" s="12">
        <v>13000000544</v>
      </c>
      <c r="U243" s="10" t="s">
        <v>38</v>
      </c>
      <c r="V243" s="11" t="s">
        <v>455</v>
      </c>
      <c r="W243" s="8">
        <f>IF(G243 = "NULL", "NULL", G243/4)</f>
        <v>0.55000000000000004</v>
      </c>
      <c r="X243" s="8">
        <f>IF(W243 = "NULL", "NULL", W243*28.35)</f>
        <v>15.592500000000003</v>
      </c>
      <c r="Y243" s="8">
        <f>IF(G243 = "NULL", "NULL", G243*4)</f>
        <v>8.8000000000000007</v>
      </c>
      <c r="Z243" s="8">
        <f>IF(G243 = "NULL", "NULL", H243*4)</f>
        <v>249.48000000000005</v>
      </c>
      <c r="AA243" s="15">
        <v>15000000544</v>
      </c>
      <c r="AB243" s="8">
        <f>IF(OR(E243 = "NULL", G243 = "NULL"), "NULL", (E243+G243)/2)</f>
        <v>1.6500000000000001</v>
      </c>
      <c r="AC243" s="8">
        <f>IF(OR(F243 = "NULL", H243 = "NULL"), "NULL", (F243+H243)/2)</f>
        <v>46.777500000000011</v>
      </c>
      <c r="AD243" s="15">
        <v>17000000544</v>
      </c>
      <c r="AE243" s="8">
        <f>IF(H243 = "NULL", "NULL", AF243/28.35)</f>
        <v>5.5000000000000009</v>
      </c>
      <c r="AF243" s="8">
        <f>IF(H243 = "NULL", "NULL", J243*2)</f>
        <v>155.92500000000004</v>
      </c>
      <c r="AG243" s="15">
        <v>19000000544</v>
      </c>
      <c r="AH243" s="8">
        <f>IF(AB243 = "NULL", "NULL", AB243*2)</f>
        <v>3.3000000000000003</v>
      </c>
      <c r="AI243" s="8">
        <f>IF(AC243 = "NULL", "NULL", AC243*2)</f>
        <v>93.555000000000021</v>
      </c>
      <c r="AJ243" s="15">
        <v>21000000544</v>
      </c>
      <c r="AK243" s="13" t="s">
        <v>1959</v>
      </c>
      <c r="AL243" s="11" t="str">
        <f>SUBSTITUTE(D243,CHAR(10)&amp;"• Packed in a facility and/or equipment that produces products containing peanuts, tree nuts, soybean, milk, dairy, eggs, fish, shellfish, wheat, sesame. •","")</f>
        <v>Herbs &amp; Lemon Bread Dip &amp; Seasoning Ingredients:
dehydrated garlic, spices, lemon oil</v>
      </c>
    </row>
    <row r="244" spans="1:38" ht="90" x14ac:dyDescent="0.3">
      <c r="A244" s="41" t="s">
        <v>543</v>
      </c>
      <c r="B244" s="10" t="s">
        <v>544</v>
      </c>
      <c r="C244" s="10" t="s">
        <v>545</v>
      </c>
      <c r="D244" s="11" t="s">
        <v>2166</v>
      </c>
      <c r="E244" s="8">
        <f>IF(F244 = "NULL", "NULL", F244/28.35)</f>
        <v>0.24691358024691357</v>
      </c>
      <c r="F244" s="8">
        <v>7</v>
      </c>
      <c r="G244" s="8">
        <f>IF(H244 = "NULL", "NULL", H244/28.35)</f>
        <v>0.59964726631393295</v>
      </c>
      <c r="H244" s="8">
        <v>17</v>
      </c>
      <c r="I244" s="8">
        <f>IF(G244 = "NULL", "NULL", G244*1.25)</f>
        <v>0.74955908289241613</v>
      </c>
      <c r="J244" s="8">
        <f>IF(G244 = "NULL", "NULL", H244*1.25)</f>
        <v>21.25</v>
      </c>
      <c r="K244" s="8">
        <f>IF(G244 = "NULL", "NULL", G244*2)</f>
        <v>1.1992945326278659</v>
      </c>
      <c r="L244" s="8">
        <f>IF(G244 = "NULL", "NULL", H244*2)</f>
        <v>34</v>
      </c>
      <c r="M244" s="11" t="str">
        <f>CONCATENATE(D244, CHAR(10), " - NET WT. ", TEXT(E244, "0.00"), " oz (", F244, " grams)")</f>
        <v>Herbs de Provence Bread Dip &amp; Seasoning Ingredients:
thyme, marjoram, rosemary, savory, fennel, lavender buds, corn oil
• Packed in a facility and/or equipment that produces products containing peanuts, tree nuts, soybean, milk, dairy, eggs, fish, shellfish, wheat, sesame. •
 - NET WT. 0.25 oz (7 grams)</v>
      </c>
      <c r="N244" s="12">
        <v>10000000395</v>
      </c>
      <c r="O244" s="12">
        <v>30000000395</v>
      </c>
      <c r="P244" s="12">
        <v>50000000395</v>
      </c>
      <c r="Q244" s="12">
        <v>70000000395</v>
      </c>
      <c r="R244" s="12">
        <v>90000000395</v>
      </c>
      <c r="S244" s="12">
        <v>11000000395</v>
      </c>
      <c r="T244" s="12">
        <v>13000000395</v>
      </c>
      <c r="U244" s="11" t="s">
        <v>38</v>
      </c>
      <c r="V244" s="11"/>
      <c r="W244" s="8">
        <f>IF(G244 = "NULL", "NULL", G244/4)</f>
        <v>0.14991181657848324</v>
      </c>
      <c r="X244" s="8">
        <f>IF(W244 = "NULL", "NULL", W244*28.35)</f>
        <v>4.25</v>
      </c>
      <c r="Y244" s="8">
        <f>IF(G244 = "NULL", "NULL", G244*4)</f>
        <v>2.3985890652557318</v>
      </c>
      <c r="Z244" s="8">
        <f>IF(G244 = "NULL", "NULL", H244*4)</f>
        <v>68</v>
      </c>
      <c r="AA244" s="15">
        <v>15000000395</v>
      </c>
      <c r="AB244" s="8">
        <f>IF(OR(E244 = "NULL", G244 = "NULL"), "NULL", (E244+G244)/2)</f>
        <v>0.42328042328042326</v>
      </c>
      <c r="AC244" s="8">
        <f>IF(OR(F244 = "NULL", H244 = "NULL"), "NULL", (F244+H244)/2)</f>
        <v>12</v>
      </c>
      <c r="AD244" s="15">
        <v>17000000395</v>
      </c>
      <c r="AE244" s="8">
        <f>IF(H244 = "NULL", "NULL", AF244/28.35)</f>
        <v>1.4991181657848325</v>
      </c>
      <c r="AF244" s="8">
        <f>IF(H244 = "NULL", "NULL", J244*2)</f>
        <v>42.5</v>
      </c>
      <c r="AG244" s="15">
        <v>19000000395</v>
      </c>
      <c r="AH244" s="8">
        <f>IF(AB244 = "NULL", "NULL", AB244*2)</f>
        <v>0.84656084656084651</v>
      </c>
      <c r="AI244" s="8">
        <f>IF(AC244 = "NULL", "NULL", AC244*2)</f>
        <v>24</v>
      </c>
      <c r="AJ244" s="15">
        <v>21000000395</v>
      </c>
      <c r="AK244" s="13" t="s">
        <v>546</v>
      </c>
      <c r="AL244" s="11" t="str">
        <f>SUBSTITUTE(D244,CHAR(10)&amp;"• Packed in a facility and/or equipment that produces products containing peanuts, tree nuts, soybean, milk, dairy, eggs, fish, shellfish, wheat, sesame. •","")</f>
        <v>Herbs de Provence Bread Dip &amp; Seasoning Ingredients:
thyme, marjoram, rosemary, savory, fennel, lavender buds, corn oil</v>
      </c>
    </row>
    <row r="245" spans="1:38" ht="105" x14ac:dyDescent="0.3">
      <c r="A245" s="39" t="s">
        <v>547</v>
      </c>
      <c r="B245" s="10" t="s">
        <v>1805</v>
      </c>
      <c r="C245" s="10" t="s">
        <v>1806</v>
      </c>
      <c r="D245" s="11" t="s">
        <v>2469</v>
      </c>
      <c r="E245" s="8">
        <f>IF(F245 = "NULL", "NULL", F245/28.35)</f>
        <v>0.24691358024691357</v>
      </c>
      <c r="F245" s="8">
        <v>7</v>
      </c>
      <c r="G245" s="8">
        <f>IF(H245 = "NULL", "NULL", H245/28.35)</f>
        <v>0.59964726631393295</v>
      </c>
      <c r="H245" s="8">
        <v>17</v>
      </c>
      <c r="I245" s="8">
        <f>IF(G245 = "NULL", "NULL", G245*1.25)</f>
        <v>0.74955908289241613</v>
      </c>
      <c r="J245" s="8">
        <f>IF(G245 = "NULL", "NULL", H245*1.25)</f>
        <v>21.25</v>
      </c>
      <c r="K245" s="8">
        <f>IF(G245 = "NULL", "NULL", G245*2)</f>
        <v>1.1992945326278659</v>
      </c>
      <c r="L245" s="8">
        <f>IF(G245 = "NULL", "NULL", H245*2)</f>
        <v>34</v>
      </c>
      <c r="M245" s="11" t="str">
        <f>CONCATENATE(D245, CHAR(10), " - NET WT. ", TEXT(E245, "0.00"), " oz (", F245, " grams)")</f>
        <v>Herbs De Provence with Lavender Seasoning Ingredients:
thyme, marjoram, rosemary, savory, fennel, lavender buds, corn oil
• Packed in a facility and/or equipment that produces products containing peanuts, tree nuts, soybean, milk, dairy, eggs, fish, shellfish, wheat, sesame. •
 - NET WT. 0.25 oz (7 grams)</v>
      </c>
      <c r="N245" s="12">
        <v>10000000152</v>
      </c>
      <c r="O245" s="12">
        <v>30000000152</v>
      </c>
      <c r="P245" s="12">
        <v>50000000152</v>
      </c>
      <c r="Q245" s="12">
        <v>70000000152</v>
      </c>
      <c r="R245" s="12">
        <v>90000000152</v>
      </c>
      <c r="S245" s="12">
        <v>11000000152</v>
      </c>
      <c r="T245" s="12">
        <v>13000000152</v>
      </c>
      <c r="U245" s="10" t="s">
        <v>38</v>
      </c>
      <c r="V245" s="11" t="s">
        <v>1300</v>
      </c>
      <c r="W245" s="8">
        <f>IF(G245 = "NULL", "NULL", G245/4)</f>
        <v>0.14991181657848324</v>
      </c>
      <c r="X245" s="8">
        <f>IF(W245 = "NULL", "NULL", W245*28.35)</f>
        <v>4.25</v>
      </c>
      <c r="Y245" s="8">
        <f>IF(G245 = "NULL", "NULL", G245*4)</f>
        <v>2.3985890652557318</v>
      </c>
      <c r="Z245" s="8">
        <f>IF(G245 = "NULL", "NULL", H245*4)</f>
        <v>68</v>
      </c>
      <c r="AA245" s="15">
        <v>15000000152</v>
      </c>
      <c r="AB245" s="8">
        <f>IF(OR(E245 = "NULL", G245 = "NULL"), "NULL", (E245+G245)/2)</f>
        <v>0.42328042328042326</v>
      </c>
      <c r="AC245" s="8">
        <f>IF(OR(F245 = "NULL", H245 = "NULL"), "NULL", (F245+H245)/2)</f>
        <v>12</v>
      </c>
      <c r="AD245" s="15">
        <v>17000000152</v>
      </c>
      <c r="AE245" s="8">
        <f>IF(H245 = "NULL", "NULL", AF245/28.35)</f>
        <v>1.4991181657848325</v>
      </c>
      <c r="AF245" s="8">
        <f>IF(H245 = "NULL", "NULL", J245*2)</f>
        <v>42.5</v>
      </c>
      <c r="AG245" s="15">
        <v>19000000152</v>
      </c>
      <c r="AH245" s="8">
        <f>IF(AB245 = "NULL", "NULL", AB245*2)</f>
        <v>0.84656084656084651</v>
      </c>
      <c r="AI245" s="8">
        <f>IF(AC245 = "NULL", "NULL", AC245*2)</f>
        <v>24</v>
      </c>
      <c r="AJ245" s="15">
        <v>21000000152</v>
      </c>
      <c r="AK245" s="13"/>
      <c r="AL245" s="11" t="str">
        <f>SUBSTITUTE(D245,CHAR(10)&amp;"• Packed in a facility and/or equipment that produces products containing peanuts, tree nuts, soybean, milk, dairy, eggs, fish, shellfish, wheat, sesame. •","")</f>
        <v>Herbs De Provence with Lavender Seasoning Ingredients:
thyme, marjoram, rosemary, savory, fennel, lavender buds, corn oil</v>
      </c>
    </row>
    <row r="246" spans="1:38" ht="90" x14ac:dyDescent="0.3">
      <c r="A246" s="10" t="s">
        <v>548</v>
      </c>
      <c r="B246" s="10" t="s">
        <v>549</v>
      </c>
      <c r="C246" s="10" t="s">
        <v>550</v>
      </c>
      <c r="D246" s="11" t="s">
        <v>2540</v>
      </c>
      <c r="E246" s="8">
        <f>IF(F246 = "NULL", "NULL", F246/28.35)</f>
        <v>1.6</v>
      </c>
      <c r="F246" s="8">
        <v>45.360000000000007</v>
      </c>
      <c r="G246" s="8">
        <f>IF(H246 = "NULL", "NULL", H246/28.35)</f>
        <v>3.2</v>
      </c>
      <c r="H246" s="8">
        <v>90.720000000000013</v>
      </c>
      <c r="I246" s="8">
        <f>IF(G246 = "NULL", "NULL", G246*1.25)</f>
        <v>4</v>
      </c>
      <c r="J246" s="8">
        <f>IF(G246 = "NULL", "NULL", H246*1.25)</f>
        <v>113.40000000000002</v>
      </c>
      <c r="K246" s="8">
        <f>IF(G246 = "NULL", "NULL", G246*2)</f>
        <v>6.4</v>
      </c>
      <c r="L246" s="8">
        <f>IF(G246 = "NULL", "NULL", H246*2)</f>
        <v>181.44000000000003</v>
      </c>
      <c r="M246" s="11" t="str">
        <f>CONCATENATE(D246, CHAR(10), " - NET WT. ", TEXT(E246, "0.00"), " oz (", F246, " grams)")</f>
        <v>Hibiscus Chili Lime Sea Salt Ingredients:
salt, hibiscus, honey powder (sugar, honey) contains 2% or less of natural flavor, chili flakes, paprika, sunflower oil
• Packed in a facility and/or equipment that produces products containing peanuts, tree nuts, soybean, milk, dairy, eggs, fish, shellfish, wheat, sesame. •
 - NET WT. 1.60 oz (45.36 grams)</v>
      </c>
      <c r="N246" s="12">
        <v>10000000153</v>
      </c>
      <c r="O246" s="12">
        <v>30000000153</v>
      </c>
      <c r="P246" s="12">
        <v>50000000153</v>
      </c>
      <c r="Q246" s="12">
        <v>70000000153</v>
      </c>
      <c r="R246" s="12">
        <v>90000000153</v>
      </c>
      <c r="S246" s="12">
        <v>11000000153</v>
      </c>
      <c r="T246" s="12">
        <v>13000000153</v>
      </c>
      <c r="U246" s="10"/>
      <c r="V246" s="11"/>
      <c r="W246" s="8">
        <f>IF(G246 = "NULL", "NULL", G246/4)</f>
        <v>0.8</v>
      </c>
      <c r="X246" s="8">
        <f>IF(W246 = "NULL", "NULL", W246*28.35)</f>
        <v>22.680000000000003</v>
      </c>
      <c r="Y246" s="8">
        <f>IF(G246 = "NULL", "NULL", G246*4)</f>
        <v>12.8</v>
      </c>
      <c r="Z246" s="8">
        <f>IF(G246 = "NULL", "NULL", H246*4)</f>
        <v>362.88000000000005</v>
      </c>
      <c r="AA246" s="15">
        <v>15000000153</v>
      </c>
      <c r="AB246" s="8">
        <f>IF(OR(E246 = "NULL", G246 = "NULL"), "NULL", (E246+G246)/2)</f>
        <v>2.4000000000000004</v>
      </c>
      <c r="AC246" s="8">
        <f>IF(OR(F246 = "NULL", H246 = "NULL"), "NULL", (F246+H246)/2)</f>
        <v>68.040000000000006</v>
      </c>
      <c r="AD246" s="15">
        <v>17000000153</v>
      </c>
      <c r="AE246" s="8">
        <f>IF(H246 = "NULL", "NULL", AF246/28.35)</f>
        <v>8.0000000000000018</v>
      </c>
      <c r="AF246" s="8">
        <f>IF(H246 = "NULL", "NULL", J246*2)</f>
        <v>226.80000000000004</v>
      </c>
      <c r="AG246" s="15">
        <v>19000000153</v>
      </c>
      <c r="AH246" s="8">
        <f>IF(AB246 = "NULL", "NULL", AB246*2)</f>
        <v>4.8000000000000007</v>
      </c>
      <c r="AI246" s="8">
        <f>IF(AC246 = "NULL", "NULL", AC246*2)</f>
        <v>136.08000000000001</v>
      </c>
      <c r="AJ246" s="15">
        <v>21000000153</v>
      </c>
      <c r="AK246" s="13"/>
      <c r="AL246" s="11" t="str">
        <f>SUBSTITUTE(D246,CHAR(10)&amp;"• Packed in a facility and/or equipment that produces products containing peanuts, tree nuts, soybean, milk, dairy, eggs, fish, shellfish, wheat, sesame. •","")</f>
        <v>Hibiscus Chili Lime Sea Salt Ingredients:
salt, hibiscus, honey powder (sugar, honey) contains 2% or less of natural flavor, chili flakes, paprika, sunflower oil</v>
      </c>
    </row>
    <row r="247" spans="1:38" ht="75" x14ac:dyDescent="0.3">
      <c r="A247" s="10" t="s">
        <v>551</v>
      </c>
      <c r="B247" s="10" t="s">
        <v>552</v>
      </c>
      <c r="C247" s="10" t="s">
        <v>553</v>
      </c>
      <c r="D247" s="11" t="s">
        <v>2565</v>
      </c>
      <c r="E247" s="8">
        <f>IF(F247 = "NULL", "NULL", F247/28.35)</f>
        <v>2.9</v>
      </c>
      <c r="F247" s="8">
        <v>82.215000000000003</v>
      </c>
      <c r="G247" s="8">
        <f>IF(H247 = "NULL", "NULL", H247/28.35)</f>
        <v>5.8</v>
      </c>
      <c r="H247" s="8">
        <v>164.43</v>
      </c>
      <c r="I247" s="8">
        <f>IF(G247 = "NULL", "NULL", G247*1.25)</f>
        <v>7.25</v>
      </c>
      <c r="J247" s="8">
        <f>IF(G247 = "NULL", "NULL", H247*1.25)</f>
        <v>205.53750000000002</v>
      </c>
      <c r="K247" s="8">
        <f>IF(G247 = "NULL", "NULL", G247*2)</f>
        <v>11.6</v>
      </c>
      <c r="L247" s="8">
        <f>IF(G247 = "NULL", "NULL", H247*2)</f>
        <v>328.86</v>
      </c>
      <c r="M247" s="11" t="str">
        <f>CONCATENATE(D247, CHAR(10), " - NET WT. ", TEXT(E247, "0.00"), " oz (", F247, " grams)")</f>
        <v>Hibiscus Sea Salt Ingredients:
salt, hibiscus, orange peel
• Packed in a facility and/or equipment that produces products containing peanuts, tree nuts, soybean, milk, dairy, eggs, fish, shellfish, wheat, sesame. •
 - NET WT. 2.90 oz (82.215 grams)</v>
      </c>
      <c r="N247" s="12">
        <v>10000000155</v>
      </c>
      <c r="O247" s="12">
        <v>30000000155</v>
      </c>
      <c r="P247" s="12">
        <v>50000000155</v>
      </c>
      <c r="Q247" s="12">
        <v>70000000155</v>
      </c>
      <c r="R247" s="12">
        <v>90000000155</v>
      </c>
      <c r="S247" s="12">
        <v>11000000155</v>
      </c>
      <c r="T247" s="12">
        <v>13000000155</v>
      </c>
      <c r="U247" s="10" t="s">
        <v>38</v>
      </c>
      <c r="V247" s="11"/>
      <c r="W247" s="8">
        <f>IF(G247 = "NULL", "NULL", G247/4)</f>
        <v>1.45</v>
      </c>
      <c r="X247" s="8">
        <f>IF(W247 = "NULL", "NULL", W247*28.35)</f>
        <v>41.107500000000002</v>
      </c>
      <c r="Y247" s="8">
        <f>IF(G247 = "NULL", "NULL", G247*4)</f>
        <v>23.2</v>
      </c>
      <c r="Z247" s="8">
        <f>IF(G247 = "NULL", "NULL", H247*4)</f>
        <v>657.72</v>
      </c>
      <c r="AA247" s="15">
        <v>15000000155</v>
      </c>
      <c r="AB247" s="8">
        <f>IF(OR(E247 = "NULL", G247 = "NULL"), "NULL", (E247+G247)/2)</f>
        <v>4.3499999999999996</v>
      </c>
      <c r="AC247" s="8">
        <f>IF(OR(F247 = "NULL", H247 = "NULL"), "NULL", (F247+H247)/2)</f>
        <v>123.32250000000001</v>
      </c>
      <c r="AD247" s="15">
        <v>17000000155</v>
      </c>
      <c r="AE247" s="8">
        <f>IF(H247 = "NULL", "NULL", AF247/28.35)</f>
        <v>14.5</v>
      </c>
      <c r="AF247" s="8">
        <f>IF(H247 = "NULL", "NULL", J247*2)</f>
        <v>411.07500000000005</v>
      </c>
      <c r="AG247" s="15">
        <v>19000000155</v>
      </c>
      <c r="AH247" s="8">
        <f>IF(AB247 = "NULL", "NULL", AB247*2)</f>
        <v>8.6999999999999993</v>
      </c>
      <c r="AI247" s="8">
        <f>IF(AC247 = "NULL", "NULL", AC247*2)</f>
        <v>246.64500000000001</v>
      </c>
      <c r="AJ247" s="15">
        <v>21000000155</v>
      </c>
      <c r="AK247" s="13"/>
      <c r="AL247" s="11" t="str">
        <f>SUBSTITUTE(D247,CHAR(10)&amp;"• Packed in a facility and/or equipment that produces products containing peanuts, tree nuts, soybean, milk, dairy, eggs, fish, shellfish, wheat, sesame. •","")</f>
        <v>Hibiscus Sea Salt Ingredients:
salt, hibiscus, orange peel</v>
      </c>
    </row>
    <row r="248" spans="1:38" ht="75" x14ac:dyDescent="0.3">
      <c r="A248" s="10" t="s">
        <v>1638</v>
      </c>
      <c r="B248" s="10" t="s">
        <v>554</v>
      </c>
      <c r="C248" s="10" t="s">
        <v>554</v>
      </c>
      <c r="D248" s="11" t="s">
        <v>2331</v>
      </c>
      <c r="E248" s="8">
        <f>IF(F248 = "NULL", "NULL", F248/28.35)</f>
        <v>0.8</v>
      </c>
      <c r="F248" s="8">
        <v>22.680000000000003</v>
      </c>
      <c r="G248" s="8">
        <f>IF(H248 = "NULL", "NULL", H248/28.35)</f>
        <v>1.6</v>
      </c>
      <c r="H248" s="8">
        <v>45.360000000000007</v>
      </c>
      <c r="I248" s="8">
        <f>IF(G248 = "NULL", "NULL", G248*1.25)</f>
        <v>2</v>
      </c>
      <c r="J248" s="8">
        <f>IF(G248 = "NULL", "NULL", H248*1.25)</f>
        <v>56.70000000000001</v>
      </c>
      <c r="K248" s="8">
        <f>IF(G248 = "NULL", "NULL", G248*2)</f>
        <v>3.2</v>
      </c>
      <c r="L248" s="8">
        <f>IF(G248 = "NULL", "NULL", H248*2)</f>
        <v>90.720000000000013</v>
      </c>
      <c r="M248" s="11" t="str">
        <f>CONCATENATE(D248, CHAR(10), " - NET WT. ", TEXT(E248, "0.00"), " oz (", F248, " grams)")</f>
        <v>Hibiscus Tea Ingredients:
hibiscus flower
• Packed in a facility and/or equipment that produces products containing peanuts, tree nuts, soybean, milk, dairy, eggs, fish, shellfish, wheat, sesame. •
 - NET WT. 0.80 oz (22.68 grams)</v>
      </c>
      <c r="N248" s="12">
        <v>10000000154</v>
      </c>
      <c r="O248" s="12">
        <v>30000000154</v>
      </c>
      <c r="P248" s="12">
        <v>50000000154</v>
      </c>
      <c r="Q248" s="12">
        <v>70000000154</v>
      </c>
      <c r="R248" s="12">
        <v>90000000154</v>
      </c>
      <c r="S248" s="12">
        <v>11000000154</v>
      </c>
      <c r="T248" s="12">
        <v>13000000154</v>
      </c>
      <c r="U248" s="10" t="s">
        <v>38</v>
      </c>
      <c r="V248" s="11" t="s">
        <v>1299</v>
      </c>
      <c r="W248" s="8">
        <f>IF(G248 = "NULL", "NULL", G248/4)</f>
        <v>0.4</v>
      </c>
      <c r="X248" s="8">
        <f>IF(W248 = "NULL", "NULL", W248*28.35)</f>
        <v>11.340000000000002</v>
      </c>
      <c r="Y248" s="8">
        <f>IF(G248 = "NULL", "NULL", G248*4)</f>
        <v>6.4</v>
      </c>
      <c r="Z248" s="8">
        <f>IF(G248 = "NULL", "NULL", H248*4)</f>
        <v>181.44000000000003</v>
      </c>
      <c r="AA248" s="15">
        <v>15000000154</v>
      </c>
      <c r="AB248" s="8">
        <f>IF(OR(E248 = "NULL", G248 = "NULL"), "NULL", (E248+G248)/2)</f>
        <v>1.2000000000000002</v>
      </c>
      <c r="AC248" s="8">
        <f>IF(OR(F248 = "NULL", H248 = "NULL"), "NULL", (F248+H248)/2)</f>
        <v>34.020000000000003</v>
      </c>
      <c r="AD248" s="15">
        <v>17000000154</v>
      </c>
      <c r="AE248" s="8">
        <f>IF(H248 = "NULL", "NULL", AF248/28.35)</f>
        <v>4.0000000000000009</v>
      </c>
      <c r="AF248" s="8">
        <f>IF(H248 = "NULL", "NULL", J248*2)</f>
        <v>113.40000000000002</v>
      </c>
      <c r="AG248" s="15">
        <v>19000000154</v>
      </c>
      <c r="AH248" s="8">
        <f>IF(AB248 = "NULL", "NULL", AB248*2)</f>
        <v>2.4000000000000004</v>
      </c>
      <c r="AI248" s="8">
        <f>IF(AC248 = "NULL", "NULL", AC248*2)</f>
        <v>68.040000000000006</v>
      </c>
      <c r="AJ248" s="15">
        <v>21000000154</v>
      </c>
      <c r="AK248" s="13"/>
      <c r="AL248" s="11" t="str">
        <f>SUBSTITUTE(D248,CHAR(10)&amp;"• Packed in a facility and/or equipment that produces products containing peanuts, tree nuts, soybean, milk, dairy, eggs, fish, shellfish, wheat, sesame. •","")</f>
        <v>Hibiscus Tea Ingredients:
hibiscus flower</v>
      </c>
    </row>
    <row r="249" spans="1:38" ht="75" x14ac:dyDescent="0.3">
      <c r="A249" s="10" t="s">
        <v>555</v>
      </c>
      <c r="B249" s="10" t="s">
        <v>556</v>
      </c>
      <c r="C249" s="10" t="s">
        <v>557</v>
      </c>
      <c r="D249" s="11" t="s">
        <v>2520</v>
      </c>
      <c r="E249" s="8">
        <f>IF(F249 = "NULL", "NULL", F249/28.35)</f>
        <v>2.2999999999999998</v>
      </c>
      <c r="F249" s="8">
        <v>65.204999999999998</v>
      </c>
      <c r="G249" s="8">
        <f>IF(H249 = "NULL", "NULL", H249/28.35)</f>
        <v>4.5999999999999996</v>
      </c>
      <c r="H249" s="8">
        <v>130.41</v>
      </c>
      <c r="I249" s="8">
        <f>IF(G249 = "NULL", "NULL", G249*1.25)</f>
        <v>5.75</v>
      </c>
      <c r="J249" s="8">
        <f>IF(G249 = "NULL", "NULL", H249*1.25)</f>
        <v>163.01249999999999</v>
      </c>
      <c r="K249" s="8">
        <f>IF(G249 = "NULL", "NULL", G249*2)</f>
        <v>9.1999999999999993</v>
      </c>
      <c r="L249" s="8">
        <f>IF(G249 = "NULL", "NULL", H249*2)</f>
        <v>260.82</v>
      </c>
      <c r="M249" s="11" t="str">
        <f>CONCATENATE(D249, CHAR(10), " - NET WT. ", TEXT(E249, "0.00"), " oz (", F249, " grams)")</f>
        <v>Hickory Smoked Sea Salt Ingredients:
pure pacific sea salt smoked over a hickorywood fire
• Packed in a facility and/or equipment that produces products containing peanuts, tree nuts, soybean, milk, dairy, eggs, fish, shellfish, wheat, sesame. •
 - NET WT. 2.30 oz (65.205 grams)</v>
      </c>
      <c r="N249" s="12">
        <v>10000000156</v>
      </c>
      <c r="O249" s="12">
        <v>30000000156</v>
      </c>
      <c r="P249" s="12">
        <v>50000000156</v>
      </c>
      <c r="Q249" s="12">
        <v>70000000156</v>
      </c>
      <c r="R249" s="12">
        <v>90000000156</v>
      </c>
      <c r="S249" s="12">
        <v>11000000156</v>
      </c>
      <c r="T249" s="12">
        <v>13000000156</v>
      </c>
      <c r="U249" s="10" t="s">
        <v>38</v>
      </c>
      <c r="V249" s="11"/>
      <c r="W249" s="8">
        <f>IF(G249 = "NULL", "NULL", G249/4)</f>
        <v>1.1499999999999999</v>
      </c>
      <c r="X249" s="8">
        <f>IF(W249 = "NULL", "NULL", W249*28.35)</f>
        <v>32.602499999999999</v>
      </c>
      <c r="Y249" s="8">
        <f>IF(G249 = "NULL", "NULL", G249*4)</f>
        <v>18.399999999999999</v>
      </c>
      <c r="Z249" s="8">
        <f>IF(G249 = "NULL", "NULL", H249*4)</f>
        <v>521.64</v>
      </c>
      <c r="AA249" s="15">
        <v>15000000156</v>
      </c>
      <c r="AB249" s="8">
        <f>IF(OR(E249 = "NULL", G249 = "NULL"), "NULL", (E249+G249)/2)</f>
        <v>3.4499999999999997</v>
      </c>
      <c r="AC249" s="8">
        <f>IF(OR(F249 = "NULL", H249 = "NULL"), "NULL", (F249+H249)/2)</f>
        <v>97.807500000000005</v>
      </c>
      <c r="AD249" s="15">
        <v>17000000156</v>
      </c>
      <c r="AE249" s="8">
        <f>IF(H249 = "NULL", "NULL", AF249/28.35)</f>
        <v>11.499999999999998</v>
      </c>
      <c r="AF249" s="8">
        <f>IF(H249 = "NULL", "NULL", J249*2)</f>
        <v>326.02499999999998</v>
      </c>
      <c r="AG249" s="15">
        <v>19000000156</v>
      </c>
      <c r="AH249" s="8">
        <f>IF(AB249 = "NULL", "NULL", AB249*2)</f>
        <v>6.8999999999999995</v>
      </c>
      <c r="AI249" s="8">
        <f>IF(AC249 = "NULL", "NULL", AC249*2)</f>
        <v>195.61500000000001</v>
      </c>
      <c r="AJ249" s="15">
        <v>21000000156</v>
      </c>
      <c r="AK249" s="13"/>
      <c r="AL249" s="11" t="str">
        <f>SUBSTITUTE(D249,CHAR(10)&amp;"• Packed in a facility and/or equipment that produces products containing peanuts, tree nuts, soybean, milk, dairy, eggs, fish, shellfish, wheat, sesame. •","")</f>
        <v>Hickory Smoked Sea Salt Ingredients:
pure pacific sea salt smoked over a hickorywood fire</v>
      </c>
    </row>
    <row r="250" spans="1:38" ht="75" x14ac:dyDescent="0.3">
      <c r="A250" s="10" t="s">
        <v>558</v>
      </c>
      <c r="B250" s="10" t="s">
        <v>559</v>
      </c>
      <c r="C250" s="10" t="s">
        <v>560</v>
      </c>
      <c r="D250" s="11" t="s">
        <v>2246</v>
      </c>
      <c r="E250" s="8">
        <f>IF(F250 = "NULL", "NULL", F250/28.35)</f>
        <v>1.4109347442680775</v>
      </c>
      <c r="F250" s="8">
        <v>40</v>
      </c>
      <c r="G250" s="8">
        <f>IF(H250 = "NULL", "NULL", H250/28.35)</f>
        <v>2.821869488536155</v>
      </c>
      <c r="H250" s="8">
        <v>80</v>
      </c>
      <c r="I250" s="8">
        <f>IF(G250 = "NULL", "NULL", G250*1.25)</f>
        <v>3.5273368606701938</v>
      </c>
      <c r="J250" s="8">
        <f>IF(G250 = "NULL", "NULL", H250*1.25)</f>
        <v>100</v>
      </c>
      <c r="K250" s="8">
        <f>IF(G250 = "NULL", "NULL", G250*2)</f>
        <v>5.6437389770723101</v>
      </c>
      <c r="L250" s="8">
        <f>IF(G250 = "NULL", "NULL", H250*2)</f>
        <v>160</v>
      </c>
      <c r="M250" s="11" t="str">
        <f>CONCATENATE(D250, CHAR(10), " - NET WT. ", TEXT(E250, "0.00"), " oz (", F250, " grams)")</f>
        <v>Hickory Wood Grill Seasoning Ingredients:
garlic, onion, pepper, smoke flavor, salt
• Packed in a facility and/or equipment that produces products containing peanuts, tree nuts, soybean, milk, dairy, eggs, fish, shellfish, wheat, sesame. •
 - NET WT. 1.41 oz (40 grams)</v>
      </c>
      <c r="N250" s="12">
        <v>10000000157</v>
      </c>
      <c r="O250" s="12">
        <v>30000000157</v>
      </c>
      <c r="P250" s="12">
        <v>50000000157</v>
      </c>
      <c r="Q250" s="12">
        <v>70000000157</v>
      </c>
      <c r="R250" s="12">
        <v>90000000157</v>
      </c>
      <c r="S250" s="12">
        <v>11000000157</v>
      </c>
      <c r="T250" s="12">
        <v>13000000157</v>
      </c>
      <c r="U250" s="10" t="s">
        <v>38</v>
      </c>
      <c r="V250" s="11" t="s">
        <v>1298</v>
      </c>
      <c r="W250" s="8">
        <f>IF(G250 = "NULL", "NULL", G250/4)</f>
        <v>0.70546737213403876</v>
      </c>
      <c r="X250" s="8">
        <f>IF(W250 = "NULL", "NULL", W250*28.35)</f>
        <v>20</v>
      </c>
      <c r="Y250" s="8">
        <f>IF(G250 = "NULL", "NULL", G250*4)</f>
        <v>11.28747795414462</v>
      </c>
      <c r="Z250" s="8">
        <f>IF(G250 = "NULL", "NULL", H250*4)</f>
        <v>320</v>
      </c>
      <c r="AA250" s="15">
        <v>15000000157</v>
      </c>
      <c r="AB250" s="8">
        <f>IF(OR(E250 = "NULL", G250 = "NULL"), "NULL", (E250+G250)/2)</f>
        <v>2.1164021164021163</v>
      </c>
      <c r="AC250" s="8">
        <f>IF(OR(F250 = "NULL", H250 = "NULL"), "NULL", (F250+H250)/2)</f>
        <v>60</v>
      </c>
      <c r="AD250" s="15">
        <v>17000000157</v>
      </c>
      <c r="AE250" s="8">
        <f>IF(H250 = "NULL", "NULL", AF250/28.35)</f>
        <v>7.0546737213403876</v>
      </c>
      <c r="AF250" s="8">
        <f>IF(H250 = "NULL", "NULL", J250*2)</f>
        <v>200</v>
      </c>
      <c r="AG250" s="15">
        <v>19000000157</v>
      </c>
      <c r="AH250" s="8">
        <f>IF(AB250 = "NULL", "NULL", AB250*2)</f>
        <v>4.2328042328042326</v>
      </c>
      <c r="AI250" s="8">
        <f>IF(AC250 = "NULL", "NULL", AC250*2)</f>
        <v>120</v>
      </c>
      <c r="AJ250" s="15">
        <v>21000000157</v>
      </c>
      <c r="AK250" s="13" t="s">
        <v>1588</v>
      </c>
      <c r="AL250" s="11" t="str">
        <f>SUBSTITUTE(D250,CHAR(10)&amp;"• Packed in a facility and/or equipment that produces products containing peanuts, tree nuts, soybean, milk, dairy, eggs, fish, shellfish, wheat, sesame. •","")</f>
        <v>Hickory Wood Grill Seasoning Ingredients:
garlic, onion, pepper, smoke flavor, salt</v>
      </c>
    </row>
    <row r="251" spans="1:38" ht="75" x14ac:dyDescent="0.3">
      <c r="A251" s="41" t="s">
        <v>2092</v>
      </c>
      <c r="B251" s="10" t="s">
        <v>562</v>
      </c>
      <c r="C251" s="10" t="s">
        <v>563</v>
      </c>
      <c r="D251" s="11" t="s">
        <v>2235</v>
      </c>
      <c r="E251" s="8">
        <f>IF(F251 = "NULL", "NULL", F251/28.35)</f>
        <v>1.9047619047619047</v>
      </c>
      <c r="F251" s="8">
        <v>54</v>
      </c>
      <c r="G251" s="8">
        <f>IF(H251 = "NULL", "NULL", H251/28.35)</f>
        <v>3.8095238095238093</v>
      </c>
      <c r="H251" s="8">
        <v>108</v>
      </c>
      <c r="I251" s="8">
        <f>IF(G251 = "NULL", "NULL", G251*1.25)</f>
        <v>4.7619047619047619</v>
      </c>
      <c r="J251" s="8">
        <f>IF(G251 = "NULL", "NULL", H251*1.25)</f>
        <v>135</v>
      </c>
      <c r="K251" s="8">
        <f>IF(G251 = "NULL", "NULL", G251*2)</f>
        <v>7.6190476190476186</v>
      </c>
      <c r="L251" s="8">
        <f>IF(G251 = "NULL", "NULL", H251*2)</f>
        <v>216</v>
      </c>
      <c r="M251" s="11" t="str">
        <f>CONCATENATE(D251, CHAR(10), " - NET WT. ", TEXT(E251, "0.00"), " oz (", F251, " grams)")</f>
        <v>Highland Steak Rub Ingredients:
salt, paprika, garlic, mustard, sugar, spices
• Packed in a facility and/or equipment that produces products containing peanuts, tree nuts, soybean, milk, dairy, eggs, fish, shellfish, wheat, sesame. •
 - NET WT. 1.90 oz (54 grams)</v>
      </c>
      <c r="N251" s="12">
        <v>10000000474</v>
      </c>
      <c r="O251" s="12">
        <v>30000000474</v>
      </c>
      <c r="P251" s="12">
        <v>50000000474</v>
      </c>
      <c r="Q251" s="12">
        <v>70000000474</v>
      </c>
      <c r="R251" s="12">
        <v>90000000474</v>
      </c>
      <c r="S251" s="12">
        <v>11000000474</v>
      </c>
      <c r="T251" s="12">
        <v>13000000474</v>
      </c>
      <c r="U251" s="11"/>
      <c r="V251" s="11"/>
      <c r="W251" s="8">
        <f>IF(G251 = "NULL", "NULL", G251/4)</f>
        <v>0.95238095238095233</v>
      </c>
      <c r="X251" s="8">
        <f>IF(W251 = "NULL", "NULL", W251*28.35)</f>
        <v>27</v>
      </c>
      <c r="Y251" s="8">
        <f>IF(G251 = "NULL", "NULL", G251*4)</f>
        <v>15.238095238095237</v>
      </c>
      <c r="Z251" s="8">
        <f>IF(G251 = "NULL", "NULL", H251*4)</f>
        <v>432</v>
      </c>
      <c r="AA251" s="15">
        <v>15000000474</v>
      </c>
      <c r="AB251" s="8">
        <f>IF(OR(E251 = "NULL", G251 = "NULL"), "NULL", (E251+G251)/2)</f>
        <v>2.8571428571428568</v>
      </c>
      <c r="AC251" s="8">
        <f>IF(OR(F251 = "NULL", H251 = "NULL"), "NULL", (F251+H251)/2)</f>
        <v>81</v>
      </c>
      <c r="AD251" s="15">
        <v>17000000474</v>
      </c>
      <c r="AE251" s="8">
        <f>IF(H251 = "NULL", "NULL", AF251/28.35)</f>
        <v>9.5238095238095237</v>
      </c>
      <c r="AF251" s="8">
        <f>IF(H251 = "NULL", "NULL", J251*2)</f>
        <v>270</v>
      </c>
      <c r="AG251" s="15">
        <v>19000000474</v>
      </c>
      <c r="AH251" s="8">
        <f>IF(AB251 = "NULL", "NULL", AB251*2)</f>
        <v>5.7142857142857135</v>
      </c>
      <c r="AI251" s="8">
        <f>IF(AC251 = "NULL", "NULL", AC251*2)</f>
        <v>162</v>
      </c>
      <c r="AJ251" s="15">
        <v>21000000474</v>
      </c>
      <c r="AK251" s="13" t="s">
        <v>564</v>
      </c>
      <c r="AL251" s="11" t="str">
        <f>SUBSTITUTE(D251,CHAR(10)&amp;"• Packed in a facility and/or equipment that produces products containing peanuts, tree nuts, soybean, milk, dairy, eggs, fish, shellfish, wheat, sesame. •","")</f>
        <v>Highland Steak Rub Ingredients:
salt, paprika, garlic, mustard, sugar, spices</v>
      </c>
    </row>
    <row r="252" spans="1:38" ht="75" x14ac:dyDescent="0.3">
      <c r="A252" s="10" t="s">
        <v>565</v>
      </c>
      <c r="B252" s="10" t="s">
        <v>566</v>
      </c>
      <c r="C252" s="10" t="s">
        <v>567</v>
      </c>
      <c r="D252" s="11" t="s">
        <v>2151</v>
      </c>
      <c r="E252" s="8">
        <f>IF(F252 = "NULL", "NULL", F252/28.35)</f>
        <v>3.2</v>
      </c>
      <c r="F252" s="8">
        <v>90.720000000000013</v>
      </c>
      <c r="G252" s="8">
        <f>IF(H252 = "NULL", "NULL", H252/28.35)</f>
        <v>6.4</v>
      </c>
      <c r="H252" s="8">
        <v>181.44000000000003</v>
      </c>
      <c r="I252" s="8">
        <f>IF(G252 = "NULL", "NULL", G252*1.25)</f>
        <v>8</v>
      </c>
      <c r="J252" s="8">
        <f>IF(G252 = "NULL", "NULL", H252*1.25)</f>
        <v>226.80000000000004</v>
      </c>
      <c r="K252" s="8">
        <f>IF(G252 = "NULL", "NULL", G252*2)</f>
        <v>12.8</v>
      </c>
      <c r="L252" s="8">
        <f>IF(G252 = "NULL", "NULL", H252*2)</f>
        <v>362.88000000000005</v>
      </c>
      <c r="M252" s="11" t="str">
        <f>CONCATENATE(D252, CHAR(10), " - NET WT. ", TEXT(E252, "0.00"), " oz (", F252, " grams)")</f>
        <v>Himalayan Salt Ingredients:
coarse pink himalayan sea salt 
• Packed in a facility and/or equipment that produces products containing peanuts, tree nuts, soybean, milk, dairy, eggs, fish, shellfish, wheat, sesame. •
 - NET WT. 3.20 oz (90.72 grams)</v>
      </c>
      <c r="N252" s="12">
        <v>10000000161</v>
      </c>
      <c r="O252" s="12">
        <v>30000000161</v>
      </c>
      <c r="P252" s="12">
        <v>50000000161</v>
      </c>
      <c r="Q252" s="12">
        <v>70000000161</v>
      </c>
      <c r="R252" s="12">
        <v>90000000161</v>
      </c>
      <c r="S252" s="12">
        <v>11000000161</v>
      </c>
      <c r="T252" s="12">
        <v>13000000161</v>
      </c>
      <c r="U252" s="10"/>
      <c r="V252" s="11"/>
      <c r="W252" s="8">
        <f>IF(G252 = "NULL", "NULL", G252/4)</f>
        <v>1.6</v>
      </c>
      <c r="X252" s="8">
        <f>IF(W252 = "NULL", "NULL", W252*28.35)</f>
        <v>45.360000000000007</v>
      </c>
      <c r="Y252" s="8">
        <f>IF(G252 = "NULL", "NULL", G252*4)</f>
        <v>25.6</v>
      </c>
      <c r="Z252" s="8">
        <f>IF(G252 = "NULL", "NULL", H252*4)</f>
        <v>725.7600000000001</v>
      </c>
      <c r="AA252" s="15">
        <v>15000000161</v>
      </c>
      <c r="AB252" s="8">
        <f>IF(OR(E252 = "NULL", G252 = "NULL"), "NULL", (E252+G252)/2)</f>
        <v>4.8000000000000007</v>
      </c>
      <c r="AC252" s="8">
        <f>IF(OR(F252 = "NULL", H252 = "NULL"), "NULL", (F252+H252)/2)</f>
        <v>136.08000000000001</v>
      </c>
      <c r="AD252" s="15">
        <v>17000000161</v>
      </c>
      <c r="AE252" s="8">
        <f>IF(H252 = "NULL", "NULL", AF252/28.35)</f>
        <v>16.000000000000004</v>
      </c>
      <c r="AF252" s="8">
        <f>IF(H252 = "NULL", "NULL", J252*2)</f>
        <v>453.60000000000008</v>
      </c>
      <c r="AG252" s="15">
        <v>19000000161</v>
      </c>
      <c r="AH252" s="8">
        <f>IF(AB252 = "NULL", "NULL", AB252*2)</f>
        <v>9.6000000000000014</v>
      </c>
      <c r="AI252" s="8">
        <f>IF(AC252 = "NULL", "NULL", AC252*2)</f>
        <v>272.16000000000003</v>
      </c>
      <c r="AJ252" s="15">
        <v>21000000161</v>
      </c>
      <c r="AK252" s="13"/>
      <c r="AL252" s="11" t="str">
        <f>SUBSTITUTE(D252,CHAR(10)&amp;"• Packed in a facility and/or equipment that produces products containing peanuts, tree nuts, soybean, milk, dairy, eggs, fish, shellfish, wheat, sesame. •","")</f>
        <v xml:space="preserve">Himalayan Salt Ingredients:
coarse pink himalayan sea salt </v>
      </c>
    </row>
    <row r="253" spans="1:38" ht="105" x14ac:dyDescent="0.3">
      <c r="A253" s="10" t="s">
        <v>540</v>
      </c>
      <c r="B253" s="10" t="s">
        <v>569</v>
      </c>
      <c r="C253" s="10" t="s">
        <v>570</v>
      </c>
      <c r="D253" s="11" t="s">
        <v>2305</v>
      </c>
      <c r="E253" s="8">
        <f>IF(F253 = "NULL", "NULL", F253/28.35)</f>
        <v>0.5</v>
      </c>
      <c r="F253" s="8">
        <v>14.175000000000001</v>
      </c>
      <c r="G253" s="8">
        <f>IF(H253 = "NULL", "NULL", H253/28.35)</f>
        <v>1</v>
      </c>
      <c r="H253" s="8">
        <v>28.35</v>
      </c>
      <c r="I253" s="8">
        <f>IF(G253 = "NULL", "NULL", G253*1.25)</f>
        <v>1.25</v>
      </c>
      <c r="J253" s="8">
        <f>IF(G253 = "NULL", "NULL", H253*1.25)</f>
        <v>35.4375</v>
      </c>
      <c r="K253" s="8">
        <f>IF(G253 = "NULL", "NULL", G253*2)</f>
        <v>2</v>
      </c>
      <c r="L253" s="8">
        <f>IF(G253 = "NULL", "NULL", H253*2)</f>
        <v>56.7</v>
      </c>
      <c r="M253" s="11" t="str">
        <f>CONCATENATE(D253, CHAR(10), " - NET WT. ", TEXT(E253, "0.00"), " oz (", F253, " grams)")</f>
        <v>Home Made Chili Blend Ingredients:
chili pepper, salt, cumin, oregano, garlic, onion, enriched wheat flour (flour, iron, niacin, thiamine, riboflavin, folic acid
• Packed in a facility and/or equipment that produces products containing peanuts, tree nuts, soybean, milk, dairy, eggs, fish, shellfish, wheat, sesame. •
 - NET WT. 0.50 oz (14.175 grams)</v>
      </c>
      <c r="N253" s="12">
        <v>10000000162</v>
      </c>
      <c r="O253" s="12">
        <v>30000000162</v>
      </c>
      <c r="P253" s="12">
        <v>50000000162</v>
      </c>
      <c r="Q253" s="12">
        <v>70000000162</v>
      </c>
      <c r="R253" s="12">
        <v>90000000162</v>
      </c>
      <c r="S253" s="12">
        <v>11000000162</v>
      </c>
      <c r="T253" s="12">
        <v>13000000162</v>
      </c>
      <c r="U253" s="10"/>
      <c r="V253" s="11"/>
      <c r="W253" s="8">
        <f>IF(G253 = "NULL", "NULL", G253/4)</f>
        <v>0.25</v>
      </c>
      <c r="X253" s="8">
        <f>IF(W253 = "NULL", "NULL", W253*28.35)</f>
        <v>7.0875000000000004</v>
      </c>
      <c r="Y253" s="8">
        <f>IF(G253 = "NULL", "NULL", G253*4)</f>
        <v>4</v>
      </c>
      <c r="Z253" s="8">
        <f>IF(G253 = "NULL", "NULL", H253*4)</f>
        <v>113.4</v>
      </c>
      <c r="AA253" s="15">
        <v>15000000162</v>
      </c>
      <c r="AB253" s="8">
        <f>IF(OR(E253 = "NULL", G253 = "NULL"), "NULL", (E253+G253)/2)</f>
        <v>0.75</v>
      </c>
      <c r="AC253" s="8">
        <f>IF(OR(F253 = "NULL", H253 = "NULL"), "NULL", (F253+H253)/2)</f>
        <v>21.262500000000003</v>
      </c>
      <c r="AD253" s="15">
        <v>17000000162</v>
      </c>
      <c r="AE253" s="8">
        <f>IF(H253 = "NULL", "NULL", AF253/28.35)</f>
        <v>2.5</v>
      </c>
      <c r="AF253" s="8">
        <f>IF(H253 = "NULL", "NULL", J253*2)</f>
        <v>70.875</v>
      </c>
      <c r="AG253" s="15">
        <v>19000000162</v>
      </c>
      <c r="AH253" s="8">
        <f>IF(AB253 = "NULL", "NULL", AB253*2)</f>
        <v>1.5</v>
      </c>
      <c r="AI253" s="8">
        <f>IF(AC253 = "NULL", "NULL", AC253*2)</f>
        <v>42.525000000000006</v>
      </c>
      <c r="AJ253" s="15">
        <v>21000000162</v>
      </c>
      <c r="AK253" s="13"/>
      <c r="AL253" s="11" t="str">
        <f>SUBSTITUTE(D253,CHAR(10)&amp;"• Packed in a facility and/or equipment that produces products containing peanuts, tree nuts, soybean, milk, dairy, eggs, fish, shellfish, wheat, sesame. •","")</f>
        <v>Home Made Chili Blend Ingredients:
chili pepper, salt, cumin, oregano, garlic, onion, enriched wheat flour (flour, iron, niacin, thiamine, riboflavin, folic acid</v>
      </c>
    </row>
    <row r="254" spans="1:38" ht="75" x14ac:dyDescent="0.3">
      <c r="A254" s="10" t="s">
        <v>1660</v>
      </c>
      <c r="B254" s="10" t="s">
        <v>571</v>
      </c>
      <c r="C254" s="10" t="s">
        <v>572</v>
      </c>
      <c r="D254" s="11" t="s">
        <v>2429</v>
      </c>
      <c r="E254" s="8">
        <f>IF(F254 = "NULL", "NULL", F254/28.35)</f>
        <v>0.6</v>
      </c>
      <c r="F254" s="8">
        <v>17.010000000000002</v>
      </c>
      <c r="G254" s="8">
        <f>IF(H254 = "NULL", "NULL", H254/28.35)</f>
        <v>1.2</v>
      </c>
      <c r="H254" s="8">
        <v>34.020000000000003</v>
      </c>
      <c r="I254" s="8">
        <f>IF(G254 = "NULL", "NULL", G254*1.25)</f>
        <v>1.5</v>
      </c>
      <c r="J254" s="8">
        <f>IF(G254 = "NULL", "NULL", H254*1.25)</f>
        <v>42.525000000000006</v>
      </c>
      <c r="K254" s="8">
        <f>IF(G254 = "NULL", "NULL", G254*2)</f>
        <v>2.4</v>
      </c>
      <c r="L254" s="8">
        <f>IF(G254 = "NULL", "NULL", H254*2)</f>
        <v>68.040000000000006</v>
      </c>
      <c r="M254" s="11" t="str">
        <f>CONCATENATE(D254, CHAR(10), " - NET WT. ", TEXT(E254, "0.00"), " oz (", F254, " grams)")</f>
        <v>Home Style Pizza Seasoning Ingredients:
salt, sugar, spices, dextrose, onion, garlic, parsley
• Packed in a facility and/or equipment that produces products containing peanuts, tree nuts, soybean, milk, dairy, eggs, fish, shellfish, wheat, sesame. •
 - NET WT. 0.60 oz (17.01 grams)</v>
      </c>
      <c r="N254" s="12">
        <v>10000000163</v>
      </c>
      <c r="O254" s="12">
        <v>30000000163</v>
      </c>
      <c r="P254" s="12">
        <v>50000000163</v>
      </c>
      <c r="Q254" s="12">
        <v>70000000163</v>
      </c>
      <c r="R254" s="12">
        <v>90000000163</v>
      </c>
      <c r="S254" s="12">
        <v>11000000163</v>
      </c>
      <c r="T254" s="12">
        <v>13000000163</v>
      </c>
      <c r="U254" s="10" t="s">
        <v>38</v>
      </c>
      <c r="V254" s="11" t="s">
        <v>1300</v>
      </c>
      <c r="W254" s="8">
        <f>IF(G254 = "NULL", "NULL", G254/4)</f>
        <v>0.3</v>
      </c>
      <c r="X254" s="8">
        <f>IF(W254 = "NULL", "NULL", W254*28.35)</f>
        <v>8.5050000000000008</v>
      </c>
      <c r="Y254" s="8">
        <f>IF(G254 = "NULL", "NULL", G254*4)</f>
        <v>4.8</v>
      </c>
      <c r="Z254" s="8">
        <f>IF(G254 = "NULL", "NULL", H254*4)</f>
        <v>136.08000000000001</v>
      </c>
      <c r="AA254" s="15">
        <v>15000000163</v>
      </c>
      <c r="AB254" s="8">
        <f>IF(OR(E254 = "NULL", G254 = "NULL"), "NULL", (E254+G254)/2)</f>
        <v>0.89999999999999991</v>
      </c>
      <c r="AC254" s="8">
        <f>IF(OR(F254 = "NULL", H254 = "NULL"), "NULL", (F254+H254)/2)</f>
        <v>25.515000000000001</v>
      </c>
      <c r="AD254" s="15">
        <v>17000000163</v>
      </c>
      <c r="AE254" s="8">
        <f>IF(H254 = "NULL", "NULL", AF254/28.35)</f>
        <v>3.0000000000000004</v>
      </c>
      <c r="AF254" s="8">
        <f>IF(H254 = "NULL", "NULL", J254*2)</f>
        <v>85.050000000000011</v>
      </c>
      <c r="AG254" s="15">
        <v>19000000163</v>
      </c>
      <c r="AH254" s="8">
        <f>IF(AB254 = "NULL", "NULL", AB254*2)</f>
        <v>1.7999999999999998</v>
      </c>
      <c r="AI254" s="8">
        <f>IF(AC254 = "NULL", "NULL", AC254*2)</f>
        <v>51.03</v>
      </c>
      <c r="AJ254" s="15">
        <v>21000000163</v>
      </c>
      <c r="AK254" s="13"/>
      <c r="AL254" s="11" t="str">
        <f>SUBSTITUTE(D254,CHAR(10)&amp;"• Packed in a facility and/or equipment that produces products containing peanuts, tree nuts, soybean, milk, dairy, eggs, fish, shellfish, wheat, sesame. •","")</f>
        <v>Home Style Pizza Seasoning Ingredients:
salt, sugar, spices, dextrose, onion, garlic, parsley</v>
      </c>
    </row>
    <row r="255" spans="1:38" ht="105" x14ac:dyDescent="0.3">
      <c r="A255" s="10" t="s">
        <v>1349</v>
      </c>
      <c r="B255" s="10" t="s">
        <v>1776</v>
      </c>
      <c r="C255" s="10" t="s">
        <v>1776</v>
      </c>
      <c r="D255" s="11" t="s">
        <v>2313</v>
      </c>
      <c r="E255" s="8">
        <f>IF(F255 = "NULL", "NULL", F255/28.35)</f>
        <v>1.4109347442680775</v>
      </c>
      <c r="F255" s="8">
        <v>40</v>
      </c>
      <c r="G255" s="8">
        <f>IF(H255 = "NULL", "NULL", H255/28.35)</f>
        <v>3.2451499118165783</v>
      </c>
      <c r="H255" s="8">
        <v>92</v>
      </c>
      <c r="I255" s="8">
        <f>IF(G255 = "NULL", "NULL", G255*1.25)</f>
        <v>4.0564373897707231</v>
      </c>
      <c r="J255" s="8">
        <f>IF(G255 = "NULL", "NULL", H255*1.25)</f>
        <v>115</v>
      </c>
      <c r="K255" s="8">
        <f>IF(G255 = "NULL", "NULL", G255*2)</f>
        <v>6.4902998236331566</v>
      </c>
      <c r="L255" s="8">
        <f>IF(G255 = "NULL", "NULL", H255*2)</f>
        <v>184</v>
      </c>
      <c r="M255" s="11" t="str">
        <f>CONCATENATE(D255, CHAR(10), " - NET WT. ", TEXT(E255, "0.00"), " oz (", F255, " grams)")</f>
        <v>Honey BBQ Rub Ingredients:
sugar, salt, honey solids, Worcestershire sauce powder, spices, onion, garlic, xanthan gum, natural flavors, extractives of paprika, caramel color
• Packed in a facility and/or equipment that produces products containing peanuts, tree nuts, soybean, milk, dairy, eggs, fish, shellfish, wheat, sesame. •
 - NET WT. 1.41 oz (40 grams)</v>
      </c>
      <c r="N255" s="12">
        <v>10000000494</v>
      </c>
      <c r="O255" s="12">
        <v>30000000494</v>
      </c>
      <c r="P255" s="12">
        <v>50000000494</v>
      </c>
      <c r="Q255" s="12">
        <v>70000000494</v>
      </c>
      <c r="R255" s="12">
        <v>90000000494</v>
      </c>
      <c r="S255" s="12">
        <v>11000000494</v>
      </c>
      <c r="T255" s="12">
        <v>13000000494</v>
      </c>
      <c r="U255" s="10" t="s">
        <v>38</v>
      </c>
      <c r="V255" s="11" t="s">
        <v>1298</v>
      </c>
      <c r="W255" s="8">
        <f>IF(G255 = "NULL", "NULL", G255/4)</f>
        <v>0.81128747795414458</v>
      </c>
      <c r="X255" s="8">
        <f>IF(W255 = "NULL", "NULL", W255*28.35)</f>
        <v>23</v>
      </c>
      <c r="Y255" s="8">
        <f>IF(G255 = "NULL", "NULL", G255*4)</f>
        <v>12.980599647266313</v>
      </c>
      <c r="Z255" s="8">
        <f>IF(G255 = "NULL", "NULL", H255*4)</f>
        <v>368</v>
      </c>
      <c r="AA255" s="15">
        <v>15000000494</v>
      </c>
      <c r="AB255" s="8">
        <f>IF(OR(E255 = "NULL", G255 = "NULL"), "NULL", (E255+G255)/2)</f>
        <v>2.3280423280423279</v>
      </c>
      <c r="AC255" s="8">
        <f>IF(OR(F255 = "NULL", H255 = "NULL"), "NULL", (F255+H255)/2)</f>
        <v>66</v>
      </c>
      <c r="AD255" s="15">
        <v>17000000494</v>
      </c>
      <c r="AE255" s="8">
        <f>IF(H255 = "NULL", "NULL", AF255/28.35)</f>
        <v>8.1128747795414462</v>
      </c>
      <c r="AF255" s="8">
        <f>IF(H255 = "NULL", "NULL", J255*2)</f>
        <v>230</v>
      </c>
      <c r="AG255" s="15">
        <v>19000000494</v>
      </c>
      <c r="AH255" s="8">
        <f>IF(AB255 = "NULL", "NULL", AB255*2)</f>
        <v>4.6560846560846558</v>
      </c>
      <c r="AI255" s="8">
        <f>IF(AC255 = "NULL", "NULL", AC255*2)</f>
        <v>132</v>
      </c>
      <c r="AJ255" s="15">
        <v>21000000494</v>
      </c>
      <c r="AK255" s="13" t="s">
        <v>1874</v>
      </c>
      <c r="AL255" s="11" t="str">
        <f>SUBSTITUTE(D255,CHAR(10)&amp;"• Packed in a facility and/or equipment that produces products containing peanuts, tree nuts, soybean, milk, dairy, eggs, fish, shellfish, wheat, sesame. •","")</f>
        <v>Honey BBQ Rub Ingredients:
sugar, salt, honey solids, Worcestershire sauce powder, spices, onion, garlic, xanthan gum, natural flavors, extractives of paprika, caramel color</v>
      </c>
    </row>
    <row r="256" spans="1:38" ht="75" x14ac:dyDescent="0.3">
      <c r="A256" s="10" t="s">
        <v>1645</v>
      </c>
      <c r="B256" s="10" t="s">
        <v>573</v>
      </c>
      <c r="C256" s="10" t="s">
        <v>2095</v>
      </c>
      <c r="D256" s="11" t="s">
        <v>2347</v>
      </c>
      <c r="E256" s="8">
        <f>IF(F256 = "NULL", "NULL", F256/28.35)</f>
        <v>0.8</v>
      </c>
      <c r="F256" s="8">
        <v>22.680000000000003</v>
      </c>
      <c r="G256" s="8">
        <f>IF(H256 = "NULL", "NULL", H256/28.35)</f>
        <v>1.6</v>
      </c>
      <c r="H256" s="8">
        <v>45.360000000000007</v>
      </c>
      <c r="I256" s="8">
        <f>IF(G256 = "NULL", "NULL", G256*1.25)</f>
        <v>2</v>
      </c>
      <c r="J256" s="8">
        <f>IF(G256 = "NULL", "NULL", H256*1.25)</f>
        <v>56.70000000000001</v>
      </c>
      <c r="K256" s="8">
        <f>IF(G256 = "NULL", "NULL", G256*2)</f>
        <v>3.2</v>
      </c>
      <c r="L256" s="8">
        <f>IF(G256 = "NULL", "NULL", H256*2)</f>
        <v>90.720000000000013</v>
      </c>
      <c r="M256" s="11" t="str">
        <f>CONCATENATE(D256, CHAR(10), " - NET WT. ", TEXT(E256, "0.00"), " oz (", F256, " grams)")</f>
        <v>Honey Brush Tea Ingredients:
honey bush flowers
• Packed in a facility and/or equipment that produces products containing peanuts, tree nuts, soybean, milk, dairy, eggs, fish, shellfish, wheat, sesame. •
 - NET WT. 0.80 oz (22.68 grams)</v>
      </c>
      <c r="N256" s="12">
        <v>10000000164</v>
      </c>
      <c r="O256" s="12">
        <v>30000000164</v>
      </c>
      <c r="P256" s="12">
        <v>50000000164</v>
      </c>
      <c r="Q256" s="12">
        <v>70000000164</v>
      </c>
      <c r="R256" s="12">
        <v>90000000164</v>
      </c>
      <c r="S256" s="12">
        <v>11000000164</v>
      </c>
      <c r="T256" s="12">
        <v>13000000164</v>
      </c>
      <c r="U256" s="10" t="s">
        <v>38</v>
      </c>
      <c r="V256" s="11" t="s">
        <v>1299</v>
      </c>
      <c r="W256" s="8">
        <f>IF(G256 = "NULL", "NULL", G256/4)</f>
        <v>0.4</v>
      </c>
      <c r="X256" s="8">
        <f>IF(W256 = "NULL", "NULL", W256*28.35)</f>
        <v>11.340000000000002</v>
      </c>
      <c r="Y256" s="8">
        <f>IF(G256 = "NULL", "NULL", G256*4)</f>
        <v>6.4</v>
      </c>
      <c r="Z256" s="8">
        <f>IF(G256 = "NULL", "NULL", H256*4)</f>
        <v>181.44000000000003</v>
      </c>
      <c r="AA256" s="15">
        <v>15000000164</v>
      </c>
      <c r="AB256" s="8">
        <f>IF(OR(E256 = "NULL", G256 = "NULL"), "NULL", (E256+G256)/2)</f>
        <v>1.2000000000000002</v>
      </c>
      <c r="AC256" s="8">
        <f>IF(OR(F256 = "NULL", H256 = "NULL"), "NULL", (F256+H256)/2)</f>
        <v>34.020000000000003</v>
      </c>
      <c r="AD256" s="15">
        <v>17000000164</v>
      </c>
      <c r="AE256" s="8">
        <f>IF(H256 = "NULL", "NULL", AF256/28.35)</f>
        <v>4.0000000000000009</v>
      </c>
      <c r="AF256" s="8">
        <f>IF(H256 = "NULL", "NULL", J256*2)</f>
        <v>113.40000000000002</v>
      </c>
      <c r="AG256" s="15">
        <v>19000000164</v>
      </c>
      <c r="AH256" s="8">
        <f>IF(AB256 = "NULL", "NULL", AB256*2)</f>
        <v>2.4000000000000004</v>
      </c>
      <c r="AI256" s="8">
        <f>IF(AC256 = "NULL", "NULL", AC256*2)</f>
        <v>68.040000000000006</v>
      </c>
      <c r="AJ256" s="15">
        <v>21000000164</v>
      </c>
      <c r="AK256" s="13"/>
      <c r="AL256" s="11" t="str">
        <f>SUBSTITUTE(D256,CHAR(10)&amp;"• Packed in a facility and/or equipment that produces products containing peanuts, tree nuts, soybean, milk, dairy, eggs, fish, shellfish, wheat, sesame. •","")</f>
        <v>Honey Brush Tea Ingredients:
honey bush flowers</v>
      </c>
    </row>
    <row r="257" spans="1:38" ht="120" x14ac:dyDescent="0.3">
      <c r="A257" s="10" t="s">
        <v>574</v>
      </c>
      <c r="B257" s="10" t="s">
        <v>575</v>
      </c>
      <c r="C257" s="10" t="s">
        <v>576</v>
      </c>
      <c r="D257" s="11" t="s">
        <v>2406</v>
      </c>
      <c r="E257" s="8">
        <f>IF(F257 = "NULL", "NULL", F257/28.35)</f>
        <v>1.1000000000000001</v>
      </c>
      <c r="F257" s="8">
        <v>31.185000000000006</v>
      </c>
      <c r="G257" s="8">
        <f>IF(H257 = "NULL", "NULL", H257/28.35)</f>
        <v>2.2000000000000002</v>
      </c>
      <c r="H257" s="8">
        <v>62.370000000000012</v>
      </c>
      <c r="I257" s="8">
        <f>IF(G257 = "NULL", "NULL", G257*1.25)</f>
        <v>2.75</v>
      </c>
      <c r="J257" s="8">
        <f>IF(G257 = "NULL", "NULL", H257*1.25)</f>
        <v>77.96250000000002</v>
      </c>
      <c r="K257" s="8">
        <f>IF(G257 = "NULL", "NULL", G257*2)</f>
        <v>4.4000000000000004</v>
      </c>
      <c r="L257" s="8">
        <f>IF(G257 = "NULL", "NULL", H257*2)</f>
        <v>124.74000000000002</v>
      </c>
      <c r="M257" s="11" t="str">
        <f>CONCATENATE(D257, CHAR(10), " - NET WT. ", TEXT(E257, "0.00"), " oz (", F257, " grams)")</f>
        <v>Honey Butter Popcorn Seasoning Ingredients:
sugar, honey powder (maltodextrin, honey) salt, whey, natural flavors (butter, honey) &lt;2% silicon dioxide (to prevent caking)
• ALLERGY ALERT: contains dairy •
• Packed in a facility and/or equipment that produces products containing peanuts, tree nuts, soybean, milk, dairy, eggs, fish, shellfish, wheat, sesame. •
 - NET WT. 1.10 oz (31.185 grams)</v>
      </c>
      <c r="N257" s="12">
        <v>10000000165</v>
      </c>
      <c r="O257" s="12">
        <v>30000000165</v>
      </c>
      <c r="P257" s="12">
        <v>50000000165</v>
      </c>
      <c r="Q257" s="12">
        <v>70000000165</v>
      </c>
      <c r="R257" s="12">
        <v>90000000165</v>
      </c>
      <c r="S257" s="12">
        <v>11000000165</v>
      </c>
      <c r="T257" s="12">
        <v>13000000165</v>
      </c>
      <c r="U257" s="10"/>
      <c r="V257" s="11"/>
      <c r="W257" s="8">
        <f>IF(G257 = "NULL", "NULL", G257/4)</f>
        <v>0.55000000000000004</v>
      </c>
      <c r="X257" s="8">
        <f>IF(W257 = "NULL", "NULL", W257*28.35)</f>
        <v>15.592500000000003</v>
      </c>
      <c r="Y257" s="8">
        <f>IF(G257 = "NULL", "NULL", G257*4)</f>
        <v>8.8000000000000007</v>
      </c>
      <c r="Z257" s="8">
        <f>IF(G257 = "NULL", "NULL", H257*4)</f>
        <v>249.48000000000005</v>
      </c>
      <c r="AA257" s="15">
        <v>15000000165</v>
      </c>
      <c r="AB257" s="8">
        <f>IF(OR(E257 = "NULL", G257 = "NULL"), "NULL", (E257+G257)/2)</f>
        <v>1.6500000000000001</v>
      </c>
      <c r="AC257" s="8">
        <f>IF(OR(F257 = "NULL", H257 = "NULL"), "NULL", (F257+H257)/2)</f>
        <v>46.777500000000011</v>
      </c>
      <c r="AD257" s="15">
        <v>17000000165</v>
      </c>
      <c r="AE257" s="8">
        <f>IF(H257 = "NULL", "NULL", AF257/28.35)</f>
        <v>5.5000000000000009</v>
      </c>
      <c r="AF257" s="8">
        <f>IF(H257 = "NULL", "NULL", J257*2)</f>
        <v>155.92500000000004</v>
      </c>
      <c r="AG257" s="15">
        <v>19000000165</v>
      </c>
      <c r="AH257" s="8">
        <f>IF(AB257 = "NULL", "NULL", AB257*2)</f>
        <v>3.3000000000000003</v>
      </c>
      <c r="AI257" s="8">
        <f>IF(AC257 = "NULL", "NULL", AC257*2)</f>
        <v>93.555000000000021</v>
      </c>
      <c r="AJ257" s="15">
        <v>21000000165</v>
      </c>
      <c r="AK257" s="13"/>
      <c r="AL257" s="11" t="str">
        <f>SUBSTITUTE(D257,CHAR(10)&amp;"• Packed in a facility and/or equipment that produces products containing peanuts, tree nuts, soybean, milk, dairy, eggs, fish, shellfish, wheat, sesame. •","")</f>
        <v>Honey Butter Popcorn Seasoning Ingredients:
sugar, honey powder (maltodextrin, honey) salt, whey, natural flavors (butter, honey) &lt;2% silicon dioxide (to prevent caking)
• ALLERGY ALERT: contains dairy •</v>
      </c>
    </row>
    <row r="258" spans="1:38" ht="90" x14ac:dyDescent="0.3">
      <c r="A258" s="10" t="s">
        <v>577</v>
      </c>
      <c r="B258" s="10" t="s">
        <v>578</v>
      </c>
      <c r="C258" s="10" t="s">
        <v>579</v>
      </c>
      <c r="D258" s="11" t="s">
        <v>2569</v>
      </c>
      <c r="E258" s="8">
        <f>IF(F258 = "NULL", "NULL", F258/28.35)</f>
        <v>1.375</v>
      </c>
      <c r="F258" s="8">
        <v>38.981250000000003</v>
      </c>
      <c r="G258" s="8">
        <f>IF(H258 = "NULL", "NULL", H258/28.35)</f>
        <v>2.75</v>
      </c>
      <c r="H258" s="8">
        <v>77.962500000000006</v>
      </c>
      <c r="I258" s="8">
        <f>IF(G258 = "NULL", "NULL", G258*1.25)</f>
        <v>3.4375</v>
      </c>
      <c r="J258" s="8">
        <f>IF(G258 = "NULL", "NULL", H258*1.25)</f>
        <v>97.453125</v>
      </c>
      <c r="K258" s="8">
        <f>IF(G258 = "NULL", "NULL", G258*2)</f>
        <v>5.5</v>
      </c>
      <c r="L258" s="8">
        <f>IF(G258 = "NULL", "NULL", H258*2)</f>
        <v>155.92500000000001</v>
      </c>
      <c r="M258" s="11" t="str">
        <f>CONCATENATE(D258, CHAR(10), " - NET WT. ", TEXT(E258, "0.00"), " oz (", F258, " grams)")</f>
        <v>Honey Chipotle Sea Salt Ingredients:
honey, salt, onion, paprika, chipotle, rosemary, basil, sage, marjoram
• Packed in a facility and/or equipment that produces products containing peanuts, tree nuts, soybean, milk, dairy, eggs, fish, shellfish, wheat, sesame. •
 - NET WT. 1.38 oz (38.98125 grams)</v>
      </c>
      <c r="N258" s="12">
        <v>10000000167</v>
      </c>
      <c r="O258" s="12">
        <v>30000000167</v>
      </c>
      <c r="P258" s="12">
        <v>50000000167</v>
      </c>
      <c r="Q258" s="12">
        <v>70000000167</v>
      </c>
      <c r="R258" s="12">
        <v>90000000167</v>
      </c>
      <c r="S258" s="12">
        <v>11000000167</v>
      </c>
      <c r="T258" s="12">
        <v>13000000167</v>
      </c>
      <c r="U258" s="10"/>
      <c r="V258" s="11"/>
      <c r="W258" s="8">
        <f>IF(G258 = "NULL", "NULL", G258/4)</f>
        <v>0.6875</v>
      </c>
      <c r="X258" s="8">
        <f>IF(W258 = "NULL", "NULL", W258*28.35)</f>
        <v>19.490625000000001</v>
      </c>
      <c r="Y258" s="8">
        <f>IF(G258 = "NULL", "NULL", G258*4)</f>
        <v>11</v>
      </c>
      <c r="Z258" s="8">
        <f>IF(G258 = "NULL", "NULL", H258*4)</f>
        <v>311.85000000000002</v>
      </c>
      <c r="AA258" s="15">
        <v>15000000167</v>
      </c>
      <c r="AB258" s="8">
        <f>IF(OR(E258 = "NULL", G258 = "NULL"), "NULL", (E258+G258)/2)</f>
        <v>2.0625</v>
      </c>
      <c r="AC258" s="8">
        <f>IF(OR(F258 = "NULL", H258 = "NULL"), "NULL", (F258+H258)/2)</f>
        <v>58.471875000000004</v>
      </c>
      <c r="AD258" s="15">
        <v>17000000167</v>
      </c>
      <c r="AE258" s="8">
        <f>IF(H258 = "NULL", "NULL", AF258/28.35)</f>
        <v>6.875</v>
      </c>
      <c r="AF258" s="8">
        <f>IF(H258 = "NULL", "NULL", J258*2)</f>
        <v>194.90625</v>
      </c>
      <c r="AG258" s="15">
        <v>19000000167</v>
      </c>
      <c r="AH258" s="8">
        <f>IF(AB258 = "NULL", "NULL", AB258*2)</f>
        <v>4.125</v>
      </c>
      <c r="AI258" s="8">
        <f>IF(AC258 = "NULL", "NULL", AC258*2)</f>
        <v>116.94375000000001</v>
      </c>
      <c r="AJ258" s="15">
        <v>21000000167</v>
      </c>
      <c r="AK258" s="13"/>
      <c r="AL258" s="11" t="str">
        <f>SUBSTITUTE(D258,CHAR(10)&amp;"• Packed in a facility and/or equipment that produces products containing peanuts, tree nuts, soybean, milk, dairy, eggs, fish, shellfish, wheat, sesame. •","")</f>
        <v>Honey Chipotle Sea Salt Ingredients:
honey, salt, onion, paprika, chipotle, rosemary, basil, sage, marjoram</v>
      </c>
    </row>
    <row r="259" spans="1:38" ht="90" x14ac:dyDescent="0.3">
      <c r="A259" s="10" t="s">
        <v>580</v>
      </c>
      <c r="B259" s="10" t="s">
        <v>581</v>
      </c>
      <c r="C259" s="10" t="s">
        <v>581</v>
      </c>
      <c r="D259" s="11" t="s">
        <v>2247</v>
      </c>
      <c r="E259" s="8">
        <f>IF(F259 = "NULL", "NULL", F259/28.35)</f>
        <v>1.375</v>
      </c>
      <c r="F259" s="8">
        <v>38.981250000000003</v>
      </c>
      <c r="G259" s="8">
        <f>IF(H259 = "NULL", "NULL", H259/28.35)</f>
        <v>2.75</v>
      </c>
      <c r="H259" s="8">
        <v>77.962500000000006</v>
      </c>
      <c r="I259" s="8">
        <f>IF(G259 = "NULL", "NULL", G259*1.25)</f>
        <v>3.4375</v>
      </c>
      <c r="J259" s="8">
        <f>IF(G259 = "NULL", "NULL", H259*1.25)</f>
        <v>97.453125</v>
      </c>
      <c r="K259" s="8">
        <f>IF(G259 = "NULL", "NULL", G259*2)</f>
        <v>5.5</v>
      </c>
      <c r="L259" s="8">
        <f>IF(G259 = "NULL", "NULL", H259*2)</f>
        <v>155.92500000000001</v>
      </c>
      <c r="M259" s="11" t="str">
        <f>CONCATENATE(D259, CHAR(10), " - NET WT. ", TEXT(E259, "0.00"), " oz (", F259, " grams)")</f>
        <v>Honey Chipotle Seasoning Ingredients:
honey, sea salt, onion, paprika, chipotle, rosemary, basil, oregano, sage and marjoram
• Packed in a facility and/or equipment that produces products containing peanuts, tree nuts, soybean, milk, dairy, eggs, fish, shellfish, wheat, sesame. •
 - NET WT. 1.38 oz (38.98125 grams)</v>
      </c>
      <c r="N259" s="12">
        <v>10000000166</v>
      </c>
      <c r="O259" s="12">
        <v>30000000166</v>
      </c>
      <c r="P259" s="12">
        <v>50000000166</v>
      </c>
      <c r="Q259" s="12">
        <v>70000000166</v>
      </c>
      <c r="R259" s="12">
        <v>90000000166</v>
      </c>
      <c r="S259" s="12">
        <v>11000000166</v>
      </c>
      <c r="T259" s="12">
        <v>13000000166</v>
      </c>
      <c r="U259" s="10" t="s">
        <v>38</v>
      </c>
      <c r="V259" s="11" t="s">
        <v>138</v>
      </c>
      <c r="W259" s="8">
        <f>IF(G259 = "NULL", "NULL", G259/4)</f>
        <v>0.6875</v>
      </c>
      <c r="X259" s="8">
        <f>IF(W259 = "NULL", "NULL", W259*28.35)</f>
        <v>19.490625000000001</v>
      </c>
      <c r="Y259" s="8">
        <f>IF(G259 = "NULL", "NULL", G259*4)</f>
        <v>11</v>
      </c>
      <c r="Z259" s="8">
        <f>IF(G259 = "NULL", "NULL", H259*4)</f>
        <v>311.85000000000002</v>
      </c>
      <c r="AA259" s="15">
        <v>15000000166</v>
      </c>
      <c r="AB259" s="8">
        <f>IF(OR(E259 = "NULL", G259 = "NULL"), "NULL", (E259+G259)/2)</f>
        <v>2.0625</v>
      </c>
      <c r="AC259" s="8">
        <f>IF(OR(F259 = "NULL", H259 = "NULL"), "NULL", (F259+H259)/2)</f>
        <v>58.471875000000004</v>
      </c>
      <c r="AD259" s="15">
        <v>17000000166</v>
      </c>
      <c r="AE259" s="8">
        <f>IF(H259 = "NULL", "NULL", AF259/28.35)</f>
        <v>6.875</v>
      </c>
      <c r="AF259" s="8">
        <f>IF(H259 = "NULL", "NULL", J259*2)</f>
        <v>194.90625</v>
      </c>
      <c r="AG259" s="15">
        <v>19000000166</v>
      </c>
      <c r="AH259" s="8">
        <f>IF(AB259 = "NULL", "NULL", AB259*2)</f>
        <v>4.125</v>
      </c>
      <c r="AI259" s="8">
        <f>IF(AC259 = "NULL", "NULL", AC259*2)</f>
        <v>116.94375000000001</v>
      </c>
      <c r="AJ259" s="15">
        <v>21000000166</v>
      </c>
      <c r="AK259" s="13"/>
      <c r="AL259" s="11" t="str">
        <f>SUBSTITUTE(D259,CHAR(10)&amp;"• Packed in a facility and/or equipment that produces products containing peanuts, tree nuts, soybean, milk, dairy, eggs, fish, shellfish, wheat, sesame. •","")</f>
        <v>Honey Chipotle Seasoning Ingredients:
honey, sea salt, onion, paprika, chipotle, rosemary, basil, oregano, sage and marjoram</v>
      </c>
    </row>
    <row r="260" spans="1:38" ht="90" x14ac:dyDescent="0.3">
      <c r="A260" s="10" t="s">
        <v>582</v>
      </c>
      <c r="B260" s="10" t="s">
        <v>583</v>
      </c>
      <c r="C260" s="10" t="s">
        <v>583</v>
      </c>
      <c r="D260" s="11" t="s">
        <v>2470</v>
      </c>
      <c r="E260" s="8">
        <f>IF(F260 = "NULL", "NULL", F260/28.35)</f>
        <v>1.2</v>
      </c>
      <c r="F260" s="8">
        <v>34.020000000000003</v>
      </c>
      <c r="G260" s="8">
        <f>IF(H260 = "NULL", "NULL", H260/28.35)</f>
        <v>2.4</v>
      </c>
      <c r="H260" s="8">
        <v>68.040000000000006</v>
      </c>
      <c r="I260" s="8">
        <f>IF(G260 = "NULL", "NULL", G260*1.25)</f>
        <v>3</v>
      </c>
      <c r="J260" s="8">
        <f>IF(G260 = "NULL", "NULL", H260*1.25)</f>
        <v>85.050000000000011</v>
      </c>
      <c r="K260" s="8">
        <f>IF(G260 = "NULL", "NULL", G260*2)</f>
        <v>4.8</v>
      </c>
      <c r="L260" s="8">
        <f>IF(G260 = "NULL", "NULL", H260*2)</f>
        <v>136.08000000000001</v>
      </c>
      <c r="M260" s="11" t="str">
        <f>CONCATENATE(D260, CHAR(10), " - NET WT. ", TEXT(E260, "0.00"), " oz (", F260, " grams)")</f>
        <v>Honey Mustard Powder Ingredients:
mustard seed, sugar, salt, ground honey, worchestershire sauce, palm oil, tamarind, natural flavors
• Packed in a facility and/or equipment that produces products containing peanuts, tree nuts, soybean, milk, dairy, eggs, fish, shellfish, wheat, sesame. •
 - NET WT. 1.20 oz (34.02 grams)</v>
      </c>
      <c r="N260" s="12">
        <v>10000000168</v>
      </c>
      <c r="O260" s="12">
        <v>30000000168</v>
      </c>
      <c r="P260" s="12">
        <v>50000000168</v>
      </c>
      <c r="Q260" s="12">
        <v>70000000168</v>
      </c>
      <c r="R260" s="12">
        <v>90000000168</v>
      </c>
      <c r="S260" s="12">
        <v>11000000168</v>
      </c>
      <c r="T260" s="12">
        <v>13000000168</v>
      </c>
      <c r="U260" s="10"/>
      <c r="V260" s="11"/>
      <c r="W260" s="8">
        <f>IF(G260 = "NULL", "NULL", G260/4)</f>
        <v>0.6</v>
      </c>
      <c r="X260" s="8">
        <f>IF(W260 = "NULL", "NULL", W260*28.35)</f>
        <v>17.010000000000002</v>
      </c>
      <c r="Y260" s="8">
        <f>IF(G260 = "NULL", "NULL", G260*4)</f>
        <v>9.6</v>
      </c>
      <c r="Z260" s="8">
        <f>IF(G260 = "NULL", "NULL", H260*4)</f>
        <v>272.16000000000003</v>
      </c>
      <c r="AA260" s="15">
        <v>15000000168</v>
      </c>
      <c r="AB260" s="8">
        <f>IF(OR(E260 = "NULL", G260 = "NULL"), "NULL", (E260+G260)/2)</f>
        <v>1.7999999999999998</v>
      </c>
      <c r="AC260" s="8">
        <f>IF(OR(F260 = "NULL", H260 = "NULL"), "NULL", (F260+H260)/2)</f>
        <v>51.03</v>
      </c>
      <c r="AD260" s="15">
        <v>17000000168</v>
      </c>
      <c r="AE260" s="8">
        <f>IF(H260 = "NULL", "NULL", AF260/28.35)</f>
        <v>6.0000000000000009</v>
      </c>
      <c r="AF260" s="8">
        <f>IF(H260 = "NULL", "NULL", J260*2)</f>
        <v>170.10000000000002</v>
      </c>
      <c r="AG260" s="15">
        <v>19000000168</v>
      </c>
      <c r="AH260" s="8">
        <f>IF(AB260 = "NULL", "NULL", AB260*2)</f>
        <v>3.5999999999999996</v>
      </c>
      <c r="AI260" s="8">
        <f>IF(AC260 = "NULL", "NULL", AC260*2)</f>
        <v>102.06</v>
      </c>
      <c r="AJ260" s="15">
        <v>21000000168</v>
      </c>
      <c r="AK260" s="13"/>
      <c r="AL260" s="11" t="str">
        <f>SUBSTITUTE(D260,CHAR(10)&amp;"• Packed in a facility and/or equipment that produces products containing peanuts, tree nuts, soybean, milk, dairy, eggs, fish, shellfish, wheat, sesame. •","")</f>
        <v>Honey Mustard Powder Ingredients:
mustard seed, sugar, salt, ground honey, worchestershire sauce, palm oil, tamarind, natural flavors</v>
      </c>
    </row>
    <row r="261" spans="1:38" ht="135" x14ac:dyDescent="0.3">
      <c r="A261" s="10" t="s">
        <v>584</v>
      </c>
      <c r="B261" s="10" t="s">
        <v>585</v>
      </c>
      <c r="C261" s="10" t="s">
        <v>586</v>
      </c>
      <c r="D261" s="11" t="s">
        <v>2611</v>
      </c>
      <c r="E261" s="8">
        <f>IF(F261 = "NULL", "NULL", F261/28.35)</f>
        <v>1.5000000000000002</v>
      </c>
      <c r="F261" s="8">
        <v>42.525000000000006</v>
      </c>
      <c r="G261" s="8">
        <f>IF(H261 = "NULL", "NULL", H261/28.35)</f>
        <v>3.0000000000000004</v>
      </c>
      <c r="H261" s="8">
        <v>85.050000000000011</v>
      </c>
      <c r="I261" s="8">
        <f>IF(G261 = "NULL", "NULL", G261*1.25)</f>
        <v>3.7500000000000004</v>
      </c>
      <c r="J261" s="8">
        <f>IF(G261 = "NULL", "NULL", H261*1.25)</f>
        <v>106.31250000000001</v>
      </c>
      <c r="K261" s="8">
        <f>IF(G261 = "NULL", "NULL", G261*2)</f>
        <v>6.0000000000000009</v>
      </c>
      <c r="L261" s="8">
        <f>IF(G261 = "NULL", "NULL", H261*2)</f>
        <v>170.10000000000002</v>
      </c>
      <c r="M261" s="11" t="str">
        <f>CONCATENATE(D261, CHAR(10), " - NET WT. ", TEXT(E261, "0.00"), " oz (", F261, " grams)")</f>
        <v>Hop &amp; Vine Party Time Infuser Ingredients:
sugar, hops, orange peel, vanilla,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1.50 oz (42.525 grams)</v>
      </c>
      <c r="N261" s="12">
        <v>10000000169</v>
      </c>
      <c r="O261" s="12">
        <v>30000000169</v>
      </c>
      <c r="P261" s="12">
        <v>50000000169</v>
      </c>
      <c r="Q261" s="12">
        <v>70000000169</v>
      </c>
      <c r="R261" s="12">
        <v>90000000169</v>
      </c>
      <c r="S261" s="12">
        <v>11000000169</v>
      </c>
      <c r="T261" s="12">
        <v>13000000169</v>
      </c>
      <c r="U261" s="10" t="s">
        <v>38</v>
      </c>
      <c r="V261" s="11" t="s">
        <v>146</v>
      </c>
      <c r="W261" s="8">
        <f>IF(G261 = "NULL", "NULL", G261/4)</f>
        <v>0.75000000000000011</v>
      </c>
      <c r="X261" s="8">
        <f>IF(W261 = "NULL", "NULL", W261*28.35)</f>
        <v>21.262500000000003</v>
      </c>
      <c r="Y261" s="8">
        <f>IF(G261 = "NULL", "NULL", G261*4)</f>
        <v>12.000000000000002</v>
      </c>
      <c r="Z261" s="8">
        <f>IF(G261 = "NULL", "NULL", H261*4)</f>
        <v>340.20000000000005</v>
      </c>
      <c r="AA261" s="15">
        <v>15000000169</v>
      </c>
      <c r="AB261" s="8">
        <f>IF(OR(E261 = "NULL", G261 = "NULL"), "NULL", (E261+G261)/2)</f>
        <v>2.2500000000000004</v>
      </c>
      <c r="AC261" s="8">
        <f>IF(OR(F261 = "NULL", H261 = "NULL"), "NULL", (F261+H261)/2)</f>
        <v>63.787500000000009</v>
      </c>
      <c r="AD261" s="15">
        <v>17000000169</v>
      </c>
      <c r="AE261" s="8">
        <f>IF(H261 = "NULL", "NULL", AF261/28.35)</f>
        <v>7.5000000000000009</v>
      </c>
      <c r="AF261" s="8">
        <f>IF(H261 = "NULL", "NULL", J261*2)</f>
        <v>212.62500000000003</v>
      </c>
      <c r="AG261" s="15">
        <v>19000000169</v>
      </c>
      <c r="AH261" s="8">
        <f>IF(AB261 = "NULL", "NULL", AB261*2)</f>
        <v>4.5000000000000009</v>
      </c>
      <c r="AI261" s="8">
        <f>IF(AC261 = "NULL", "NULL", AC261*2)</f>
        <v>127.57500000000002</v>
      </c>
      <c r="AJ261" s="15">
        <v>21000000169</v>
      </c>
      <c r="AK261" s="13"/>
      <c r="AL261" s="11" t="str">
        <f>SUBSTITUTE(D261,CHAR(10)&amp;"• Packed in a facility and/or equipment that produces products containing peanuts, tree nuts, soybean, milk, dairy, eggs, fish, shellfish, wheat, sesame. •","")</f>
        <v>Hop &amp; Vine Party Time Infuser Ingredients:
sugar, hops, orange peel, vanilla, spices
• DIRECTIONS: Take off lid and add your favorite alcohol - return lid and place in fridge overnight. Strain spices and enjoy your infused alcohol. Drink right out of the mug jar. •</v>
      </c>
    </row>
    <row r="262" spans="1:38" ht="105" x14ac:dyDescent="0.3">
      <c r="A262" s="39" t="s">
        <v>587</v>
      </c>
      <c r="B262" s="10" t="s">
        <v>588</v>
      </c>
      <c r="C262" s="10" t="s">
        <v>589</v>
      </c>
      <c r="D262" s="11" t="s">
        <v>2410</v>
      </c>
      <c r="E262" s="8">
        <f>IF(F262 = "NULL", "NULL", F262/28.35)</f>
        <v>1.1992945326278659</v>
      </c>
      <c r="F262" s="8">
        <v>34</v>
      </c>
      <c r="G262" s="8">
        <f>IF(H262 = "NULL", "NULL", H262/28.35)</f>
        <v>2.4691358024691357</v>
      </c>
      <c r="H262" s="8">
        <v>70</v>
      </c>
      <c r="I262" s="8">
        <f>IF(G262 = "NULL", "NULL", G262*1.25)</f>
        <v>3.0864197530864197</v>
      </c>
      <c r="J262" s="8">
        <f>IF(G262 = "NULL", "NULL", H262*1.25)</f>
        <v>87.5</v>
      </c>
      <c r="K262" s="8">
        <f>IF(G262 = "NULL", "NULL", G262*2)</f>
        <v>4.9382716049382713</v>
      </c>
      <c r="L262" s="8">
        <f>IF(G262 = "NULL", "NULL", H262*2)</f>
        <v>140</v>
      </c>
      <c r="M262" s="11" t="str">
        <f>CONCATENATE(D262, CHAR(10), " - NET WT. ", TEXT(E262, "0.00"), " oz (", F262, " grams)")</f>
        <v>Hot Jalapeno Popcorn Seasoning Ingredients: 
salt, onion, jalapeno, garlic, cilantro, tomato powder, spices, not more than 2% silicon dioxide added to prevent caking
• Packed in a facility and/or equipment that produces products containing peanuts, tree nuts, soybean, milk, dairy, eggs, fish, shellfish, wheat, sesame. •
 - NET WT. 1.20 oz (34 grams)</v>
      </c>
      <c r="N262" s="12">
        <v>10000000170</v>
      </c>
      <c r="O262" s="12">
        <v>30000000170</v>
      </c>
      <c r="P262" s="12">
        <v>50000000170</v>
      </c>
      <c r="Q262" s="12">
        <v>70000000170</v>
      </c>
      <c r="R262" s="12">
        <v>90000000170</v>
      </c>
      <c r="S262" s="12">
        <v>11000000170</v>
      </c>
      <c r="T262" s="12">
        <v>13000000170</v>
      </c>
      <c r="U262" s="10" t="s">
        <v>38</v>
      </c>
      <c r="V262" s="11" t="s">
        <v>82</v>
      </c>
      <c r="W262" s="8">
        <f>IF(G262 = "NULL", "NULL", G262/4)</f>
        <v>0.61728395061728392</v>
      </c>
      <c r="X262" s="8">
        <f>IF(W262 = "NULL", "NULL", W262*28.35)</f>
        <v>17.5</v>
      </c>
      <c r="Y262" s="8">
        <f>IF(G262 = "NULL", "NULL", G262*4)</f>
        <v>9.8765432098765427</v>
      </c>
      <c r="Z262" s="8">
        <f>IF(G262 = "NULL", "NULL", H262*4)</f>
        <v>280</v>
      </c>
      <c r="AA262" s="15">
        <v>15000000170</v>
      </c>
      <c r="AB262" s="8">
        <f>IF(OR(E262 = "NULL", G262 = "NULL"), "NULL", (E262+G262)/2)</f>
        <v>1.8342151675485008</v>
      </c>
      <c r="AC262" s="8">
        <f>IF(OR(F262 = "NULL", H262 = "NULL"), "NULL", (F262+H262)/2)</f>
        <v>52</v>
      </c>
      <c r="AD262" s="15">
        <v>17000000170</v>
      </c>
      <c r="AE262" s="8">
        <f>IF(H262 = "NULL", "NULL", AF262/28.35)</f>
        <v>6.1728395061728394</v>
      </c>
      <c r="AF262" s="8">
        <f>IF(H262 = "NULL", "NULL", J262*2)</f>
        <v>175</v>
      </c>
      <c r="AG262" s="15">
        <v>19000000170</v>
      </c>
      <c r="AH262" s="8">
        <f>IF(AB262 = "NULL", "NULL", AB262*2)</f>
        <v>3.6684303350970016</v>
      </c>
      <c r="AI262" s="8">
        <f>IF(AC262 = "NULL", "NULL", AC262*2)</f>
        <v>104</v>
      </c>
      <c r="AJ262" s="15">
        <v>21000000170</v>
      </c>
      <c r="AK262" s="13" t="s">
        <v>1613</v>
      </c>
      <c r="AL262" s="11" t="str">
        <f>SUBSTITUTE(D262,CHAR(10)&amp;"• Packed in a facility and/or equipment that produces products containing peanuts, tree nuts, soybean, milk, dairy, eggs, fish, shellfish, wheat, sesame. •","")</f>
        <v>Hot Jalapeno Popcorn Seasoning Ingredients: 
salt, onion, jalapeno, garlic, cilantro, tomato powder, spices, not more than 2% silicon dioxide added to prevent caking</v>
      </c>
    </row>
    <row r="263" spans="1:38" ht="270" x14ac:dyDescent="0.3">
      <c r="A263" s="10" t="s">
        <v>590</v>
      </c>
      <c r="B263" s="10" t="s">
        <v>591</v>
      </c>
      <c r="C263" s="10" t="s">
        <v>592</v>
      </c>
      <c r="D263" s="11" t="s">
        <v>2413</v>
      </c>
      <c r="E263" s="8">
        <f>IF(F263 = "NULL", "NULL", F263/28.35)</f>
        <v>1</v>
      </c>
      <c r="F263" s="8">
        <v>28.35</v>
      </c>
      <c r="G263" s="8">
        <f>IF(H263 = "NULL", "NULL", H263/28.35)</f>
        <v>2</v>
      </c>
      <c r="H263" s="8">
        <v>56.7</v>
      </c>
      <c r="I263" s="8">
        <f>IF(G263 = "NULL", "NULL", G263*1.25)</f>
        <v>2.5</v>
      </c>
      <c r="J263" s="8">
        <f>IF(G263 = "NULL", "NULL", H263*1.25)</f>
        <v>70.875</v>
      </c>
      <c r="K263" s="8">
        <f>IF(G263 = "NULL", "NULL", G263*2)</f>
        <v>4</v>
      </c>
      <c r="L263" s="8">
        <f>IF(G263 = "NULL", "NULL", H263*2)</f>
        <v>113.4</v>
      </c>
      <c r="M263" s="11" t="str">
        <f>CONCATENATE(D263, CHAR(10), " - NET WT. ", TEXT(E263, "0.00"), " oz (", F263, " grams)")</f>
        <v>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
• Packed in a facility and/or equipment that produces products containing peanuts, tree nuts, soybean, milk, dairy, eggs, fish, shellfish, wheat, sesame. •
 - NET WT. 1.00 oz (28.35 grams)</v>
      </c>
      <c r="N263" s="12">
        <v>10000000171</v>
      </c>
      <c r="O263" s="12">
        <v>30000000171</v>
      </c>
      <c r="P263" s="12">
        <v>50000000171</v>
      </c>
      <c r="Q263" s="12">
        <v>70000000171</v>
      </c>
      <c r="R263" s="12">
        <v>90000000171</v>
      </c>
      <c r="S263" s="12">
        <v>11000000171</v>
      </c>
      <c r="T263" s="12">
        <v>13000000171</v>
      </c>
      <c r="U263" s="10"/>
      <c r="V263" s="11"/>
      <c r="W263" s="8">
        <f>IF(G263 = "NULL", "NULL", G263/4)</f>
        <v>0.5</v>
      </c>
      <c r="X263" s="8">
        <f>IF(W263 = "NULL", "NULL", W263*28.35)</f>
        <v>14.175000000000001</v>
      </c>
      <c r="Y263" s="8">
        <f>IF(G263 = "NULL", "NULL", G263*4)</f>
        <v>8</v>
      </c>
      <c r="Z263" s="8">
        <f>IF(G263 = "NULL", "NULL", H263*4)</f>
        <v>226.8</v>
      </c>
      <c r="AA263" s="15">
        <v>15000000171</v>
      </c>
      <c r="AB263" s="8">
        <f>IF(OR(E263 = "NULL", G263 = "NULL"), "NULL", (E263+G263)/2)</f>
        <v>1.5</v>
      </c>
      <c r="AC263" s="8">
        <f>IF(OR(F263 = "NULL", H263 = "NULL"), "NULL", (F263+H263)/2)</f>
        <v>42.525000000000006</v>
      </c>
      <c r="AD263" s="15">
        <v>17000000171</v>
      </c>
      <c r="AE263" s="8">
        <f>IF(H263 = "NULL", "NULL", AF263/28.35)</f>
        <v>5</v>
      </c>
      <c r="AF263" s="8">
        <f>IF(H263 = "NULL", "NULL", J263*2)</f>
        <v>141.75</v>
      </c>
      <c r="AG263" s="15">
        <v>19000000171</v>
      </c>
      <c r="AH263" s="8">
        <f>IF(AB263 = "NULL", "NULL", AB263*2)</f>
        <v>3</v>
      </c>
      <c r="AI263" s="8">
        <f>IF(AC263 = "NULL", "NULL", AC263*2)</f>
        <v>85.050000000000011</v>
      </c>
      <c r="AJ263" s="15">
        <v>21000000171</v>
      </c>
      <c r="AK263" s="13"/>
      <c r="AL263" s="11" t="str">
        <f>SUBSTITUTE(D263,CHAR(10)&amp;"• Packed in a facility and/or equipment that produces products containing peanuts, tree nuts, soybean, milk, dairy, eggs, fish, shellfish, wheat, sesame. •","")</f>
        <v>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v>
      </c>
    </row>
    <row r="264" spans="1:38" ht="105" x14ac:dyDescent="0.3">
      <c r="A264" s="10" t="s">
        <v>593</v>
      </c>
      <c r="B264" s="10" t="s">
        <v>594</v>
      </c>
      <c r="C264" s="10" t="s">
        <v>595</v>
      </c>
      <c r="D264" s="11" t="s">
        <v>2285</v>
      </c>
      <c r="E264" s="8">
        <f>IF(F264 = "NULL", "NULL", F264/28.35)</f>
        <v>0.5</v>
      </c>
      <c r="F264" s="8">
        <v>14.175000000000001</v>
      </c>
      <c r="G264" s="8">
        <f>IF(H264 = "NULL", "NULL", H264/28.35)</f>
        <v>1</v>
      </c>
      <c r="H264" s="8">
        <v>28.35</v>
      </c>
      <c r="I264" s="8">
        <f>IF(G264 = "NULL", "NULL", G264*1.25)</f>
        <v>1.25</v>
      </c>
      <c r="J264" s="8">
        <f>IF(G264 = "NULL", "NULL", H264*1.25)</f>
        <v>35.4375</v>
      </c>
      <c r="K264" s="8">
        <f>IF(G264 = "NULL", "NULL", G264*2)</f>
        <v>2</v>
      </c>
      <c r="L264" s="8">
        <f>IF(G264 = "NULL", "NULL", H264*2)</f>
        <v>56.7</v>
      </c>
      <c r="M264" s="11" t="str">
        <f>CONCATENATE(D264, CHAR(10), " - NET WT. ", TEXT(E264, "0.00"), " oz (", F264, " grams)")</f>
        <v>Hot Off the Grill Seasoning Ingredients:
dehydrated garlic, onion, sea salt, bell peppers, lemon, spices, sugar, paprika, brown sugar, citric acid, celery seed, turmeric, natural flavor, extractives of paprika
• Packed in a facility and/or equipment that produces products containing peanuts, tree nuts, soybean, milk, dairy, eggs, fish, shellfish, wheat, sesame. •
 - NET WT. 0.50 oz (14.175 grams)</v>
      </c>
      <c r="N264" s="12">
        <v>10000000172</v>
      </c>
      <c r="O264" s="12">
        <v>30000000172</v>
      </c>
      <c r="P264" s="12">
        <v>50000000172</v>
      </c>
      <c r="Q264" s="12">
        <v>70000000172</v>
      </c>
      <c r="R264" s="12">
        <v>90000000172</v>
      </c>
      <c r="S264" s="12">
        <v>11000000172</v>
      </c>
      <c r="T264" s="12">
        <v>13000000172</v>
      </c>
      <c r="U264" s="10"/>
      <c r="V264" s="11"/>
      <c r="W264" s="8">
        <f>IF(G264 = "NULL", "NULL", G264/4)</f>
        <v>0.25</v>
      </c>
      <c r="X264" s="8">
        <f>IF(W264 = "NULL", "NULL", W264*28.35)</f>
        <v>7.0875000000000004</v>
      </c>
      <c r="Y264" s="8">
        <f>IF(G264 = "NULL", "NULL", G264*4)</f>
        <v>4</v>
      </c>
      <c r="Z264" s="8">
        <f>IF(G264 = "NULL", "NULL", H264*4)</f>
        <v>113.4</v>
      </c>
      <c r="AA264" s="15">
        <v>15000000172</v>
      </c>
      <c r="AB264" s="8">
        <f>IF(OR(E264 = "NULL", G264 = "NULL"), "NULL", (E264+G264)/2)</f>
        <v>0.75</v>
      </c>
      <c r="AC264" s="8">
        <f>IF(OR(F264 = "NULL", H264 = "NULL"), "NULL", (F264+H264)/2)</f>
        <v>21.262500000000003</v>
      </c>
      <c r="AD264" s="15">
        <v>17000000172</v>
      </c>
      <c r="AE264" s="8">
        <f>IF(H264 = "NULL", "NULL", AF264/28.35)</f>
        <v>2.5</v>
      </c>
      <c r="AF264" s="8">
        <f>IF(H264 = "NULL", "NULL", J264*2)</f>
        <v>70.875</v>
      </c>
      <c r="AG264" s="15">
        <v>19000000172</v>
      </c>
      <c r="AH264" s="8">
        <f>IF(AB264 = "NULL", "NULL", AB264*2)</f>
        <v>1.5</v>
      </c>
      <c r="AI264" s="8">
        <f>IF(AC264 = "NULL", "NULL", AC264*2)</f>
        <v>42.525000000000006</v>
      </c>
      <c r="AJ264" s="15">
        <v>21000000172</v>
      </c>
      <c r="AK264" s="13"/>
      <c r="AL264" s="11" t="str">
        <f>SUBSTITUTE(D264,CHAR(10)&amp;"• Packed in a facility and/or equipment that produces products containing peanuts, tree nuts, soybean, milk, dairy, eggs, fish, shellfish, wheat, sesame. •","")</f>
        <v>Hot Off the Grill Seasoning Ingredients:
dehydrated garlic, onion, sea salt, bell peppers, lemon, spices, sugar, paprika, brown sugar, citric acid, celery seed, turmeric, natural flavor, extractives of paprika</v>
      </c>
    </row>
    <row r="265" spans="1:38" ht="150" x14ac:dyDescent="0.3">
      <c r="A265" s="10" t="s">
        <v>1979</v>
      </c>
      <c r="B265" s="10" t="s">
        <v>1993</v>
      </c>
      <c r="C265" s="10" t="s">
        <v>2000</v>
      </c>
      <c r="D265" s="11" t="s">
        <v>2147</v>
      </c>
      <c r="E265" s="8">
        <f>IF(F265 = "NULL", "NULL", F265/28.35)</f>
        <v>2</v>
      </c>
      <c r="F265" s="8">
        <v>56.7</v>
      </c>
      <c r="G265" s="8">
        <f>IF(H265 = "NULL", "NULL", H265/28.35)</f>
        <v>4</v>
      </c>
      <c r="H265" s="8">
        <v>113.4</v>
      </c>
      <c r="I265" s="8">
        <f>IF(G265 = "NULL", "NULL", G265*1.25)</f>
        <v>5</v>
      </c>
      <c r="J265" s="8">
        <f>IF(G265 = "NULL", "NULL", H265*1.25)</f>
        <v>141.75</v>
      </c>
      <c r="K265" s="8">
        <f>IF(G265 = "NULL", "NULL", G265*2)</f>
        <v>8</v>
      </c>
      <c r="L265" s="8">
        <f>IF(G265 = "NULL", "NULL", H265*2)</f>
        <v>226.8</v>
      </c>
      <c r="M265" s="11" t="str">
        <f>CONCATENATE(D265, CHAR(10), " - NET WT. ", TEXT(E265, "0.00"), " oz (", F265, " grams)")</f>
        <v>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
• Packed in a facility and/or equipment that produces products containing peanuts, tree nuts, soybean, milk, dairy, eggs, fish, shellfish, wheat, sesame. •
 - NET WT. 2.00 oz (56.7 grams)</v>
      </c>
      <c r="N265" s="12">
        <v>10000000551</v>
      </c>
      <c r="O265" s="12">
        <v>30000000551</v>
      </c>
      <c r="P265" s="12">
        <v>50000000551</v>
      </c>
      <c r="Q265" s="12">
        <v>70000000551</v>
      </c>
      <c r="R265" s="12">
        <v>90000000551</v>
      </c>
      <c r="S265" s="12">
        <v>11000000551</v>
      </c>
      <c r="T265" s="12">
        <v>13000000551</v>
      </c>
      <c r="U265" s="24"/>
      <c r="V265" s="8" t="s">
        <v>836</v>
      </c>
      <c r="W265" s="8">
        <f>IF(G265 = "NULL", "NULL", G265/4)</f>
        <v>1</v>
      </c>
      <c r="X265" s="8">
        <f>IF(W265 = "NULL", "NULL", W265*28.35)</f>
        <v>28.35</v>
      </c>
      <c r="Y265" s="8">
        <f>IF(G265 = "NULL", "NULL", G265*4)</f>
        <v>16</v>
      </c>
      <c r="Z265" s="8">
        <f>IF(G265 = "NULL", "NULL", H265*4)</f>
        <v>453.6</v>
      </c>
      <c r="AA265" s="15">
        <v>15000000551</v>
      </c>
      <c r="AB265" s="8">
        <f>IF(OR(E265 = "NULL", G265 = "NULL"), "NULL", (E265+G265)/2)</f>
        <v>3</v>
      </c>
      <c r="AC265" s="8">
        <f>IF(OR(F265 = "NULL", H265 = "NULL"), "NULL", (F265+H265)/2)</f>
        <v>85.050000000000011</v>
      </c>
      <c r="AD265" s="15">
        <v>17000000551</v>
      </c>
      <c r="AE265" s="15">
        <f>IF(H265 = "NULL", "NULL", AF265/28.35)</f>
        <v>10</v>
      </c>
      <c r="AF265" s="15">
        <f>IF(H265 = "NULL", "NULL", J265*2)</f>
        <v>283.5</v>
      </c>
      <c r="AG265" s="15">
        <v>19000000551</v>
      </c>
      <c r="AH265" s="8">
        <f>IF(AB265 = "NULL", "NULL", AB265*2)</f>
        <v>6</v>
      </c>
      <c r="AI265" s="8">
        <f>IF(AC265 = "NULL", "NULL", AC265*2)</f>
        <v>170.10000000000002</v>
      </c>
      <c r="AJ265" s="15">
        <v>21000000551</v>
      </c>
      <c r="AK265" s="13" t="s">
        <v>1989</v>
      </c>
      <c r="AL265" s="11" t="str">
        <f>SUBSTITUTE(D265,CHAR(10)&amp;"• Packed in a facility and/or equipment that produces products containing peanuts, tree nuts, soybean, milk, dairy, eggs, fish, shellfish, wheat, sesame. •","")</f>
        <v>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v>
      </c>
    </row>
    <row r="266" spans="1:38" ht="90" x14ac:dyDescent="0.3">
      <c r="A266" s="10" t="s">
        <v>1636</v>
      </c>
      <c r="B266" s="10" t="s">
        <v>596</v>
      </c>
      <c r="C266" s="10" t="s">
        <v>597</v>
      </c>
      <c r="D266" s="11" t="s">
        <v>2328</v>
      </c>
      <c r="E266" s="8">
        <f>IF(F266 = "NULL", "NULL", F266/28.35)</f>
        <v>0.8</v>
      </c>
      <c r="F266" s="8">
        <v>22.680000000000003</v>
      </c>
      <c r="G266" s="8">
        <f>IF(H266 = "NULL", "NULL", H266/28.35)</f>
        <v>1.6</v>
      </c>
      <c r="H266" s="8">
        <v>45.360000000000007</v>
      </c>
      <c r="I266" s="8">
        <f>IF(G266 = "NULL", "NULL", G266*1.25)</f>
        <v>2</v>
      </c>
      <c r="J266" s="8">
        <f>IF(G266 = "NULL", "NULL", H266*1.25)</f>
        <v>56.70000000000001</v>
      </c>
      <c r="K266" s="8">
        <f>IF(G266 = "NULL", "NULL", G266*2)</f>
        <v>3.2</v>
      </c>
      <c r="L266" s="8">
        <f>IF(G266 = "NULL", "NULL", H266*2)</f>
        <v>90.720000000000013</v>
      </c>
      <c r="M266" s="11" t="str">
        <f>CONCATENATE(D266, CHAR(10), " - NET WT. ", TEXT(E266, "0.00"), " oz (", F266, " grams)")</f>
        <v>Irish Breakfast Tea Ingredients:
assam gbop tea (40%), keemun op tea (40%), ceylon bop tea (20%)
• Packed in a facility and/or equipment that produces products containing peanuts, tree nuts, soybean, milk, dairy, eggs, fish, shellfish, wheat, sesame. •
 - NET WT. 0.80 oz (22.68 grams)</v>
      </c>
      <c r="N266" s="12">
        <v>10000000174</v>
      </c>
      <c r="O266" s="12">
        <v>30000000174</v>
      </c>
      <c r="P266" s="12">
        <v>50000000174</v>
      </c>
      <c r="Q266" s="12">
        <v>70000000174</v>
      </c>
      <c r="R266" s="12">
        <v>90000000174</v>
      </c>
      <c r="S266" s="12">
        <v>11000000174</v>
      </c>
      <c r="T266" s="12">
        <v>13000000174</v>
      </c>
      <c r="U266" s="10" t="s">
        <v>38</v>
      </c>
      <c r="V266" s="11" t="s">
        <v>1299</v>
      </c>
      <c r="W266" s="8">
        <f>IF(G266 = "NULL", "NULL", G266/4)</f>
        <v>0.4</v>
      </c>
      <c r="X266" s="8">
        <f>IF(W266 = "NULL", "NULL", W266*28.35)</f>
        <v>11.340000000000002</v>
      </c>
      <c r="Y266" s="8">
        <f>IF(G266 = "NULL", "NULL", G266*4)</f>
        <v>6.4</v>
      </c>
      <c r="Z266" s="8">
        <f>IF(G266 = "NULL", "NULL", H266*4)</f>
        <v>181.44000000000003</v>
      </c>
      <c r="AA266" s="15">
        <v>15000000174</v>
      </c>
      <c r="AB266" s="8">
        <f>IF(OR(E266 = "NULL", G266 = "NULL"), "NULL", (E266+G266)/2)</f>
        <v>1.2000000000000002</v>
      </c>
      <c r="AC266" s="8">
        <f>IF(OR(F266 = "NULL", H266 = "NULL"), "NULL", (F266+H266)/2)</f>
        <v>34.020000000000003</v>
      </c>
      <c r="AD266" s="15">
        <v>17000000174</v>
      </c>
      <c r="AE266" s="8">
        <f>IF(H266 = "NULL", "NULL", AF266/28.35)</f>
        <v>4.0000000000000009</v>
      </c>
      <c r="AF266" s="8">
        <f>IF(H266 = "NULL", "NULL", J266*2)</f>
        <v>113.40000000000002</v>
      </c>
      <c r="AG266" s="15">
        <v>19000000174</v>
      </c>
      <c r="AH266" s="8">
        <f>IF(AB266 = "NULL", "NULL", AB266*2)</f>
        <v>2.4000000000000004</v>
      </c>
      <c r="AI266" s="8">
        <f>IF(AC266 = "NULL", "NULL", AC266*2)</f>
        <v>68.040000000000006</v>
      </c>
      <c r="AJ266" s="15">
        <v>21000000174</v>
      </c>
      <c r="AK266" s="13"/>
      <c r="AL266" s="11" t="str">
        <f>SUBSTITUTE(D266,CHAR(10)&amp;"• Packed in a facility and/or equipment that produces products containing peanuts, tree nuts, soybean, milk, dairy, eggs, fish, shellfish, wheat, sesame. •","")</f>
        <v>Irish Breakfast Tea Ingredients:
assam gbop tea (40%), keemun op tea (40%), ceylon bop tea (20%)</v>
      </c>
    </row>
    <row r="267" spans="1:38" ht="105" x14ac:dyDescent="0.3">
      <c r="A267" s="39" t="s">
        <v>598</v>
      </c>
      <c r="B267" s="10" t="s">
        <v>599</v>
      </c>
      <c r="C267" s="10" t="s">
        <v>599</v>
      </c>
      <c r="D267" s="11" t="s">
        <v>2273</v>
      </c>
      <c r="E267" s="8">
        <f>IF(F267 = "NULL", "NULL", F267/28.35)</f>
        <v>1.4109347442680775</v>
      </c>
      <c r="F267" s="8">
        <v>40</v>
      </c>
      <c r="G267" s="8">
        <f>IF(H267 = "NULL", "NULL", H267/28.35)</f>
        <v>2.821869488536155</v>
      </c>
      <c r="H267" s="8">
        <v>80</v>
      </c>
      <c r="I267" s="8">
        <f>IF(G267 = "NULL", "NULL", G267*1.25)</f>
        <v>3.5273368606701938</v>
      </c>
      <c r="J267" s="8">
        <f>IF(G267 = "NULL", "NULL", H267*1.25)</f>
        <v>100</v>
      </c>
      <c r="K267" s="8">
        <f>IF(G267 = "NULL", "NULL", G267*2)</f>
        <v>5.6437389770723101</v>
      </c>
      <c r="L267" s="8">
        <f>IF(G267 = "NULL", "NULL", H267*2)</f>
        <v>160</v>
      </c>
      <c r="M267" s="11" t="str">
        <f>CONCATENATE(D267, CHAR(10), " - NET WT. ", TEXT(E267, "0.00"), " oz (", F267, " grams)")</f>
        <v>Irish Pub Seasoning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
 - NET WT. 1.41 oz (40 grams)</v>
      </c>
      <c r="N267" s="12">
        <v>10000000173</v>
      </c>
      <c r="O267" s="12">
        <v>30000000173</v>
      </c>
      <c r="P267" s="12">
        <v>50000000173</v>
      </c>
      <c r="Q267" s="12">
        <v>70000000173</v>
      </c>
      <c r="R267" s="12">
        <v>90000000173</v>
      </c>
      <c r="S267" s="12">
        <v>11000000173</v>
      </c>
      <c r="T267" s="12">
        <v>13000000173</v>
      </c>
      <c r="U267" s="10"/>
      <c r="V267" s="11" t="s">
        <v>455</v>
      </c>
      <c r="W267" s="8">
        <f>IF(G267 = "NULL", "NULL", G267/4)</f>
        <v>0.70546737213403876</v>
      </c>
      <c r="X267" s="8">
        <f>IF(W267 = "NULL", "NULL", W267*28.35)</f>
        <v>20</v>
      </c>
      <c r="Y267" s="8">
        <f>IF(G267 = "NULL", "NULL", G267*4)</f>
        <v>11.28747795414462</v>
      </c>
      <c r="Z267" s="8">
        <f>IF(G267 = "NULL", "NULL", H267*4)</f>
        <v>320</v>
      </c>
      <c r="AA267" s="15">
        <v>15000000173</v>
      </c>
      <c r="AB267" s="8">
        <f>IF(OR(E267 = "NULL", G267 = "NULL"), "NULL", (E267+G267)/2)</f>
        <v>2.1164021164021163</v>
      </c>
      <c r="AC267" s="8">
        <f>IF(OR(F267 = "NULL", H267 = "NULL"), "NULL", (F267+H267)/2)</f>
        <v>60</v>
      </c>
      <c r="AD267" s="15">
        <v>17000000173</v>
      </c>
      <c r="AE267" s="8">
        <f>IF(H267 = "NULL", "NULL", AF267/28.35)</f>
        <v>7.0546737213403876</v>
      </c>
      <c r="AF267" s="8">
        <f>IF(H267 = "NULL", "NULL", J267*2)</f>
        <v>200</v>
      </c>
      <c r="AG267" s="15">
        <v>19000000173</v>
      </c>
      <c r="AH267" s="8">
        <f>IF(AB267 = "NULL", "NULL", AB267*2)</f>
        <v>4.2328042328042326</v>
      </c>
      <c r="AI267" s="8">
        <f>IF(AC267 = "NULL", "NULL", AC267*2)</f>
        <v>120</v>
      </c>
      <c r="AJ267" s="15">
        <v>21000000173</v>
      </c>
      <c r="AK267" s="13" t="s">
        <v>1594</v>
      </c>
      <c r="AL267" s="11" t="str">
        <f>SUBSTITUTE(D267,CHAR(10)&amp;"• Packed in a facility and/or equipment that produces products containing peanuts, tree nuts, soybean, milk, dairy, eggs, fish, shellfish, wheat, sesame. •","")</f>
        <v>Irish Pub Seasoning Ingredients:
sea salt, demerara sugar, dehydrated vegetables (onion, red bell peppers, garlic) spices, citric acid, natural hickory smoke, silicon dioxide</v>
      </c>
    </row>
    <row r="268" spans="1:38" ht="75" x14ac:dyDescent="0.3">
      <c r="A268" s="10" t="s">
        <v>600</v>
      </c>
      <c r="B268" s="10" t="s">
        <v>601</v>
      </c>
      <c r="C268" s="10" t="s">
        <v>601</v>
      </c>
      <c r="D268" s="11" t="s">
        <v>2497</v>
      </c>
      <c r="E268" s="8">
        <f>IF(F268 = "NULL", "NULL", F268/28.35)</f>
        <v>0.8</v>
      </c>
      <c r="F268" s="8">
        <v>22.680000000000003</v>
      </c>
      <c r="G268" s="8">
        <f>IF(H268 = "NULL", "NULL", H268/28.35)</f>
        <v>1.6</v>
      </c>
      <c r="H268" s="8">
        <v>45.360000000000007</v>
      </c>
      <c r="I268" s="8">
        <f>IF(G268 = "NULL", "NULL", G268*1.25)</f>
        <v>2</v>
      </c>
      <c r="J268" s="8">
        <f>IF(G268 = "NULL", "NULL", H268*1.25)</f>
        <v>56.70000000000001</v>
      </c>
      <c r="K268" s="8">
        <f>IF(G268 = "NULL", "NULL", G268*2)</f>
        <v>3.2</v>
      </c>
      <c r="L268" s="8">
        <f>IF(G268 = "NULL", "NULL", H268*2)</f>
        <v>90.720000000000013</v>
      </c>
      <c r="M268" s="11" t="str">
        <f>CONCATENATE(D268, CHAR(10), " - NET WT. ", TEXT(E268, "0.00"), " oz (", F268, " grams)")</f>
        <v>Irish Stew Seasoning Ingredients:
marjoram, thyme, spices
• Packed in a facility and/or equipment that produces products containing peanuts, tree nuts, soybean, milk, dairy, eggs, fish, shellfish, wheat, sesame. •
 - NET WT. 0.80 oz (22.68 grams)</v>
      </c>
      <c r="N268" s="12">
        <v>10000000393</v>
      </c>
      <c r="O268" s="12">
        <v>30000000393</v>
      </c>
      <c r="P268" s="12">
        <v>50000000393</v>
      </c>
      <c r="Q268" s="12">
        <v>70000000393</v>
      </c>
      <c r="R268" s="12">
        <v>90000000393</v>
      </c>
      <c r="S268" s="12">
        <v>11000000393</v>
      </c>
      <c r="T268" s="12">
        <v>13000000393</v>
      </c>
      <c r="U268" s="10"/>
      <c r="V268" s="11"/>
      <c r="W268" s="8">
        <f>IF(G268 = "NULL", "NULL", G268/4)</f>
        <v>0.4</v>
      </c>
      <c r="X268" s="8">
        <f>IF(W268 = "NULL", "NULL", W268*28.35)</f>
        <v>11.340000000000002</v>
      </c>
      <c r="Y268" s="8">
        <f>IF(G268 = "NULL", "NULL", G268*4)</f>
        <v>6.4</v>
      </c>
      <c r="Z268" s="8">
        <f>IF(G268 = "NULL", "NULL", H268*4)</f>
        <v>181.44000000000003</v>
      </c>
      <c r="AA268" s="15">
        <v>15000000393</v>
      </c>
      <c r="AB268" s="8">
        <f>IF(OR(E268 = "NULL", G268 = "NULL"), "NULL", (E268+G268)/2)</f>
        <v>1.2000000000000002</v>
      </c>
      <c r="AC268" s="8">
        <f>IF(OR(F268 = "NULL", H268 = "NULL"), "NULL", (F268+H268)/2)</f>
        <v>34.020000000000003</v>
      </c>
      <c r="AD268" s="15">
        <v>17000000393</v>
      </c>
      <c r="AE268" s="8">
        <f>IF(H268 = "NULL", "NULL", AF268/28.35)</f>
        <v>4.0000000000000009</v>
      </c>
      <c r="AF268" s="8">
        <f>IF(H268 = "NULL", "NULL", J268*2)</f>
        <v>113.40000000000002</v>
      </c>
      <c r="AG268" s="15">
        <v>19000000393</v>
      </c>
      <c r="AH268" s="8">
        <f>IF(AB268 = "NULL", "NULL", AB268*2)</f>
        <v>2.4000000000000004</v>
      </c>
      <c r="AI268" s="8">
        <f>IF(AC268 = "NULL", "NULL", AC268*2)</f>
        <v>68.040000000000006</v>
      </c>
      <c r="AJ268" s="15">
        <v>21000000393</v>
      </c>
      <c r="AK268" s="13"/>
      <c r="AL268" s="11" t="str">
        <f>SUBSTITUTE(D268,CHAR(10)&amp;"• Packed in a facility and/or equipment that produces products containing peanuts, tree nuts, soybean, milk, dairy, eggs, fish, shellfish, wheat, sesame. •","")</f>
        <v>Irish Stew Seasoning Ingredients:
marjoram, thyme, spices</v>
      </c>
    </row>
    <row r="269" spans="1:38" ht="105" x14ac:dyDescent="0.3">
      <c r="A269" s="39" t="s">
        <v>602</v>
      </c>
      <c r="B269" s="10" t="s">
        <v>603</v>
      </c>
      <c r="C269" s="10" t="s">
        <v>604</v>
      </c>
      <c r="D269" s="11" t="s">
        <v>2131</v>
      </c>
      <c r="E269" s="8">
        <f>IF(F269 = "NULL", "NULL", F269/28.35)</f>
        <v>1.1000000000000001</v>
      </c>
      <c r="F269" s="8">
        <v>31.185000000000006</v>
      </c>
      <c r="G269" s="8">
        <f>IF(H269 = "NULL", "NULL", H269/28.35)</f>
        <v>2.2000000000000002</v>
      </c>
      <c r="H269" s="8">
        <v>62.370000000000012</v>
      </c>
      <c r="I269" s="8">
        <f>IF(G269 = "NULL", "NULL", G269*1.25)</f>
        <v>2.75</v>
      </c>
      <c r="J269" s="8">
        <f>IF(G269 = "NULL", "NULL", H269*1.25)</f>
        <v>77.96250000000002</v>
      </c>
      <c r="K269" s="8">
        <f>IF(G269 = "NULL", "NULL", G269*2)</f>
        <v>4.4000000000000004</v>
      </c>
      <c r="L269" s="8">
        <f>IF(G269 = "NULL", "NULL", H269*2)</f>
        <v>124.74000000000002</v>
      </c>
      <c r="M269" s="11" t="str">
        <f>CONCATENATE(D269, CHAR(10), " - NET WT. ", TEXT(E269, "0.00"), " oz (", F269, " grams)")</f>
        <v>Italian Classic Bread Dip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
 - NET WT. 1.10 oz (31.185 grams)</v>
      </c>
      <c r="N269" s="12">
        <v>10000000175</v>
      </c>
      <c r="O269" s="12">
        <v>30000000175</v>
      </c>
      <c r="P269" s="12">
        <v>50000000175</v>
      </c>
      <c r="Q269" s="12">
        <v>70000000175</v>
      </c>
      <c r="R269" s="12">
        <v>90000000175</v>
      </c>
      <c r="S269" s="12">
        <v>11000000175</v>
      </c>
      <c r="T269" s="12">
        <v>13000000175</v>
      </c>
      <c r="U269" s="10" t="s">
        <v>38</v>
      </c>
      <c r="V269" s="11" t="s">
        <v>138</v>
      </c>
      <c r="W269" s="8">
        <f>IF(G269 = "NULL", "NULL", G269/4)</f>
        <v>0.55000000000000004</v>
      </c>
      <c r="X269" s="8">
        <f>IF(W269 = "NULL", "NULL", W269*28.35)</f>
        <v>15.592500000000003</v>
      </c>
      <c r="Y269" s="8">
        <f>IF(G269 = "NULL", "NULL", G269*4)</f>
        <v>8.8000000000000007</v>
      </c>
      <c r="Z269" s="8">
        <f>IF(G269 = "NULL", "NULL", H269*4)</f>
        <v>249.48000000000005</v>
      </c>
      <c r="AA269" s="15">
        <v>15000000175</v>
      </c>
      <c r="AB269" s="8">
        <f>IF(OR(E269 = "NULL", G269 = "NULL"), "NULL", (E269+G269)/2)</f>
        <v>1.6500000000000001</v>
      </c>
      <c r="AC269" s="8">
        <f>IF(OR(F269 = "NULL", H269 = "NULL"), "NULL", (F269+H269)/2)</f>
        <v>46.777500000000011</v>
      </c>
      <c r="AD269" s="15">
        <v>17000000175</v>
      </c>
      <c r="AE269" s="8">
        <f>IF(H269 = "NULL", "NULL", AF269/28.35)</f>
        <v>5.5000000000000009</v>
      </c>
      <c r="AF269" s="8">
        <f>IF(H269 = "NULL", "NULL", J269*2)</f>
        <v>155.92500000000004</v>
      </c>
      <c r="AG269" s="15">
        <v>19000000175</v>
      </c>
      <c r="AH269" s="8">
        <f>IF(AB269 = "NULL", "NULL", AB269*2)</f>
        <v>3.3000000000000003</v>
      </c>
      <c r="AI269" s="8">
        <f>IF(AC269 = "NULL", "NULL", AC269*2)</f>
        <v>93.555000000000021</v>
      </c>
      <c r="AJ269" s="15">
        <v>21000000175</v>
      </c>
      <c r="AK269" s="13" t="s">
        <v>1887</v>
      </c>
      <c r="AL269" s="11" t="str">
        <f>SUBSTITUTE(D269,CHAR(10)&amp;"• Packed in a facility and/or equipment that produces products containing peanuts, tree nuts, soybean, milk, dairy, eggs, fish, shellfish, wheat, sesame. •","")</f>
        <v>Italian Classic Bread Dip Ingredients:
garlic, tomato (tomato, &lt; 2% silicon dioxide (anti-caking agent)), paprika, chipotle, basil, brown mustard, oregano, bay leaves, marjoram, thyme, and rosemary</v>
      </c>
    </row>
    <row r="270" spans="1:38" ht="105" x14ac:dyDescent="0.3">
      <c r="A270" s="41" t="s">
        <v>1973</v>
      </c>
      <c r="B270" s="10" t="s">
        <v>1962</v>
      </c>
      <c r="C270" s="10" t="s">
        <v>1963</v>
      </c>
      <c r="D270" s="11" t="s">
        <v>2232</v>
      </c>
      <c r="E270" s="8">
        <f>IF(F270 = "NULL", "NULL", F270/28.35)</f>
        <v>1.1000000000000001</v>
      </c>
      <c r="F270" s="8">
        <v>31.185000000000006</v>
      </c>
      <c r="G270" s="8">
        <f>IF(H270 = "NULL", "NULL", H270/28.35)</f>
        <v>2.2000000000000002</v>
      </c>
      <c r="H270" s="8">
        <v>62.370000000000012</v>
      </c>
      <c r="I270" s="8">
        <f>IF(G270 = "NULL", "NULL", G270*1.25)</f>
        <v>2.75</v>
      </c>
      <c r="J270" s="8">
        <f>IF(G270 = "NULL", "NULL", H270*1.25)</f>
        <v>77.96250000000002</v>
      </c>
      <c r="K270" s="8">
        <f>IF(G270 = "NULL", "NULL", G270*2)</f>
        <v>4.4000000000000004</v>
      </c>
      <c r="L270" s="8">
        <f>IF(G270 = "NULL", "NULL", H270*2)</f>
        <v>124.74000000000002</v>
      </c>
      <c r="M270" s="11" t="str">
        <f>CONCATENATE(D270, CHAR(10), " - NET WT. ", TEXT(E270, "0.00"), " oz (", F270, " grams)")</f>
        <v>Italian Classic Bread Dip &amp; Seasoning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
 - NET WT. 1.10 oz (31.185 grams)</v>
      </c>
      <c r="N270" s="12">
        <v>10000000545</v>
      </c>
      <c r="O270" s="12">
        <v>30000000545</v>
      </c>
      <c r="P270" s="12">
        <v>50000000545</v>
      </c>
      <c r="Q270" s="12">
        <v>70000000545</v>
      </c>
      <c r="R270" s="12">
        <v>90000000545</v>
      </c>
      <c r="S270" s="12">
        <v>11000000545</v>
      </c>
      <c r="T270" s="12">
        <v>13000000545</v>
      </c>
      <c r="U270" s="10" t="s">
        <v>38</v>
      </c>
      <c r="V270" s="11" t="s">
        <v>138</v>
      </c>
      <c r="W270" s="8">
        <f>IF(G270 = "NULL", "NULL", G270/4)</f>
        <v>0.55000000000000004</v>
      </c>
      <c r="X270" s="8">
        <f>IF(W270 = "NULL", "NULL", W270*28.35)</f>
        <v>15.592500000000003</v>
      </c>
      <c r="Y270" s="8">
        <f>IF(G270 = "NULL", "NULL", G270*4)</f>
        <v>8.8000000000000007</v>
      </c>
      <c r="Z270" s="8">
        <f>IF(G270 = "NULL", "NULL", H270*4)</f>
        <v>249.48000000000005</v>
      </c>
      <c r="AA270" s="15">
        <v>15000000545</v>
      </c>
      <c r="AB270" s="8">
        <f>IF(OR(E270 = "NULL", G270 = "NULL"), "NULL", (E270+G270)/2)</f>
        <v>1.6500000000000001</v>
      </c>
      <c r="AC270" s="8">
        <f>IF(OR(F270 = "NULL", H270 = "NULL"), "NULL", (F270+H270)/2)</f>
        <v>46.777500000000011</v>
      </c>
      <c r="AD270" s="15">
        <v>17000000545</v>
      </c>
      <c r="AE270" s="8">
        <f>IF(H270 = "NULL", "NULL", AF270/28.35)</f>
        <v>5.5000000000000009</v>
      </c>
      <c r="AF270" s="8">
        <f>IF(H270 = "NULL", "NULL", J270*2)</f>
        <v>155.92500000000004</v>
      </c>
      <c r="AG270" s="15">
        <v>19000000545</v>
      </c>
      <c r="AH270" s="8">
        <f>IF(AB270 = "NULL", "NULL", AB270*2)</f>
        <v>3.3000000000000003</v>
      </c>
      <c r="AI270" s="8">
        <f>IF(AC270 = "NULL", "NULL", AC270*2)</f>
        <v>93.555000000000021</v>
      </c>
      <c r="AJ270" s="15">
        <v>21000000545</v>
      </c>
      <c r="AK270" s="13" t="s">
        <v>1964</v>
      </c>
      <c r="AL270" s="11" t="str">
        <f>SUBSTITUTE(D270,CHAR(10)&amp;"• Packed in a facility and/or equipment that produces products containing peanuts, tree nuts, soybean, milk, dairy, eggs, fish, shellfish, wheat, sesame. •","")</f>
        <v>Italian Classic Bread Dip &amp; Seasoning Ingredients:
garlic, tomato (tomato, &lt; 2% silicon dioxide (anti-caking agent)), paprika, chipotle, basil, brown mustard, oregano, bay leaves, marjoram, thyme, and rosemary</v>
      </c>
    </row>
    <row r="271" spans="1:38" ht="90" x14ac:dyDescent="0.3">
      <c r="A271" s="41" t="s">
        <v>1974</v>
      </c>
      <c r="B271" s="10" t="s">
        <v>1954</v>
      </c>
      <c r="C271" s="10" t="s">
        <v>1955</v>
      </c>
      <c r="D271" s="11" t="s">
        <v>2233</v>
      </c>
      <c r="E271" s="8">
        <f>IF(F271 = "NULL", "NULL", F271/28.35)</f>
        <v>1.1000000000000001</v>
      </c>
      <c r="F271" s="8">
        <v>31.185000000000006</v>
      </c>
      <c r="G271" s="8">
        <f>IF(H271 = "NULL", "NULL", H271/28.35)</f>
        <v>2.2000000000000002</v>
      </c>
      <c r="H271" s="8">
        <v>62.370000000000012</v>
      </c>
      <c r="I271" s="8">
        <f>IF(G271 = "NULL", "NULL", G271*1.25)</f>
        <v>2.75</v>
      </c>
      <c r="J271" s="8">
        <f>IF(G271 = "NULL", "NULL", H271*1.25)</f>
        <v>77.96250000000002</v>
      </c>
      <c r="K271" s="8">
        <f>IF(G271 = "NULL", "NULL", G271*2)</f>
        <v>4.4000000000000004</v>
      </c>
      <c r="L271" s="8">
        <f>IF(G271 = "NULL", "NULL", H271*2)</f>
        <v>124.74000000000002</v>
      </c>
      <c r="M271" s="11" t="str">
        <f>CONCATENATE(D271, CHAR(10), " - NET WT. ", TEXT(E271, "0.00"), " oz (", F271, " grams)")</f>
        <v>Italian Countryside Bread Dip &amp; Seasoning Ingredients:
onion, garlic, parsley, basil, oregano, chili pepper &amp; fennel
• Packed in a facility and/or equipment that produces products containing peanuts, tree nuts, soybean, milk, dairy, eggs, fish, shellfish, wheat, sesame. •
 - NET WT. 1.10 oz (31.185 grams)</v>
      </c>
      <c r="N271" s="12">
        <v>10000000546</v>
      </c>
      <c r="O271" s="12">
        <v>30000000546</v>
      </c>
      <c r="P271" s="12">
        <v>50000000546</v>
      </c>
      <c r="Q271" s="12">
        <v>70000000546</v>
      </c>
      <c r="R271" s="12">
        <v>90000000546</v>
      </c>
      <c r="S271" s="12">
        <v>11000000546</v>
      </c>
      <c r="T271" s="12">
        <v>13000000546</v>
      </c>
      <c r="U271" s="10" t="s">
        <v>38</v>
      </c>
      <c r="V271" s="11" t="s">
        <v>1886</v>
      </c>
      <c r="W271" s="8">
        <f>IF(G271 = "NULL", "NULL", G271/4)</f>
        <v>0.55000000000000004</v>
      </c>
      <c r="X271" s="8">
        <f>IF(W271 = "NULL", "NULL", W271*28.35)</f>
        <v>15.592500000000003</v>
      </c>
      <c r="Y271" s="8">
        <f>IF(G271 = "NULL", "NULL", G271*4)</f>
        <v>8.8000000000000007</v>
      </c>
      <c r="Z271" s="8">
        <f>IF(G271 = "NULL", "NULL", H271*4)</f>
        <v>249.48000000000005</v>
      </c>
      <c r="AA271" s="15">
        <v>15000000546</v>
      </c>
      <c r="AB271" s="8">
        <f>IF(OR(E271 = "NULL", G271 = "NULL"), "NULL", (E271+G271)/2)</f>
        <v>1.6500000000000001</v>
      </c>
      <c r="AC271" s="8">
        <f>IF(OR(F271 = "NULL", H271 = "NULL"), "NULL", (F271+H271)/2)</f>
        <v>46.777500000000011</v>
      </c>
      <c r="AD271" s="15">
        <v>17000000546</v>
      </c>
      <c r="AE271" s="8">
        <f>IF(H271 = "NULL", "NULL", AF271/28.35)</f>
        <v>5.5000000000000009</v>
      </c>
      <c r="AF271" s="8">
        <f>IF(H271 = "NULL", "NULL", J271*2)</f>
        <v>155.92500000000004</v>
      </c>
      <c r="AG271" s="15">
        <v>19000000546</v>
      </c>
      <c r="AH271" s="8">
        <f>IF(AB271 = "NULL", "NULL", AB271*2)</f>
        <v>3.3000000000000003</v>
      </c>
      <c r="AI271" s="8">
        <f>IF(AC271 = "NULL", "NULL", AC271*2)</f>
        <v>93.555000000000021</v>
      </c>
      <c r="AJ271" s="15">
        <v>21000000546</v>
      </c>
      <c r="AK271" s="13" t="s">
        <v>1956</v>
      </c>
      <c r="AL271" s="11" t="str">
        <f>SUBSTITUTE(D271,CHAR(10)&amp;"• Packed in a facility and/or equipment that produces products containing peanuts, tree nuts, soybean, milk, dairy, eggs, fish, shellfish, wheat, sesame. •","")</f>
        <v>Italian Countryside Bread Dip &amp; Seasoning Ingredients:
onion, garlic, parsley, basil, oregano, chili pepper &amp; fennel</v>
      </c>
    </row>
    <row r="272" spans="1:38" ht="75" x14ac:dyDescent="0.3">
      <c r="A272" s="10" t="s">
        <v>605</v>
      </c>
      <c r="B272" s="10" t="s">
        <v>606</v>
      </c>
      <c r="C272" s="10" t="s">
        <v>607</v>
      </c>
      <c r="D272" s="11" t="s">
        <v>2141</v>
      </c>
      <c r="E272" s="8">
        <f>IF(F272 = "NULL", "NULL", F272/28.35)</f>
        <v>1.1000000000000001</v>
      </c>
      <c r="F272" s="8">
        <v>31.185000000000006</v>
      </c>
      <c r="G272" s="8">
        <f>IF(H272 = "NULL", "NULL", H272/28.35)</f>
        <v>2.2000000000000002</v>
      </c>
      <c r="H272" s="8">
        <v>62.370000000000012</v>
      </c>
      <c r="I272" s="8">
        <f>IF(G272 = "NULL", "NULL", G272*1.25)</f>
        <v>2.75</v>
      </c>
      <c r="J272" s="8">
        <f>IF(G272 = "NULL", "NULL", H272*1.25)</f>
        <v>77.96250000000002</v>
      </c>
      <c r="K272" s="8">
        <f>IF(G272 = "NULL", "NULL", G272*2)</f>
        <v>4.4000000000000004</v>
      </c>
      <c r="L272" s="8">
        <f>IF(G272 = "NULL", "NULL", H272*2)</f>
        <v>124.74000000000002</v>
      </c>
      <c r="M272" s="11" t="str">
        <f>CONCATENATE(D272, CHAR(10), " - NET WT. ", TEXT(E272, "0.00"), " oz (", F272, " grams)")</f>
        <v>Italian Cuisine Bread Dip Ingredients:
oregano, rosemary, thyme, basil, marjoram, sage
• Packed in a facility and/or equipment that produces products containing peanuts, tree nuts, soybean, milk, dairy, eggs, fish, shellfish, wheat, sesame. •
 - NET WT. 1.10 oz (31.185 grams)</v>
      </c>
      <c r="N272" s="12">
        <v>10000000403</v>
      </c>
      <c r="O272" s="12">
        <v>30000000403</v>
      </c>
      <c r="P272" s="12">
        <v>50000000403</v>
      </c>
      <c r="Q272" s="12">
        <v>70000000403</v>
      </c>
      <c r="R272" s="12">
        <v>90000000403</v>
      </c>
      <c r="S272" s="12">
        <v>11000000403</v>
      </c>
      <c r="T272" s="12">
        <v>13000000403</v>
      </c>
      <c r="U272" s="10" t="s">
        <v>38</v>
      </c>
      <c r="V272" s="11" t="s">
        <v>138</v>
      </c>
      <c r="W272" s="8">
        <f>IF(G272 = "NULL", "NULL", G272/4)</f>
        <v>0.55000000000000004</v>
      </c>
      <c r="X272" s="8">
        <f>IF(W272 = "NULL", "NULL", W272*28.35)</f>
        <v>15.592500000000003</v>
      </c>
      <c r="Y272" s="8">
        <f>IF(G272 = "NULL", "NULL", G272*4)</f>
        <v>8.8000000000000007</v>
      </c>
      <c r="Z272" s="8">
        <f>IF(G272 = "NULL", "NULL", H272*4)</f>
        <v>249.48000000000005</v>
      </c>
      <c r="AA272" s="15">
        <v>15000000403</v>
      </c>
      <c r="AB272" s="8">
        <f>IF(OR(E272 = "NULL", G272 = "NULL"), "NULL", (E272+G272)/2)</f>
        <v>1.6500000000000001</v>
      </c>
      <c r="AC272" s="8">
        <f>IF(OR(F272 = "NULL", H272 = "NULL"), "NULL", (F272+H272)/2)</f>
        <v>46.777500000000011</v>
      </c>
      <c r="AD272" s="15">
        <v>17000000403</v>
      </c>
      <c r="AE272" s="8">
        <f>IF(H272 = "NULL", "NULL", AF272/28.35)</f>
        <v>5.5000000000000009</v>
      </c>
      <c r="AF272" s="8">
        <f>IF(H272 = "NULL", "NULL", J272*2)</f>
        <v>155.92500000000004</v>
      </c>
      <c r="AG272" s="15">
        <v>19000000403</v>
      </c>
      <c r="AH272" s="8">
        <f>IF(AB272 = "NULL", "NULL", AB272*2)</f>
        <v>3.3000000000000003</v>
      </c>
      <c r="AI272" s="8">
        <f>IF(AC272 = "NULL", "NULL", AC272*2)</f>
        <v>93.555000000000021</v>
      </c>
      <c r="AJ272" s="15">
        <v>21000000403</v>
      </c>
      <c r="AK272" s="13" t="s">
        <v>1888</v>
      </c>
      <c r="AL272" s="11" t="str">
        <f>SUBSTITUTE(D272,CHAR(10)&amp;"• Packed in a facility and/or equipment that produces products containing peanuts, tree nuts, soybean, milk, dairy, eggs, fish, shellfish, wheat, sesame. •","")</f>
        <v>Italian Cuisine Bread Dip Ingredients:
oregano, rosemary, thyme, basil, marjoram, sage</v>
      </c>
    </row>
    <row r="273" spans="1:38" ht="90" x14ac:dyDescent="0.3">
      <c r="A273" s="41" t="s">
        <v>608</v>
      </c>
      <c r="B273" s="10" t="s">
        <v>609</v>
      </c>
      <c r="C273" s="10" t="s">
        <v>610</v>
      </c>
      <c r="D273" s="11" t="s">
        <v>2193</v>
      </c>
      <c r="E273" s="8">
        <f>IF(F273 = "NULL", "NULL", F273/28.35)</f>
        <v>2.1</v>
      </c>
      <c r="F273" s="8">
        <v>59.535000000000004</v>
      </c>
      <c r="G273" s="8">
        <f>IF(H273 = "NULL", "NULL", H273/28.35)</f>
        <v>4.2</v>
      </c>
      <c r="H273" s="8">
        <v>119.07000000000001</v>
      </c>
      <c r="I273" s="8">
        <f>IF(G273 = "NULL", "NULL", G273*1.25)</f>
        <v>5.25</v>
      </c>
      <c r="J273" s="8">
        <f>IF(G273 = "NULL", "NULL", H273*1.25)</f>
        <v>148.83750000000001</v>
      </c>
      <c r="K273" s="8">
        <f>IF(G273 = "NULL", "NULL", G273*2)</f>
        <v>8.4</v>
      </c>
      <c r="L273" s="8">
        <f>IF(G273 = "NULL", "NULL", H273*2)</f>
        <v>238.14000000000001</v>
      </c>
      <c r="M273" s="11" t="str">
        <f>CONCATENATE(D273, CHAR(10), " - NET WT. ", TEXT(E273, "0.00"), " oz (", F273, " grams)")</f>
        <v>Italian Lemon Herb Dressing Mix Ingredients:
salt, sugar, garlic, black pepper, red pepper, msg, artificial flavors, xanthan gum, perservatives
• Packed in a facility and/or equipment that produces products containing peanuts, tree nuts, soybean, milk, dairy, eggs, fish, shellfish, wheat, sesame. •
 - NET WT. 2.10 oz (59.535 grams)</v>
      </c>
      <c r="N273" s="12">
        <v>10000000452</v>
      </c>
      <c r="O273" s="12">
        <v>30000000452</v>
      </c>
      <c r="P273" s="12">
        <v>50000000452</v>
      </c>
      <c r="Q273" s="12">
        <v>70000000452</v>
      </c>
      <c r="R273" s="12">
        <v>90000000452</v>
      </c>
      <c r="S273" s="12">
        <v>11000000452</v>
      </c>
      <c r="T273" s="12">
        <v>13000000452</v>
      </c>
      <c r="U273" s="11"/>
      <c r="V273" s="11"/>
      <c r="W273" s="8">
        <f>IF(G273 = "NULL", "NULL", G273/4)</f>
        <v>1.05</v>
      </c>
      <c r="X273" s="8">
        <f>IF(W273 = "NULL", "NULL", W273*28.35)</f>
        <v>29.767500000000002</v>
      </c>
      <c r="Y273" s="8">
        <f>IF(G273 = "NULL", "NULL", G273*4)</f>
        <v>16.8</v>
      </c>
      <c r="Z273" s="8">
        <f>IF(G273 = "NULL", "NULL", H273*4)</f>
        <v>476.28000000000003</v>
      </c>
      <c r="AA273" s="15">
        <v>15000000452</v>
      </c>
      <c r="AB273" s="8">
        <f>IF(OR(E273 = "NULL", G273 = "NULL"), "NULL", (E273+G273)/2)</f>
        <v>3.1500000000000004</v>
      </c>
      <c r="AC273" s="8">
        <f>IF(OR(F273 = "NULL", H273 = "NULL"), "NULL", (F273+H273)/2)</f>
        <v>89.302500000000009</v>
      </c>
      <c r="AD273" s="15">
        <v>17000000452</v>
      </c>
      <c r="AE273" s="8">
        <f>IF(H273 = "NULL", "NULL", AF273/28.35)</f>
        <v>10.5</v>
      </c>
      <c r="AF273" s="8">
        <f>IF(H273 = "NULL", "NULL", J273*2)</f>
        <v>297.67500000000001</v>
      </c>
      <c r="AG273" s="15">
        <v>19000000452</v>
      </c>
      <c r="AH273" s="8">
        <f>IF(AB273 = "NULL", "NULL", AB273*2)</f>
        <v>6.3000000000000007</v>
      </c>
      <c r="AI273" s="8">
        <f>IF(AC273 = "NULL", "NULL", AC273*2)</f>
        <v>178.60500000000002</v>
      </c>
      <c r="AJ273" s="15">
        <v>21000000452</v>
      </c>
      <c r="AK273" s="13" t="s">
        <v>611</v>
      </c>
      <c r="AL273" s="11" t="str">
        <f>SUBSTITUTE(D273,CHAR(10)&amp;"• Packed in a facility and/or equipment that produces products containing peanuts, tree nuts, soybean, milk, dairy, eggs, fish, shellfish, wheat, sesame. •","")</f>
        <v>Italian Lemon Herb Dressing Mix Ingredients:
salt, sugar, garlic, black pepper, red pepper, msg, artificial flavors, xanthan gum, perservatives</v>
      </c>
    </row>
    <row r="274" spans="1:38" ht="90" x14ac:dyDescent="0.3">
      <c r="A274" s="39" t="s">
        <v>612</v>
      </c>
      <c r="B274" s="10" t="s">
        <v>613</v>
      </c>
      <c r="C274" s="10" t="s">
        <v>614</v>
      </c>
      <c r="D274" s="11" t="s">
        <v>2436</v>
      </c>
      <c r="E274" s="8">
        <f>IF(F274 = "NULL", "NULL", F274/28.35)</f>
        <v>2.1</v>
      </c>
      <c r="F274" s="8">
        <v>59.535000000000004</v>
      </c>
      <c r="G274" s="8">
        <f>IF(H274 = "NULL", "NULL", H274/28.35)</f>
        <v>4.2</v>
      </c>
      <c r="H274" s="8">
        <v>119.07000000000001</v>
      </c>
      <c r="I274" s="8">
        <f>IF(G274 = "NULL", "NULL", G274*1.25)</f>
        <v>5.25</v>
      </c>
      <c r="J274" s="8">
        <f>IF(G274 = "NULL", "NULL", H274*1.25)</f>
        <v>148.83750000000001</v>
      </c>
      <c r="K274" s="8">
        <f>IF(G274 = "NULL", "NULL", G274*2)</f>
        <v>8.4</v>
      </c>
      <c r="L274" s="8">
        <f>IF(G274 = "NULL", "NULL", H274*2)</f>
        <v>238.14000000000001</v>
      </c>
      <c r="M274" s="11" t="str">
        <f>CONCATENATE(D274, CHAR(10), " - NET WT. ", TEXT(E274, "0.00"), " oz (", F274, " grams)")</f>
        <v>Italian Salad Dressing Mix Ingredients:
salt, sugar, garlic, black pepper, red pepper, msg, artificial flavors, xanthan gum, perservatives
• Packed in a facility and/or equipment that produces products containing peanuts, tree nuts, soybean, milk, dairy, eggs, fish, shellfish, wheat, sesame. •
 - NET WT. 2.10 oz (59.535 grams)</v>
      </c>
      <c r="N274" s="12">
        <v>10000000176</v>
      </c>
      <c r="O274" s="12">
        <v>30000000176</v>
      </c>
      <c r="P274" s="12">
        <v>50000000176</v>
      </c>
      <c r="Q274" s="12">
        <v>70000000176</v>
      </c>
      <c r="R274" s="12">
        <v>90000000176</v>
      </c>
      <c r="S274" s="12">
        <v>11000000176</v>
      </c>
      <c r="T274" s="12">
        <v>13000000176</v>
      </c>
      <c r="U274" s="10"/>
      <c r="V274" s="11" t="s">
        <v>1298</v>
      </c>
      <c r="W274" s="8">
        <f>IF(G274 = "NULL", "NULL", G274/4)</f>
        <v>1.05</v>
      </c>
      <c r="X274" s="8">
        <f>IF(W274 = "NULL", "NULL", W274*28.35)</f>
        <v>29.767500000000002</v>
      </c>
      <c r="Y274" s="8">
        <f>IF(G274 = "NULL", "NULL", G274*4)</f>
        <v>16.8</v>
      </c>
      <c r="Z274" s="8">
        <f>IF(G274 = "NULL", "NULL", H274*4)</f>
        <v>476.28000000000003</v>
      </c>
      <c r="AA274" s="15">
        <v>15000000176</v>
      </c>
      <c r="AB274" s="8">
        <f>IF(OR(E274 = "NULL", G274 = "NULL"), "NULL", (E274+G274)/2)</f>
        <v>3.1500000000000004</v>
      </c>
      <c r="AC274" s="8">
        <f>IF(OR(F274 = "NULL", H274 = "NULL"), "NULL", (F274+H274)/2)</f>
        <v>89.302500000000009</v>
      </c>
      <c r="AD274" s="15">
        <v>17000000176</v>
      </c>
      <c r="AE274" s="8">
        <f>IF(H274 = "NULL", "NULL", AF274/28.35)</f>
        <v>10.5</v>
      </c>
      <c r="AF274" s="8">
        <f>IF(H274 = "NULL", "NULL", J274*2)</f>
        <v>297.67500000000001</v>
      </c>
      <c r="AG274" s="15">
        <v>19000000176</v>
      </c>
      <c r="AH274" s="8">
        <f>IF(AB274 = "NULL", "NULL", AB274*2)</f>
        <v>6.3000000000000007</v>
      </c>
      <c r="AI274" s="8">
        <f>IF(AC274 = "NULL", "NULL", AC274*2)</f>
        <v>178.60500000000002</v>
      </c>
      <c r="AJ274" s="15">
        <v>21000000176</v>
      </c>
      <c r="AK274" s="13"/>
      <c r="AL274" s="11" t="str">
        <f>SUBSTITUTE(D274,CHAR(10)&amp;"• Packed in a facility and/or equipment that produces products containing peanuts, tree nuts, soybean, milk, dairy, eggs, fish, shellfish, wheat, sesame. •","")</f>
        <v>Italian Salad Dressing Mix Ingredients:
salt, sugar, garlic, black pepper, red pepper, msg, artificial flavors, xanthan gum, perservatives</v>
      </c>
    </row>
    <row r="275" spans="1:38" ht="90" x14ac:dyDescent="0.3">
      <c r="A275" s="10" t="s">
        <v>615</v>
      </c>
      <c r="B275" s="10" t="s">
        <v>616</v>
      </c>
      <c r="C275" s="10" t="s">
        <v>617</v>
      </c>
      <c r="D275" s="11" t="s">
        <v>2523</v>
      </c>
      <c r="E275" s="8">
        <f>IF(F275 = "NULL", "NULL", F275/28.35)</f>
        <v>1.6578483245149911</v>
      </c>
      <c r="F275" s="8">
        <v>47</v>
      </c>
      <c r="G275" s="8">
        <f>IF(H275 = "NULL", "NULL", H275/28.35)</f>
        <v>3.3156966490299822</v>
      </c>
      <c r="H275" s="8">
        <v>94</v>
      </c>
      <c r="I275" s="8">
        <f>IF(G275 = "NULL", "NULL", G275*1.25)</f>
        <v>4.1446208112874778</v>
      </c>
      <c r="J275" s="8">
        <f>IF(G275 = "NULL", "NULL", H275*1.25)</f>
        <v>117.5</v>
      </c>
      <c r="K275" s="8">
        <f>IF(G275 = "NULL", "NULL", G275*2)</f>
        <v>6.6313932980599644</v>
      </c>
      <c r="L275" s="8">
        <f>IF(G275 = "NULL", "NULL", H275*2)</f>
        <v>188</v>
      </c>
      <c r="M275" s="11" t="str">
        <f>CONCATENATE(D275, CHAR(10), " - NET WT. ", TEXT(E275, "0.00"), " oz (", F275, " grams)")</f>
        <v>Jalapeno Sea Salt Ingredients:
sea salt, jalapeno powder, garlic, onion, pepper, Mexican oregano
• Packed in a facility and/or equipment that produces products containing peanuts, tree nuts, soybean, milk, dairy, eggs, fish, shellfish, wheat, sesame. •
 - NET WT. 1.66 oz (47 grams)</v>
      </c>
      <c r="N275" s="12">
        <v>10000000177</v>
      </c>
      <c r="O275" s="12">
        <v>30000000177</v>
      </c>
      <c r="P275" s="12">
        <v>50000000177</v>
      </c>
      <c r="Q275" s="12">
        <v>70000000177</v>
      </c>
      <c r="R275" s="12">
        <v>90000000177</v>
      </c>
      <c r="S275" s="12">
        <v>11000000177</v>
      </c>
      <c r="T275" s="12">
        <v>13000000177</v>
      </c>
      <c r="U275" s="10" t="s">
        <v>38</v>
      </c>
      <c r="V275" s="11" t="s">
        <v>138</v>
      </c>
      <c r="W275" s="8">
        <f>IF(G275 = "NULL", "NULL", G275/4)</f>
        <v>0.82892416225749554</v>
      </c>
      <c r="X275" s="8">
        <f>IF(W275 = "NULL", "NULL", W275*28.35)</f>
        <v>23.5</v>
      </c>
      <c r="Y275" s="8">
        <f>IF(G275 = "NULL", "NULL", G275*4)</f>
        <v>13.262786596119929</v>
      </c>
      <c r="Z275" s="8">
        <f>IF(G275 = "NULL", "NULL", H275*4)</f>
        <v>376</v>
      </c>
      <c r="AA275" s="15">
        <v>15000000177</v>
      </c>
      <c r="AB275" s="8">
        <f>IF(OR(E275 = "NULL", G275 = "NULL"), "NULL", (E275+G275)/2)</f>
        <v>2.4867724867724865</v>
      </c>
      <c r="AC275" s="8">
        <f>IF(OR(F275 = "NULL", H275 = "NULL"), "NULL", (F275+H275)/2)</f>
        <v>70.5</v>
      </c>
      <c r="AD275" s="15">
        <v>17000000177</v>
      </c>
      <c r="AE275" s="8">
        <f>IF(H275 = "NULL", "NULL", AF275/28.35)</f>
        <v>8.2892416225749557</v>
      </c>
      <c r="AF275" s="8">
        <f>IF(H275 = "NULL", "NULL", J275*2)</f>
        <v>235</v>
      </c>
      <c r="AG275" s="15">
        <v>19000000177</v>
      </c>
      <c r="AH275" s="8">
        <f>IF(AB275 = "NULL", "NULL", AB275*2)</f>
        <v>4.973544973544973</v>
      </c>
      <c r="AI275" s="8">
        <f>IF(AC275 = "NULL", "NULL", AC275*2)</f>
        <v>141</v>
      </c>
      <c r="AJ275" s="15">
        <v>21000000177</v>
      </c>
      <c r="AK275" s="13"/>
      <c r="AL275" s="11" t="str">
        <f>SUBSTITUTE(D275,CHAR(10)&amp;"• Packed in a facility and/or equipment that produces products containing peanuts, tree nuts, soybean, milk, dairy, eggs, fish, shellfish, wheat, sesame. •","")</f>
        <v>Jalapeno Sea Salt Ingredients:
sea salt, jalapeno powder, garlic, onion, pepper, Mexican oregano</v>
      </c>
    </row>
    <row r="276" spans="1:38" ht="105" x14ac:dyDescent="0.3">
      <c r="A276" s="41" t="s">
        <v>1761</v>
      </c>
      <c r="B276" s="10" t="s">
        <v>1740</v>
      </c>
      <c r="C276" s="10" t="s">
        <v>1740</v>
      </c>
      <c r="D276" s="11" t="s">
        <v>2211</v>
      </c>
      <c r="E276" s="8">
        <f>IF(F276 = "NULL", "NULL", F276/28.35)</f>
        <v>1.1992945326278659</v>
      </c>
      <c r="F276" s="8">
        <v>34</v>
      </c>
      <c r="G276" s="8">
        <f>IF(H276 = "NULL", "NULL", H276/28.35)</f>
        <v>2.4691358024691357</v>
      </c>
      <c r="H276" s="8">
        <v>70</v>
      </c>
      <c r="I276" s="8">
        <f>IF(G276 = "NULL", "NULL", G276*1.25)</f>
        <v>3.0864197530864197</v>
      </c>
      <c r="J276" s="8">
        <f>IF(G276 = "NULL", "NULL", H276*1.25)</f>
        <v>87.5</v>
      </c>
      <c r="K276" s="8">
        <f>IF(G276 = "NULL", "NULL", G276*2)</f>
        <v>4.9382716049382713</v>
      </c>
      <c r="L276" s="8">
        <f>IF(G276 = "NULL", "NULL", H276*2)</f>
        <v>140</v>
      </c>
      <c r="M276" s="11" t="str">
        <f>CONCATENATE(D276, CHAR(10), " - NET WT. ", TEXT(E276, "0.00"), " oz (", F276, " grams)")</f>
        <v>Jalapeno Seasoning Ingredients: 
salt, onion, jalapeno, garlic, cilantro, tomato powder, spices, not more than 2% silicon dioxide added to prevent caking
• Packed in a facility and/or equipment that produces products containing peanuts, tree nuts, soybean, milk, dairy, eggs, fish, shellfish, wheat, sesame. •
 - NET WT. 1.20 oz (34 grams)</v>
      </c>
      <c r="N276" s="12">
        <v>10000000511</v>
      </c>
      <c r="O276" s="12">
        <v>30000000511</v>
      </c>
      <c r="P276" s="12">
        <v>50000000511</v>
      </c>
      <c r="Q276" s="12">
        <v>70000000511</v>
      </c>
      <c r="R276" s="12">
        <v>90000000511</v>
      </c>
      <c r="S276" s="12">
        <v>11000000511</v>
      </c>
      <c r="T276" s="12">
        <v>13000000511</v>
      </c>
      <c r="U276" s="24"/>
      <c r="W276" s="8">
        <f>IF(G276 = "NULL", "NULL", G276/4)</f>
        <v>0.61728395061728392</v>
      </c>
      <c r="X276" s="8">
        <f>IF(W276 = "NULL", "NULL", W276*28.35)</f>
        <v>17.5</v>
      </c>
      <c r="Y276" s="8">
        <f>IF(G276 = "NULL", "NULL", G276*4)</f>
        <v>9.8765432098765427</v>
      </c>
      <c r="Z276" s="8">
        <f>IF(G276 = "NULL", "NULL", H276*4)</f>
        <v>280</v>
      </c>
      <c r="AA276" s="15">
        <v>15000000511</v>
      </c>
      <c r="AB276" s="8">
        <f>IF(OR(E276 = "NULL", G276 = "NULL"), "NULL", (E276+G276)/2)</f>
        <v>1.8342151675485008</v>
      </c>
      <c r="AC276" s="8">
        <f>IF(OR(F276 = "NULL", H276 = "NULL"), "NULL", (F276+H276)/2)</f>
        <v>52</v>
      </c>
      <c r="AD276" s="15">
        <v>17000000511</v>
      </c>
      <c r="AE276" s="8">
        <f>IF(H276 = "NULL", "NULL", AF276/28.35)</f>
        <v>6.1728395061728394</v>
      </c>
      <c r="AF276" s="8">
        <f>IF(H276 = "NULL", "NULL", J276*2)</f>
        <v>175</v>
      </c>
      <c r="AG276" s="15">
        <v>19000000511</v>
      </c>
      <c r="AH276" s="8">
        <f>IF(AB276 = "NULL", "NULL", AB276*2)</f>
        <v>3.6684303350970016</v>
      </c>
      <c r="AI276" s="8">
        <f>IF(AC276 = "NULL", "NULL", AC276*2)</f>
        <v>104</v>
      </c>
      <c r="AJ276" s="15">
        <v>21000000511</v>
      </c>
      <c r="AK276" s="13" t="s">
        <v>1752</v>
      </c>
      <c r="AL276" s="11" t="str">
        <f>SUBSTITUTE(D276,CHAR(10)&amp;"• Packed in a facility and/or equipment that produces products containing peanuts, tree nuts, soybean, milk, dairy, eggs, fish, shellfish, wheat, sesame. •","")</f>
        <v>Jalapeno Seasoning Ingredients: 
salt, onion, jalapeno, garlic, cilantro, tomato powder, spices, not more than 2% silicon dioxide added to prevent caking</v>
      </c>
    </row>
    <row r="277" spans="1:38" ht="75" x14ac:dyDescent="0.3">
      <c r="A277" s="10" t="s">
        <v>1635</v>
      </c>
      <c r="B277" s="10" t="s">
        <v>618</v>
      </c>
      <c r="C277" s="10" t="s">
        <v>618</v>
      </c>
      <c r="D277" s="11" t="s">
        <v>2327</v>
      </c>
      <c r="E277" s="8">
        <f>IF(F277 = "NULL", "NULL", F277/28.35)</f>
        <v>0.8</v>
      </c>
      <c r="F277" s="8">
        <v>22.680000000000003</v>
      </c>
      <c r="G277" s="8">
        <f>IF(H277 = "NULL", "NULL", H277/28.35)</f>
        <v>1.6</v>
      </c>
      <c r="H277" s="8">
        <v>45.360000000000007</v>
      </c>
      <c r="I277" s="8">
        <f>IF(G277 = "NULL", "NULL", G277*1.25)</f>
        <v>2</v>
      </c>
      <c r="J277" s="8">
        <f>IF(G277 = "NULL", "NULL", H277*1.25)</f>
        <v>56.70000000000001</v>
      </c>
      <c r="K277" s="8">
        <f>IF(G277 = "NULL", "NULL", G277*2)</f>
        <v>3.2</v>
      </c>
      <c r="L277" s="8">
        <f>IF(G277 = "NULL", "NULL", H277*2)</f>
        <v>90.720000000000013</v>
      </c>
      <c r="M277" s="11" t="str">
        <f>CONCATENATE(D277, CHAR(10), " - NET WT. ", TEXT(E277, "0.00"), " oz (", F277, " grams)")</f>
        <v>Jasmine Tea Ingredients:
pouchong tea, jasmine petals
• Packed in a facility and/or equipment that produces products containing peanuts, tree nuts, soybean, milk, dairy, eggs, fish, shellfish, wheat, sesame. •
 - NET WT. 0.80 oz (22.68 grams)</v>
      </c>
      <c r="N277" s="12">
        <v>10000000178</v>
      </c>
      <c r="O277" s="12">
        <v>30000000178</v>
      </c>
      <c r="P277" s="12">
        <v>50000000178</v>
      </c>
      <c r="Q277" s="12">
        <v>70000000178</v>
      </c>
      <c r="R277" s="12">
        <v>90000000178</v>
      </c>
      <c r="S277" s="12">
        <v>11000000178</v>
      </c>
      <c r="T277" s="12">
        <v>13000000178</v>
      </c>
      <c r="U277" s="10" t="s">
        <v>38</v>
      </c>
      <c r="V277" s="11" t="s">
        <v>1299</v>
      </c>
      <c r="W277" s="8">
        <f>IF(G277 = "NULL", "NULL", G277/4)</f>
        <v>0.4</v>
      </c>
      <c r="X277" s="8">
        <f>IF(W277 = "NULL", "NULL", W277*28.35)</f>
        <v>11.340000000000002</v>
      </c>
      <c r="Y277" s="8">
        <f>IF(G277 = "NULL", "NULL", G277*4)</f>
        <v>6.4</v>
      </c>
      <c r="Z277" s="8">
        <f>IF(G277 = "NULL", "NULL", H277*4)</f>
        <v>181.44000000000003</v>
      </c>
      <c r="AA277" s="15">
        <v>15000000178</v>
      </c>
      <c r="AB277" s="8">
        <f>IF(OR(E277 = "NULL", G277 = "NULL"), "NULL", (E277+G277)/2)</f>
        <v>1.2000000000000002</v>
      </c>
      <c r="AC277" s="8">
        <f>IF(OR(F277 = "NULL", H277 = "NULL"), "NULL", (F277+H277)/2)</f>
        <v>34.020000000000003</v>
      </c>
      <c r="AD277" s="15">
        <v>17000000178</v>
      </c>
      <c r="AE277" s="8">
        <f>IF(H277 = "NULL", "NULL", AF277/28.35)</f>
        <v>4.0000000000000009</v>
      </c>
      <c r="AF277" s="8">
        <f>IF(H277 = "NULL", "NULL", J277*2)</f>
        <v>113.40000000000002</v>
      </c>
      <c r="AG277" s="15">
        <v>19000000178</v>
      </c>
      <c r="AH277" s="8">
        <f>IF(AB277 = "NULL", "NULL", AB277*2)</f>
        <v>2.4000000000000004</v>
      </c>
      <c r="AI277" s="8">
        <f>IF(AC277 = "NULL", "NULL", AC277*2)</f>
        <v>68.040000000000006</v>
      </c>
      <c r="AJ277" s="15">
        <v>21000000178</v>
      </c>
      <c r="AK277" s="13"/>
      <c r="AL277" s="11" t="str">
        <f>SUBSTITUTE(D277,CHAR(10)&amp;"• Packed in a facility and/or equipment that produces products containing peanuts, tree nuts, soybean, milk, dairy, eggs, fish, shellfish, wheat, sesame. •","")</f>
        <v>Jasmine Tea Ingredients:
pouchong tea, jasmine petals</v>
      </c>
    </row>
    <row r="278" spans="1:38" ht="195" x14ac:dyDescent="0.3">
      <c r="A278" s="10" t="s">
        <v>619</v>
      </c>
      <c r="B278" s="10" t="s">
        <v>620</v>
      </c>
      <c r="C278" s="10" t="s">
        <v>621</v>
      </c>
      <c r="D278" s="11" t="s">
        <v>2617</v>
      </c>
      <c r="E278" s="8">
        <f>IF(F278 = "NULL", "NULL", F278/28.35)</f>
        <v>1.6875</v>
      </c>
      <c r="F278" s="8">
        <v>47.840625000000003</v>
      </c>
      <c r="G278" s="8">
        <f>IF(H278 = "NULL", "NULL", H278/28.35)</f>
        <v>3.375</v>
      </c>
      <c r="H278" s="8">
        <v>95.681250000000006</v>
      </c>
      <c r="I278" s="8">
        <f>IF(G278 = "NULL", "NULL", G278*1.25)</f>
        <v>4.21875</v>
      </c>
      <c r="J278" s="8">
        <f>IF(G278 = "NULL", "NULL", H278*1.25)</f>
        <v>119.6015625</v>
      </c>
      <c r="K278" s="8">
        <f>IF(G278 = "NULL", "NULL", G278*2)</f>
        <v>6.75</v>
      </c>
      <c r="L278" s="8">
        <f>IF(G278 = "NULL", "NULL", H278*2)</f>
        <v>191.36250000000001</v>
      </c>
      <c r="M278" s="11" t="str">
        <f>CONCATENATE(D278, CHAR(10), " - NET WT. ", TEXT(E278, "0.00"), " oz (", F278, " grams)")</f>
        <v>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278" s="12">
        <v>10000000179</v>
      </c>
      <c r="O278" s="12">
        <v>30000000179</v>
      </c>
      <c r="P278" s="12">
        <v>50000000179</v>
      </c>
      <c r="Q278" s="12">
        <v>70000000179</v>
      </c>
      <c r="R278" s="12">
        <v>90000000179</v>
      </c>
      <c r="S278" s="12">
        <v>11000000179</v>
      </c>
      <c r="T278" s="12">
        <v>13000000179</v>
      </c>
      <c r="U278" s="10"/>
      <c r="V278" s="11" t="s">
        <v>255</v>
      </c>
      <c r="W278" s="8">
        <f>IF(G278 = "NULL", "NULL", G278/4)</f>
        <v>0.84375</v>
      </c>
      <c r="X278" s="8">
        <f>IF(W278 = "NULL", "NULL", W278*28.35)</f>
        <v>23.920312500000001</v>
      </c>
      <c r="Y278" s="8">
        <f>IF(G278 = "NULL", "NULL", G278*4)</f>
        <v>13.5</v>
      </c>
      <c r="Z278" s="8">
        <f>IF(G278 = "NULL", "NULL", H278*4)</f>
        <v>382.72500000000002</v>
      </c>
      <c r="AA278" s="15">
        <v>15000000179</v>
      </c>
      <c r="AB278" s="8">
        <f>IF(OR(E278 = "NULL", G278 = "NULL"), "NULL", (E278+G278)/2)</f>
        <v>2.53125</v>
      </c>
      <c r="AC278" s="8">
        <f>IF(OR(F278 = "NULL", H278 = "NULL"), "NULL", (F278+H278)/2)</f>
        <v>71.760937500000011</v>
      </c>
      <c r="AD278" s="15">
        <v>17000000179</v>
      </c>
      <c r="AE278" s="8">
        <f>IF(H278 = "NULL", "NULL", AF278/28.35)</f>
        <v>8.4375</v>
      </c>
      <c r="AF278" s="8">
        <f>IF(H278 = "NULL", "NULL", J278*2)</f>
        <v>239.203125</v>
      </c>
      <c r="AG278" s="15">
        <v>19000000179</v>
      </c>
      <c r="AH278" s="8">
        <f>IF(AB278 = "NULL", "NULL", AB278*2)</f>
        <v>5.0625</v>
      </c>
      <c r="AI278" s="8">
        <f>IF(AC278 = "NULL", "NULL", AC278*2)</f>
        <v>143.52187500000002</v>
      </c>
      <c r="AJ278" s="15">
        <v>21000000179</v>
      </c>
      <c r="AK278" s="13"/>
      <c r="AL278" s="11" t="str">
        <f>SUBSTITUTE(D278,CHAR(10)&amp;"• Packed in a facility and/or equipment that produces products containing peanuts, tree nuts, soybean, milk, dairy, eggs, fish, shellfish, wheat, sesame. •","")</f>
        <v>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v>
      </c>
    </row>
    <row r="279" spans="1:38" ht="30" x14ac:dyDescent="0.3">
      <c r="A279" s="10" t="s">
        <v>622</v>
      </c>
      <c r="B279" s="10" t="s">
        <v>623</v>
      </c>
      <c r="C279" s="10" t="s">
        <v>623</v>
      </c>
      <c r="D279" s="11" t="s">
        <v>32</v>
      </c>
      <c r="E279" s="8">
        <f>IF(F279 = "NULL", "NULL", F279/28.35)</f>
        <v>0.8</v>
      </c>
      <c r="F279" s="8">
        <v>22.680000000000003</v>
      </c>
      <c r="G279" s="8">
        <f>IF(H279 = "NULL", "NULL", H279/28.35)</f>
        <v>1.6</v>
      </c>
      <c r="H279" s="8">
        <v>45.360000000000007</v>
      </c>
      <c r="I279" s="8">
        <f>IF(G279 = "NULL", "NULL", G279*1.25)</f>
        <v>2</v>
      </c>
      <c r="J279" s="8">
        <f>IF(G279 = "NULL", "NULL", H279*1.25)</f>
        <v>56.70000000000001</v>
      </c>
      <c r="K279" s="8">
        <f>IF(G279 = "NULL", "NULL", G279*2)</f>
        <v>3.2</v>
      </c>
      <c r="L279" s="8">
        <f>IF(G279 = "NULL", "NULL", H279*2)</f>
        <v>90.720000000000013</v>
      </c>
      <c r="M279" s="11" t="str">
        <f>CONCATENATE(D279, CHAR(10), " - NET WT. ", TEXT(E279, "0.00"), " oz (", F279, " grams)")</f>
        <v>NULL
 - NET WT. 0.80 oz (22.68 grams)</v>
      </c>
      <c r="N279" s="12">
        <v>10000000180</v>
      </c>
      <c r="O279" s="12">
        <v>30000000180</v>
      </c>
      <c r="P279" s="12">
        <v>50000000180</v>
      </c>
      <c r="Q279" s="12">
        <v>70000000180</v>
      </c>
      <c r="R279" s="12">
        <v>90000000180</v>
      </c>
      <c r="S279" s="12">
        <v>11000000180</v>
      </c>
      <c r="T279" s="12">
        <v>13000000180</v>
      </c>
      <c r="U279" s="10"/>
      <c r="V279" s="11"/>
      <c r="W279" s="8">
        <f>IF(G279 = "NULL", "NULL", G279/4)</f>
        <v>0.4</v>
      </c>
      <c r="X279" s="8">
        <f>IF(W279 = "NULL", "NULL", W279*28.35)</f>
        <v>11.340000000000002</v>
      </c>
      <c r="Y279" s="8">
        <f>IF(G279 = "NULL", "NULL", G279*4)</f>
        <v>6.4</v>
      </c>
      <c r="Z279" s="8">
        <f>IF(G279 = "NULL", "NULL", H279*4)</f>
        <v>181.44000000000003</v>
      </c>
      <c r="AA279" s="15">
        <v>15000000180</v>
      </c>
      <c r="AB279" s="8">
        <f>IF(OR(E279 = "NULL", G279 = "NULL"), "NULL", (E279+G279)/2)</f>
        <v>1.2000000000000002</v>
      </c>
      <c r="AC279" s="8">
        <f>IF(OR(F279 = "NULL", H279 = "NULL"), "NULL", (F279+H279)/2)</f>
        <v>34.020000000000003</v>
      </c>
      <c r="AD279" s="15">
        <v>17000000180</v>
      </c>
      <c r="AE279" s="8">
        <f>IF(H279 = "NULL", "NULL", AF279/28.35)</f>
        <v>4.0000000000000009</v>
      </c>
      <c r="AF279" s="8">
        <f>IF(H279 = "NULL", "NULL", J279*2)</f>
        <v>113.40000000000002</v>
      </c>
      <c r="AG279" s="15">
        <v>19000000180</v>
      </c>
      <c r="AH279" s="8">
        <f>IF(AB279 = "NULL", "NULL", AB279*2)</f>
        <v>2.4000000000000004</v>
      </c>
      <c r="AI279" s="8">
        <f>IF(AC279 = "NULL", "NULL", AC279*2)</f>
        <v>68.040000000000006</v>
      </c>
      <c r="AJ279" s="15">
        <v>21000000180</v>
      </c>
      <c r="AK279" s="13"/>
      <c r="AL279" s="11" t="str">
        <f>SUBSTITUTE(D279,CHAR(10)&amp;"• Packed in a facility and/or equipment that produces products containing peanuts, tree nuts, soybean, milk, dairy, eggs, fish, shellfish, wheat, sesame. •","")</f>
        <v>NULL</v>
      </c>
    </row>
    <row r="280" spans="1:38" ht="105" x14ac:dyDescent="0.3">
      <c r="A280" s="10" t="s">
        <v>624</v>
      </c>
      <c r="B280" s="10" t="s">
        <v>625</v>
      </c>
      <c r="C280" s="10" t="s">
        <v>626</v>
      </c>
      <c r="D280" s="11" t="s">
        <v>2400</v>
      </c>
      <c r="E280" s="8">
        <f>IF(F280 = "NULL", "NULL", F280/28.35)</f>
        <v>2</v>
      </c>
      <c r="F280" s="8">
        <v>56.7</v>
      </c>
      <c r="G280" s="8">
        <f>IF(H280 = "NULL", "NULL", H280/28.35)</f>
        <v>4</v>
      </c>
      <c r="H280" s="8">
        <v>113.4</v>
      </c>
      <c r="I280" s="8">
        <f>IF(G280 = "NULL", "NULL", G280*1.25)</f>
        <v>5</v>
      </c>
      <c r="J280" s="8">
        <f>IF(G280 = "NULL", "NULL", H280*1.25)</f>
        <v>141.75</v>
      </c>
      <c r="K280" s="8">
        <f>IF(G280 = "NULL", "NULL", G280*2)</f>
        <v>8</v>
      </c>
      <c r="L280" s="8">
        <f>IF(G280 = "NULL", "NULL", H280*2)</f>
        <v>226.8</v>
      </c>
      <c r="M280" s="11" t="str">
        <f>CONCATENATE(D280, CHAR(10), " - NET WT. ", TEXT(E280, "0.00"), " oz (", F280, " grams)")</f>
        <v>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
 - NET WT. 2.00 oz (56.7 grams)</v>
      </c>
      <c r="N280" s="12">
        <v>10000000181</v>
      </c>
      <c r="O280" s="12">
        <v>30000000181</v>
      </c>
      <c r="P280" s="12">
        <v>50000000181</v>
      </c>
      <c r="Q280" s="12">
        <v>70000000181</v>
      </c>
      <c r="R280" s="12">
        <v>90000000181</v>
      </c>
      <c r="S280" s="12">
        <v>11000000181</v>
      </c>
      <c r="T280" s="12">
        <v>13000000181</v>
      </c>
      <c r="U280" s="10" t="s">
        <v>38</v>
      </c>
      <c r="V280" s="11" t="s">
        <v>82</v>
      </c>
      <c r="W280" s="8">
        <f>IF(G280 = "NULL", "NULL", G280/4)</f>
        <v>1</v>
      </c>
      <c r="X280" s="8">
        <f>IF(W280 = "NULL", "NULL", W280*28.35)</f>
        <v>28.35</v>
      </c>
      <c r="Y280" s="8">
        <f>IF(G280 = "NULL", "NULL", G280*4)</f>
        <v>16</v>
      </c>
      <c r="Z280" s="8">
        <f>IF(G280 = "NULL", "NULL", H280*4)</f>
        <v>453.6</v>
      </c>
      <c r="AA280" s="15">
        <v>15000000181</v>
      </c>
      <c r="AB280" s="8">
        <f>IF(OR(E280 = "NULL", G280 = "NULL"), "NULL", (E280+G280)/2)</f>
        <v>3</v>
      </c>
      <c r="AC280" s="8">
        <f>IF(OR(F280 = "NULL", H280 = "NULL"), "NULL", (F280+H280)/2)</f>
        <v>85.050000000000011</v>
      </c>
      <c r="AD280" s="15">
        <v>17000000181</v>
      </c>
      <c r="AE280" s="8">
        <f>IF(H280 = "NULL", "NULL", AF280/28.35)</f>
        <v>10</v>
      </c>
      <c r="AF280" s="8">
        <f>IF(H280 = "NULL", "NULL", J280*2)</f>
        <v>283.5</v>
      </c>
      <c r="AG280" s="15">
        <v>19000000181</v>
      </c>
      <c r="AH280" s="8">
        <f>IF(AB280 = "NULL", "NULL", AB280*2)</f>
        <v>6</v>
      </c>
      <c r="AI280" s="8">
        <f>IF(AC280 = "NULL", "NULL", AC280*2)</f>
        <v>170.10000000000002</v>
      </c>
      <c r="AJ280" s="15">
        <v>21000000181</v>
      </c>
      <c r="AK280" s="13"/>
      <c r="AL280" s="11" t="str">
        <f>SUBSTITUTE(D280,CHAR(10)&amp;"• Packed in a facility and/or equipment that produces products containing peanuts, tree nuts, soybean, milk, dairy, eggs, fish, shellfish, wheat, sesame. •","")</f>
        <v>Kettle Corn Popcorn Seasoning Ingredients:
sugar, salt, natural butter flavor, less than 2% tricalcium phosphate (anticaking)
• ALLERGY ALERT: contains milk •</v>
      </c>
    </row>
    <row r="281" spans="1:38" ht="75" x14ac:dyDescent="0.3">
      <c r="A281" s="10" t="s">
        <v>627</v>
      </c>
      <c r="B281" s="10" t="s">
        <v>628</v>
      </c>
      <c r="C281" s="10" t="s">
        <v>628</v>
      </c>
      <c r="D281" s="11" t="s">
        <v>2548</v>
      </c>
      <c r="E281" s="8">
        <f>IF(F281 = "NULL", "NULL", F281/28.35)</f>
        <v>2.5</v>
      </c>
      <c r="F281" s="8">
        <v>70.875</v>
      </c>
      <c r="G281" s="8">
        <f>IF(H281 = "NULL", "NULL", H281/28.35)</f>
        <v>5</v>
      </c>
      <c r="H281" s="8">
        <v>141.75</v>
      </c>
      <c r="I281" s="8">
        <f>IF(G281 = "NULL", "NULL", G281*1.25)</f>
        <v>6.25</v>
      </c>
      <c r="J281" s="8">
        <f>IF(G281 = "NULL", "NULL", H281*1.25)</f>
        <v>177.1875</v>
      </c>
      <c r="K281" s="8">
        <f>IF(G281 = "NULL", "NULL", G281*2)</f>
        <v>10</v>
      </c>
      <c r="L281" s="8">
        <f>IF(G281 = "NULL", "NULL", H281*2)</f>
        <v>283.5</v>
      </c>
      <c r="M281" s="11" t="str">
        <f>CONCATENATE(D281, CHAR(10), " - NET WT. ", TEXT(E281, "0.00"), " oz (", F281, " grams)")</f>
        <v>Kosher Salt Ingredients:
kosher salt
• Packed in a facility and/or equipment that produces products containing peanuts, tree nuts, soybean, milk, dairy, eggs, fish, shellfish, wheat, sesame. •
 - NET WT. 2.50 oz (70.875 grams)</v>
      </c>
      <c r="N281" s="12">
        <v>10000000182</v>
      </c>
      <c r="O281" s="12">
        <v>30000000182</v>
      </c>
      <c r="P281" s="12">
        <v>50000000182</v>
      </c>
      <c r="Q281" s="12">
        <v>70000000182</v>
      </c>
      <c r="R281" s="12">
        <v>90000000182</v>
      </c>
      <c r="S281" s="12">
        <v>11000000182</v>
      </c>
      <c r="T281" s="12">
        <v>13000000182</v>
      </c>
      <c r="U281" s="10"/>
      <c r="V281" s="11"/>
      <c r="W281" s="8">
        <f>IF(G281 = "NULL", "NULL", G281/4)</f>
        <v>1.25</v>
      </c>
      <c r="X281" s="8">
        <f>IF(W281 = "NULL", "NULL", W281*28.35)</f>
        <v>35.4375</v>
      </c>
      <c r="Y281" s="8">
        <f>IF(G281 = "NULL", "NULL", G281*4)</f>
        <v>20</v>
      </c>
      <c r="Z281" s="8">
        <f>IF(G281 = "NULL", "NULL", H281*4)</f>
        <v>567</v>
      </c>
      <c r="AA281" s="15">
        <v>15000000182</v>
      </c>
      <c r="AB281" s="8">
        <f>IF(OR(E281 = "NULL", G281 = "NULL"), "NULL", (E281+G281)/2)</f>
        <v>3.75</v>
      </c>
      <c r="AC281" s="8">
        <f>IF(OR(F281 = "NULL", H281 = "NULL"), "NULL", (F281+H281)/2)</f>
        <v>106.3125</v>
      </c>
      <c r="AD281" s="15">
        <v>17000000182</v>
      </c>
      <c r="AE281" s="8">
        <f>IF(H281 = "NULL", "NULL", AF281/28.35)</f>
        <v>12.5</v>
      </c>
      <c r="AF281" s="8">
        <f>IF(H281 = "NULL", "NULL", J281*2)</f>
        <v>354.375</v>
      </c>
      <c r="AG281" s="15">
        <v>19000000182</v>
      </c>
      <c r="AH281" s="8">
        <f>IF(AB281 = "NULL", "NULL", AB281*2)</f>
        <v>7.5</v>
      </c>
      <c r="AI281" s="8">
        <f>IF(AC281 = "NULL", "NULL", AC281*2)</f>
        <v>212.625</v>
      </c>
      <c r="AJ281" s="15">
        <v>21000000182</v>
      </c>
      <c r="AK281" s="13"/>
      <c r="AL281" s="11" t="str">
        <f>SUBSTITUTE(D281,CHAR(10)&amp;"• Packed in a facility and/or equipment that produces products containing peanuts, tree nuts, soybean, milk, dairy, eggs, fish, shellfish, wheat, sesame. •","")</f>
        <v>Kosher Salt Ingredients:
kosher salt</v>
      </c>
    </row>
    <row r="282" spans="1:38" ht="180" x14ac:dyDescent="0.3">
      <c r="A282" s="41" t="s">
        <v>629</v>
      </c>
      <c r="B282" s="10" t="s">
        <v>630</v>
      </c>
      <c r="C282" s="10" t="s">
        <v>631</v>
      </c>
      <c r="D282" s="11" t="s">
        <v>2167</v>
      </c>
      <c r="E282" s="8">
        <f>IF(F282 = "NULL", "NULL", F282/28.35)</f>
        <v>1.0229276895943562</v>
      </c>
      <c r="F282" s="8">
        <v>29</v>
      </c>
      <c r="G282" s="8">
        <f>IF(H282 = "NULL", "NULL", H282/28.35)</f>
        <v>2.1164021164021163</v>
      </c>
      <c r="H282" s="8">
        <v>60</v>
      </c>
      <c r="I282" s="8">
        <f>IF(G282 = "NULL", "NULL", G282*1.25)</f>
        <v>2.6455026455026456</v>
      </c>
      <c r="J282" s="8">
        <f>IF(G282 = "NULL", "NULL", H282*1.25)</f>
        <v>75</v>
      </c>
      <c r="K282" s="8">
        <f>IF(G282 = "NULL", "NULL", G282*2)</f>
        <v>4.2328042328042326</v>
      </c>
      <c r="L282" s="8">
        <f>IF(G282 = "NULL", "NULL", H282*2)</f>
        <v>120</v>
      </c>
      <c r="M282" s="11" t="str">
        <f>CONCATENATE(D282, CHAR(10), " - NET WT. ", TEXT(E282, "0.00"), " oz (", F282, " grams)")</f>
        <v>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282" s="12">
        <v>10000000382</v>
      </c>
      <c r="O282" s="12">
        <v>30000000382</v>
      </c>
      <c r="P282" s="12">
        <v>50000000382</v>
      </c>
      <c r="Q282" s="12">
        <v>70000000382</v>
      </c>
      <c r="R282" s="12">
        <v>90000000382</v>
      </c>
      <c r="S282" s="12">
        <v>11000000382</v>
      </c>
      <c r="T282" s="12">
        <v>13000000382</v>
      </c>
      <c r="U282" s="11"/>
      <c r="V282" s="11"/>
      <c r="W282" s="8">
        <f>IF(G282 = "NULL", "NULL", G282/4)</f>
        <v>0.52910052910052907</v>
      </c>
      <c r="X282" s="8">
        <f>IF(W282 = "NULL", "NULL", W282*28.35)</f>
        <v>15</v>
      </c>
      <c r="Y282" s="8">
        <f>IF(G282 = "NULL", "NULL", G282*4)</f>
        <v>8.4656084656084651</v>
      </c>
      <c r="Z282" s="8">
        <f>IF(G282 = "NULL", "NULL", H282*4)</f>
        <v>240</v>
      </c>
      <c r="AA282" s="15">
        <v>15000000382</v>
      </c>
      <c r="AB282" s="8">
        <f>IF(OR(E282 = "NULL", G282 = "NULL"), "NULL", (E282+G282)/2)</f>
        <v>1.5696649029982361</v>
      </c>
      <c r="AC282" s="8">
        <f>IF(OR(F282 = "NULL", H282 = "NULL"), "NULL", (F282+H282)/2)</f>
        <v>44.5</v>
      </c>
      <c r="AD282" s="15">
        <v>17000000382</v>
      </c>
      <c r="AE282" s="8">
        <f>IF(H282 = "NULL", "NULL", AF282/28.35)</f>
        <v>5.2910052910052912</v>
      </c>
      <c r="AF282" s="8">
        <f>IF(H282 = "NULL", "NULL", J282*2)</f>
        <v>150</v>
      </c>
      <c r="AG282" s="15">
        <v>19000000382</v>
      </c>
      <c r="AH282" s="8">
        <f>IF(AB282 = "NULL", "NULL", AB282*2)</f>
        <v>3.1393298059964723</v>
      </c>
      <c r="AI282" s="8">
        <f>IF(AC282 = "NULL", "NULL", AC282*2)</f>
        <v>89</v>
      </c>
      <c r="AJ282" s="15">
        <v>21000000382</v>
      </c>
      <c r="AK282" s="13" t="s">
        <v>632</v>
      </c>
      <c r="AL282" s="11" t="str">
        <f>SUBSTITUTE(D282,CHAR(10)&amp;"• Packed in a facility and/or equipment that produces products containing peanuts, tree nuts, soybean, milk, dairy, eggs, fish, shellfish, wheat, sesame. •","")</f>
        <v>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283" spans="1:38" ht="45" x14ac:dyDescent="0.3">
      <c r="A283" s="10" t="s">
        <v>633</v>
      </c>
      <c r="B283" s="10" t="s">
        <v>634</v>
      </c>
      <c r="C283" s="10" t="s">
        <v>635</v>
      </c>
      <c r="D283" s="11" t="s">
        <v>1832</v>
      </c>
      <c r="E283" s="8">
        <f>IF(F283 = "NULL", "NULL", F283/28.35)</f>
        <v>0.8</v>
      </c>
      <c r="F283" s="8">
        <v>22.680000000000003</v>
      </c>
      <c r="G283" s="8">
        <f>IF(H283 = "NULL", "NULL", H283/28.35)</f>
        <v>1.6</v>
      </c>
      <c r="H283" s="8">
        <v>45.360000000000007</v>
      </c>
      <c r="I283" s="8">
        <f>IF(G283 = "NULL", "NULL", G283*1.25)</f>
        <v>2</v>
      </c>
      <c r="J283" s="8">
        <f>IF(G283 = "NULL", "NULL", H283*1.25)</f>
        <v>56.70000000000001</v>
      </c>
      <c r="K283" s="8">
        <f>IF(G283 = "NULL", "NULL", G283*2)</f>
        <v>3.2</v>
      </c>
      <c r="L283" s="8">
        <f>IF(G283 = "NULL", "NULL", H283*2)</f>
        <v>90.720000000000013</v>
      </c>
      <c r="M283" s="11" t="str">
        <f>CONCATENATE(D283, CHAR(10), " - NET WT. ", TEXT(E283, "0.00"), " oz (", F283, " grams)")</f>
        <v>NULL
 - NET WT. 0.80 oz (22.68 grams)</v>
      </c>
      <c r="N283" s="12">
        <v>10000000183</v>
      </c>
      <c r="O283" s="12">
        <v>30000000183</v>
      </c>
      <c r="P283" s="12">
        <v>50000000183</v>
      </c>
      <c r="Q283" s="12">
        <v>70000000183</v>
      </c>
      <c r="R283" s="12">
        <v>90000000183</v>
      </c>
      <c r="S283" s="12">
        <v>11000000183</v>
      </c>
      <c r="T283" s="12">
        <v>13000000183</v>
      </c>
      <c r="U283" s="10"/>
      <c r="V283" s="11"/>
      <c r="W283" s="8">
        <f>IF(G283 = "NULL", "NULL", G283/4)</f>
        <v>0.4</v>
      </c>
      <c r="X283" s="8">
        <f>IF(W283 = "NULL", "NULL", W283*28.35)</f>
        <v>11.340000000000002</v>
      </c>
      <c r="Y283" s="8">
        <f>IF(G283 = "NULL", "NULL", G283*4)</f>
        <v>6.4</v>
      </c>
      <c r="Z283" s="8">
        <f>IF(G283 = "NULL", "NULL", H283*4)</f>
        <v>181.44000000000003</v>
      </c>
      <c r="AA283" s="15">
        <v>15000000183</v>
      </c>
      <c r="AB283" s="8">
        <f>IF(OR(E283 = "NULL", G283 = "NULL"), "NULL", (E283+G283)/2)</f>
        <v>1.2000000000000002</v>
      </c>
      <c r="AC283" s="8">
        <f>IF(OR(F283 = "NULL", H283 = "NULL"), "NULL", (F283+H283)/2)</f>
        <v>34.020000000000003</v>
      </c>
      <c r="AD283" s="15">
        <v>17000000183</v>
      </c>
      <c r="AE283" s="8">
        <f>IF(H283 = "NULL", "NULL", AF283/28.35)</f>
        <v>4.0000000000000009</v>
      </c>
      <c r="AF283" s="8">
        <f>IF(H283 = "NULL", "NULL", J283*2)</f>
        <v>113.40000000000002</v>
      </c>
      <c r="AG283" s="15">
        <v>19000000183</v>
      </c>
      <c r="AH283" s="8">
        <f>IF(AB283 = "NULL", "NULL", AB283*2)</f>
        <v>2.4000000000000004</v>
      </c>
      <c r="AI283" s="8">
        <f>IF(AC283 = "NULL", "NULL", AC283*2)</f>
        <v>68.040000000000006</v>
      </c>
      <c r="AJ283" s="15">
        <v>21000000183</v>
      </c>
      <c r="AK283" s="13"/>
      <c r="AL283" s="11" t="str">
        <f>SUBSTITUTE(D283,CHAR(10)&amp;"• Packed in a facility and/or equipment that produces products containing peanuts, tree nuts, soybean, milk, dairy, eggs, fish, shellfish, wheat, sesame. •","")</f>
        <v xml:space="preserve">NULL
</v>
      </c>
    </row>
    <row r="284" spans="1:38" ht="75" x14ac:dyDescent="0.3">
      <c r="A284" s="10" t="s">
        <v>636</v>
      </c>
      <c r="B284" s="10" t="s">
        <v>637</v>
      </c>
      <c r="C284" s="10" t="s">
        <v>638</v>
      </c>
      <c r="D284" s="11" t="s">
        <v>2562</v>
      </c>
      <c r="E284" s="8">
        <f>IF(F284 = "NULL", "NULL", F284/28.35)</f>
        <v>1.4</v>
      </c>
      <c r="F284" s="8">
        <v>39.69</v>
      </c>
      <c r="G284" s="8">
        <f>IF(H284 = "NULL", "NULL", H284/28.35)</f>
        <v>2.8</v>
      </c>
      <c r="H284" s="8">
        <v>79.38</v>
      </c>
      <c r="I284" s="8">
        <f>IF(G284 = "NULL", "NULL", G284*1.25)</f>
        <v>3.5</v>
      </c>
      <c r="J284" s="8">
        <f>IF(G284 = "NULL", "NULL", H284*1.25)</f>
        <v>99.224999999999994</v>
      </c>
      <c r="K284" s="8">
        <f>IF(G284 = "NULL", "NULL", G284*2)</f>
        <v>5.6</v>
      </c>
      <c r="L284" s="8">
        <f>IF(G284 = "NULL", "NULL", H284*2)</f>
        <v>158.76</v>
      </c>
      <c r="M284" s="11" t="str">
        <f>CONCATENATE(D284, CHAR(10), " - NET WT. ", TEXT(E284, "0.00"), " oz (", F284, " grams)")</f>
        <v>Lavender Sea Salt Ingredients:
fine sea salt, lavender buds 
• Packed in a facility and/or equipment that produces products containing peanuts, tree nuts, soybean, milk, dairy, eggs, fish, shellfish, wheat, sesame. •
 - NET WT. 1.40 oz (39.69 grams)</v>
      </c>
      <c r="N284" s="12">
        <v>10000000184</v>
      </c>
      <c r="O284" s="12">
        <v>30000000184</v>
      </c>
      <c r="P284" s="12">
        <v>50000000184</v>
      </c>
      <c r="Q284" s="12">
        <v>70000000184</v>
      </c>
      <c r="R284" s="12">
        <v>90000000184</v>
      </c>
      <c r="S284" s="12">
        <v>11000000184</v>
      </c>
      <c r="T284" s="12">
        <v>13000000184</v>
      </c>
      <c r="U284" s="10"/>
      <c r="V284" s="11"/>
      <c r="W284" s="8">
        <f>IF(G284 = "NULL", "NULL", G284/4)</f>
        <v>0.7</v>
      </c>
      <c r="X284" s="8">
        <f>IF(W284 = "NULL", "NULL", W284*28.35)</f>
        <v>19.844999999999999</v>
      </c>
      <c r="Y284" s="8">
        <f>IF(G284 = "NULL", "NULL", G284*4)</f>
        <v>11.2</v>
      </c>
      <c r="Z284" s="8">
        <f>IF(G284 = "NULL", "NULL", H284*4)</f>
        <v>317.52</v>
      </c>
      <c r="AA284" s="15">
        <v>15000000184</v>
      </c>
      <c r="AB284" s="8">
        <f>IF(OR(E284 = "NULL", G284 = "NULL"), "NULL", (E284+G284)/2)</f>
        <v>2.0999999999999996</v>
      </c>
      <c r="AC284" s="8">
        <f>IF(OR(F284 = "NULL", H284 = "NULL"), "NULL", (F284+H284)/2)</f>
        <v>59.534999999999997</v>
      </c>
      <c r="AD284" s="15">
        <v>17000000184</v>
      </c>
      <c r="AE284" s="8">
        <f>IF(H284 = "NULL", "NULL", AF284/28.35)</f>
        <v>6.9999999999999991</v>
      </c>
      <c r="AF284" s="8">
        <f>IF(H284 = "NULL", "NULL", J284*2)</f>
        <v>198.45</v>
      </c>
      <c r="AG284" s="15">
        <v>19000000184</v>
      </c>
      <c r="AH284" s="8">
        <f>IF(AB284 = "NULL", "NULL", AB284*2)</f>
        <v>4.1999999999999993</v>
      </c>
      <c r="AI284" s="8">
        <f>IF(AC284 = "NULL", "NULL", AC284*2)</f>
        <v>119.07</v>
      </c>
      <c r="AJ284" s="15">
        <v>21000000184</v>
      </c>
      <c r="AK284" s="13"/>
      <c r="AL284" s="11" t="str">
        <f>SUBSTITUTE(D284,CHAR(10)&amp;"• Packed in a facility and/or equipment that produces products containing peanuts, tree nuts, soybean, milk, dairy, eggs, fish, shellfish, wheat, sesame. •","")</f>
        <v xml:space="preserve">Lavender Sea Salt Ingredients:
fine sea salt, lavender buds </v>
      </c>
    </row>
    <row r="285" spans="1:38" ht="75" x14ac:dyDescent="0.3">
      <c r="A285" s="10" t="s">
        <v>639</v>
      </c>
      <c r="B285" s="10" t="s">
        <v>640</v>
      </c>
      <c r="C285" s="10" t="s">
        <v>641</v>
      </c>
      <c r="D285" s="11" t="s">
        <v>2570</v>
      </c>
      <c r="E285" s="8">
        <f>IF(F285 = "NULL", "NULL", F285/28.35)</f>
        <v>1.85</v>
      </c>
      <c r="F285" s="8">
        <v>52.447500000000005</v>
      </c>
      <c r="G285" s="8">
        <f>IF(H285 = "NULL", "NULL", H285/28.35)</f>
        <v>3.7</v>
      </c>
      <c r="H285" s="8">
        <v>104.89500000000001</v>
      </c>
      <c r="I285" s="8">
        <f>IF(G285 = "NULL", "NULL", G285*1.25)</f>
        <v>4.625</v>
      </c>
      <c r="J285" s="8">
        <f>IF(G285 = "NULL", "NULL", H285*1.25)</f>
        <v>131.11875000000001</v>
      </c>
      <c r="K285" s="8">
        <f>IF(G285 = "NULL", "NULL", G285*2)</f>
        <v>7.4</v>
      </c>
      <c r="L285" s="8">
        <f>IF(G285 = "NULL", "NULL", H285*2)</f>
        <v>209.79000000000002</v>
      </c>
      <c r="M285" s="11" t="str">
        <f>CONCATENATE(D285, CHAR(10), " - NET WT. ", TEXT(E285, "0.00"), " oz (", F285, " grams)")</f>
        <v>Lemon Basil Sea Salt Ingredients:
sea salt, granulated lemon peel, basil
• Packed in a facility and/or equipment that produces products containing peanuts, tree nuts, soybean, milk, dairy, eggs, fish, shellfish, wheat, sesame. •
 - NET WT. 1.85 oz (52.4475 grams)</v>
      </c>
      <c r="N285" s="12">
        <v>10000000185</v>
      </c>
      <c r="O285" s="12">
        <v>30000000185</v>
      </c>
      <c r="P285" s="12">
        <v>50000000185</v>
      </c>
      <c r="Q285" s="12">
        <v>70000000185</v>
      </c>
      <c r="R285" s="12">
        <v>90000000185</v>
      </c>
      <c r="S285" s="12">
        <v>11000000185</v>
      </c>
      <c r="T285" s="12">
        <v>13000000185</v>
      </c>
      <c r="U285" s="10"/>
      <c r="V285" s="11"/>
      <c r="W285" s="8">
        <f>IF(G285 = "NULL", "NULL", G285/4)</f>
        <v>0.92500000000000004</v>
      </c>
      <c r="X285" s="8">
        <f>IF(W285 = "NULL", "NULL", W285*28.35)</f>
        <v>26.223750000000003</v>
      </c>
      <c r="Y285" s="8">
        <f>IF(G285 = "NULL", "NULL", G285*4)</f>
        <v>14.8</v>
      </c>
      <c r="Z285" s="8">
        <f>IF(G285 = "NULL", "NULL", H285*4)</f>
        <v>419.58000000000004</v>
      </c>
      <c r="AA285" s="15">
        <v>15000000185</v>
      </c>
      <c r="AB285" s="8">
        <f>IF(OR(E285 = "NULL", G285 = "NULL"), "NULL", (E285+G285)/2)</f>
        <v>2.7750000000000004</v>
      </c>
      <c r="AC285" s="8">
        <f>IF(OR(F285 = "NULL", H285 = "NULL"), "NULL", (F285+H285)/2)</f>
        <v>78.671250000000015</v>
      </c>
      <c r="AD285" s="15">
        <v>17000000185</v>
      </c>
      <c r="AE285" s="8">
        <f>IF(H285 = "NULL", "NULL", AF285/28.35)</f>
        <v>9.25</v>
      </c>
      <c r="AF285" s="8">
        <f>IF(H285 = "NULL", "NULL", J285*2)</f>
        <v>262.23750000000001</v>
      </c>
      <c r="AG285" s="15">
        <v>19000000185</v>
      </c>
      <c r="AH285" s="8">
        <f>IF(AB285 = "NULL", "NULL", AB285*2)</f>
        <v>5.5500000000000007</v>
      </c>
      <c r="AI285" s="8">
        <f>IF(AC285 = "NULL", "NULL", AC285*2)</f>
        <v>157.34250000000003</v>
      </c>
      <c r="AJ285" s="15">
        <v>21000000185</v>
      </c>
      <c r="AK285" s="13"/>
      <c r="AL285" s="11" t="str">
        <f>SUBSTITUTE(D285,CHAR(10)&amp;"• Packed in a facility and/or equipment that produces products containing peanuts, tree nuts, soybean, milk, dairy, eggs, fish, shellfish, wheat, sesame. •","")</f>
        <v>Lemon Basil Sea Salt Ingredients:
sea salt, granulated lemon peel, basil</v>
      </c>
    </row>
    <row r="286" spans="1:38" ht="75" x14ac:dyDescent="0.3">
      <c r="A286" s="10" t="s">
        <v>1346</v>
      </c>
      <c r="B286" s="10" t="s">
        <v>642</v>
      </c>
      <c r="C286" s="10" t="s">
        <v>642</v>
      </c>
      <c r="D286" s="11" t="s">
        <v>2377</v>
      </c>
      <c r="E286" s="8">
        <f>IF(F286 = "NULL", "NULL", F286/28.35)</f>
        <v>1.2345679012345678</v>
      </c>
      <c r="F286" s="8">
        <v>35</v>
      </c>
      <c r="G286" s="8">
        <f>IF(H286 = "NULL", "NULL", H286/28.35)</f>
        <v>2.5044091710758378</v>
      </c>
      <c r="H286" s="8">
        <v>71</v>
      </c>
      <c r="I286" s="8">
        <f>IF(G286 = "NULL", "NULL", G286*1.25)</f>
        <v>3.1305114638447975</v>
      </c>
      <c r="J286" s="8">
        <f>IF(G286 = "NULL", "NULL", H286*1.25)</f>
        <v>88.75</v>
      </c>
      <c r="K286" s="8">
        <f>IF(G286 = "NULL", "NULL", G286*2)</f>
        <v>5.0088183421516757</v>
      </c>
      <c r="L286" s="8">
        <f>IF(G286 = "NULL", "NULL", H286*2)</f>
        <v>142</v>
      </c>
      <c r="M286" s="11" t="str">
        <f>CONCATENATE(D286, CHAR(10), " - NET WT. ", TEXT(E286, "0.00"), " oz (", F286, " grams)")</f>
        <v>Lemon Citrus Pepper Ingredients:
lemon, black coarse pepper, salt
• Packed in a facility and/or equipment that produces products containing peanuts, tree nuts, soybean, milk, dairy, eggs, fish, shellfish, wheat, sesame. •
 - NET WT. 1.23 oz (35 grams)</v>
      </c>
      <c r="N286" s="12">
        <v>10000000186</v>
      </c>
      <c r="O286" s="12">
        <v>30000000186</v>
      </c>
      <c r="P286" s="12">
        <v>50000000186</v>
      </c>
      <c r="Q286" s="12">
        <v>70000000186</v>
      </c>
      <c r="R286" s="12">
        <v>90000000186</v>
      </c>
      <c r="S286" s="12">
        <v>11000000186</v>
      </c>
      <c r="T286" s="12">
        <v>13000000186</v>
      </c>
      <c r="U286" s="10" t="s">
        <v>38</v>
      </c>
      <c r="V286" s="11" t="s">
        <v>195</v>
      </c>
      <c r="W286" s="8">
        <f>IF(G286 = "NULL", "NULL", G286/4)</f>
        <v>0.62610229276895946</v>
      </c>
      <c r="X286" s="8">
        <f>IF(W286 = "NULL", "NULL", W286*28.35)</f>
        <v>17.75</v>
      </c>
      <c r="Y286" s="8">
        <f>IF(G286 = "NULL", "NULL", G286*4)</f>
        <v>10.017636684303351</v>
      </c>
      <c r="Z286" s="8">
        <f>IF(G286 = "NULL", "NULL", H286*4)</f>
        <v>284</v>
      </c>
      <c r="AA286" s="15">
        <v>15000000186</v>
      </c>
      <c r="AB286" s="8">
        <f>IF(OR(E286 = "NULL", G286 = "NULL"), "NULL", (E286+G286)/2)</f>
        <v>1.8694885361552029</v>
      </c>
      <c r="AC286" s="8">
        <f>IF(OR(F286 = "NULL", H286 = "NULL"), "NULL", (F286+H286)/2)</f>
        <v>53</v>
      </c>
      <c r="AD286" s="15">
        <v>17000000186</v>
      </c>
      <c r="AE286" s="8">
        <f>IF(H286 = "NULL", "NULL", AF286/28.35)</f>
        <v>6.2610229276895941</v>
      </c>
      <c r="AF286" s="8">
        <f>IF(H286 = "NULL", "NULL", J286*2)</f>
        <v>177.5</v>
      </c>
      <c r="AG286" s="15">
        <v>19000000186</v>
      </c>
      <c r="AH286" s="8">
        <f>IF(AB286 = "NULL", "NULL", AB286*2)</f>
        <v>3.7389770723104059</v>
      </c>
      <c r="AI286" s="8">
        <f>IF(AC286 = "NULL", "NULL", AC286*2)</f>
        <v>106</v>
      </c>
      <c r="AJ286" s="15">
        <v>21000000186</v>
      </c>
      <c r="AK286" s="13" t="s">
        <v>1609</v>
      </c>
      <c r="AL286" s="11" t="str">
        <f>SUBSTITUTE(D286,CHAR(10)&amp;"• Packed in a facility and/or equipment that produces products containing peanuts, tree nuts, soybean, milk, dairy, eggs, fish, shellfish, wheat, sesame. •","")</f>
        <v>Lemon Citrus Pepper Ingredients:
lemon, black coarse pepper, salt</v>
      </c>
    </row>
    <row r="287" spans="1:38" ht="75" x14ac:dyDescent="0.3">
      <c r="A287" s="10" t="s">
        <v>643</v>
      </c>
      <c r="B287" s="10" t="s">
        <v>644</v>
      </c>
      <c r="C287" s="10" t="s">
        <v>645</v>
      </c>
      <c r="D287" s="11" t="s">
        <v>2571</v>
      </c>
      <c r="E287" s="8">
        <f>IF(F287 = "NULL", "NULL", F287/28.35)</f>
        <v>2.9</v>
      </c>
      <c r="F287" s="8">
        <v>82.215000000000003</v>
      </c>
      <c r="G287" s="8">
        <f>IF(H287 = "NULL", "NULL", H287/28.35)</f>
        <v>5.8</v>
      </c>
      <c r="H287" s="8">
        <v>164.43</v>
      </c>
      <c r="I287" s="8">
        <f>IF(G287 = "NULL", "NULL", G287*1.25)</f>
        <v>7.25</v>
      </c>
      <c r="J287" s="8">
        <f>IF(G287 = "NULL", "NULL", H287*1.25)</f>
        <v>205.53750000000002</v>
      </c>
      <c r="K287" s="8">
        <f>IF(G287 = "NULL", "NULL", G287*2)</f>
        <v>11.6</v>
      </c>
      <c r="L287" s="8">
        <f>IF(G287 = "NULL", "NULL", H287*2)</f>
        <v>328.86</v>
      </c>
      <c r="M287" s="11" t="str">
        <f>CONCATENATE(D287, CHAR(10), " - NET WT. ", TEXT(E287, "0.00"), " oz (", F287, " grams)")</f>
        <v>Lemon Dill Sea Salt Ingredients:
sea salt, lemon peel, dill
• Packed in a facility and/or equipment that produces products containing peanuts, tree nuts, soybean, milk, dairy, eggs, fish, shellfish, wheat, sesame. •
 - NET WT. 2.90 oz (82.215 grams)</v>
      </c>
      <c r="N287" s="12">
        <v>10000000187</v>
      </c>
      <c r="O287" s="12">
        <v>30000000187</v>
      </c>
      <c r="P287" s="12">
        <v>50000000187</v>
      </c>
      <c r="Q287" s="12">
        <v>70000000187</v>
      </c>
      <c r="R287" s="12">
        <v>90000000187</v>
      </c>
      <c r="S287" s="12">
        <v>11000000187</v>
      </c>
      <c r="T287" s="12">
        <v>13000000187</v>
      </c>
      <c r="U287" s="10" t="s">
        <v>38</v>
      </c>
      <c r="V287" s="11" t="s">
        <v>646</v>
      </c>
      <c r="W287" s="8">
        <f>IF(G287 = "NULL", "NULL", G287/4)</f>
        <v>1.45</v>
      </c>
      <c r="X287" s="8">
        <f>IF(W287 = "NULL", "NULL", W287*28.35)</f>
        <v>41.107500000000002</v>
      </c>
      <c r="Y287" s="8">
        <f>IF(G287 = "NULL", "NULL", G287*4)</f>
        <v>23.2</v>
      </c>
      <c r="Z287" s="8">
        <f>IF(G287 = "NULL", "NULL", H287*4)</f>
        <v>657.72</v>
      </c>
      <c r="AA287" s="15">
        <v>15000000187</v>
      </c>
      <c r="AB287" s="8">
        <f>IF(OR(E287 = "NULL", G287 = "NULL"), "NULL", (E287+G287)/2)</f>
        <v>4.3499999999999996</v>
      </c>
      <c r="AC287" s="8">
        <f>IF(OR(F287 = "NULL", H287 = "NULL"), "NULL", (F287+H287)/2)</f>
        <v>123.32250000000001</v>
      </c>
      <c r="AD287" s="15">
        <v>17000000187</v>
      </c>
      <c r="AE287" s="8">
        <f>IF(H287 = "NULL", "NULL", AF287/28.35)</f>
        <v>14.5</v>
      </c>
      <c r="AF287" s="8">
        <f>IF(H287 = "NULL", "NULL", J287*2)</f>
        <v>411.07500000000005</v>
      </c>
      <c r="AG287" s="15">
        <v>19000000187</v>
      </c>
      <c r="AH287" s="8">
        <f>IF(AB287 = "NULL", "NULL", AB287*2)</f>
        <v>8.6999999999999993</v>
      </c>
      <c r="AI287" s="8">
        <f>IF(AC287 = "NULL", "NULL", AC287*2)</f>
        <v>246.64500000000001</v>
      </c>
      <c r="AJ287" s="15">
        <v>21000000187</v>
      </c>
      <c r="AK287" s="13"/>
      <c r="AL287" s="11" t="str">
        <f>SUBSTITUTE(D287,CHAR(10)&amp;"• Packed in a facility and/or equipment that produces products containing peanuts, tree nuts, soybean, milk, dairy, eggs, fish, shellfish, wheat, sesame. •","")</f>
        <v>Lemon Dill Sea Salt Ingredients:
sea salt, lemon peel, dill</v>
      </c>
    </row>
    <row r="288" spans="1:38" ht="75" x14ac:dyDescent="0.3">
      <c r="A288" s="10" t="s">
        <v>1309</v>
      </c>
      <c r="B288" s="10" t="s">
        <v>1310</v>
      </c>
      <c r="C288" s="10" t="s">
        <v>1311</v>
      </c>
      <c r="D288" s="11" t="s">
        <v>2576</v>
      </c>
      <c r="E288" s="8">
        <f>IF(F288 = "NULL", "NULL", F288/28.35)</f>
        <v>2.9</v>
      </c>
      <c r="F288" s="8">
        <v>82.215000000000003</v>
      </c>
      <c r="G288" s="8">
        <f>IF(H288 = "NULL", "NULL", H288/28.35)</f>
        <v>5.8</v>
      </c>
      <c r="H288" s="8">
        <v>164.43</v>
      </c>
      <c r="I288" s="8">
        <f>IF(G288 = "NULL", "NULL", G288*1.25)</f>
        <v>7.25</v>
      </c>
      <c r="J288" s="8">
        <f>IF(G288 = "NULL", "NULL", H288*1.25)</f>
        <v>205.53750000000002</v>
      </c>
      <c r="K288" s="8">
        <f>IF(G288 = "NULL", "NULL", G288*2)</f>
        <v>11.6</v>
      </c>
      <c r="L288" s="8">
        <f>IF(G288 = "NULL", "NULL", H288*2)</f>
        <v>328.86</v>
      </c>
      <c r="M288" s="11" t="str">
        <f>CONCATENATE(D288, CHAR(10), " - NET WT. ", TEXT(E288, "0.00"), " oz (", F288, " grams)")</f>
        <v>Lemon Flake Sea Salt Ingredients:
lemon flake salt
• Packed in a facility and/or equipment that produces products containing peanuts, tree nuts, soybean, milk, dairy, eggs, fish, shellfish, wheat, sesame. •
 - NET WT. 2.90 oz (82.215 grams)</v>
      </c>
      <c r="N288" s="12">
        <v>10000000486</v>
      </c>
      <c r="O288" s="12">
        <v>30000000486</v>
      </c>
      <c r="P288" s="12">
        <v>50000000486</v>
      </c>
      <c r="Q288" s="12">
        <v>70000000486</v>
      </c>
      <c r="R288" s="12">
        <v>90000000486</v>
      </c>
      <c r="S288" s="12">
        <v>11000000486</v>
      </c>
      <c r="T288" s="12">
        <v>13000000486</v>
      </c>
      <c r="U288" s="10" t="s">
        <v>38</v>
      </c>
      <c r="V288" s="11"/>
      <c r="W288" s="8">
        <f>IF(G288 = "NULL", "NULL", G288/4)</f>
        <v>1.45</v>
      </c>
      <c r="X288" s="8">
        <f>IF(W288 = "NULL", "NULL", W288*28.35)</f>
        <v>41.107500000000002</v>
      </c>
      <c r="Y288" s="8">
        <f>IF(G288 = "NULL", "NULL", G288*4)</f>
        <v>23.2</v>
      </c>
      <c r="Z288" s="8">
        <f>IF(G288 = "NULL", "NULL", H288*4)</f>
        <v>657.72</v>
      </c>
      <c r="AA288" s="15">
        <v>15000000486</v>
      </c>
      <c r="AB288" s="8">
        <f>IF(OR(E288 = "NULL", G288 = "NULL"), "NULL", (E288+G288)/2)</f>
        <v>4.3499999999999996</v>
      </c>
      <c r="AC288" s="8">
        <f>IF(OR(F288 = "NULL", H288 = "NULL"), "NULL", (F288+H288)/2)</f>
        <v>123.32250000000001</v>
      </c>
      <c r="AD288" s="15">
        <v>17000000486</v>
      </c>
      <c r="AE288" s="8">
        <f>IF(H288 = "NULL", "NULL", AF288/28.35)</f>
        <v>14.5</v>
      </c>
      <c r="AF288" s="8">
        <f>IF(H288 = "NULL", "NULL", J288*2)</f>
        <v>411.07500000000005</v>
      </c>
      <c r="AG288" s="15">
        <v>19000000486</v>
      </c>
      <c r="AH288" s="8">
        <f>IF(AB288 = "NULL", "NULL", AB288*2)</f>
        <v>8.6999999999999993</v>
      </c>
      <c r="AI288" s="8">
        <f>IF(AC288 = "NULL", "NULL", AC288*2)</f>
        <v>246.64500000000001</v>
      </c>
      <c r="AJ288" s="15">
        <v>21000000486</v>
      </c>
      <c r="AK288" s="13"/>
      <c r="AL288" s="11" t="str">
        <f>SUBSTITUTE(D288,CHAR(10)&amp;"• Packed in a facility and/or equipment that produces products containing peanuts, tree nuts, soybean, milk, dairy, eggs, fish, shellfish, wheat, sesame. •","")</f>
        <v>Lemon Flake Sea Salt Ingredients:
lemon flake salt</v>
      </c>
    </row>
    <row r="289" spans="1:38" ht="75" x14ac:dyDescent="0.3">
      <c r="A289" s="10" t="s">
        <v>2027</v>
      </c>
      <c r="B289" s="10" t="s">
        <v>2028</v>
      </c>
      <c r="C289" s="10" t="s">
        <v>2030</v>
      </c>
      <c r="D289" s="11" t="s">
        <v>2508</v>
      </c>
      <c r="E289" s="8">
        <f>IF(F289 = "NULL", "NULL", F289/28.35)</f>
        <v>1.8500881834215168</v>
      </c>
      <c r="F289" s="8">
        <v>52.45</v>
      </c>
      <c r="G289" s="8">
        <f>IF(H289 = "NULL", "NULL", H289/28.35)</f>
        <v>3.7001763668430336</v>
      </c>
      <c r="H289" s="8">
        <v>104.9</v>
      </c>
      <c r="I289" s="8">
        <f>IF(G289 = "NULL", "NULL", G289*1.25)</f>
        <v>4.6252204585537919</v>
      </c>
      <c r="J289" s="8">
        <f>IF(G289 = "NULL", "NULL", H289*1.25)</f>
        <v>131.125</v>
      </c>
      <c r="K289" s="8">
        <f>IF(G289 = "NULL", "NULL", G289*2)</f>
        <v>7.4003527336860673</v>
      </c>
      <c r="L289" s="8">
        <f>IF(G289 = "NULL", "NULL", H289*2)</f>
        <v>209.8</v>
      </c>
      <c r="M289" s="11" t="str">
        <f>CONCATENATE(D289, CHAR(10), " - NET WT. ", TEXT(E289, "0.00"), " oz (", F289, " grams)")</f>
        <v>Lemon Honey &amp; Thyme Seasoning Ingredients:
salt, honey powder, lemon peel, thyme, pepper
• Packed in a facility and/or equipment that produces products containing peanuts, tree nuts, soybean, milk, dairy, eggs, fish, shellfish, wheat, sesame. •
 - NET WT. 1.85 oz (52.45 grams)</v>
      </c>
      <c r="N289" s="12">
        <v>10000000566</v>
      </c>
      <c r="O289" s="12">
        <v>30000000566</v>
      </c>
      <c r="P289" s="12">
        <v>50000000566</v>
      </c>
      <c r="Q289" s="12">
        <v>70000000566</v>
      </c>
      <c r="R289" s="12">
        <v>90000000566</v>
      </c>
      <c r="S289" s="12">
        <v>11000000566</v>
      </c>
      <c r="T289" s="12">
        <v>13000000566</v>
      </c>
      <c r="U289" s="24"/>
      <c r="W289" s="8">
        <f>IF(G289 = "NULL", "NULL", G289/4)</f>
        <v>0.92504409171075841</v>
      </c>
      <c r="X289" s="8">
        <f>IF(W289 = "NULL", "NULL", W289*28.35)</f>
        <v>26.225000000000001</v>
      </c>
      <c r="Y289" s="8">
        <f>IF(G289 = "NULL", "NULL", G289*4)</f>
        <v>14.800705467372135</v>
      </c>
      <c r="Z289" s="8">
        <f>IF(G289 = "NULL", "NULL", H289*4)</f>
        <v>419.6</v>
      </c>
      <c r="AA289" s="15">
        <v>15000000566</v>
      </c>
      <c r="AB289" s="8">
        <f>IF(OR(E289 = "NULL", G289 = "NULL"), "NULL", (E289+G289)/2)</f>
        <v>2.7751322751322753</v>
      </c>
      <c r="AC289" s="8">
        <f>IF(OR(F289 = "NULL", H289 = "NULL"), "NULL", (F289+H289)/2)</f>
        <v>78.675000000000011</v>
      </c>
      <c r="AD289" s="15">
        <v>17000000566</v>
      </c>
      <c r="AE289" s="15">
        <f>IF(H289 = "NULL", "NULL", AF289/28.35)</f>
        <v>9.2504409171075839</v>
      </c>
      <c r="AF289" s="15">
        <f>IF(H289 = "NULL", "NULL", J289*2)</f>
        <v>262.25</v>
      </c>
      <c r="AG289" s="15">
        <v>19000000566</v>
      </c>
      <c r="AH289" s="8">
        <f>IF(AB289 = "NULL", "NULL", AB289*2)</f>
        <v>5.5502645502645507</v>
      </c>
      <c r="AI289" s="8">
        <f>IF(AC289 = "NULL", "NULL", AC289*2)</f>
        <v>157.35000000000002</v>
      </c>
      <c r="AJ289" s="15">
        <v>21000000566</v>
      </c>
      <c r="AK289" s="13" t="s">
        <v>2031</v>
      </c>
      <c r="AL289" s="11" t="str">
        <f>SUBSTITUTE(D289,CHAR(10)&amp;"• Packed in a facility and/or equipment that produces products containing peanuts, tree nuts, soybean, milk, dairy, eggs, fish, shellfish, wheat, sesame. •","")</f>
        <v>Lemon Honey &amp; Thyme Seasoning Ingredients:
salt, honey powder, lemon peel, thyme, pepper</v>
      </c>
    </row>
    <row r="290" spans="1:38" ht="105" x14ac:dyDescent="0.3">
      <c r="A290" s="10" t="s">
        <v>1656</v>
      </c>
      <c r="B290" s="10" t="s">
        <v>647</v>
      </c>
      <c r="C290" s="10" t="s">
        <v>648</v>
      </c>
      <c r="D290" s="11" t="s">
        <v>2384</v>
      </c>
      <c r="E290" s="8">
        <f>IF(F290 = "NULL", "NULL", F290/28.35)</f>
        <v>1.6499999999999997</v>
      </c>
      <c r="F290" s="8">
        <v>46.777499999999996</v>
      </c>
      <c r="G290" s="8">
        <f>IF(H290 = "NULL", "NULL", H290/28.35)</f>
        <v>3.2999999999999994</v>
      </c>
      <c r="H290" s="8">
        <v>93.554999999999993</v>
      </c>
      <c r="I290" s="8">
        <f>IF(G290 = "NULL", "NULL", G290*1.25)</f>
        <v>4.1249999999999991</v>
      </c>
      <c r="J290" s="8">
        <f>IF(G290 = "NULL", "NULL", H290*1.25)</f>
        <v>116.94374999999999</v>
      </c>
      <c r="K290" s="8">
        <f>IF(G290 = "NULL", "NULL", G290*2)</f>
        <v>6.5999999999999988</v>
      </c>
      <c r="L290" s="8">
        <f>IF(G290 = "NULL", "NULL", H290*2)</f>
        <v>187.10999999999999</v>
      </c>
      <c r="M290" s="11" t="str">
        <f>CONCATENATE(D290, CHAR(10), " - NET WT. ", TEXT(E290, "0.00"), " oz (", F290, " grams)")</f>
        <v>Lemon Pepper &amp; Herbs Ingredients:
salt, black pepper, citric acid, dehydrated garlic, sugar, lemon peel, dehydrated onion, spice, natural flavor, fd&amp;c yellow #5 lake, calcium silicate added to prevent caking
• Packed in a facility and/or equipment that produces products containing peanuts, tree nuts, soybean, milk, dairy, eggs, fish, shellfish, wheat, sesame. •
 - NET WT. 1.65 oz (46.7775 grams)</v>
      </c>
      <c r="N290" s="12">
        <v>10000000188</v>
      </c>
      <c r="O290" s="12">
        <v>30000000188</v>
      </c>
      <c r="P290" s="12">
        <v>50000000188</v>
      </c>
      <c r="Q290" s="12">
        <v>70000000188</v>
      </c>
      <c r="R290" s="12">
        <v>90000000188</v>
      </c>
      <c r="S290" s="12">
        <v>11000000188</v>
      </c>
      <c r="T290" s="12">
        <v>13000000188</v>
      </c>
      <c r="U290" s="10" t="s">
        <v>38</v>
      </c>
      <c r="V290" s="11" t="s">
        <v>455</v>
      </c>
      <c r="W290" s="8">
        <f>IF(G290 = "NULL", "NULL", G290/4)</f>
        <v>0.82499999999999984</v>
      </c>
      <c r="X290" s="8">
        <f>IF(W290 = "NULL", "NULL", W290*28.35)</f>
        <v>23.388749999999998</v>
      </c>
      <c r="Y290" s="8">
        <f>IF(G290 = "NULL", "NULL", G290*4)</f>
        <v>13.199999999999998</v>
      </c>
      <c r="Z290" s="8">
        <f>IF(G290 = "NULL", "NULL", H290*4)</f>
        <v>374.21999999999997</v>
      </c>
      <c r="AA290" s="15">
        <v>15000000188</v>
      </c>
      <c r="AB290" s="8">
        <f>IF(OR(E290 = "NULL", G290 = "NULL"), "NULL", (E290+G290)/2)</f>
        <v>2.4749999999999996</v>
      </c>
      <c r="AC290" s="8">
        <f>IF(OR(F290 = "NULL", H290 = "NULL"), "NULL", (F290+H290)/2)</f>
        <v>70.166249999999991</v>
      </c>
      <c r="AD290" s="15">
        <v>17000000188</v>
      </c>
      <c r="AE290" s="8">
        <f>IF(H290 = "NULL", "NULL", AF290/28.35)</f>
        <v>8.25</v>
      </c>
      <c r="AF290" s="8">
        <f>IF(H290 = "NULL", "NULL", J290*2)</f>
        <v>233.88749999999999</v>
      </c>
      <c r="AG290" s="15">
        <v>19000000188</v>
      </c>
      <c r="AH290" s="8">
        <f>IF(AB290 = "NULL", "NULL", AB290*2)</f>
        <v>4.9499999999999993</v>
      </c>
      <c r="AI290" s="8">
        <f>IF(AC290 = "NULL", "NULL", AC290*2)</f>
        <v>140.33249999999998</v>
      </c>
      <c r="AJ290" s="15">
        <v>21000000188</v>
      </c>
      <c r="AK290" s="13"/>
      <c r="AL290" s="11" t="str">
        <f>SUBSTITUTE(D290,CHAR(10)&amp;"• Packed in a facility and/or equipment that produces products containing peanuts, tree nuts, soybean, milk, dairy, eggs, fish, shellfish, wheat, sesame. •","")</f>
        <v>Lemon Pepper &amp; Herbs Ingredients:
salt, black pepper, citric acid, dehydrated garlic, sugar, lemon peel, dehydrated onion, spice, natural flavor, fd&amp;c yellow #5 lake, calcium silicate added to prevent caking</v>
      </c>
    </row>
    <row r="291" spans="1:38" ht="75" x14ac:dyDescent="0.3">
      <c r="A291" s="10" t="s">
        <v>649</v>
      </c>
      <c r="B291" s="10" t="s">
        <v>650</v>
      </c>
      <c r="C291" s="10" t="s">
        <v>651</v>
      </c>
      <c r="D291" s="11" t="s">
        <v>2545</v>
      </c>
      <c r="E291" s="8">
        <f>IF(F291 = "NULL", "NULL", F291/28.35)</f>
        <v>2.1869488536155202</v>
      </c>
      <c r="F291" s="8">
        <v>62</v>
      </c>
      <c r="G291" s="8">
        <f>IF(H291 = "NULL", "NULL", H291/28.35)</f>
        <v>4.5855379188712524</v>
      </c>
      <c r="H291" s="8">
        <v>130</v>
      </c>
      <c r="I291" s="8">
        <f>IF(G291 = "NULL", "NULL", G291*1.25)</f>
        <v>5.7319223985890657</v>
      </c>
      <c r="J291" s="8">
        <f>IF(G291 = "NULL", "NULL", H291*1.25)</f>
        <v>162.5</v>
      </c>
      <c r="K291" s="8">
        <f>IF(G291 = "NULL", "NULL", G291*2)</f>
        <v>9.1710758377425048</v>
      </c>
      <c r="L291" s="8">
        <f>IF(G291 = "NULL", "NULL", H291*2)</f>
        <v>260</v>
      </c>
      <c r="M291" s="11" t="str">
        <f>CONCATENATE(D291, CHAR(10), " - NET WT. ", TEXT(E291, "0.00"), " oz (", F291, " grams)")</f>
        <v>Lemon Rosemary Sea Salt Ingredients:
sea salt, lemon zest, rosemary, garlic
• Packed in a facility and/or equipment that produces products containing peanuts, tree nuts, soybean, milk, dairy, eggs, fish, shellfish, wheat, sesame. •
 - NET WT. 2.19 oz (62 grams)</v>
      </c>
      <c r="N291" s="12">
        <v>10000000189</v>
      </c>
      <c r="O291" s="12">
        <v>30000000189</v>
      </c>
      <c r="P291" s="12">
        <v>50000000189</v>
      </c>
      <c r="Q291" s="12">
        <v>70000000189</v>
      </c>
      <c r="R291" s="12">
        <v>90000000189</v>
      </c>
      <c r="S291" s="12">
        <v>11000000189</v>
      </c>
      <c r="T291" s="12">
        <v>13000000189</v>
      </c>
      <c r="U291" s="10" t="s">
        <v>38</v>
      </c>
      <c r="V291" s="11" t="s">
        <v>183</v>
      </c>
      <c r="W291" s="8">
        <f>IF(G291 = "NULL", "NULL", G291/4)</f>
        <v>1.1463844797178131</v>
      </c>
      <c r="X291" s="8">
        <f>IF(W291 = "NULL", "NULL", W291*28.35)</f>
        <v>32.5</v>
      </c>
      <c r="Y291" s="8">
        <f>IF(G291 = "NULL", "NULL", G291*4)</f>
        <v>18.34215167548501</v>
      </c>
      <c r="Z291" s="8">
        <f>IF(G291 = "NULL", "NULL", H291*4)</f>
        <v>520</v>
      </c>
      <c r="AA291" s="15">
        <v>15000000189</v>
      </c>
      <c r="AB291" s="8">
        <f>IF(OR(E291 = "NULL", G291 = "NULL"), "NULL", (E291+G291)/2)</f>
        <v>3.3862433862433861</v>
      </c>
      <c r="AC291" s="8">
        <f>IF(OR(F291 = "NULL", H291 = "NULL"), "NULL", (F291+H291)/2)</f>
        <v>96</v>
      </c>
      <c r="AD291" s="15">
        <v>17000000189</v>
      </c>
      <c r="AE291" s="8">
        <f>IF(H291 = "NULL", "NULL", AF291/28.35)</f>
        <v>11.46384479717813</v>
      </c>
      <c r="AF291" s="8">
        <f>IF(H291 = "NULL", "NULL", J291*2)</f>
        <v>325</v>
      </c>
      <c r="AG291" s="15">
        <v>19000000189</v>
      </c>
      <c r="AH291" s="8">
        <f>IF(AB291 = "NULL", "NULL", AB291*2)</f>
        <v>6.7724867724867721</v>
      </c>
      <c r="AI291" s="8">
        <f>IF(AC291 = "NULL", "NULL", AC291*2)</f>
        <v>192</v>
      </c>
      <c r="AJ291" s="15">
        <v>21000000189</v>
      </c>
      <c r="AK291" s="13"/>
      <c r="AL291" s="11" t="str">
        <f>SUBSTITUTE(D291,CHAR(10)&amp;"• Packed in a facility and/or equipment that produces products containing peanuts, tree nuts, soybean, milk, dairy, eggs, fish, shellfish, wheat, sesame. •","")</f>
        <v>Lemon Rosemary Sea Salt Ingredients:
sea salt, lemon zest, rosemary, garlic</v>
      </c>
    </row>
    <row r="292" spans="1:38" ht="75" x14ac:dyDescent="0.3">
      <c r="A292" s="10" t="s">
        <v>652</v>
      </c>
      <c r="B292" s="10" t="s">
        <v>653</v>
      </c>
      <c r="C292" s="10" t="s">
        <v>654</v>
      </c>
      <c r="D292" s="11" t="s">
        <v>2560</v>
      </c>
      <c r="E292" s="8">
        <f>IF(F292 = "NULL", "NULL", F292/28.35)</f>
        <v>1.95</v>
      </c>
      <c r="F292" s="8">
        <v>55.282499999999999</v>
      </c>
      <c r="G292" s="8">
        <f>IF(H292 = "NULL", "NULL", H292/28.35)</f>
        <v>3.9</v>
      </c>
      <c r="H292" s="8">
        <v>110.565</v>
      </c>
      <c r="I292" s="8">
        <f>IF(G292 = "NULL", "NULL", G292*1.25)</f>
        <v>4.875</v>
      </c>
      <c r="J292" s="8">
        <f>IF(G292 = "NULL", "NULL", H292*1.25)</f>
        <v>138.20625000000001</v>
      </c>
      <c r="K292" s="8">
        <f>IF(G292 = "NULL", "NULL", G292*2)</f>
        <v>7.8</v>
      </c>
      <c r="L292" s="8">
        <f>IF(G292 = "NULL", "NULL", H292*2)</f>
        <v>221.13</v>
      </c>
      <c r="M292" s="11" t="str">
        <f>CONCATENATE(D292, CHAR(10), " - NET WT. ", TEXT(E292, "0.00"), " oz (", F292, " grams)")</f>
        <v>Lemon Sea Salt Ingredients:
sea salt, lemon juice
• Packed in a facility and/or equipment that produces products containing peanuts, tree nuts, soybean, milk, dairy, eggs, fish, shellfish, wheat, sesame. •
 - NET WT. 1.95 oz (55.2825 grams)</v>
      </c>
      <c r="N292" s="12">
        <v>10000000191</v>
      </c>
      <c r="O292" s="12">
        <v>30000000191</v>
      </c>
      <c r="P292" s="12">
        <v>50000000191</v>
      </c>
      <c r="Q292" s="12">
        <v>70000000191</v>
      </c>
      <c r="R292" s="12">
        <v>90000000191</v>
      </c>
      <c r="S292" s="12">
        <v>11000000191</v>
      </c>
      <c r="T292" s="12">
        <v>13000000191</v>
      </c>
      <c r="U292" s="10"/>
      <c r="V292" s="11"/>
      <c r="W292" s="8">
        <f>IF(G292 = "NULL", "NULL", G292/4)</f>
        <v>0.97499999999999998</v>
      </c>
      <c r="X292" s="8">
        <f>IF(W292 = "NULL", "NULL", W292*28.35)</f>
        <v>27.641249999999999</v>
      </c>
      <c r="Y292" s="8">
        <f>IF(G292 = "NULL", "NULL", G292*4)</f>
        <v>15.6</v>
      </c>
      <c r="Z292" s="8">
        <f>IF(G292 = "NULL", "NULL", H292*4)</f>
        <v>442.26</v>
      </c>
      <c r="AA292" s="15">
        <v>15000000191</v>
      </c>
      <c r="AB292" s="8">
        <f>IF(OR(E292 = "NULL", G292 = "NULL"), "NULL", (E292+G292)/2)</f>
        <v>2.9249999999999998</v>
      </c>
      <c r="AC292" s="8">
        <f>IF(OR(F292 = "NULL", H292 = "NULL"), "NULL", (F292+H292)/2)</f>
        <v>82.923749999999998</v>
      </c>
      <c r="AD292" s="15">
        <v>17000000191</v>
      </c>
      <c r="AE292" s="8">
        <f>IF(H292 = "NULL", "NULL", AF292/28.35)</f>
        <v>9.75</v>
      </c>
      <c r="AF292" s="8">
        <f>IF(H292 = "NULL", "NULL", J292*2)</f>
        <v>276.41250000000002</v>
      </c>
      <c r="AG292" s="15">
        <v>19000000191</v>
      </c>
      <c r="AH292" s="8">
        <f>IF(AB292 = "NULL", "NULL", AB292*2)</f>
        <v>5.85</v>
      </c>
      <c r="AI292" s="8">
        <f>IF(AC292 = "NULL", "NULL", AC292*2)</f>
        <v>165.8475</v>
      </c>
      <c r="AJ292" s="15">
        <v>21000000191</v>
      </c>
      <c r="AK292" s="13"/>
      <c r="AL292" s="11" t="str">
        <f>SUBSTITUTE(D292,CHAR(10)&amp;"• Packed in a facility and/or equipment that produces products containing peanuts, tree nuts, soybean, milk, dairy, eggs, fish, shellfish, wheat, sesame. •","")</f>
        <v>Lemon Sea Salt Ingredients:
sea salt, lemon juice</v>
      </c>
    </row>
    <row r="293" spans="1:38" ht="180" x14ac:dyDescent="0.3">
      <c r="A293" s="10" t="s">
        <v>655</v>
      </c>
      <c r="B293" s="10" t="s">
        <v>656</v>
      </c>
      <c r="C293" s="10" t="s">
        <v>657</v>
      </c>
      <c r="D293" s="11" t="s">
        <v>2618</v>
      </c>
      <c r="E293" s="8">
        <f>IF(F293 = "NULL", "NULL", F293/28.35)</f>
        <v>1.6875</v>
      </c>
      <c r="F293" s="8">
        <v>47.840625000000003</v>
      </c>
      <c r="G293" s="8">
        <f>IF(H293 = "NULL", "NULL", H293/28.35)</f>
        <v>3.375</v>
      </c>
      <c r="H293" s="8">
        <v>95.681250000000006</v>
      </c>
      <c r="I293" s="8">
        <f>IF(G293 = "NULL", "NULL", G293*1.25)</f>
        <v>4.21875</v>
      </c>
      <c r="J293" s="8">
        <f>IF(G293 = "NULL", "NULL", H293*1.25)</f>
        <v>119.6015625</v>
      </c>
      <c r="K293" s="8">
        <f>IF(G293 = "NULL", "NULL", G293*2)</f>
        <v>6.75</v>
      </c>
      <c r="L293" s="8">
        <f>IF(G293 = "NULL", "NULL", H293*2)</f>
        <v>191.36250000000001</v>
      </c>
      <c r="M293" s="11" t="str">
        <f>CONCATENATE(D293, CHAR(10), " - NET WT. ", TEXT(E293, "0.00"), " oz (", F293, " grams)")</f>
        <v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293" s="12">
        <v>10000000190</v>
      </c>
      <c r="O293" s="12">
        <v>30000000190</v>
      </c>
      <c r="P293" s="12">
        <v>50000000190</v>
      </c>
      <c r="Q293" s="12">
        <v>70000000190</v>
      </c>
      <c r="R293" s="12">
        <v>90000000190</v>
      </c>
      <c r="S293" s="12">
        <v>11000000190</v>
      </c>
      <c r="T293" s="12">
        <v>13000000190</v>
      </c>
      <c r="U293" s="10"/>
      <c r="V293" s="11" t="s">
        <v>255</v>
      </c>
      <c r="W293" s="8">
        <f>IF(G293 = "NULL", "NULL", G293/4)</f>
        <v>0.84375</v>
      </c>
      <c r="X293" s="8">
        <f>IF(W293 = "NULL", "NULL", W293*28.35)</f>
        <v>23.920312500000001</v>
      </c>
      <c r="Y293" s="8">
        <f>IF(G293 = "NULL", "NULL", G293*4)</f>
        <v>13.5</v>
      </c>
      <c r="Z293" s="8">
        <f>IF(G293 = "NULL", "NULL", H293*4)</f>
        <v>382.72500000000002</v>
      </c>
      <c r="AA293" s="15">
        <v>15000000190</v>
      </c>
      <c r="AB293" s="8">
        <f>IF(OR(E293 = "NULL", G293 = "NULL"), "NULL", (E293+G293)/2)</f>
        <v>2.53125</v>
      </c>
      <c r="AC293" s="8">
        <f>IF(OR(F293 = "NULL", H293 = "NULL"), "NULL", (F293+H293)/2)</f>
        <v>71.760937500000011</v>
      </c>
      <c r="AD293" s="15">
        <v>17000000190</v>
      </c>
      <c r="AE293" s="8">
        <f>IF(H293 = "NULL", "NULL", AF293/28.35)</f>
        <v>8.4375</v>
      </c>
      <c r="AF293" s="8">
        <f>IF(H293 = "NULL", "NULL", J293*2)</f>
        <v>239.203125</v>
      </c>
      <c r="AG293" s="15">
        <v>19000000190</v>
      </c>
      <c r="AH293" s="8">
        <f>IF(AB293 = "NULL", "NULL", AB293*2)</f>
        <v>5.0625</v>
      </c>
      <c r="AI293" s="8">
        <f>IF(AC293 = "NULL", "NULL", AC293*2)</f>
        <v>143.52187500000002</v>
      </c>
      <c r="AJ293" s="15">
        <v>21000000190</v>
      </c>
      <c r="AK293" s="13"/>
      <c r="AL293" s="11" t="str">
        <f>SUBSTITUTE(D293,CHAR(10)&amp;"• Packed in a facility and/or equipment that produces products containing peanuts, tree nuts, soybean, milk, dairy, eggs, fish, shellfish, wheat, sesame. •","")</f>
        <v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v>
      </c>
    </row>
    <row r="294" spans="1:38" ht="75" x14ac:dyDescent="0.3">
      <c r="A294" s="10" t="s">
        <v>1356</v>
      </c>
      <c r="B294" s="10" t="s">
        <v>1337</v>
      </c>
      <c r="C294" s="10" t="s">
        <v>1337</v>
      </c>
      <c r="D294" s="11" t="s">
        <v>2592</v>
      </c>
      <c r="E294" s="8">
        <f>IF(F294 = "NULL", "NULL", F294/28.35)</f>
        <v>1.4109347442680775</v>
      </c>
      <c r="F294" s="8">
        <v>40</v>
      </c>
      <c r="G294" s="8">
        <f>IF(H294 = "NULL", "NULL", H294/28.35)</f>
        <v>3.3156966490299822</v>
      </c>
      <c r="H294" s="8">
        <v>94</v>
      </c>
      <c r="I294" s="8">
        <f>IF(G294 = "NULL", "NULL", G294*1.25)</f>
        <v>4.1446208112874778</v>
      </c>
      <c r="J294" s="8">
        <f>IF(G294 = "NULL", "NULL", H294*1.25)</f>
        <v>117.5</v>
      </c>
      <c r="K294" s="8">
        <f>IF(G294 = "NULL", "NULL", G294*2)</f>
        <v>6.6313932980599644</v>
      </c>
      <c r="L294" s="8">
        <f>IF(G294 = "NULL", "NULL", H294*2)</f>
        <v>188</v>
      </c>
      <c r="M294" s="11" t="str">
        <f>CONCATENATE(D294, CHAR(10), " - NET WT. ", TEXT(E294, "0.00"), " oz (", F294, " grams)")</f>
        <v>Lemon Sugar Ingredients:
cane sugar, lemon powder
• Packed in a facility and/or equipment that produces products containing peanuts, tree nuts, soybean, milk, dairy, eggs, fish, shellfish, wheat, sesame. •
 - NET WT. 1.41 oz (40 grams)</v>
      </c>
      <c r="N294" s="12">
        <v>10000000504</v>
      </c>
      <c r="O294" s="12">
        <v>30000000504</v>
      </c>
      <c r="P294" s="12">
        <v>50000000504</v>
      </c>
      <c r="Q294" s="12">
        <v>70000000504</v>
      </c>
      <c r="R294" s="12">
        <v>90000000504</v>
      </c>
      <c r="S294" s="12">
        <v>11000000504</v>
      </c>
      <c r="T294" s="12">
        <v>13000000504</v>
      </c>
      <c r="U294" s="10" t="s">
        <v>38</v>
      </c>
      <c r="V294" s="11" t="s">
        <v>1305</v>
      </c>
      <c r="W294" s="8">
        <f>IF(G294 = "NULL", "NULL", G294/4)</f>
        <v>0.82892416225749554</v>
      </c>
      <c r="X294" s="8">
        <f>IF(W294 = "NULL", "NULL", W294*28.35)</f>
        <v>23.5</v>
      </c>
      <c r="Y294" s="8">
        <f>IF(G294 = "NULL", "NULL", G294*4)</f>
        <v>13.262786596119929</v>
      </c>
      <c r="Z294" s="8">
        <f>IF(G294 = "NULL", "NULL", H294*4)</f>
        <v>376</v>
      </c>
      <c r="AA294" s="15">
        <v>15000000504</v>
      </c>
      <c r="AB294" s="8">
        <f>IF(OR(E294 = "NULL", G294 = "NULL"), "NULL", (E294+G294)/2)</f>
        <v>2.3633156966490301</v>
      </c>
      <c r="AC294" s="8">
        <f>IF(OR(F294 = "NULL", H294 = "NULL"), "NULL", (F294+H294)/2)</f>
        <v>67</v>
      </c>
      <c r="AD294" s="15">
        <v>17000000504</v>
      </c>
      <c r="AE294" s="8">
        <f>IF(H294 = "NULL", "NULL", AF294/28.35)</f>
        <v>8.2892416225749557</v>
      </c>
      <c r="AF294" s="8">
        <f>IF(H294 = "NULL", "NULL", J294*2)</f>
        <v>235</v>
      </c>
      <c r="AG294" s="15">
        <v>19000000504</v>
      </c>
      <c r="AH294" s="8">
        <f>IF(AB294 = "NULL", "NULL", AB294*2)</f>
        <v>4.7266313932980601</v>
      </c>
      <c r="AI294" s="8">
        <f>IF(AC294 = "NULL", "NULL", AC294*2)</f>
        <v>134</v>
      </c>
      <c r="AJ294" s="15">
        <v>21000000504</v>
      </c>
      <c r="AK294" s="13"/>
      <c r="AL294" s="11" t="str">
        <f>SUBSTITUTE(D294,CHAR(10)&amp;"• Packed in a facility and/or equipment that produces products containing peanuts, tree nuts, soybean, milk, dairy, eggs, fish, shellfish, wheat, sesame. •","")</f>
        <v>Lemon Sugar Ingredients:
cane sugar, lemon powder</v>
      </c>
    </row>
    <row r="295" spans="1:38" ht="75" x14ac:dyDescent="0.3">
      <c r="A295" s="10" t="s">
        <v>658</v>
      </c>
      <c r="B295" s="10" t="s">
        <v>659</v>
      </c>
      <c r="C295" s="10" t="s">
        <v>660</v>
      </c>
      <c r="D295" s="11" t="s">
        <v>2358</v>
      </c>
      <c r="E295" s="8">
        <f>IF(F295 = "NULL", "NULL", F295/28.35)</f>
        <v>0.8</v>
      </c>
      <c r="F295" s="8">
        <v>22.680000000000003</v>
      </c>
      <c r="G295" s="8">
        <f>IF(H295 = "NULL", "NULL", H295/28.35)</f>
        <v>1.6</v>
      </c>
      <c r="H295" s="8">
        <v>45.360000000000007</v>
      </c>
      <c r="I295" s="8">
        <f>IF(G295 = "NULL", "NULL", G295*1.25)</f>
        <v>2</v>
      </c>
      <c r="J295" s="8">
        <f>IF(G295 = "NULL", "NULL", H295*1.25)</f>
        <v>56.70000000000001</v>
      </c>
      <c r="K295" s="8">
        <f>IF(G295 = "NULL", "NULL", G295*2)</f>
        <v>3.2</v>
      </c>
      <c r="L295" s="8">
        <f>IF(G295 = "NULL", "NULL", H295*2)</f>
        <v>90.720000000000013</v>
      </c>
      <c r="M295" s="11" t="str">
        <f>CONCATENATE(D295, CHAR(10), " - NET WT. ", TEXT(E295, "0.00"), " oz (", F295, " grams)")</f>
        <v>Licorice Mint Tea Ingredients:
licorice, spearmint, peppermint
• Packed in a facility and/or equipment that produces products containing peanuts, tree nuts, soybean, milk, dairy, eggs, fish, shellfish, wheat, sesame. •
 - NET WT. 0.80 oz (22.68 grams)</v>
      </c>
      <c r="N295" s="12">
        <v>10000000192</v>
      </c>
      <c r="O295" s="12">
        <v>30000000192</v>
      </c>
      <c r="P295" s="12">
        <v>50000000192</v>
      </c>
      <c r="Q295" s="12">
        <v>70000000192</v>
      </c>
      <c r="R295" s="12">
        <v>90000000192</v>
      </c>
      <c r="S295" s="12">
        <v>11000000192</v>
      </c>
      <c r="T295" s="12">
        <v>13000000192</v>
      </c>
      <c r="U295" s="10" t="s">
        <v>38</v>
      </c>
      <c r="V295" s="11"/>
      <c r="W295" s="8">
        <f>IF(G295 = "NULL", "NULL", G295/4)</f>
        <v>0.4</v>
      </c>
      <c r="X295" s="8">
        <f>IF(W295 = "NULL", "NULL", W295*28.35)</f>
        <v>11.340000000000002</v>
      </c>
      <c r="Y295" s="8">
        <f>IF(G295 = "NULL", "NULL", G295*4)</f>
        <v>6.4</v>
      </c>
      <c r="Z295" s="8">
        <f>IF(G295 = "NULL", "NULL", H295*4)</f>
        <v>181.44000000000003</v>
      </c>
      <c r="AA295" s="15">
        <v>15000000192</v>
      </c>
      <c r="AB295" s="8">
        <f>IF(OR(E295 = "NULL", G295 = "NULL"), "NULL", (E295+G295)/2)</f>
        <v>1.2000000000000002</v>
      </c>
      <c r="AC295" s="8">
        <f>IF(OR(F295 = "NULL", H295 = "NULL"), "NULL", (F295+H295)/2)</f>
        <v>34.020000000000003</v>
      </c>
      <c r="AD295" s="15">
        <v>17000000192</v>
      </c>
      <c r="AE295" s="8">
        <f>IF(H295 = "NULL", "NULL", AF295/28.35)</f>
        <v>4.0000000000000009</v>
      </c>
      <c r="AF295" s="8">
        <f>IF(H295 = "NULL", "NULL", J295*2)</f>
        <v>113.40000000000002</v>
      </c>
      <c r="AG295" s="15">
        <v>19000000192</v>
      </c>
      <c r="AH295" s="8">
        <f>IF(AB295 = "NULL", "NULL", AB295*2)</f>
        <v>2.4000000000000004</v>
      </c>
      <c r="AI295" s="8">
        <f>IF(AC295 = "NULL", "NULL", AC295*2)</f>
        <v>68.040000000000006</v>
      </c>
      <c r="AJ295" s="15">
        <v>21000000192</v>
      </c>
      <c r="AK295" s="13"/>
      <c r="AL295" s="11" t="str">
        <f>SUBSTITUTE(D295,CHAR(10)&amp;"• Packed in a facility and/or equipment that produces products containing peanuts, tree nuts, soybean, milk, dairy, eggs, fish, shellfish, wheat, sesame. •","")</f>
        <v>Licorice Mint Tea Ingredients:
licorice, spearmint, peppermint</v>
      </c>
    </row>
    <row r="296" spans="1:38" ht="90" x14ac:dyDescent="0.3">
      <c r="A296" s="10" t="s">
        <v>661</v>
      </c>
      <c r="B296" s="10" t="s">
        <v>662</v>
      </c>
      <c r="C296" s="10" t="s">
        <v>663</v>
      </c>
      <c r="D296" s="11" t="s">
        <v>2357</v>
      </c>
      <c r="E296" s="8">
        <f>IF(F296 = "NULL", "NULL", F296/28.35)</f>
        <v>0.8</v>
      </c>
      <c r="F296" s="8">
        <v>22.680000000000003</v>
      </c>
      <c r="G296" s="8">
        <f>IF(H296 = "NULL", "NULL", H296/28.35)</f>
        <v>1.6</v>
      </c>
      <c r="H296" s="8">
        <v>45.360000000000007</v>
      </c>
      <c r="I296" s="8">
        <f>IF(G296 = "NULL", "NULL", G296*1.25)</f>
        <v>2</v>
      </c>
      <c r="J296" s="8">
        <f>IF(G296 = "NULL", "NULL", H296*1.25)</f>
        <v>56.70000000000001</v>
      </c>
      <c r="K296" s="8">
        <f>IF(G296 = "NULL", "NULL", G296*2)</f>
        <v>3.2</v>
      </c>
      <c r="L296" s="8">
        <f>IF(G296 = "NULL", "NULL", H296*2)</f>
        <v>90.720000000000013</v>
      </c>
      <c r="M296" s="11" t="str">
        <f>CONCATENATE(D296, CHAR(10), " - NET WT. ", TEXT(E296, "0.00"), " oz (", F296, " grams)")</f>
        <v>Licorice Spice Tea Ingredients:
cinnamon chips, licorice root, orange peel, rooibos, cardamom, anise, cloves
• Packed in a facility and/or equipment that produces products containing peanuts, tree nuts, soybean, milk, dairy, eggs, fish, shellfish, wheat, sesame. •
 - NET WT. 0.80 oz (22.68 grams)</v>
      </c>
      <c r="N296" s="12">
        <v>10000000193</v>
      </c>
      <c r="O296" s="12">
        <v>30000000193</v>
      </c>
      <c r="P296" s="12">
        <v>50000000193</v>
      </c>
      <c r="Q296" s="12">
        <v>70000000193</v>
      </c>
      <c r="R296" s="12">
        <v>90000000193</v>
      </c>
      <c r="S296" s="12">
        <v>11000000193</v>
      </c>
      <c r="T296" s="12">
        <v>13000000193</v>
      </c>
      <c r="U296" s="10"/>
      <c r="V296" s="11"/>
      <c r="W296" s="8">
        <f>IF(G296 = "NULL", "NULL", G296/4)</f>
        <v>0.4</v>
      </c>
      <c r="X296" s="8">
        <f>IF(W296 = "NULL", "NULL", W296*28.35)</f>
        <v>11.340000000000002</v>
      </c>
      <c r="Y296" s="8">
        <f>IF(G296 = "NULL", "NULL", G296*4)</f>
        <v>6.4</v>
      </c>
      <c r="Z296" s="8">
        <f>IF(G296 = "NULL", "NULL", H296*4)</f>
        <v>181.44000000000003</v>
      </c>
      <c r="AA296" s="15">
        <v>15000000193</v>
      </c>
      <c r="AB296" s="8">
        <f>IF(OR(E296 = "NULL", G296 = "NULL"), "NULL", (E296+G296)/2)</f>
        <v>1.2000000000000002</v>
      </c>
      <c r="AC296" s="8">
        <f>IF(OR(F296 = "NULL", H296 = "NULL"), "NULL", (F296+H296)/2)</f>
        <v>34.020000000000003</v>
      </c>
      <c r="AD296" s="15">
        <v>17000000193</v>
      </c>
      <c r="AE296" s="8">
        <f>IF(H296 = "NULL", "NULL", AF296/28.35)</f>
        <v>4.0000000000000009</v>
      </c>
      <c r="AF296" s="8">
        <f>IF(H296 = "NULL", "NULL", J296*2)</f>
        <v>113.40000000000002</v>
      </c>
      <c r="AG296" s="15">
        <v>19000000193</v>
      </c>
      <c r="AH296" s="8">
        <f>IF(AB296 = "NULL", "NULL", AB296*2)</f>
        <v>2.4000000000000004</v>
      </c>
      <c r="AI296" s="8">
        <f>IF(AC296 = "NULL", "NULL", AC296*2)</f>
        <v>68.040000000000006</v>
      </c>
      <c r="AJ296" s="15">
        <v>21000000193</v>
      </c>
      <c r="AK296" s="13"/>
      <c r="AL296" s="11" t="str">
        <f>SUBSTITUTE(D296,CHAR(10)&amp;"• Packed in a facility and/or equipment that produces products containing peanuts, tree nuts, soybean, milk, dairy, eggs, fish, shellfish, wheat, sesame. •","")</f>
        <v>Licorice Spice Tea Ingredients:
cinnamon chips, licorice root, orange peel, rooibos, cardamom, anise, cloves</v>
      </c>
    </row>
    <row r="297" spans="1:38" ht="75" x14ac:dyDescent="0.3">
      <c r="A297" s="10" t="s">
        <v>664</v>
      </c>
      <c r="B297" s="10" t="s">
        <v>665</v>
      </c>
      <c r="C297" s="10" t="s">
        <v>666</v>
      </c>
      <c r="D297" s="11" t="s">
        <v>2559</v>
      </c>
      <c r="E297" s="8">
        <f>IF(F297 = "NULL", "NULL", F297/28.35)</f>
        <v>1.95</v>
      </c>
      <c r="F297" s="8">
        <v>55.282499999999999</v>
      </c>
      <c r="G297" s="8">
        <f>IF(H297 = "NULL", "NULL", H297/28.35)</f>
        <v>3.9</v>
      </c>
      <c r="H297" s="8">
        <v>110.565</v>
      </c>
      <c r="I297" s="8">
        <f>IF(G297 = "NULL", "NULL", G297*1.25)</f>
        <v>4.875</v>
      </c>
      <c r="J297" s="8">
        <f>IF(G297 = "NULL", "NULL", H297*1.25)</f>
        <v>138.20625000000001</v>
      </c>
      <c r="K297" s="8">
        <f>IF(G297 = "NULL", "NULL", G297*2)</f>
        <v>7.8</v>
      </c>
      <c r="L297" s="8">
        <f>IF(G297 = "NULL", "NULL", H297*2)</f>
        <v>221.13</v>
      </c>
      <c r="M297" s="11" t="str">
        <f>CONCATENATE(D297, CHAR(10), " - NET WT. ", TEXT(E297, "0.00"), " oz (", F297, " grams)")</f>
        <v>Lime Sea Salt Ingredients:
sea salt &amp; lime powder
• Packed in a facility and/or equipment that produces products containing peanuts, tree nuts, soybean, milk, dairy, eggs, fish, shellfish, wheat, sesame. •
 - NET WT. 1.95 oz (55.2825 grams)</v>
      </c>
      <c r="N297" s="12">
        <v>10000000194</v>
      </c>
      <c r="O297" s="12">
        <v>30000000194</v>
      </c>
      <c r="P297" s="12">
        <v>50000000194</v>
      </c>
      <c r="Q297" s="12">
        <v>70000000194</v>
      </c>
      <c r="R297" s="12">
        <v>90000000194</v>
      </c>
      <c r="S297" s="12">
        <v>11000000194</v>
      </c>
      <c r="T297" s="12">
        <v>13000000194</v>
      </c>
      <c r="U297" s="10" t="s">
        <v>38</v>
      </c>
      <c r="V297" s="11" t="s">
        <v>1305</v>
      </c>
      <c r="W297" s="8">
        <f>IF(G297 = "NULL", "NULL", G297/4)</f>
        <v>0.97499999999999998</v>
      </c>
      <c r="X297" s="8">
        <f>IF(W297 = "NULL", "NULL", W297*28.35)</f>
        <v>27.641249999999999</v>
      </c>
      <c r="Y297" s="8">
        <f>IF(G297 = "NULL", "NULL", G297*4)</f>
        <v>15.6</v>
      </c>
      <c r="Z297" s="8">
        <f>IF(G297 = "NULL", "NULL", H297*4)</f>
        <v>442.26</v>
      </c>
      <c r="AA297" s="15">
        <v>15000000194</v>
      </c>
      <c r="AB297" s="8">
        <f>IF(OR(E297 = "NULL", G297 = "NULL"), "NULL", (E297+G297)/2)</f>
        <v>2.9249999999999998</v>
      </c>
      <c r="AC297" s="8">
        <f>IF(OR(F297 = "NULL", H297 = "NULL"), "NULL", (F297+H297)/2)</f>
        <v>82.923749999999998</v>
      </c>
      <c r="AD297" s="15">
        <v>17000000194</v>
      </c>
      <c r="AE297" s="8">
        <f>IF(H297 = "NULL", "NULL", AF297/28.35)</f>
        <v>9.75</v>
      </c>
      <c r="AF297" s="8">
        <f>IF(H297 = "NULL", "NULL", J297*2)</f>
        <v>276.41250000000002</v>
      </c>
      <c r="AG297" s="15">
        <v>19000000194</v>
      </c>
      <c r="AH297" s="8">
        <f>IF(AB297 = "NULL", "NULL", AB297*2)</f>
        <v>5.85</v>
      </c>
      <c r="AI297" s="8">
        <f>IF(AC297 = "NULL", "NULL", AC297*2)</f>
        <v>165.8475</v>
      </c>
      <c r="AJ297" s="15">
        <v>21000000194</v>
      </c>
      <c r="AK297" s="13"/>
      <c r="AL297" s="11" t="str">
        <f>SUBSTITUTE(D297,CHAR(10)&amp;"• Packed in a facility and/or equipment that produces products containing peanuts, tree nuts, soybean, milk, dairy, eggs, fish, shellfish, wheat, sesame. •","")</f>
        <v>Lime Sea Salt Ingredients:
sea salt &amp; lime powder</v>
      </c>
    </row>
    <row r="298" spans="1:38" ht="195" x14ac:dyDescent="0.3">
      <c r="A298" s="10" t="s">
        <v>667</v>
      </c>
      <c r="B298" s="10" t="s">
        <v>668</v>
      </c>
      <c r="C298" s="10" t="s">
        <v>669</v>
      </c>
      <c r="D298" s="11" t="s">
        <v>2619</v>
      </c>
      <c r="E298" s="8">
        <f>IF(F298 = "NULL", "NULL", F298/28.35)</f>
        <v>1.6875</v>
      </c>
      <c r="F298" s="8">
        <v>47.840625000000003</v>
      </c>
      <c r="G298" s="8">
        <f>IF(H298 = "NULL", "NULL", H298/28.35)</f>
        <v>3.375</v>
      </c>
      <c r="H298" s="8">
        <v>95.681250000000006</v>
      </c>
      <c r="I298" s="8">
        <f>IF(G298 = "NULL", "NULL", G298*1.25)</f>
        <v>4.21875</v>
      </c>
      <c r="J298" s="8">
        <f>IF(G298 = "NULL", "NULL", H298*1.25)</f>
        <v>119.6015625</v>
      </c>
      <c r="K298" s="8">
        <f>IF(G298 = "NULL", "NULL", G298*2)</f>
        <v>6.75</v>
      </c>
      <c r="L298" s="8">
        <f>IF(G298 = "NULL", "NULL", H298*2)</f>
        <v>191.36250000000001</v>
      </c>
      <c r="M298" s="11" t="str">
        <f>CONCATENATE(D298, CHAR(10), " - NET WT. ", TEXT(E298, "0.00"), " oz (", F298, " grams)")</f>
        <v>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298" s="12">
        <v>10000000195</v>
      </c>
      <c r="O298" s="12">
        <v>30000000195</v>
      </c>
      <c r="P298" s="12">
        <v>50000000195</v>
      </c>
      <c r="Q298" s="12">
        <v>70000000195</v>
      </c>
      <c r="R298" s="12">
        <v>90000000195</v>
      </c>
      <c r="S298" s="12">
        <v>11000000195</v>
      </c>
      <c r="T298" s="12">
        <v>13000000195</v>
      </c>
      <c r="U298" s="10"/>
      <c r="V298" s="11" t="s">
        <v>255</v>
      </c>
      <c r="W298" s="8">
        <f>IF(G298 = "NULL", "NULL", G298/4)</f>
        <v>0.84375</v>
      </c>
      <c r="X298" s="8">
        <f>IF(W298 = "NULL", "NULL", W298*28.35)</f>
        <v>23.920312500000001</v>
      </c>
      <c r="Y298" s="8">
        <f>IF(G298 = "NULL", "NULL", G298*4)</f>
        <v>13.5</v>
      </c>
      <c r="Z298" s="8">
        <f>IF(G298 = "NULL", "NULL", H298*4)</f>
        <v>382.72500000000002</v>
      </c>
      <c r="AA298" s="15">
        <v>15000000195</v>
      </c>
      <c r="AB298" s="8">
        <f>IF(OR(E298 = "NULL", G298 = "NULL"), "NULL", (E298+G298)/2)</f>
        <v>2.53125</v>
      </c>
      <c r="AC298" s="8">
        <f>IF(OR(F298 = "NULL", H298 = "NULL"), "NULL", (F298+H298)/2)</f>
        <v>71.760937500000011</v>
      </c>
      <c r="AD298" s="15">
        <v>17000000195</v>
      </c>
      <c r="AE298" s="8">
        <f>IF(H298 = "NULL", "NULL", AF298/28.35)</f>
        <v>8.4375</v>
      </c>
      <c r="AF298" s="8">
        <f>IF(H298 = "NULL", "NULL", J298*2)</f>
        <v>239.203125</v>
      </c>
      <c r="AG298" s="15">
        <v>19000000195</v>
      </c>
      <c r="AH298" s="8">
        <f>IF(AB298 = "NULL", "NULL", AB298*2)</f>
        <v>5.0625</v>
      </c>
      <c r="AI298" s="8">
        <f>IF(AC298 = "NULL", "NULL", AC298*2)</f>
        <v>143.52187500000002</v>
      </c>
      <c r="AJ298" s="15">
        <v>21000000195</v>
      </c>
      <c r="AK298" s="13"/>
      <c r="AL298" s="11" t="str">
        <f>SUBSTITUTE(D298,CHAR(10)&amp;"• Packed in a facility and/or equipment that produces products containing peanuts, tree nuts, soybean, milk, dairy, eggs, fish, shellfish, wheat, sesame. •","")</f>
        <v>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v>
      </c>
    </row>
    <row r="299" spans="1:38" ht="75" x14ac:dyDescent="0.3">
      <c r="A299" s="39" t="s">
        <v>670</v>
      </c>
      <c r="B299" s="10" t="s">
        <v>671</v>
      </c>
      <c r="C299" s="10" t="s">
        <v>672</v>
      </c>
      <c r="D299" s="11" t="s">
        <v>2378</v>
      </c>
      <c r="E299" s="8">
        <f>IF(F299 = "NULL", "NULL", F299/28.35)</f>
        <v>2.0499999999999998</v>
      </c>
      <c r="F299" s="8">
        <v>58.1175</v>
      </c>
      <c r="G299" s="8">
        <f>IF(H299 = "NULL", "NULL", H299/28.35)</f>
        <v>4.0999999999999996</v>
      </c>
      <c r="H299" s="8">
        <v>116.235</v>
      </c>
      <c r="I299" s="8">
        <f>IF(G299 = "NULL", "NULL", G299*1.25)</f>
        <v>5.125</v>
      </c>
      <c r="J299" s="8">
        <f>IF(G299 = "NULL", "NULL", H299*1.25)</f>
        <v>145.29374999999999</v>
      </c>
      <c r="K299" s="8">
        <f>IF(G299 = "NULL", "NULL", G299*2)</f>
        <v>8.1999999999999993</v>
      </c>
      <c r="L299" s="8">
        <f>IF(G299 = "NULL", "NULL", H299*2)</f>
        <v>232.47</v>
      </c>
      <c r="M299" s="11" t="str">
        <f>CONCATENATE(D299, CHAR(10), " - NET WT. ", TEXT(E299, "0.00"), " oz (", F299, " grams)")</f>
        <v>Lively Lemon Pepper Ingredients:
salt, citric acid, garlic, onion, pepper, turmeric
• Packed in a facility and/or equipment that produces products containing peanuts, tree nuts, soybean, milk, dairy, eggs, fish, shellfish, wheat, sesame. •
 - NET WT. 2.05 oz (58.1175 grams)</v>
      </c>
      <c r="N299" s="12">
        <v>10000000196</v>
      </c>
      <c r="O299" s="12">
        <v>30000000196</v>
      </c>
      <c r="P299" s="12">
        <v>50000000196</v>
      </c>
      <c r="Q299" s="12">
        <v>70000000196</v>
      </c>
      <c r="R299" s="12">
        <v>90000000196</v>
      </c>
      <c r="S299" s="12">
        <v>11000000196</v>
      </c>
      <c r="T299" s="12">
        <v>13000000196</v>
      </c>
      <c r="U299" s="10"/>
      <c r="V299" s="11"/>
      <c r="W299" s="8">
        <f>IF(G299 = "NULL", "NULL", G299/4)</f>
        <v>1.0249999999999999</v>
      </c>
      <c r="X299" s="8">
        <f>IF(W299 = "NULL", "NULL", W299*28.35)</f>
        <v>29.05875</v>
      </c>
      <c r="Y299" s="8">
        <f>IF(G299 = "NULL", "NULL", G299*4)</f>
        <v>16.399999999999999</v>
      </c>
      <c r="Z299" s="8">
        <f>IF(G299 = "NULL", "NULL", H299*4)</f>
        <v>464.94</v>
      </c>
      <c r="AA299" s="15">
        <v>15000000196</v>
      </c>
      <c r="AB299" s="8">
        <f>IF(OR(E299 = "NULL", G299 = "NULL"), "NULL", (E299+G299)/2)</f>
        <v>3.0749999999999997</v>
      </c>
      <c r="AC299" s="8">
        <f>IF(OR(F299 = "NULL", H299 = "NULL"), "NULL", (F299+H299)/2)</f>
        <v>87.176249999999996</v>
      </c>
      <c r="AD299" s="15">
        <v>17000000196</v>
      </c>
      <c r="AE299" s="8">
        <f>IF(H299 = "NULL", "NULL", AF299/28.35)</f>
        <v>10.249999999999998</v>
      </c>
      <c r="AF299" s="8">
        <f>IF(H299 = "NULL", "NULL", J299*2)</f>
        <v>290.58749999999998</v>
      </c>
      <c r="AG299" s="15">
        <v>19000000196</v>
      </c>
      <c r="AH299" s="8">
        <f>IF(AB299 = "NULL", "NULL", AB299*2)</f>
        <v>6.1499999999999995</v>
      </c>
      <c r="AI299" s="8">
        <f>IF(AC299 = "NULL", "NULL", AC299*2)</f>
        <v>174.35249999999999</v>
      </c>
      <c r="AJ299" s="15">
        <v>21000000196</v>
      </c>
      <c r="AK299" s="13"/>
      <c r="AL299" s="11" t="str">
        <f>SUBSTITUTE(D299,CHAR(10)&amp;"• Packed in a facility and/or equipment that produces products containing peanuts, tree nuts, soybean, milk, dairy, eggs, fish, shellfish, wheat, sesame. •","")</f>
        <v>Lively Lemon Pepper Ingredients:
salt, citric acid, garlic, onion, pepper, turmeric</v>
      </c>
    </row>
    <row r="300" spans="1:38" ht="180" x14ac:dyDescent="0.3">
      <c r="A300" s="39" t="s">
        <v>673</v>
      </c>
      <c r="B300" s="10" t="s">
        <v>674</v>
      </c>
      <c r="C300" s="10" t="s">
        <v>675</v>
      </c>
      <c r="D300" s="11" t="s">
        <v>2248</v>
      </c>
      <c r="E300" s="8">
        <f>IF(F300 = "NULL", "NULL", F300/28.35)</f>
        <v>1.0229276895943562</v>
      </c>
      <c r="F300" s="8">
        <v>29</v>
      </c>
      <c r="G300" s="8">
        <f>IF(H300 = "NULL", "NULL", H300/28.35)</f>
        <v>2.1164021164021163</v>
      </c>
      <c r="H300" s="8">
        <v>60</v>
      </c>
      <c r="I300" s="8">
        <f>IF(G300 = "NULL", "NULL", G300*1.25)</f>
        <v>2.6455026455026456</v>
      </c>
      <c r="J300" s="8">
        <f>IF(G300 = "NULL", "NULL", H300*1.25)</f>
        <v>75</v>
      </c>
      <c r="K300" s="8">
        <f>IF(G300 = "NULL", "NULL", G300*2)</f>
        <v>4.2328042328042326</v>
      </c>
      <c r="L300" s="8">
        <f>IF(G300 = "NULL", "NULL", H300*2)</f>
        <v>120</v>
      </c>
      <c r="M300" s="11" t="str">
        <f>CONCATENATE(D300, CHAR(10), " - NET WT. ", TEXT(E300, "0.00"), " oz (", F300, " grams)")</f>
        <v>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00" s="12">
        <v>10000000198</v>
      </c>
      <c r="O300" s="12">
        <v>30000000198</v>
      </c>
      <c r="P300" s="12">
        <v>50000000198</v>
      </c>
      <c r="Q300" s="12">
        <v>70000000198</v>
      </c>
      <c r="R300" s="12">
        <v>90000000198</v>
      </c>
      <c r="S300" s="12">
        <v>11000000198</v>
      </c>
      <c r="T300" s="12">
        <v>13000000198</v>
      </c>
      <c r="U300" s="10"/>
      <c r="V300" s="11" t="s">
        <v>646</v>
      </c>
      <c r="W300" s="8">
        <f>IF(G300 = "NULL", "NULL", G300/4)</f>
        <v>0.52910052910052907</v>
      </c>
      <c r="X300" s="8">
        <f>IF(W300 = "NULL", "NULL", W300*28.35)</f>
        <v>15</v>
      </c>
      <c r="Y300" s="8">
        <f>IF(G300 = "NULL", "NULL", G300*4)</f>
        <v>8.4656084656084651</v>
      </c>
      <c r="Z300" s="8">
        <f>IF(G300 = "NULL", "NULL", H300*4)</f>
        <v>240</v>
      </c>
      <c r="AA300" s="15">
        <v>15000000198</v>
      </c>
      <c r="AB300" s="8">
        <f>IF(OR(E300 = "NULL", G300 = "NULL"), "NULL", (E300+G300)/2)</f>
        <v>1.5696649029982361</v>
      </c>
      <c r="AC300" s="8">
        <f>IF(OR(F300 = "NULL", H300 = "NULL"), "NULL", (F300+H300)/2)</f>
        <v>44.5</v>
      </c>
      <c r="AD300" s="15">
        <v>17000000198</v>
      </c>
      <c r="AE300" s="8">
        <f>IF(H300 = "NULL", "NULL", AF300/28.35)</f>
        <v>5.2910052910052912</v>
      </c>
      <c r="AF300" s="8">
        <f>IF(H300 = "NULL", "NULL", J300*2)</f>
        <v>150</v>
      </c>
      <c r="AG300" s="15">
        <v>19000000198</v>
      </c>
      <c r="AH300" s="8">
        <f>IF(AB300 = "NULL", "NULL", AB300*2)</f>
        <v>3.1393298059964723</v>
      </c>
      <c r="AI300" s="8">
        <f>IF(AC300 = "NULL", "NULL", AC300*2)</f>
        <v>89</v>
      </c>
      <c r="AJ300" s="15">
        <v>21000000198</v>
      </c>
      <c r="AK300" s="13" t="s">
        <v>85</v>
      </c>
      <c r="AL300" s="11" t="str">
        <f>SUBSTITUTE(D300,CHAR(10)&amp;"• Packed in a facility and/or equipment that produces products containing peanuts, tree nuts, soybean, milk, dairy, eggs, fish, shellfish, wheat, sesame. •","")</f>
        <v>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01" spans="1:38" ht="90" x14ac:dyDescent="0.3">
      <c r="A301" s="10" t="s">
        <v>676</v>
      </c>
      <c r="B301" s="10" t="s">
        <v>677</v>
      </c>
      <c r="C301" s="10" t="s">
        <v>678</v>
      </c>
      <c r="D301" s="11" t="s">
        <v>2257</v>
      </c>
      <c r="E301" s="8">
        <f>IF(F301 = "NULL", "NULL", F301/28.35)</f>
        <v>1.25</v>
      </c>
      <c r="F301" s="8">
        <v>35.4375</v>
      </c>
      <c r="G301" s="8">
        <f>IF(H301 = "NULL", "NULL", H301/28.35)</f>
        <v>2.5</v>
      </c>
      <c r="H301" s="8">
        <v>70.875</v>
      </c>
      <c r="I301" s="8">
        <f>IF(G301 = "NULL", "NULL", G301*1.25)</f>
        <v>3.125</v>
      </c>
      <c r="J301" s="8">
        <f>IF(G301 = "NULL", "NULL", H301*1.25)</f>
        <v>88.59375</v>
      </c>
      <c r="K301" s="8">
        <f>IF(G301 = "NULL", "NULL", G301*2)</f>
        <v>5</v>
      </c>
      <c r="L301" s="8">
        <f>IF(G301 = "NULL", "NULL", H301*2)</f>
        <v>141.75</v>
      </c>
      <c r="M301" s="11" t="str">
        <f>CONCATENATE(D301, CHAR(10), " - NET WT. ", TEXT(E301, "0.00"), " oz (", F301, " grams)")</f>
        <v>Louisiana Cajun Style Blend Ingredients:
paprika, salt, onion, garlic, cayenne pepper, black pepper, celery, thyme
• Packed in a facility and/or equipment that produces products containing peanuts, tree nuts, soybean, milk, dairy, eggs, fish, shellfish, wheat, sesame. •
 - NET WT. 1.25 oz (35.4375 grams)</v>
      </c>
      <c r="N301" s="12">
        <v>10000000197</v>
      </c>
      <c r="O301" s="12">
        <v>30000000197</v>
      </c>
      <c r="P301" s="12">
        <v>50000000197</v>
      </c>
      <c r="Q301" s="12">
        <v>70000000197</v>
      </c>
      <c r="R301" s="12">
        <v>90000000197</v>
      </c>
      <c r="S301" s="12">
        <v>11000000197</v>
      </c>
      <c r="T301" s="12">
        <v>13000000197</v>
      </c>
      <c r="U301" s="10"/>
      <c r="V301" s="11"/>
      <c r="W301" s="8">
        <f>IF(G301 = "NULL", "NULL", G301/4)</f>
        <v>0.625</v>
      </c>
      <c r="X301" s="8">
        <f>IF(W301 = "NULL", "NULL", W301*28.35)</f>
        <v>17.71875</v>
      </c>
      <c r="Y301" s="8">
        <f>IF(G301 = "NULL", "NULL", G301*4)</f>
        <v>10</v>
      </c>
      <c r="Z301" s="8">
        <f>IF(G301 = "NULL", "NULL", H301*4)</f>
        <v>283.5</v>
      </c>
      <c r="AA301" s="15">
        <v>15000000197</v>
      </c>
      <c r="AB301" s="8">
        <f>IF(OR(E301 = "NULL", G301 = "NULL"), "NULL", (E301+G301)/2)</f>
        <v>1.875</v>
      </c>
      <c r="AC301" s="8">
        <f>IF(OR(F301 = "NULL", H301 = "NULL"), "NULL", (F301+H301)/2)</f>
        <v>53.15625</v>
      </c>
      <c r="AD301" s="15">
        <v>17000000197</v>
      </c>
      <c r="AE301" s="8">
        <f>IF(H301 = "NULL", "NULL", AF301/28.35)</f>
        <v>6.25</v>
      </c>
      <c r="AF301" s="8">
        <f>IF(H301 = "NULL", "NULL", J301*2)</f>
        <v>177.1875</v>
      </c>
      <c r="AG301" s="15">
        <v>19000000197</v>
      </c>
      <c r="AH301" s="8">
        <f>IF(AB301 = "NULL", "NULL", AB301*2)</f>
        <v>3.75</v>
      </c>
      <c r="AI301" s="8">
        <f>IF(AC301 = "NULL", "NULL", AC301*2)</f>
        <v>106.3125</v>
      </c>
      <c r="AJ301" s="15">
        <v>21000000197</v>
      </c>
      <c r="AK301" s="13"/>
      <c r="AL301" s="11" t="str">
        <f>SUBSTITUTE(D301,CHAR(10)&amp;"• Packed in a facility and/or equipment that produces products containing peanuts, tree nuts, soybean, milk, dairy, eggs, fish, shellfish, wheat, sesame. •","")</f>
        <v>Louisiana Cajun Style Blend Ingredients:
paprika, salt, onion, garlic, cayenne pepper, black pepper, celery, thyme</v>
      </c>
    </row>
    <row r="302" spans="1:38" ht="75" x14ac:dyDescent="0.3">
      <c r="A302" s="41" t="s">
        <v>2693</v>
      </c>
      <c r="B302" s="10" t="s">
        <v>2674</v>
      </c>
      <c r="C302" s="10" t="s">
        <v>2675</v>
      </c>
      <c r="D302" s="11" t="s">
        <v>2676</v>
      </c>
      <c r="E302" s="8">
        <f>IF(F302 = "NULL", "NULL", F302/28.35)</f>
        <v>2.3985890652557318</v>
      </c>
      <c r="F302" s="8">
        <v>68</v>
      </c>
      <c r="G302" s="8">
        <f>IF(H302 = "NULL", "NULL", H302/28.35)</f>
        <v>5.0088183421516757</v>
      </c>
      <c r="H302" s="8">
        <v>142</v>
      </c>
      <c r="I302" s="8">
        <f>IF(G302 = "NULL", "NULL", G302*1.25)</f>
        <v>6.261022927689595</v>
      </c>
      <c r="J302" s="8">
        <f>IF(G302 = "NULL", "NULL", H302*1.25)</f>
        <v>177.5</v>
      </c>
      <c r="K302" s="8">
        <f>IF(G302 = "NULL", "NULL", G302*2)</f>
        <v>10.017636684303351</v>
      </c>
      <c r="L302" s="8">
        <f>IF(G302 = "NULL", "NULL", H302*2)</f>
        <v>284</v>
      </c>
      <c r="M302" s="11" t="str">
        <f>CONCATENATE(D302, CHAR(10), " - NET WT. ", TEXT(E302, "0.00"), " oz (", F302, " grams)")</f>
        <v>Magia Smoked Applewood Sea Salt Ingredients:
sea salt smoked over applewood fire
• Packed in a facility and/or equipment that produces products containing peanuts, tree nuts, soybean, milk, dairy, eggs, fish, shellfish, wheat, sesame. •
 - NET WT. 2.40 oz (68 grams)</v>
      </c>
      <c r="N302" s="12">
        <v>10000000581</v>
      </c>
      <c r="O302" s="12">
        <v>30000000581</v>
      </c>
      <c r="P302" s="12">
        <v>50000000581</v>
      </c>
      <c r="Q302" s="12">
        <v>70000000581</v>
      </c>
      <c r="R302" s="12">
        <v>90000000581</v>
      </c>
      <c r="S302" s="12">
        <v>11000000581</v>
      </c>
      <c r="T302" s="12">
        <v>13000000581</v>
      </c>
      <c r="U302" s="10" t="s">
        <v>38</v>
      </c>
      <c r="V302" s="11" t="s">
        <v>183</v>
      </c>
      <c r="W302" s="8">
        <f>IF(G302 = "NULL", "NULL", G302/4)</f>
        <v>1.2522045855379189</v>
      </c>
      <c r="X302" s="8">
        <f>IF(W302 = "NULL", "NULL", W302*28.35)</f>
        <v>35.5</v>
      </c>
      <c r="Y302" s="8">
        <f>IF(G302 = "NULL", "NULL", G302*4)</f>
        <v>20.035273368606703</v>
      </c>
      <c r="Z302" s="8">
        <f>IF(G302 = "NULL", "NULL", H302*4)</f>
        <v>568</v>
      </c>
      <c r="AA302" s="15">
        <v>15000000581</v>
      </c>
      <c r="AB302" s="8">
        <f>IF(OR(E302 = "NULL", G302 = "NULL"), "NULL", (E302+G302)/2)</f>
        <v>3.7037037037037037</v>
      </c>
      <c r="AC302" s="8">
        <f>IF(OR(F302 = "NULL", H302 = "NULL"), "NULL", (F302+H302)/2)</f>
        <v>105</v>
      </c>
      <c r="AD302" s="15">
        <v>17000000581</v>
      </c>
      <c r="AE302" s="8">
        <f>IF(H302 = "NULL", "NULL", AF302/28.35)</f>
        <v>12.522045855379188</v>
      </c>
      <c r="AF302" s="8">
        <f>IF(H302 = "NULL", "NULL", J302*2)</f>
        <v>355</v>
      </c>
      <c r="AG302" s="15">
        <v>19000000581</v>
      </c>
      <c r="AH302" s="8">
        <f>IF(AB302 = "NULL", "NULL", AB302*2)</f>
        <v>7.4074074074074074</v>
      </c>
      <c r="AI302" s="8">
        <f>IF(AC302 = "NULL", "NULL", AC302*2)</f>
        <v>210</v>
      </c>
      <c r="AJ302" s="15">
        <v>21000000581</v>
      </c>
      <c r="AK302" s="13" t="s">
        <v>2673</v>
      </c>
      <c r="AL302" s="48" t="str">
        <f>SUBSTITUTE(D302,CHAR(10)&amp;"• Packed in a facility and/or equipment that produces products containing peanuts, tree nuts, soybean, milk, dairy, eggs, fish, shellfish, wheat, sesame •","")</f>
        <v>Magia Smoked Applewood Sea Salt Ingredients:
sea salt smoked over applewood fire
• Packed in a facility and/or equipment that produces products containing peanuts, tree nuts, soybean, milk, dairy, eggs, fish, shellfish, wheat, sesame. •</v>
      </c>
    </row>
    <row r="303" spans="1:38" ht="150" x14ac:dyDescent="0.3">
      <c r="A303" s="10" t="s">
        <v>679</v>
      </c>
      <c r="B303" s="10" t="s">
        <v>680</v>
      </c>
      <c r="C303" s="10" t="s">
        <v>681</v>
      </c>
      <c r="D303" s="11" t="s">
        <v>2612</v>
      </c>
      <c r="E303" s="8">
        <f>IF(F303 = "NULL", "NULL", F303/28.35)</f>
        <v>2</v>
      </c>
      <c r="F303" s="8">
        <v>56.7</v>
      </c>
      <c r="G303" s="8">
        <f>IF(H303 = "NULL", "NULL", H303/28.35)</f>
        <v>4</v>
      </c>
      <c r="H303" s="8">
        <v>113.4</v>
      </c>
      <c r="I303" s="8">
        <f>IF(G303 = "NULL", "NULL", G303*1.25)</f>
        <v>5</v>
      </c>
      <c r="J303" s="8">
        <f>IF(G303 = "NULL", "NULL", H303*1.25)</f>
        <v>141.75</v>
      </c>
      <c r="K303" s="8">
        <f>IF(G303 = "NULL", "NULL", G303*2)</f>
        <v>8</v>
      </c>
      <c r="L303" s="8">
        <f>IF(G303 = "NULL", "NULL", H303*2)</f>
        <v>226.8</v>
      </c>
      <c r="M303" s="11" t="str">
        <f>CONCATENATE(D303, CHAR(10), " - NET WT. ", TEXT(E303, "0.00"), " oz (", F303, " grams)")</f>
        <v>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303" s="12">
        <v>10000000199</v>
      </c>
      <c r="O303" s="12">
        <v>30000000199</v>
      </c>
      <c r="P303" s="12">
        <v>50000000199</v>
      </c>
      <c r="Q303" s="12">
        <v>70000000199</v>
      </c>
      <c r="R303" s="12">
        <v>90000000199</v>
      </c>
      <c r="S303" s="12">
        <v>11000000199</v>
      </c>
      <c r="T303" s="12">
        <v>13000000199</v>
      </c>
      <c r="U303" s="10" t="s">
        <v>38</v>
      </c>
      <c r="V303" s="11" t="s">
        <v>146</v>
      </c>
      <c r="W303" s="8">
        <f>IF(G303 = "NULL", "NULL", G303/4)</f>
        <v>1</v>
      </c>
      <c r="X303" s="8">
        <f>IF(W303 = "NULL", "NULL", W303*28.35)</f>
        <v>28.35</v>
      </c>
      <c r="Y303" s="8">
        <f>IF(G303 = "NULL", "NULL", G303*4)</f>
        <v>16</v>
      </c>
      <c r="Z303" s="8">
        <f>IF(G303 = "NULL", "NULL", H303*4)</f>
        <v>453.6</v>
      </c>
      <c r="AA303" s="15">
        <v>15000000199</v>
      </c>
      <c r="AB303" s="8">
        <f>IF(OR(E303 = "NULL", G303 = "NULL"), "NULL", (E303+G303)/2)</f>
        <v>3</v>
      </c>
      <c r="AC303" s="8">
        <f>IF(OR(F303 = "NULL", H303 = "NULL"), "NULL", (F303+H303)/2)</f>
        <v>85.050000000000011</v>
      </c>
      <c r="AD303" s="15">
        <v>17000000199</v>
      </c>
      <c r="AE303" s="8">
        <f>IF(H303 = "NULL", "NULL", AF303/28.35)</f>
        <v>10</v>
      </c>
      <c r="AF303" s="8">
        <f>IF(H303 = "NULL", "NULL", J303*2)</f>
        <v>283.5</v>
      </c>
      <c r="AG303" s="15">
        <v>19000000199</v>
      </c>
      <c r="AH303" s="8">
        <f>IF(AB303 = "NULL", "NULL", AB303*2)</f>
        <v>6</v>
      </c>
      <c r="AI303" s="8">
        <f>IF(AC303 = "NULL", "NULL", AC303*2)</f>
        <v>170.10000000000002</v>
      </c>
      <c r="AJ303" s="15">
        <v>21000000199</v>
      </c>
      <c r="AK303" s="13"/>
      <c r="AL303" s="11" t="str">
        <f>SUBSTITUTE(D303,CHAR(10)&amp;"• Packed in a facility and/or equipment that produces products containing peanuts, tree nuts, soybean, milk, dairy, eggs, fish, shellfish, wheat, sesame. •","")</f>
        <v>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v>
      </c>
    </row>
    <row r="304" spans="1:38" ht="31.2" x14ac:dyDescent="0.3">
      <c r="A304" s="10" t="s">
        <v>682</v>
      </c>
      <c r="B304" s="10" t="s">
        <v>683</v>
      </c>
      <c r="C304" s="10" t="s">
        <v>684</v>
      </c>
      <c r="D304" s="11" t="s">
        <v>32</v>
      </c>
      <c r="E304" s="8">
        <f>IF(F304 = "NULL", "NULL", F304/28.35)</f>
        <v>2.9001763668430334</v>
      </c>
      <c r="F304" s="8">
        <v>82.22</v>
      </c>
      <c r="G304" s="8">
        <f>IF(H304 = "NULL", "NULL", H304/28.35)</f>
        <v>5.8</v>
      </c>
      <c r="H304" s="8">
        <v>164.43</v>
      </c>
      <c r="I304" s="8">
        <f>IF(G304 = "NULL", "NULL", G304*1.25)</f>
        <v>7.25</v>
      </c>
      <c r="J304" s="8">
        <f>IF(G304 = "NULL", "NULL", H304*1.25)</f>
        <v>205.53750000000002</v>
      </c>
      <c r="K304" s="8">
        <f>IF(G304 = "NULL", "NULL", G304*2)</f>
        <v>11.6</v>
      </c>
      <c r="L304" s="8">
        <f>IF(G304 = "NULL", "NULL", H304*2)</f>
        <v>328.86</v>
      </c>
      <c r="M304" s="11" t="str">
        <f>CONCATENATE(D304, CHAR(10), " - NET WT. ", TEXT(E304, "0.00"), " oz (", F304, " grams)")</f>
        <v>NULL
 - NET WT. 2.90 oz (82.22 grams)</v>
      </c>
      <c r="N304" s="12">
        <v>10000000200</v>
      </c>
      <c r="O304" s="12">
        <v>30000000200</v>
      </c>
      <c r="P304" s="12">
        <v>50000000200</v>
      </c>
      <c r="Q304" s="12">
        <v>70000000200</v>
      </c>
      <c r="R304" s="12">
        <v>90000000200</v>
      </c>
      <c r="S304" s="12">
        <v>11000000200</v>
      </c>
      <c r="T304" s="12">
        <v>13000000200</v>
      </c>
      <c r="U304" s="10"/>
      <c r="V304" s="11"/>
      <c r="W304" s="8">
        <f>IF(G304 = "NULL", "NULL", G304/4)</f>
        <v>1.45</v>
      </c>
      <c r="X304" s="8">
        <f>IF(W304 = "NULL", "NULL", W304*28.35)</f>
        <v>41.107500000000002</v>
      </c>
      <c r="Y304" s="8">
        <f>IF(G304 = "NULL", "NULL", G304*4)</f>
        <v>23.2</v>
      </c>
      <c r="Z304" s="8">
        <f>IF(G304 = "NULL", "NULL", H304*4)</f>
        <v>657.72</v>
      </c>
      <c r="AA304" s="15">
        <v>15000000200</v>
      </c>
      <c r="AB304" s="8">
        <f>IF(OR(E304 = "NULL", G304 = "NULL"), "NULL", (E304+G304)/2)</f>
        <v>4.3500881834215166</v>
      </c>
      <c r="AC304" s="8">
        <f>IF(OR(F304 = "NULL", H304 = "NULL"), "NULL", (F304+H304)/2)</f>
        <v>123.325</v>
      </c>
      <c r="AD304" s="15">
        <v>17000000200</v>
      </c>
      <c r="AE304" s="8">
        <f>IF(H304 = "NULL", "NULL", AF304/28.35)</f>
        <v>14.5</v>
      </c>
      <c r="AF304" s="8">
        <f>IF(H304 = "NULL", "NULL", J304*2)</f>
        <v>411.07500000000005</v>
      </c>
      <c r="AG304" s="15">
        <v>19000000200</v>
      </c>
      <c r="AH304" s="8">
        <f>IF(AB304 = "NULL", "NULL", AB304*2)</f>
        <v>8.7001763668430332</v>
      </c>
      <c r="AI304" s="8">
        <f>IF(AC304 = "NULL", "NULL", AC304*2)</f>
        <v>246.65</v>
      </c>
      <c r="AJ304" s="15">
        <v>21000000200</v>
      </c>
      <c r="AK304" s="13"/>
      <c r="AL304" s="11" t="str">
        <f>SUBSTITUTE(D304,CHAR(10)&amp;"• Packed in a facility and/or equipment that produces products containing peanuts, tree nuts, soybean, milk, dairy, eggs, fish, shellfish, wheat, sesame. •","")</f>
        <v>NULL</v>
      </c>
    </row>
    <row r="305" spans="1:38" ht="75" x14ac:dyDescent="0.3">
      <c r="A305" s="10" t="s">
        <v>1648</v>
      </c>
      <c r="B305" s="10" t="s">
        <v>685</v>
      </c>
      <c r="C305" s="10" t="s">
        <v>685</v>
      </c>
      <c r="D305" s="11" t="s">
        <v>2356</v>
      </c>
      <c r="E305" s="8">
        <f>IF(F305 = "NULL", "NULL", F305/28.35)</f>
        <v>0.8</v>
      </c>
      <c r="F305" s="8">
        <v>22.680000000000003</v>
      </c>
      <c r="G305" s="8">
        <f>IF(H305 = "NULL", "NULL", H305/28.35)</f>
        <v>1.6</v>
      </c>
      <c r="H305" s="8">
        <v>45.360000000000007</v>
      </c>
      <c r="I305" s="8">
        <f>IF(G305 = "NULL", "NULL", G305*1.25)</f>
        <v>2</v>
      </c>
      <c r="J305" s="8">
        <f>IF(G305 = "NULL", "NULL", H305*1.25)</f>
        <v>56.70000000000001</v>
      </c>
      <c r="K305" s="8">
        <f>IF(G305 = "NULL", "NULL", G305*2)</f>
        <v>3.2</v>
      </c>
      <c r="L305" s="8">
        <f>IF(G305 = "NULL", "NULL", H305*2)</f>
        <v>90.720000000000013</v>
      </c>
      <c r="M305" s="11" t="str">
        <f>CONCATENATE(D305, CHAR(10), " - NET WT. ", TEXT(E305, "0.00"), " oz (", F305, " grams)")</f>
        <v>Mango Tea Ingredients:
black tea, marigold petals, artificial flavoring
• Packed in a facility and/or equipment that produces products containing peanuts, tree nuts, soybean, milk, dairy, eggs, fish, shellfish, wheat, sesame. •
 - NET WT. 0.80 oz (22.68 grams)</v>
      </c>
      <c r="N305" s="12">
        <v>10000000201</v>
      </c>
      <c r="O305" s="12">
        <v>30000000201</v>
      </c>
      <c r="P305" s="12">
        <v>50000000201</v>
      </c>
      <c r="Q305" s="12">
        <v>70000000201</v>
      </c>
      <c r="R305" s="12">
        <v>90000000201</v>
      </c>
      <c r="S305" s="12">
        <v>11000000201</v>
      </c>
      <c r="T305" s="12">
        <v>13000000201</v>
      </c>
      <c r="U305" s="10" t="s">
        <v>38</v>
      </c>
      <c r="V305" s="11" t="s">
        <v>1299</v>
      </c>
      <c r="W305" s="8">
        <f>IF(G305 = "NULL", "NULL", G305/4)</f>
        <v>0.4</v>
      </c>
      <c r="X305" s="8">
        <f>IF(W305 = "NULL", "NULL", W305*28.35)</f>
        <v>11.340000000000002</v>
      </c>
      <c r="Y305" s="8">
        <f>IF(G305 = "NULL", "NULL", G305*4)</f>
        <v>6.4</v>
      </c>
      <c r="Z305" s="8">
        <f>IF(G305 = "NULL", "NULL", H305*4)</f>
        <v>181.44000000000003</v>
      </c>
      <c r="AA305" s="15">
        <v>15000000201</v>
      </c>
      <c r="AB305" s="8">
        <f>IF(OR(E305 = "NULL", G305 = "NULL"), "NULL", (E305+G305)/2)</f>
        <v>1.2000000000000002</v>
      </c>
      <c r="AC305" s="8">
        <f>IF(OR(F305 = "NULL", H305 = "NULL"), "NULL", (F305+H305)/2)</f>
        <v>34.020000000000003</v>
      </c>
      <c r="AD305" s="15">
        <v>17000000201</v>
      </c>
      <c r="AE305" s="8">
        <f>IF(H305 = "NULL", "NULL", AF305/28.35)</f>
        <v>4.0000000000000009</v>
      </c>
      <c r="AF305" s="8">
        <f>IF(H305 = "NULL", "NULL", J305*2)</f>
        <v>113.40000000000002</v>
      </c>
      <c r="AG305" s="15">
        <v>19000000201</v>
      </c>
      <c r="AH305" s="8">
        <f>IF(AB305 = "NULL", "NULL", AB305*2)</f>
        <v>2.4000000000000004</v>
      </c>
      <c r="AI305" s="8">
        <f>IF(AC305 = "NULL", "NULL", AC305*2)</f>
        <v>68.040000000000006</v>
      </c>
      <c r="AJ305" s="15">
        <v>21000000201</v>
      </c>
      <c r="AK305" s="13"/>
      <c r="AL305" s="11" t="str">
        <f>SUBSTITUTE(D305,CHAR(10)&amp;"• Packed in a facility and/or equipment that produces products containing peanuts, tree nuts, soybean, milk, dairy, eggs, fish, shellfish, wheat, sesame. •","")</f>
        <v>Mango Tea Ingredients:
black tea, marigold petals, artificial flavoring</v>
      </c>
    </row>
    <row r="306" spans="1:38" ht="105" x14ac:dyDescent="0.3">
      <c r="A306" s="10" t="s">
        <v>686</v>
      </c>
      <c r="B306" s="10" t="s">
        <v>687</v>
      </c>
      <c r="C306" s="10" t="s">
        <v>688</v>
      </c>
      <c r="D306" s="11" t="s">
        <v>2407</v>
      </c>
      <c r="E306" s="8">
        <f>IF(F306 = "NULL", "NULL", F306/28.35)</f>
        <v>1.8</v>
      </c>
      <c r="F306" s="8">
        <v>51.03</v>
      </c>
      <c r="G306" s="8">
        <f>IF(H306 = "NULL", "NULL", H306/28.35)</f>
        <v>3.6</v>
      </c>
      <c r="H306" s="8">
        <v>102.06</v>
      </c>
      <c r="I306" s="8">
        <f>IF(G306 = "NULL", "NULL", G306*1.25)</f>
        <v>4.5</v>
      </c>
      <c r="J306" s="8">
        <f>IF(G306 = "NULL", "NULL", H306*1.25)</f>
        <v>127.575</v>
      </c>
      <c r="K306" s="8">
        <f>IF(G306 = "NULL", "NULL", G306*2)</f>
        <v>7.2</v>
      </c>
      <c r="L306" s="8">
        <f>IF(G306 = "NULL", "NULL", H306*2)</f>
        <v>204.12</v>
      </c>
      <c r="M306" s="11" t="str">
        <f>CONCATENATE(D306, CHAR(10), " - NET WT. ", TEXT(E306, "0.00"), " oz (", F306, " grams)")</f>
        <v>Maple Butter Popcorn Seasoning Ingredients:
natural maple and butter flavor, brown sugar, sugar, whey, salt, &lt;2% silicon dioxide to prevent caking
• ALLERGY ALERT: contains dairy •
• Packed in a facility and/or equipment that produces products containing peanuts, tree nuts, soybean, milk, dairy, eggs, fish, shellfish, wheat, sesame. •
 - NET WT. 1.80 oz (51.03 grams)</v>
      </c>
      <c r="N306" s="12">
        <v>10000000202</v>
      </c>
      <c r="O306" s="12">
        <v>30000000202</v>
      </c>
      <c r="P306" s="12">
        <v>50000000202</v>
      </c>
      <c r="Q306" s="12">
        <v>70000000202</v>
      </c>
      <c r="R306" s="12">
        <v>90000000202</v>
      </c>
      <c r="S306" s="12">
        <v>11000000202</v>
      </c>
      <c r="T306" s="12">
        <v>13000000202</v>
      </c>
      <c r="U306" s="10"/>
      <c r="V306" s="11"/>
      <c r="W306" s="8">
        <f>IF(G306 = "NULL", "NULL", G306/4)</f>
        <v>0.9</v>
      </c>
      <c r="X306" s="8">
        <f>IF(W306 = "NULL", "NULL", W306*28.35)</f>
        <v>25.515000000000001</v>
      </c>
      <c r="Y306" s="8">
        <f>IF(G306 = "NULL", "NULL", G306*4)</f>
        <v>14.4</v>
      </c>
      <c r="Z306" s="8">
        <f>IF(G306 = "NULL", "NULL", H306*4)</f>
        <v>408.24</v>
      </c>
      <c r="AA306" s="15">
        <v>15000000202</v>
      </c>
      <c r="AB306" s="8">
        <f>IF(OR(E306 = "NULL", G306 = "NULL"), "NULL", (E306+G306)/2)</f>
        <v>2.7</v>
      </c>
      <c r="AC306" s="8">
        <f>IF(OR(F306 = "NULL", H306 = "NULL"), "NULL", (F306+H306)/2)</f>
        <v>76.545000000000002</v>
      </c>
      <c r="AD306" s="15">
        <v>17000000202</v>
      </c>
      <c r="AE306" s="8">
        <f>IF(H306 = "NULL", "NULL", AF306/28.35)</f>
        <v>9</v>
      </c>
      <c r="AF306" s="8">
        <f>IF(H306 = "NULL", "NULL", J306*2)</f>
        <v>255.15</v>
      </c>
      <c r="AG306" s="15">
        <v>19000000202</v>
      </c>
      <c r="AH306" s="8">
        <f>IF(AB306 = "NULL", "NULL", AB306*2)</f>
        <v>5.4</v>
      </c>
      <c r="AI306" s="8">
        <f>IF(AC306 = "NULL", "NULL", AC306*2)</f>
        <v>153.09</v>
      </c>
      <c r="AJ306" s="15">
        <v>21000000202</v>
      </c>
      <c r="AK306" s="13"/>
      <c r="AL306" s="11" t="str">
        <f>SUBSTITUTE(D306,CHAR(10)&amp;"• Packed in a facility and/or equipment that produces products containing peanuts, tree nuts, soybean, milk, dairy, eggs, fish, shellfish, wheat, sesame. •","")</f>
        <v>Maple Butter Popcorn Seasoning Ingredients:
natural maple and butter flavor, brown sugar, sugar, whey, salt, &lt;2% silicon dioxide to prevent caking
• ALLERGY ALERT: contains dairy •</v>
      </c>
    </row>
    <row r="307" spans="1:38" ht="75" x14ac:dyDescent="0.3">
      <c r="A307" s="10" t="s">
        <v>689</v>
      </c>
      <c r="B307" s="10" t="s">
        <v>690</v>
      </c>
      <c r="C307" s="10" t="s">
        <v>691</v>
      </c>
      <c r="D307" s="11" t="s">
        <v>2595</v>
      </c>
      <c r="E307" s="8">
        <f>IF(F307 = "NULL", "NULL", F307/28.35)</f>
        <v>2.1</v>
      </c>
      <c r="F307" s="8">
        <v>59.535000000000004</v>
      </c>
      <c r="G307" s="8">
        <f>IF(H307 = "NULL", "NULL", H307/28.35)</f>
        <v>4.2</v>
      </c>
      <c r="H307" s="8">
        <v>119.07000000000001</v>
      </c>
      <c r="I307" s="8">
        <f>IF(G307 = "NULL", "NULL", G307*1.25)</f>
        <v>5.25</v>
      </c>
      <c r="J307" s="8">
        <f>IF(G307 = "NULL", "NULL", H307*1.25)</f>
        <v>148.83750000000001</v>
      </c>
      <c r="K307" s="8">
        <f>IF(G307 = "NULL", "NULL", G307*2)</f>
        <v>8.4</v>
      </c>
      <c r="L307" s="8">
        <f>IF(G307 = "NULL", "NULL", H307*2)</f>
        <v>238.14000000000001</v>
      </c>
      <c r="M307" s="11" t="str">
        <f>CONCATENATE(D307, CHAR(10), " - NET WT. ", TEXT(E307, "0.00"), " oz (", F307, " grams)")</f>
        <v>Maple Cinnamon Sugar Ingredients:
cinnamon, pure maple syrup sugar granules
• Packed in a facility and/or equipment that produces products containing peanuts, tree nuts, soybean, milk, dairy, eggs, fish, shellfish, wheat, sesame. •
 - NET WT. 2.10 oz (59.535 grams)</v>
      </c>
      <c r="N307" s="12">
        <v>10000000203</v>
      </c>
      <c r="O307" s="12">
        <v>30000000203</v>
      </c>
      <c r="P307" s="12">
        <v>50000000203</v>
      </c>
      <c r="Q307" s="12">
        <v>70000000203</v>
      </c>
      <c r="R307" s="12">
        <v>90000000203</v>
      </c>
      <c r="S307" s="12">
        <v>11000000203</v>
      </c>
      <c r="T307" s="12">
        <v>13000000203</v>
      </c>
      <c r="U307" s="10"/>
      <c r="V307" s="11"/>
      <c r="W307" s="8">
        <f>IF(G307 = "NULL", "NULL", G307/4)</f>
        <v>1.05</v>
      </c>
      <c r="X307" s="8">
        <f>IF(W307 = "NULL", "NULL", W307*28.35)</f>
        <v>29.767500000000002</v>
      </c>
      <c r="Y307" s="8">
        <f>IF(G307 = "NULL", "NULL", G307*4)</f>
        <v>16.8</v>
      </c>
      <c r="Z307" s="8">
        <f>IF(G307 = "NULL", "NULL", H307*4)</f>
        <v>476.28000000000003</v>
      </c>
      <c r="AA307" s="15">
        <v>15000000203</v>
      </c>
      <c r="AB307" s="8">
        <f>IF(OR(E307 = "NULL", G307 = "NULL"), "NULL", (E307+G307)/2)</f>
        <v>3.1500000000000004</v>
      </c>
      <c r="AC307" s="8">
        <f>IF(OR(F307 = "NULL", H307 = "NULL"), "NULL", (F307+H307)/2)</f>
        <v>89.302500000000009</v>
      </c>
      <c r="AD307" s="15">
        <v>17000000203</v>
      </c>
      <c r="AE307" s="8">
        <f>IF(H307 = "NULL", "NULL", AF307/28.35)</f>
        <v>10.5</v>
      </c>
      <c r="AF307" s="8">
        <f>IF(H307 = "NULL", "NULL", J307*2)</f>
        <v>297.67500000000001</v>
      </c>
      <c r="AG307" s="15">
        <v>19000000203</v>
      </c>
      <c r="AH307" s="8">
        <f>IF(AB307 = "NULL", "NULL", AB307*2)</f>
        <v>6.3000000000000007</v>
      </c>
      <c r="AI307" s="8">
        <f>IF(AC307 = "NULL", "NULL", AC307*2)</f>
        <v>178.60500000000002</v>
      </c>
      <c r="AJ307" s="15">
        <v>21000000203</v>
      </c>
      <c r="AK307" s="13"/>
      <c r="AL307" s="11" t="str">
        <f>SUBSTITUTE(D307,CHAR(10)&amp;"• Packed in a facility and/or equipment that produces products containing peanuts, tree nuts, soybean, milk, dairy, eggs, fish, shellfish, wheat, sesame. •","")</f>
        <v>Maple Cinnamon Sugar Ingredients:
cinnamon, pure maple syrup sugar granules</v>
      </c>
    </row>
    <row r="308" spans="1:38" ht="210" x14ac:dyDescent="0.3">
      <c r="A308" s="41" t="s">
        <v>692</v>
      </c>
      <c r="B308" s="10" t="s">
        <v>693</v>
      </c>
      <c r="C308" s="10" t="s">
        <v>694</v>
      </c>
      <c r="D308" s="11" t="s">
        <v>2615</v>
      </c>
      <c r="E308" s="8">
        <f>IF(F308 = "NULL", "NULL", F308/28.35)</f>
        <v>1.6875</v>
      </c>
      <c r="F308" s="8">
        <v>47.840625000000003</v>
      </c>
      <c r="G308" s="8">
        <f>IF(H308 = "NULL", "NULL", H308/28.35)</f>
        <v>3.375</v>
      </c>
      <c r="H308" s="8">
        <v>95.681250000000006</v>
      </c>
      <c r="I308" s="8">
        <f>IF(G308 = "NULL", "NULL", G308*1.25)</f>
        <v>4.21875</v>
      </c>
      <c r="J308" s="8">
        <f>IF(G308 = "NULL", "NULL", H308*1.25)</f>
        <v>119.6015625</v>
      </c>
      <c r="K308" s="8">
        <f>IF(G308 = "NULL", "NULL", G308*2)</f>
        <v>6.75</v>
      </c>
      <c r="L308" s="8">
        <f>IF(G308 = "NULL", "NULL", H308*2)</f>
        <v>191.36250000000001</v>
      </c>
      <c r="M308" s="11" t="str">
        <f>CONCATENATE(D308, CHAR(10), " - NET WT. ", TEXT(E308, "0.00"), " oz (", F308, " grams)")</f>
        <v>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08" s="12">
        <v>10000000462</v>
      </c>
      <c r="O308" s="12">
        <v>30000000462</v>
      </c>
      <c r="P308" s="12">
        <v>50000000462</v>
      </c>
      <c r="Q308" s="12">
        <v>70000000462</v>
      </c>
      <c r="R308" s="12">
        <v>90000000462</v>
      </c>
      <c r="S308" s="12">
        <v>11000000462</v>
      </c>
      <c r="T308" s="12">
        <v>13000000462</v>
      </c>
      <c r="U308" s="11"/>
      <c r="V308" s="11"/>
      <c r="W308" s="8">
        <f>IF(G308 = "NULL", "NULL", G308/4)</f>
        <v>0.84375</v>
      </c>
      <c r="X308" s="8">
        <f>IF(W308 = "NULL", "NULL", W308*28.35)</f>
        <v>23.920312500000001</v>
      </c>
      <c r="Y308" s="8">
        <f>IF(G308 = "NULL", "NULL", G308*4)</f>
        <v>13.5</v>
      </c>
      <c r="Z308" s="8">
        <f>IF(G308 = "NULL", "NULL", H308*4)</f>
        <v>382.72500000000002</v>
      </c>
      <c r="AA308" s="15">
        <v>15000000462</v>
      </c>
      <c r="AB308" s="8">
        <f>IF(OR(E308 = "NULL", G308 = "NULL"), "NULL", (E308+G308)/2)</f>
        <v>2.53125</v>
      </c>
      <c r="AC308" s="8">
        <f>IF(OR(F308 = "NULL", H308 = "NULL"), "NULL", (F308+H308)/2)</f>
        <v>71.760937500000011</v>
      </c>
      <c r="AD308" s="15">
        <v>17000000462</v>
      </c>
      <c r="AE308" s="8">
        <f>IF(H308 = "NULL", "NULL", AF308/28.35)</f>
        <v>8.4375</v>
      </c>
      <c r="AF308" s="8">
        <f>IF(H308 = "NULL", "NULL", J308*2)</f>
        <v>239.203125</v>
      </c>
      <c r="AG308" s="15">
        <v>19000000462</v>
      </c>
      <c r="AH308" s="8">
        <f>IF(AB308 = "NULL", "NULL", AB308*2)</f>
        <v>5.0625</v>
      </c>
      <c r="AI308" s="8">
        <f>IF(AC308 = "NULL", "NULL", AC308*2)</f>
        <v>143.52187500000002</v>
      </c>
      <c r="AJ308" s="15">
        <v>21000000462</v>
      </c>
      <c r="AK308" s="13" t="s">
        <v>695</v>
      </c>
      <c r="AL308" s="11" t="str">
        <f>SUBSTITUTE(D308,CHAR(10)&amp;"• Packed in a facility and/or equipment that produces products containing peanuts, tree nuts, soybean, milk, dairy, eggs, fish, shellfish, wheat, sesame. •","")</f>
        <v>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v>
      </c>
    </row>
    <row r="309" spans="1:38" ht="31.2" x14ac:dyDescent="0.3">
      <c r="A309" s="10" t="s">
        <v>696</v>
      </c>
      <c r="B309" s="10" t="s">
        <v>697</v>
      </c>
      <c r="C309" s="10" t="s">
        <v>698</v>
      </c>
      <c r="D309" s="11" t="s">
        <v>32</v>
      </c>
      <c r="E309" s="8">
        <f>IF(F309 = "NULL", "NULL", F309/28.35)</f>
        <v>2.9</v>
      </c>
      <c r="F309" s="8">
        <v>82.215000000000003</v>
      </c>
      <c r="G309" s="8">
        <f>IF(H309 = "NULL", "NULL", H309/28.35)</f>
        <v>5.8</v>
      </c>
      <c r="H309" s="8">
        <v>164.43</v>
      </c>
      <c r="I309" s="8">
        <f>IF(G309 = "NULL", "NULL", G309*1.25)</f>
        <v>7.25</v>
      </c>
      <c r="J309" s="8">
        <f>IF(G309 = "NULL", "NULL", H309*1.25)</f>
        <v>205.53750000000002</v>
      </c>
      <c r="K309" s="8">
        <f>IF(G309 = "NULL", "NULL", G309*2)</f>
        <v>11.6</v>
      </c>
      <c r="L309" s="8">
        <f>IF(G309 = "NULL", "NULL", H309*2)</f>
        <v>328.86</v>
      </c>
      <c r="M309" s="11" t="str">
        <f>CONCATENATE(D309, CHAR(10), " - NET WT. ", TEXT(E309, "0.00"), " oz (", F309, " grams)")</f>
        <v>NULL
 - NET WT. 2.90 oz (82.215 grams)</v>
      </c>
      <c r="N309" s="12">
        <v>10000000204</v>
      </c>
      <c r="O309" s="12">
        <v>30000000204</v>
      </c>
      <c r="P309" s="12">
        <v>50000000204</v>
      </c>
      <c r="Q309" s="12">
        <v>70000000204</v>
      </c>
      <c r="R309" s="12">
        <v>90000000204</v>
      </c>
      <c r="S309" s="12">
        <v>11000000204</v>
      </c>
      <c r="T309" s="12">
        <v>13000000204</v>
      </c>
      <c r="U309" s="10"/>
      <c r="V309" s="11" t="s">
        <v>1305</v>
      </c>
      <c r="W309" s="8">
        <f>IF(G309 = "NULL", "NULL", G309/4)</f>
        <v>1.45</v>
      </c>
      <c r="X309" s="8">
        <f>IF(W309 = "NULL", "NULL", W309*28.35)</f>
        <v>41.107500000000002</v>
      </c>
      <c r="Y309" s="8">
        <f>IF(G309 = "NULL", "NULL", G309*4)</f>
        <v>23.2</v>
      </c>
      <c r="Z309" s="8">
        <f>IF(G309 = "NULL", "NULL", H309*4)</f>
        <v>657.72</v>
      </c>
      <c r="AA309" s="15">
        <v>15000000204</v>
      </c>
      <c r="AB309" s="8">
        <f>IF(OR(E309 = "NULL", G309 = "NULL"), "NULL", (E309+G309)/2)</f>
        <v>4.3499999999999996</v>
      </c>
      <c r="AC309" s="8">
        <f>IF(OR(F309 = "NULL", H309 = "NULL"), "NULL", (F309+H309)/2)</f>
        <v>123.32250000000001</v>
      </c>
      <c r="AD309" s="15">
        <v>17000000204</v>
      </c>
      <c r="AE309" s="8">
        <f>IF(H309 = "NULL", "NULL", AF309/28.35)</f>
        <v>14.5</v>
      </c>
      <c r="AF309" s="8">
        <f>IF(H309 = "NULL", "NULL", J309*2)</f>
        <v>411.07500000000005</v>
      </c>
      <c r="AG309" s="15">
        <v>19000000204</v>
      </c>
      <c r="AH309" s="8">
        <f>IF(AB309 = "NULL", "NULL", AB309*2)</f>
        <v>8.6999999999999993</v>
      </c>
      <c r="AI309" s="8">
        <f>IF(AC309 = "NULL", "NULL", AC309*2)</f>
        <v>246.64500000000001</v>
      </c>
      <c r="AJ309" s="15">
        <v>21000000204</v>
      </c>
      <c r="AK309" s="13"/>
      <c r="AL309" s="11" t="str">
        <f>SUBSTITUTE(D309,CHAR(10)&amp;"• Packed in a facility and/or equipment that produces products containing peanuts, tree nuts, soybean, milk, dairy, eggs, fish, shellfish, wheat, sesame. •","")</f>
        <v>NULL</v>
      </c>
    </row>
    <row r="310" spans="1:38" ht="90" x14ac:dyDescent="0.3">
      <c r="A310" s="10" t="s">
        <v>699</v>
      </c>
      <c r="B310" s="10" t="s">
        <v>700</v>
      </c>
      <c r="C310" s="10" t="s">
        <v>701</v>
      </c>
      <c r="D310" s="11" t="s">
        <v>2108</v>
      </c>
      <c r="E310" s="8">
        <f>IF(F310 = "NULL", "NULL", F310/28.35)</f>
        <v>1.7</v>
      </c>
      <c r="F310" s="8">
        <v>48.195</v>
      </c>
      <c r="G310" s="8">
        <f>IF(H310 = "NULL", "NULL", H310/28.35)</f>
        <v>3.4</v>
      </c>
      <c r="H310" s="8">
        <v>96.39</v>
      </c>
      <c r="I310" s="8">
        <f>IF(G310 = "NULL", "NULL", G310*1.25)</f>
        <v>4.25</v>
      </c>
      <c r="J310" s="8">
        <f>IF(G310 = "NULL", "NULL", H310*1.25)</f>
        <v>120.4875</v>
      </c>
      <c r="K310" s="8">
        <f>IF(G310 = "NULL", "NULL", G310*2)</f>
        <v>6.8</v>
      </c>
      <c r="L310" s="8">
        <f>IF(G310 = "NULL", "NULL", H310*2)</f>
        <v>192.78</v>
      </c>
      <c r="M310" s="11" t="str">
        <f>CONCATENATE(D310, CHAR(10), " - NET WT. ", TEXT(E310, "0.00"), " oz (", F310, " grams)")</f>
        <v>Mediterranean Bread Dip Ingredients:
salt, pepper, starch, garlic, monosodium, oregano, sugar, onion and parsley
• Packed in a facility and/or equipment that produces products containing peanuts, tree nuts, soybean, milk, dairy, eggs, fish, shellfish, wheat, sesame. •
 - NET WT. 1.70 oz (48.195 grams)</v>
      </c>
      <c r="N310" s="12">
        <v>10000000206</v>
      </c>
      <c r="O310" s="12">
        <v>30000000206</v>
      </c>
      <c r="P310" s="12">
        <v>50000000206</v>
      </c>
      <c r="Q310" s="12">
        <v>70000000206</v>
      </c>
      <c r="R310" s="12">
        <v>90000000206</v>
      </c>
      <c r="S310" s="12">
        <v>11000000206</v>
      </c>
      <c r="T310" s="12">
        <v>13000000206</v>
      </c>
      <c r="U310" s="10" t="s">
        <v>38</v>
      </c>
      <c r="V310" s="11" t="s">
        <v>195</v>
      </c>
      <c r="W310" s="8">
        <f>IF(G310 = "NULL", "NULL", G310/4)</f>
        <v>0.85</v>
      </c>
      <c r="X310" s="8">
        <f>IF(W310 = "NULL", "NULL", W310*28.35)</f>
        <v>24.0975</v>
      </c>
      <c r="Y310" s="8">
        <f>IF(G310 = "NULL", "NULL", G310*4)</f>
        <v>13.6</v>
      </c>
      <c r="Z310" s="8">
        <f>IF(G310 = "NULL", "NULL", H310*4)</f>
        <v>385.56</v>
      </c>
      <c r="AA310" s="15">
        <v>15000000206</v>
      </c>
      <c r="AB310" s="8">
        <f>IF(OR(E310 = "NULL", G310 = "NULL"), "NULL", (E310+G310)/2)</f>
        <v>2.5499999999999998</v>
      </c>
      <c r="AC310" s="8">
        <f>IF(OR(F310 = "NULL", H310 = "NULL"), "NULL", (F310+H310)/2)</f>
        <v>72.292500000000004</v>
      </c>
      <c r="AD310" s="15">
        <v>17000000206</v>
      </c>
      <c r="AE310" s="8">
        <f>IF(H310 = "NULL", "NULL", AF310/28.35)</f>
        <v>8.5</v>
      </c>
      <c r="AF310" s="8">
        <f>IF(H310 = "NULL", "NULL", J310*2)</f>
        <v>240.97499999999999</v>
      </c>
      <c r="AG310" s="15">
        <v>19000000206</v>
      </c>
      <c r="AH310" s="8">
        <f>IF(AB310 = "NULL", "NULL", AB310*2)</f>
        <v>5.0999999999999996</v>
      </c>
      <c r="AI310" s="8">
        <f>IF(AC310 = "NULL", "NULL", AC310*2)</f>
        <v>144.58500000000001</v>
      </c>
      <c r="AJ310" s="15">
        <v>21000000206</v>
      </c>
      <c r="AK310" s="13" t="s">
        <v>1889</v>
      </c>
      <c r="AL310" s="11" t="str">
        <f>SUBSTITUTE(D310,CHAR(10)&amp;"• Packed in a facility and/or equipment that produces products containing peanuts, tree nuts, soybean, milk, dairy, eggs, fish, shellfish, wheat, sesame. •","")</f>
        <v>Mediterranean Bread Dip Ingredients:
salt, pepper, starch, garlic, monosodium, oregano, sugar, onion and parsley</v>
      </c>
    </row>
    <row r="311" spans="1:38" ht="90" x14ac:dyDescent="0.3">
      <c r="A311" s="41" t="s">
        <v>1975</v>
      </c>
      <c r="B311" s="10" t="s">
        <v>1965</v>
      </c>
      <c r="C311" s="10" t="s">
        <v>1966</v>
      </c>
      <c r="D311" s="11" t="s">
        <v>2234</v>
      </c>
      <c r="E311" s="8">
        <f>IF(F311 = "NULL", "NULL", F311/28.35)</f>
        <v>2.0499999999999998</v>
      </c>
      <c r="F311" s="8">
        <v>58.1175</v>
      </c>
      <c r="G311" s="8">
        <f>IF(H311 = "NULL", "NULL", H311/28.35)</f>
        <v>4.0999999999999996</v>
      </c>
      <c r="H311" s="8">
        <v>116.235</v>
      </c>
      <c r="I311" s="8">
        <f>IF(G311 = "NULL", "NULL", G311*1.25)</f>
        <v>5.125</v>
      </c>
      <c r="J311" s="8">
        <f>IF(G311 = "NULL", "NULL", H311*1.25)</f>
        <v>145.29374999999999</v>
      </c>
      <c r="K311" s="8">
        <f>IF(G311 = "NULL", "NULL", G311*2)</f>
        <v>8.1999999999999993</v>
      </c>
      <c r="L311" s="8">
        <f>IF(G311 = "NULL", "NULL", H311*2)</f>
        <v>232.47</v>
      </c>
      <c r="M311" s="11" t="str">
        <f>CONCATENATE(D311, CHAR(10), " - NET WT. ", TEXT(E311, "0.00"), " oz (", F311, " grams)")</f>
        <v>Mediterranean Bread Dip &amp; Seasoning Ingredients:
sea salt, dehydrated garlic, spices, dehydrated red bell pepper, dehydrated lemon peel
• Packed in a facility and/or equipment that produces products containing peanuts, tree nuts, soybean, milk, dairy, eggs, fish, shellfish, wheat, sesame. •
 - NET WT. 2.05 oz (58.1175 grams)</v>
      </c>
      <c r="N311" s="12">
        <v>10000000547</v>
      </c>
      <c r="O311" s="12">
        <v>30000000547</v>
      </c>
      <c r="P311" s="12">
        <v>50000000547</v>
      </c>
      <c r="Q311" s="12">
        <v>70000000547</v>
      </c>
      <c r="R311" s="12">
        <v>90000000547</v>
      </c>
      <c r="S311" s="12">
        <v>11000000547</v>
      </c>
      <c r="T311" s="12">
        <v>13000000547</v>
      </c>
      <c r="U311" s="10" t="s">
        <v>38</v>
      </c>
      <c r="V311" s="11" t="s">
        <v>1300</v>
      </c>
      <c r="W311" s="8">
        <f>IF(G311 = "NULL", "NULL", G311/4)</f>
        <v>1.0249999999999999</v>
      </c>
      <c r="X311" s="8">
        <f>IF(W311 = "NULL", "NULL", W311*28.35)</f>
        <v>29.05875</v>
      </c>
      <c r="Y311" s="8">
        <f>IF(G311 = "NULL", "NULL", G311*4)</f>
        <v>16.399999999999999</v>
      </c>
      <c r="Z311" s="8">
        <f>IF(G311 = "NULL", "NULL", H311*4)</f>
        <v>464.94</v>
      </c>
      <c r="AA311" s="15">
        <v>15000000547</v>
      </c>
      <c r="AB311" s="8">
        <f>IF(OR(E311 = "NULL", G311 = "NULL"), "NULL", (E311+G311)/2)</f>
        <v>3.0749999999999997</v>
      </c>
      <c r="AC311" s="8">
        <f>IF(OR(F311 = "NULL", H311 = "NULL"), "NULL", (F311+H311)/2)</f>
        <v>87.176249999999996</v>
      </c>
      <c r="AD311" s="15">
        <v>17000000547</v>
      </c>
      <c r="AE311" s="8">
        <f>IF(H311 = "NULL", "NULL", AF311/28.35)</f>
        <v>10.249999999999998</v>
      </c>
      <c r="AF311" s="8">
        <f>IF(H311 = "NULL", "NULL", J311*2)</f>
        <v>290.58749999999998</v>
      </c>
      <c r="AG311" s="15">
        <v>19000000547</v>
      </c>
      <c r="AH311" s="8">
        <f>IF(AB311 = "NULL", "NULL", AB311*2)</f>
        <v>6.1499999999999995</v>
      </c>
      <c r="AI311" s="8">
        <f>IF(AC311 = "NULL", "NULL", AC311*2)</f>
        <v>174.35249999999999</v>
      </c>
      <c r="AJ311" s="15">
        <v>21000000547</v>
      </c>
      <c r="AK311" s="13" t="s">
        <v>1967</v>
      </c>
      <c r="AL311" s="11" t="str">
        <f>SUBSTITUTE(D311,CHAR(10)&amp;"• Packed in a facility and/or equipment that produces products containing peanuts, tree nuts, soybean, milk, dairy, eggs, fish, shellfish, wheat, sesame. •","")</f>
        <v>Mediterranean Bread Dip &amp; Seasoning Ingredients:
sea salt, dehydrated garlic, spices, dehydrated red bell pepper, dehydrated lemon peel</v>
      </c>
    </row>
    <row r="312" spans="1:38" ht="120" x14ac:dyDescent="0.3">
      <c r="A312" s="39" t="s">
        <v>702</v>
      </c>
      <c r="B312" s="10" t="s">
        <v>703</v>
      </c>
      <c r="C312" s="10" t="s">
        <v>704</v>
      </c>
      <c r="D312" s="11" t="s">
        <v>2124</v>
      </c>
      <c r="E312" s="8">
        <f>IF(F312 = "NULL", "NULL", F312/28.35)</f>
        <v>1.8</v>
      </c>
      <c r="F312" s="8">
        <v>51.03</v>
      </c>
      <c r="G312" s="8">
        <f>IF(H312 = "NULL", "NULL", H312/28.35)</f>
        <v>3.6</v>
      </c>
      <c r="H312" s="8">
        <v>102.06</v>
      </c>
      <c r="I312" s="8">
        <f>IF(G312 = "NULL", "NULL", G312*1.25)</f>
        <v>4.5</v>
      </c>
      <c r="J312" s="8">
        <f>IF(G312 = "NULL", "NULL", H312*1.25)</f>
        <v>127.575</v>
      </c>
      <c r="K312" s="8">
        <f>IF(G312 = "NULL", "NULL", G312*2)</f>
        <v>7.2</v>
      </c>
      <c r="L312" s="8">
        <f>IF(G312 = "NULL", "NULL", H312*2)</f>
        <v>204.12</v>
      </c>
      <c r="M312" s="11" t="str">
        <f>CONCATENATE(D312, CHAR(10), " - NET WT. ", TEXT(E312, "0.00"), " oz (", F312, " grams)")</f>
        <v>Mediterranean Garden Bread Dip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
 - NET WT. 1.80 oz (51.03 grams)</v>
      </c>
      <c r="N312" s="12">
        <v>10000000205</v>
      </c>
      <c r="O312" s="12">
        <v>30000000205</v>
      </c>
      <c r="P312" s="12">
        <v>50000000205</v>
      </c>
      <c r="Q312" s="12">
        <v>70000000205</v>
      </c>
      <c r="R312" s="12">
        <v>90000000205</v>
      </c>
      <c r="S312" s="12">
        <v>11000000205</v>
      </c>
      <c r="T312" s="12">
        <v>13000000205</v>
      </c>
      <c r="U312" s="10" t="s">
        <v>38</v>
      </c>
      <c r="V312" s="11" t="s">
        <v>455</v>
      </c>
      <c r="W312" s="8">
        <f>IF(G312 = "NULL", "NULL", G312/4)</f>
        <v>0.9</v>
      </c>
      <c r="X312" s="8">
        <f>IF(W312 = "NULL", "NULL", W312*28.35)</f>
        <v>25.515000000000001</v>
      </c>
      <c r="Y312" s="8">
        <f>IF(G312 = "NULL", "NULL", G312*4)</f>
        <v>14.4</v>
      </c>
      <c r="Z312" s="8">
        <f>IF(G312 = "NULL", "NULL", H312*4)</f>
        <v>408.24</v>
      </c>
      <c r="AA312" s="15">
        <v>15000000205</v>
      </c>
      <c r="AB312" s="8">
        <f>IF(OR(E312 = "NULL", G312 = "NULL"), "NULL", (E312+G312)/2)</f>
        <v>2.7</v>
      </c>
      <c r="AC312" s="8">
        <f>IF(OR(F312 = "NULL", H312 = "NULL"), "NULL", (F312+H312)/2)</f>
        <v>76.545000000000002</v>
      </c>
      <c r="AD312" s="15">
        <v>17000000205</v>
      </c>
      <c r="AE312" s="8">
        <f>IF(H312 = "NULL", "NULL", AF312/28.35)</f>
        <v>9</v>
      </c>
      <c r="AF312" s="8">
        <f>IF(H312 = "NULL", "NULL", J312*2)</f>
        <v>255.15</v>
      </c>
      <c r="AG312" s="15">
        <v>19000000205</v>
      </c>
      <c r="AH312" s="8">
        <f>IF(AB312 = "NULL", "NULL", AB312*2)</f>
        <v>5.4</v>
      </c>
      <c r="AI312" s="8">
        <f>IF(AC312 = "NULL", "NULL", AC312*2)</f>
        <v>153.09</v>
      </c>
      <c r="AJ312" s="15">
        <v>21000000205</v>
      </c>
      <c r="AK312" s="13" t="s">
        <v>1890</v>
      </c>
      <c r="AL312" s="11" t="str">
        <f>SUBSTITUTE(D312,CHAR(10)&amp;"• Packed in a facility and/or equipment that produces products containing peanuts, tree nuts, soybean, milk, dairy, eggs, fish, shellfish, wheat, sesame. •","")</f>
        <v>Mediterranean Garden Bread Dip Ingredients:
spices, onion &amp; garlic powders, salt, tomato powder, lime juice powder (corn syrup solids, lime juice solids, natural flavor), sugar, citric acid, and silicon dioxide (to prevent caking)</v>
      </c>
    </row>
    <row r="313" spans="1:38" ht="120" x14ac:dyDescent="0.3">
      <c r="A313" s="41" t="s">
        <v>705</v>
      </c>
      <c r="B313" s="10" t="s">
        <v>706</v>
      </c>
      <c r="C313" s="10" t="s">
        <v>706</v>
      </c>
      <c r="D313" s="11" t="s">
        <v>2183</v>
      </c>
      <c r="E313" s="8">
        <f>IF(F313 = "NULL", "NULL", F313/28.35)</f>
        <v>1.8</v>
      </c>
      <c r="F313" s="8">
        <v>51.03</v>
      </c>
      <c r="G313" s="8">
        <f>IF(H313 = "NULL", "NULL", H313/28.35)</f>
        <v>3.6</v>
      </c>
      <c r="H313" s="8">
        <v>102.06</v>
      </c>
      <c r="I313" s="8">
        <f>IF(G313 = "NULL", "NULL", G313*1.25)</f>
        <v>4.5</v>
      </c>
      <c r="J313" s="8">
        <f>IF(G313 = "NULL", "NULL", H313*1.25)</f>
        <v>127.575</v>
      </c>
      <c r="K313" s="8">
        <f>IF(G313 = "NULL", "NULL", G313*2)</f>
        <v>7.2</v>
      </c>
      <c r="L313" s="8">
        <f>IF(G313 = "NULL", "NULL", H313*2)</f>
        <v>204.12</v>
      </c>
      <c r="M313" s="11" t="str">
        <f>CONCATENATE(D313, CHAR(10), " - NET WT. ", TEXT(E313, "0.00"), " oz (", F313, " grams)")</f>
        <v>Mediterranean Garden Seasoning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
 - NET WT. 1.80 oz (51.03 grams)</v>
      </c>
      <c r="N313" s="12">
        <v>10000000442</v>
      </c>
      <c r="O313" s="12">
        <v>30000000442</v>
      </c>
      <c r="P313" s="12">
        <v>50000000442</v>
      </c>
      <c r="Q313" s="12">
        <v>70000000442</v>
      </c>
      <c r="R313" s="12">
        <v>90000000442</v>
      </c>
      <c r="S313" s="12">
        <v>11000000442</v>
      </c>
      <c r="T313" s="12">
        <v>13000000442</v>
      </c>
      <c r="U313" s="11" t="s">
        <v>38</v>
      </c>
      <c r="V313" s="11"/>
      <c r="W313" s="8">
        <f>IF(G313 = "NULL", "NULL", G313/4)</f>
        <v>0.9</v>
      </c>
      <c r="X313" s="8">
        <f>IF(W313 = "NULL", "NULL", W313*28.35)</f>
        <v>25.515000000000001</v>
      </c>
      <c r="Y313" s="8">
        <f>IF(G313 = "NULL", "NULL", G313*4)</f>
        <v>14.4</v>
      </c>
      <c r="Z313" s="8">
        <f>IF(G313 = "NULL", "NULL", H313*4)</f>
        <v>408.24</v>
      </c>
      <c r="AA313" s="15">
        <v>15000000442</v>
      </c>
      <c r="AB313" s="8">
        <f>IF(OR(E313 = "NULL", G313 = "NULL"), "NULL", (E313+G313)/2)</f>
        <v>2.7</v>
      </c>
      <c r="AC313" s="8">
        <f>IF(OR(F313 = "NULL", H313 = "NULL"), "NULL", (F313+H313)/2)</f>
        <v>76.545000000000002</v>
      </c>
      <c r="AD313" s="15">
        <v>17000000442</v>
      </c>
      <c r="AE313" s="8">
        <f>IF(H313 = "NULL", "NULL", AF313/28.35)</f>
        <v>9</v>
      </c>
      <c r="AF313" s="8">
        <f>IF(H313 = "NULL", "NULL", J313*2)</f>
        <v>255.15</v>
      </c>
      <c r="AG313" s="15">
        <v>19000000442</v>
      </c>
      <c r="AH313" s="8">
        <f>IF(AB313 = "NULL", "NULL", AB313*2)</f>
        <v>5.4</v>
      </c>
      <c r="AI313" s="8">
        <f>IF(AC313 = "NULL", "NULL", AC313*2)</f>
        <v>153.09</v>
      </c>
      <c r="AJ313" s="15">
        <v>21000000442</v>
      </c>
      <c r="AK313" s="13" t="s">
        <v>707</v>
      </c>
      <c r="AL313" s="11" t="str">
        <f>SUBSTITUTE(D313,CHAR(10)&amp;"• Packed in a facility and/or equipment that produces products containing peanuts, tree nuts, soybean, milk, dairy, eggs, fish, shellfish, wheat, sesame. •","")</f>
        <v>Mediterranean Garden Seasoning Ingredients:
spices, onion &amp; garlic powders, salt, tomato powder, lime juice powder (corn syrup solids, lime juice solids, natural flavor), sugar, citric acid, and silicon dioxide (to prevent caking)</v>
      </c>
    </row>
    <row r="314" spans="1:38" ht="75" x14ac:dyDescent="0.3">
      <c r="A314" s="10" t="s">
        <v>708</v>
      </c>
      <c r="B314" s="10" t="s">
        <v>709</v>
      </c>
      <c r="C314" s="10" t="s">
        <v>710</v>
      </c>
      <c r="D314" s="11" t="s">
        <v>2555</v>
      </c>
      <c r="E314" s="8">
        <f>IF(F314 = "NULL", "NULL", F314/28.35)</f>
        <v>2.9</v>
      </c>
      <c r="F314" s="8">
        <v>82.215000000000003</v>
      </c>
      <c r="G314" s="8">
        <f>IF(H314 = "NULL", "NULL", H314/28.35)</f>
        <v>5.8</v>
      </c>
      <c r="H314" s="8">
        <v>164.43</v>
      </c>
      <c r="I314" s="8">
        <f>IF(G314 = "NULL", "NULL", G314*1.25)</f>
        <v>7.25</v>
      </c>
      <c r="J314" s="8">
        <f>IF(G314 = "NULL", "NULL", H314*1.25)</f>
        <v>205.53750000000002</v>
      </c>
      <c r="K314" s="8">
        <f>IF(G314 = "NULL", "NULL", G314*2)</f>
        <v>11.6</v>
      </c>
      <c r="L314" s="8">
        <f>IF(G314 = "NULL", "NULL", H314*2)</f>
        <v>328.86</v>
      </c>
      <c r="M314" s="11" t="str">
        <f>CONCATENATE(D314, CHAR(10), " - NET WT. ", TEXT(E314, "0.00"), " oz (", F314, " grams)")</f>
        <v>Mediterranean Sea Salt Ingredients:
sea salt
• Packed in a facility and/or equipment that produces products containing peanuts, tree nuts, soybean, milk, dairy, eggs, fish, shellfish, wheat, sesame. •
 - NET WT. 2.90 oz (82.215 grams)</v>
      </c>
      <c r="N314" s="12">
        <v>10000000207</v>
      </c>
      <c r="O314" s="12">
        <v>30000000207</v>
      </c>
      <c r="P314" s="12">
        <v>50000000207</v>
      </c>
      <c r="Q314" s="12">
        <v>70000000207</v>
      </c>
      <c r="R314" s="12">
        <v>90000000207</v>
      </c>
      <c r="S314" s="12">
        <v>11000000207</v>
      </c>
      <c r="T314" s="12">
        <v>13000000207</v>
      </c>
      <c r="U314" s="10"/>
      <c r="V314" s="11"/>
      <c r="W314" s="8">
        <f>IF(G314 = "NULL", "NULL", G314/4)</f>
        <v>1.45</v>
      </c>
      <c r="X314" s="8">
        <f>IF(W314 = "NULL", "NULL", W314*28.35)</f>
        <v>41.107500000000002</v>
      </c>
      <c r="Y314" s="8">
        <f>IF(G314 = "NULL", "NULL", G314*4)</f>
        <v>23.2</v>
      </c>
      <c r="Z314" s="8">
        <f>IF(G314 = "NULL", "NULL", H314*4)</f>
        <v>657.72</v>
      </c>
      <c r="AA314" s="15">
        <v>15000000207</v>
      </c>
      <c r="AB314" s="8">
        <f>IF(OR(E314 = "NULL", G314 = "NULL"), "NULL", (E314+G314)/2)</f>
        <v>4.3499999999999996</v>
      </c>
      <c r="AC314" s="8">
        <f>IF(OR(F314 = "NULL", H314 = "NULL"), "NULL", (F314+H314)/2)</f>
        <v>123.32250000000001</v>
      </c>
      <c r="AD314" s="15">
        <v>17000000207</v>
      </c>
      <c r="AE314" s="8">
        <f>IF(H314 = "NULL", "NULL", AF314/28.35)</f>
        <v>14.5</v>
      </c>
      <c r="AF314" s="8">
        <f>IF(H314 = "NULL", "NULL", J314*2)</f>
        <v>411.07500000000005</v>
      </c>
      <c r="AG314" s="15">
        <v>19000000207</v>
      </c>
      <c r="AH314" s="8">
        <f>IF(AB314 = "NULL", "NULL", AB314*2)</f>
        <v>8.6999999999999993</v>
      </c>
      <c r="AI314" s="8">
        <f>IF(AC314 = "NULL", "NULL", AC314*2)</f>
        <v>246.64500000000001</v>
      </c>
      <c r="AJ314" s="15">
        <v>21000000207</v>
      </c>
      <c r="AK314" s="13"/>
      <c r="AL314" s="11" t="str">
        <f>SUBSTITUTE(D314,CHAR(10)&amp;"• Packed in a facility and/or equipment that produces products containing peanuts, tree nuts, soybean, milk, dairy, eggs, fish, shellfish, wheat, sesame. •","")</f>
        <v>Mediterranean Sea Salt Ingredients:
sea salt</v>
      </c>
    </row>
    <row r="315" spans="1:38" ht="90" x14ac:dyDescent="0.3">
      <c r="A315" s="10" t="s">
        <v>711</v>
      </c>
      <c r="B315" s="10" t="s">
        <v>712</v>
      </c>
      <c r="C315" s="10" t="s">
        <v>713</v>
      </c>
      <c r="D315" s="11" t="s">
        <v>2284</v>
      </c>
      <c r="E315" s="8">
        <f>IF(F315 = "NULL", "NULL", F315/28.35)</f>
        <v>1.2345679012345678</v>
      </c>
      <c r="F315" s="8">
        <v>35</v>
      </c>
      <c r="G315" s="8">
        <f>IF(H315 = "NULL", "NULL", H315/28.35)</f>
        <v>2.7160493827160495</v>
      </c>
      <c r="H315" s="8">
        <v>77</v>
      </c>
      <c r="I315" s="8">
        <f>IF(G315 = "NULL", "NULL", G315*1.25)</f>
        <v>3.3950617283950617</v>
      </c>
      <c r="J315" s="8">
        <f>IF(G315 = "NULL", "NULL", H315*1.25)</f>
        <v>96.25</v>
      </c>
      <c r="K315" s="8">
        <f>IF(G315 = "NULL", "NULL", G315*2)</f>
        <v>5.4320987654320989</v>
      </c>
      <c r="L315" s="8">
        <f>IF(G315 = "NULL", "NULL", H315*2)</f>
        <v>154</v>
      </c>
      <c r="M315" s="11" t="str">
        <f>CONCATENATE(D315, CHAR(10), " - NET WT. ", TEXT(E315, "0.00"), " oz (", F315, " grams)")</f>
        <v>Memphis Grill Seasoning Ingredients:
paprika, salt, sugar, dehydrated onion, dehydrated garlic, spices
• Packed in a facility and/or equipment that produces products containing peanuts, tree nuts, soybean, milk, dairy, eggs, fish, shellfish, wheat, sesame. •
 - NET WT. 1.23 oz (35 grams)</v>
      </c>
      <c r="N315" s="12">
        <v>10000000208</v>
      </c>
      <c r="O315" s="12">
        <v>30000000208</v>
      </c>
      <c r="P315" s="12">
        <v>50000000208</v>
      </c>
      <c r="Q315" s="12">
        <v>70000000208</v>
      </c>
      <c r="R315" s="12">
        <v>90000000208</v>
      </c>
      <c r="S315" s="12">
        <v>11000000208</v>
      </c>
      <c r="T315" s="12">
        <v>13000000208</v>
      </c>
      <c r="U315" s="10" t="s">
        <v>38</v>
      </c>
      <c r="V315" s="11" t="s">
        <v>1300</v>
      </c>
      <c r="W315" s="8">
        <f>IF(G315 = "NULL", "NULL", G315/4)</f>
        <v>0.67901234567901236</v>
      </c>
      <c r="X315" s="8">
        <f>IF(W315 = "NULL", "NULL", W315*28.35)</f>
        <v>19.25</v>
      </c>
      <c r="Y315" s="8">
        <f>IF(G315 = "NULL", "NULL", G315*4)</f>
        <v>10.864197530864198</v>
      </c>
      <c r="Z315" s="8">
        <f>IF(G315 = "NULL", "NULL", H315*4)</f>
        <v>308</v>
      </c>
      <c r="AA315" s="15">
        <v>15000000208</v>
      </c>
      <c r="AB315" s="8">
        <f>IF(OR(E315 = "NULL", G315 = "NULL"), "NULL", (E315+G315)/2)</f>
        <v>1.9753086419753085</v>
      </c>
      <c r="AC315" s="8">
        <f>IF(OR(F315 = "NULL", H315 = "NULL"), "NULL", (F315+H315)/2)</f>
        <v>56</v>
      </c>
      <c r="AD315" s="15">
        <v>17000000208</v>
      </c>
      <c r="AE315" s="8">
        <f>IF(H315 = "NULL", "NULL", AF315/28.35)</f>
        <v>6.7901234567901234</v>
      </c>
      <c r="AF315" s="8">
        <f>IF(H315 = "NULL", "NULL", J315*2)</f>
        <v>192.5</v>
      </c>
      <c r="AG315" s="15">
        <v>19000000208</v>
      </c>
      <c r="AH315" s="8">
        <f>IF(AB315 = "NULL", "NULL", AB315*2)</f>
        <v>3.9506172839506171</v>
      </c>
      <c r="AI315" s="8">
        <f>IF(AC315 = "NULL", "NULL", AC315*2)</f>
        <v>112</v>
      </c>
      <c r="AJ315" s="15">
        <v>21000000208</v>
      </c>
      <c r="AK315" s="13" t="s">
        <v>1599</v>
      </c>
      <c r="AL315" s="11" t="str">
        <f>SUBSTITUTE(D315,CHAR(10)&amp;"• Packed in a facility and/or equipment that produces products containing peanuts, tree nuts, soybean, milk, dairy, eggs, fish, shellfish, wheat, sesame. •","")</f>
        <v>Memphis Grill Seasoning Ingredients:
paprika, salt, sugar, dehydrated onion, dehydrated garlic, spices</v>
      </c>
    </row>
    <row r="316" spans="1:38" ht="75" x14ac:dyDescent="0.3">
      <c r="A316" s="10" t="s">
        <v>714</v>
      </c>
      <c r="B316" s="10" t="s">
        <v>715</v>
      </c>
      <c r="C316" s="10" t="s">
        <v>716</v>
      </c>
      <c r="D316" s="11" t="s">
        <v>2529</v>
      </c>
      <c r="E316" s="8">
        <f>IF(F316 = "NULL", "NULL", F316/28.35)</f>
        <v>2.2999999999999998</v>
      </c>
      <c r="F316" s="8">
        <v>65.204999999999998</v>
      </c>
      <c r="G316" s="8">
        <f>IF(H316 = "NULL", "NULL", H316/28.35)</f>
        <v>4.5999999999999996</v>
      </c>
      <c r="H316" s="8">
        <v>130.41</v>
      </c>
      <c r="I316" s="8">
        <f>IF(G316 = "NULL", "NULL", G316*1.25)</f>
        <v>5.75</v>
      </c>
      <c r="J316" s="8">
        <f>IF(G316 = "NULL", "NULL", H316*1.25)</f>
        <v>163.01249999999999</v>
      </c>
      <c r="K316" s="8">
        <f>IF(G316 = "NULL", "NULL", G316*2)</f>
        <v>9.1999999999999993</v>
      </c>
      <c r="L316" s="8">
        <f>IF(G316 = "NULL", "NULL", H316*2)</f>
        <v>260.82</v>
      </c>
      <c r="M316" s="11" t="str">
        <f>CONCATENATE(D316, CHAR(10), " - NET WT. ", TEXT(E316, "0.00"), " oz (", F316, " grams)")</f>
        <v>Mesquite Smoked Sea Salt Ingredients:
sea salt smoked over mesquite wood
• Packed in a facility and/or equipment that produces products containing peanuts, tree nuts, soybean, milk, dairy, eggs, fish, shellfish, wheat, sesame. •
 - NET WT. 2.30 oz (65.205 grams)</v>
      </c>
      <c r="N316" s="12">
        <v>10000000209</v>
      </c>
      <c r="O316" s="12">
        <v>30000000209</v>
      </c>
      <c r="P316" s="12">
        <v>50000000209</v>
      </c>
      <c r="Q316" s="12">
        <v>70000000209</v>
      </c>
      <c r="R316" s="12">
        <v>90000000209</v>
      </c>
      <c r="S316" s="12">
        <v>11000000209</v>
      </c>
      <c r="T316" s="12">
        <v>13000000209</v>
      </c>
      <c r="U316" s="10"/>
      <c r="V316" s="11"/>
      <c r="W316" s="8">
        <f>IF(G316 = "NULL", "NULL", G316/4)</f>
        <v>1.1499999999999999</v>
      </c>
      <c r="X316" s="8">
        <f>IF(W316 = "NULL", "NULL", W316*28.35)</f>
        <v>32.602499999999999</v>
      </c>
      <c r="Y316" s="8">
        <f>IF(G316 = "NULL", "NULL", G316*4)</f>
        <v>18.399999999999999</v>
      </c>
      <c r="Z316" s="8">
        <f>IF(G316 = "NULL", "NULL", H316*4)</f>
        <v>521.64</v>
      </c>
      <c r="AA316" s="15">
        <v>15000000209</v>
      </c>
      <c r="AB316" s="8">
        <f>IF(OR(E316 = "NULL", G316 = "NULL"), "NULL", (E316+G316)/2)</f>
        <v>3.4499999999999997</v>
      </c>
      <c r="AC316" s="8">
        <f>IF(OR(F316 = "NULL", H316 = "NULL"), "NULL", (F316+H316)/2)</f>
        <v>97.807500000000005</v>
      </c>
      <c r="AD316" s="15">
        <v>17000000209</v>
      </c>
      <c r="AE316" s="8">
        <f>IF(H316 = "NULL", "NULL", AF316/28.35)</f>
        <v>11.499999999999998</v>
      </c>
      <c r="AF316" s="8">
        <f>IF(H316 = "NULL", "NULL", J316*2)</f>
        <v>326.02499999999998</v>
      </c>
      <c r="AG316" s="15">
        <v>19000000209</v>
      </c>
      <c r="AH316" s="8">
        <f>IF(AB316 = "NULL", "NULL", AB316*2)</f>
        <v>6.8999999999999995</v>
      </c>
      <c r="AI316" s="8">
        <f>IF(AC316 = "NULL", "NULL", AC316*2)</f>
        <v>195.61500000000001</v>
      </c>
      <c r="AJ316" s="15">
        <v>21000000209</v>
      </c>
      <c r="AK316" s="13"/>
      <c r="AL316" s="11" t="str">
        <f>SUBSTITUTE(D316,CHAR(10)&amp;"• Packed in a facility and/or equipment that produces products containing peanuts, tree nuts, soybean, milk, dairy, eggs, fish, shellfish, wheat, sesame. •","")</f>
        <v>Mesquite Smoked Sea Salt Ingredients:
sea salt smoked over mesquite wood</v>
      </c>
    </row>
    <row r="317" spans="1:38" ht="105" x14ac:dyDescent="0.3">
      <c r="A317" s="39" t="s">
        <v>717</v>
      </c>
      <c r="B317" s="10" t="s">
        <v>718</v>
      </c>
      <c r="C317" s="10" t="s">
        <v>719</v>
      </c>
      <c r="D317" s="11" t="s">
        <v>2243</v>
      </c>
      <c r="E317" s="8">
        <f>IF(F317 = "NULL", "NULL", F317/28.35)</f>
        <v>1.5000000000000002</v>
      </c>
      <c r="F317" s="8">
        <v>42.525000000000006</v>
      </c>
      <c r="G317" s="8">
        <f>IF(H317 = "NULL", "NULL", H317/28.35)</f>
        <v>3.0000000000000004</v>
      </c>
      <c r="H317" s="8">
        <v>85.050000000000011</v>
      </c>
      <c r="I317" s="8">
        <f>IF(G317 = "NULL", "NULL", G317*1.25)</f>
        <v>3.7500000000000004</v>
      </c>
      <c r="J317" s="8">
        <f>IF(G317 = "NULL", "NULL", H317*1.25)</f>
        <v>106.31250000000001</v>
      </c>
      <c r="K317" s="8">
        <f>IF(G317 = "NULL", "NULL", G317*2)</f>
        <v>6.0000000000000009</v>
      </c>
      <c r="L317" s="8">
        <f>IF(G317 = "NULL", "NULL", H317*2)</f>
        <v>170.10000000000002</v>
      </c>
      <c r="M317" s="11" t="str">
        <f>CONCATENATE(D317, CHAR(10), " - NET WT. ", TEXT(E317, "0.00"), " oz (", F317, " grams)")</f>
        <v>Mesquite Wood Grill Seasoning Ingredients:
sugar, garlic, onion, chardex hickory, paprika, salt, cumin, cayenne, black pepper
• Packed in a facility and/or equipment that produces products containing peanuts, tree nuts, soybean, milk, dairy, eggs, fish, shellfish, wheat, sesame. •
 - NET WT. 1.50 oz (42.525 grams)</v>
      </c>
      <c r="N317" s="12">
        <v>10000000210</v>
      </c>
      <c r="O317" s="12">
        <v>30000000210</v>
      </c>
      <c r="P317" s="12">
        <v>50000000210</v>
      </c>
      <c r="Q317" s="12">
        <v>70000000210</v>
      </c>
      <c r="R317" s="12">
        <v>90000000210</v>
      </c>
      <c r="S317" s="12">
        <v>11000000210</v>
      </c>
      <c r="T317" s="12">
        <v>13000000210</v>
      </c>
      <c r="U317" s="10"/>
      <c r="V317" s="11"/>
      <c r="W317" s="8">
        <f>IF(G317 = "NULL", "NULL", G317/4)</f>
        <v>0.75000000000000011</v>
      </c>
      <c r="X317" s="8">
        <f>IF(W317 = "NULL", "NULL", W317*28.35)</f>
        <v>21.262500000000003</v>
      </c>
      <c r="Y317" s="8">
        <f>IF(G317 = "NULL", "NULL", G317*4)</f>
        <v>12.000000000000002</v>
      </c>
      <c r="Z317" s="8">
        <f>IF(G317 = "NULL", "NULL", H317*4)</f>
        <v>340.20000000000005</v>
      </c>
      <c r="AA317" s="15">
        <v>15000000210</v>
      </c>
      <c r="AB317" s="8">
        <f>IF(OR(E317 = "NULL", G317 = "NULL"), "NULL", (E317+G317)/2)</f>
        <v>2.2500000000000004</v>
      </c>
      <c r="AC317" s="8">
        <f>IF(OR(F317 = "NULL", H317 = "NULL"), "NULL", (F317+H317)/2)</f>
        <v>63.787500000000009</v>
      </c>
      <c r="AD317" s="15">
        <v>17000000210</v>
      </c>
      <c r="AE317" s="8">
        <f>IF(H317 = "NULL", "NULL", AF317/28.35)</f>
        <v>7.5000000000000009</v>
      </c>
      <c r="AF317" s="8">
        <f>IF(H317 = "NULL", "NULL", J317*2)</f>
        <v>212.62500000000003</v>
      </c>
      <c r="AG317" s="15">
        <v>19000000210</v>
      </c>
      <c r="AH317" s="8">
        <f>IF(AB317 = "NULL", "NULL", AB317*2)</f>
        <v>4.5000000000000009</v>
      </c>
      <c r="AI317" s="8">
        <f>IF(AC317 = "NULL", "NULL", AC317*2)</f>
        <v>127.57500000000002</v>
      </c>
      <c r="AJ317" s="15">
        <v>21000000210</v>
      </c>
      <c r="AK317" s="13"/>
      <c r="AL317" s="11" t="str">
        <f>SUBSTITUTE(D317,CHAR(10)&amp;"• Packed in a facility and/or equipment that produces products containing peanuts, tree nuts, soybean, milk, dairy, eggs, fish, shellfish, wheat, sesame. •","")</f>
        <v xml:space="preserve">Mesquite Wood Grill Seasoning Ingredients:
sugar, garlic, onion, chardex hickory, paprika, salt, cumin, cayenne, black pepper
</v>
      </c>
    </row>
    <row r="318" spans="1:38" ht="75" x14ac:dyDescent="0.3">
      <c r="A318" s="10" t="s">
        <v>1125</v>
      </c>
      <c r="B318" s="10" t="s">
        <v>721</v>
      </c>
      <c r="C318" s="10" t="s">
        <v>722</v>
      </c>
      <c r="D318" s="11" t="s">
        <v>2299</v>
      </c>
      <c r="E318" s="8">
        <f>IF(F318 = "NULL", "NULL", F318/28.35)</f>
        <v>2.1</v>
      </c>
      <c r="F318" s="8">
        <v>59.535000000000004</v>
      </c>
      <c r="G318" s="8">
        <f>IF(H318 = "NULL", "NULL", H318/28.35)</f>
        <v>4.2</v>
      </c>
      <c r="H318" s="8">
        <v>119.07000000000001</v>
      </c>
      <c r="I318" s="8">
        <f>IF(G318 = "NULL", "NULL", G318*1.25)</f>
        <v>5.25</v>
      </c>
      <c r="J318" s="8">
        <f>IF(G318 = "NULL", "NULL", H318*1.25)</f>
        <v>148.83750000000001</v>
      </c>
      <c r="K318" s="8">
        <f>IF(G318 = "NULL", "NULL", G318*2)</f>
        <v>8.4</v>
      </c>
      <c r="L318" s="8">
        <f>IF(G318 = "NULL", "NULL", H318*2)</f>
        <v>238.14000000000001</v>
      </c>
      <c r="M318" s="11" t="str">
        <f>CONCATENATE(D318, CHAR(10), " - NET WT. ", TEXT(E318, "0.00"), " oz (", F318, " grams)")</f>
        <v>Mighty Meatloaf Ingredients:
salt, dextrose, onion, spices, msg, garlic
• Packed in a facility and/or equipment that produces products containing peanuts, tree nuts, soybean, milk, dairy, eggs, fish, shellfish, wheat, sesame. •
 - NET WT. 2.10 oz (59.535 grams)</v>
      </c>
      <c r="N318" s="12">
        <v>10000000211</v>
      </c>
      <c r="O318" s="12">
        <v>30000000211</v>
      </c>
      <c r="P318" s="12">
        <v>50000000211</v>
      </c>
      <c r="Q318" s="12">
        <v>70000000211</v>
      </c>
      <c r="R318" s="12">
        <v>90000000211</v>
      </c>
      <c r="S318" s="12">
        <v>11000000211</v>
      </c>
      <c r="T318" s="12">
        <v>13000000211</v>
      </c>
      <c r="U318" s="10"/>
      <c r="V318" s="11"/>
      <c r="W318" s="8">
        <f>IF(G318 = "NULL", "NULL", G318/4)</f>
        <v>1.05</v>
      </c>
      <c r="X318" s="8">
        <f>IF(W318 = "NULL", "NULL", W318*28.35)</f>
        <v>29.767500000000002</v>
      </c>
      <c r="Y318" s="8">
        <f>IF(G318 = "NULL", "NULL", G318*4)</f>
        <v>16.8</v>
      </c>
      <c r="Z318" s="8">
        <f>IF(G318 = "NULL", "NULL", H318*4)</f>
        <v>476.28000000000003</v>
      </c>
      <c r="AA318" s="15">
        <v>15000000211</v>
      </c>
      <c r="AB318" s="8">
        <f>IF(OR(E318 = "NULL", G318 = "NULL"), "NULL", (E318+G318)/2)</f>
        <v>3.1500000000000004</v>
      </c>
      <c r="AC318" s="8">
        <f>IF(OR(F318 = "NULL", H318 = "NULL"), "NULL", (F318+H318)/2)</f>
        <v>89.302500000000009</v>
      </c>
      <c r="AD318" s="15">
        <v>17000000211</v>
      </c>
      <c r="AE318" s="8">
        <f>IF(H318 = "NULL", "NULL", AF318/28.35)</f>
        <v>10.5</v>
      </c>
      <c r="AF318" s="8">
        <f>IF(H318 = "NULL", "NULL", J318*2)</f>
        <v>297.67500000000001</v>
      </c>
      <c r="AG318" s="15">
        <v>19000000211</v>
      </c>
      <c r="AH318" s="8">
        <f>IF(AB318 = "NULL", "NULL", AB318*2)</f>
        <v>6.3000000000000007</v>
      </c>
      <c r="AI318" s="8">
        <f>IF(AC318 = "NULL", "NULL", AC318*2)</f>
        <v>178.60500000000002</v>
      </c>
      <c r="AJ318" s="15">
        <v>21000000211</v>
      </c>
      <c r="AK318" s="13" t="s">
        <v>1873</v>
      </c>
      <c r="AL318" s="11" t="str">
        <f>SUBSTITUTE(D318,CHAR(10)&amp;"• Packed in a facility and/or equipment that produces products containing peanuts, tree nuts, soybean, milk, dairy, eggs, fish, shellfish, wheat, sesame. •","")</f>
        <v>Mighty Meatloaf Ingredients:
salt, dextrose, onion, spices, msg, garlic</v>
      </c>
    </row>
    <row r="319" spans="1:38" ht="75" x14ac:dyDescent="0.3">
      <c r="A319" s="10" t="s">
        <v>723</v>
      </c>
      <c r="B319" s="10" t="s">
        <v>724</v>
      </c>
      <c r="C319" s="10" t="s">
        <v>724</v>
      </c>
      <c r="D319" s="11" t="s">
        <v>2503</v>
      </c>
      <c r="E319" s="8">
        <f>IF(F319 = "NULL", "NULL", F319/28.35)</f>
        <v>1.6</v>
      </c>
      <c r="F319" s="8">
        <v>45.360000000000007</v>
      </c>
      <c r="G319" s="8">
        <f>IF(H319 = "NULL", "NULL", H319/28.35)</f>
        <v>3.2</v>
      </c>
      <c r="H319" s="8">
        <v>90.720000000000013</v>
      </c>
      <c r="I319" s="8">
        <f>IF(G319 = "NULL", "NULL", G319*1.25)</f>
        <v>4</v>
      </c>
      <c r="J319" s="8">
        <f>IF(G319 = "NULL", "NULL", H319*1.25)</f>
        <v>113.40000000000002</v>
      </c>
      <c r="K319" s="8">
        <f>IF(G319 = "NULL", "NULL", G319*2)</f>
        <v>6.4</v>
      </c>
      <c r="L319" s="8">
        <f>IF(G319 = "NULL", "NULL", H319*2)</f>
        <v>181.44000000000003</v>
      </c>
      <c r="M319" s="11" t="str">
        <f>CONCATENATE(D319, CHAR(10), " - NET WT. ", TEXT(E319, "0.00"), " oz (", F319, " grams)")</f>
        <v>Minced Garlic Ingredients:
garlic
• Packed in a facility and/or equipment that produces products containing peanuts, tree nuts, soybean, milk, dairy, eggs, fish, shellfish, wheat, sesame. •
 - NET WT. 1.60 oz (45.36 grams)</v>
      </c>
      <c r="N319" s="12">
        <v>10000000479</v>
      </c>
      <c r="O319" s="12">
        <v>30000000479</v>
      </c>
      <c r="P319" s="12">
        <v>50000000479</v>
      </c>
      <c r="Q319" s="12">
        <v>70000000479</v>
      </c>
      <c r="R319" s="12">
        <v>90000000479</v>
      </c>
      <c r="S319" s="12">
        <v>11000000479</v>
      </c>
      <c r="T319" s="12">
        <v>13000000479</v>
      </c>
      <c r="U319" s="10"/>
      <c r="V319" s="11"/>
      <c r="W319" s="8">
        <f>IF(G319 = "NULL", "NULL", G319/4)</f>
        <v>0.8</v>
      </c>
      <c r="X319" s="8">
        <f>IF(W319 = "NULL", "NULL", W319*28.35)</f>
        <v>22.680000000000003</v>
      </c>
      <c r="Y319" s="8">
        <f>IF(G319 = "NULL", "NULL", G319*4)</f>
        <v>12.8</v>
      </c>
      <c r="Z319" s="8">
        <f>IF(G319 = "NULL", "NULL", H319*4)</f>
        <v>362.88000000000005</v>
      </c>
      <c r="AA319" s="15">
        <v>15000000479</v>
      </c>
      <c r="AB319" s="8">
        <f>IF(OR(E319 = "NULL", G319 = "NULL"), "NULL", (E319+G319)/2)</f>
        <v>2.4000000000000004</v>
      </c>
      <c r="AC319" s="8">
        <f>IF(OR(F319 = "NULL", H319 = "NULL"), "NULL", (F319+H319)/2)</f>
        <v>68.040000000000006</v>
      </c>
      <c r="AD319" s="15">
        <v>17000000479</v>
      </c>
      <c r="AE319" s="8">
        <f>IF(H319 = "NULL", "NULL", AF319/28.35)</f>
        <v>8.0000000000000018</v>
      </c>
      <c r="AF319" s="8">
        <f>IF(H319 = "NULL", "NULL", J319*2)</f>
        <v>226.80000000000004</v>
      </c>
      <c r="AG319" s="15">
        <v>19000000479</v>
      </c>
      <c r="AH319" s="8">
        <f>IF(AB319 = "NULL", "NULL", AB319*2)</f>
        <v>4.8000000000000007</v>
      </c>
      <c r="AI319" s="8">
        <f>IF(AC319 = "NULL", "NULL", AC319*2)</f>
        <v>136.08000000000001</v>
      </c>
      <c r="AJ319" s="15">
        <v>21000000479</v>
      </c>
      <c r="AK319" s="13"/>
      <c r="AL319" s="11" t="str">
        <f>SUBSTITUTE(D319,CHAR(10)&amp;"• Packed in a facility and/or equipment that produces products containing peanuts, tree nuts, soybean, milk, dairy, eggs, fish, shellfish, wheat, sesame. •","")</f>
        <v>Minced Garlic Ingredients:
garlic</v>
      </c>
    </row>
    <row r="320" spans="1:38" ht="75" x14ac:dyDescent="0.3">
      <c r="A320" s="10" t="s">
        <v>725</v>
      </c>
      <c r="B320" s="10" t="s">
        <v>726</v>
      </c>
      <c r="C320" s="10" t="s">
        <v>726</v>
      </c>
      <c r="D320" s="11" t="s">
        <v>2504</v>
      </c>
      <c r="E320" s="8">
        <f>IF(F320 = "NULL", "NULL", F320/28.35)</f>
        <v>1.6</v>
      </c>
      <c r="F320" s="8">
        <v>45.360000000000007</v>
      </c>
      <c r="G320" s="8">
        <f>IF(H320 = "NULL", "NULL", H320/28.35)</f>
        <v>3.2</v>
      </c>
      <c r="H320" s="8">
        <v>90.720000000000013</v>
      </c>
      <c r="I320" s="8">
        <f>IF(G320 = "NULL", "NULL", G320*1.25)</f>
        <v>4</v>
      </c>
      <c r="J320" s="8">
        <f>IF(G320 = "NULL", "NULL", H320*1.25)</f>
        <v>113.40000000000002</v>
      </c>
      <c r="K320" s="8">
        <f>IF(G320 = "NULL", "NULL", G320*2)</f>
        <v>6.4</v>
      </c>
      <c r="L320" s="8">
        <f>IF(G320 = "NULL", "NULL", H320*2)</f>
        <v>181.44000000000003</v>
      </c>
      <c r="M320" s="11" t="str">
        <f>CONCATENATE(D320, CHAR(10), " - NET WT. ", TEXT(E320, "0.00"), " oz (", F320, " grams)")</f>
        <v>Minced Onion Ingredients:
onion
• Packed in a facility and/or equipment that produces products containing peanuts, tree nuts, soybean, milk, dairy, eggs, fish, shellfish, wheat, sesame. •
 - NET WT. 1.60 oz (45.36 grams)</v>
      </c>
      <c r="N320" s="12">
        <v>10000000480</v>
      </c>
      <c r="O320" s="12">
        <v>30000000480</v>
      </c>
      <c r="P320" s="12">
        <v>50000000480</v>
      </c>
      <c r="Q320" s="12">
        <v>70000000480</v>
      </c>
      <c r="R320" s="12">
        <v>90000000480</v>
      </c>
      <c r="S320" s="12">
        <v>11000000480</v>
      </c>
      <c r="T320" s="12">
        <v>13000000480</v>
      </c>
      <c r="U320" s="10"/>
      <c r="V320" s="11"/>
      <c r="W320" s="8">
        <f>IF(G320 = "NULL", "NULL", G320/4)</f>
        <v>0.8</v>
      </c>
      <c r="X320" s="8">
        <f>IF(W320 = "NULL", "NULL", W320*28.35)</f>
        <v>22.680000000000003</v>
      </c>
      <c r="Y320" s="8">
        <f>IF(G320 = "NULL", "NULL", G320*4)</f>
        <v>12.8</v>
      </c>
      <c r="Z320" s="8">
        <f>IF(G320 = "NULL", "NULL", H320*4)</f>
        <v>362.88000000000005</v>
      </c>
      <c r="AA320" s="15">
        <v>15000000480</v>
      </c>
      <c r="AB320" s="8">
        <f>IF(OR(E320 = "NULL", G320 = "NULL"), "NULL", (E320+G320)/2)</f>
        <v>2.4000000000000004</v>
      </c>
      <c r="AC320" s="8">
        <f>IF(OR(F320 = "NULL", H320 = "NULL"), "NULL", (F320+H320)/2)</f>
        <v>68.040000000000006</v>
      </c>
      <c r="AD320" s="15">
        <v>17000000480</v>
      </c>
      <c r="AE320" s="8">
        <f>IF(H320 = "NULL", "NULL", AF320/28.35)</f>
        <v>8.0000000000000018</v>
      </c>
      <c r="AF320" s="8">
        <f>IF(H320 = "NULL", "NULL", J320*2)</f>
        <v>226.80000000000004</v>
      </c>
      <c r="AG320" s="15">
        <v>19000000480</v>
      </c>
      <c r="AH320" s="8">
        <f>IF(AB320 = "NULL", "NULL", AB320*2)</f>
        <v>4.8000000000000007</v>
      </c>
      <c r="AI320" s="8">
        <f>IF(AC320 = "NULL", "NULL", AC320*2)</f>
        <v>136.08000000000001</v>
      </c>
      <c r="AJ320" s="15">
        <v>21000000480</v>
      </c>
      <c r="AK320" s="13"/>
      <c r="AL320" s="11" t="str">
        <f>SUBSTITUTE(D320,CHAR(10)&amp;"• Packed in a facility and/or equipment that produces products containing peanuts, tree nuts, soybean, milk, dairy, eggs, fish, shellfish, wheat, sesame. •","")</f>
        <v>Minced Onion Ingredients:
onion</v>
      </c>
    </row>
    <row r="321" spans="1:38" ht="90" x14ac:dyDescent="0.3">
      <c r="A321" s="41" t="s">
        <v>727</v>
      </c>
      <c r="B321" s="10" t="s">
        <v>728</v>
      </c>
      <c r="C321" s="10" t="s">
        <v>728</v>
      </c>
      <c r="D321" s="11" t="s">
        <v>2173</v>
      </c>
      <c r="E321" s="8">
        <f>IF(F321 = "NULL", "NULL", F321/28.35)</f>
        <v>0.91710758377425039</v>
      </c>
      <c r="F321" s="8">
        <v>26</v>
      </c>
      <c r="G321" s="8">
        <f>IF(H321 = "NULL", "NULL", H321/28.35)</f>
        <v>1.9400352733686066</v>
      </c>
      <c r="H321" s="8">
        <v>55</v>
      </c>
      <c r="I321" s="8">
        <f>IF(G321 = "NULL", "NULL", G321*1.25)</f>
        <v>2.4250440917107583</v>
      </c>
      <c r="J321" s="8">
        <f>IF(G321 = "NULL", "NULL", H321*1.25)</f>
        <v>68.75</v>
      </c>
      <c r="K321" s="8">
        <f>IF(G321 = "NULL", "NULL", G321*2)</f>
        <v>3.8800705467372132</v>
      </c>
      <c r="L321" s="8">
        <f>IF(G321 = "NULL", "NULL", H321*2)</f>
        <v>110</v>
      </c>
      <c r="M321" s="11" t="str">
        <f>CONCATENATE(D321, CHAR(10), " - NET WT. ", TEXT(E321, "0.00"), " oz (", F321, " grams)")</f>
        <v>Miners Taco Ingredients:
paprika, salt, onion, corn meal, garlic, flour, cocoa, citric acid, spices
• Packed in a facility and/or equipment that produces products containing peanuts, tree nuts, soybean, milk, dairy, eggs, fish, shellfish, wheat, sesame. •
 - NET WT. 0.92 oz (26 grams)</v>
      </c>
      <c r="N321" s="12">
        <v>10000000422</v>
      </c>
      <c r="O321" s="12">
        <v>30000000422</v>
      </c>
      <c r="P321" s="12">
        <v>50000000422</v>
      </c>
      <c r="Q321" s="12">
        <v>70000000422</v>
      </c>
      <c r="R321" s="12">
        <v>90000000422</v>
      </c>
      <c r="S321" s="12">
        <v>11000000422</v>
      </c>
      <c r="T321" s="12">
        <v>13000000422</v>
      </c>
      <c r="U321" s="11"/>
      <c r="V321" s="11"/>
      <c r="W321" s="8">
        <f>IF(G321 = "NULL", "NULL", G321/4)</f>
        <v>0.48500881834215165</v>
      </c>
      <c r="X321" s="8">
        <f>IF(W321 = "NULL", "NULL", W321*28.35)</f>
        <v>13.75</v>
      </c>
      <c r="Y321" s="8">
        <f>IF(G321 = "NULL", "NULL", G321*4)</f>
        <v>7.7601410934744264</v>
      </c>
      <c r="Z321" s="8">
        <f>IF(G321 = "NULL", "NULL", H321*4)</f>
        <v>220</v>
      </c>
      <c r="AA321" s="15">
        <v>15000000422</v>
      </c>
      <c r="AB321" s="8">
        <f>IF(OR(E321 = "NULL", G321 = "NULL"), "NULL", (E321+G321)/2)</f>
        <v>1.4285714285714284</v>
      </c>
      <c r="AC321" s="8">
        <f>IF(OR(F321 = "NULL", H321 = "NULL"), "NULL", (F321+H321)/2)</f>
        <v>40.5</v>
      </c>
      <c r="AD321" s="15">
        <v>17000000422</v>
      </c>
      <c r="AE321" s="8">
        <f>IF(H321 = "NULL", "NULL", AF321/28.35)</f>
        <v>4.8500881834215166</v>
      </c>
      <c r="AF321" s="8">
        <f>IF(H321 = "NULL", "NULL", J321*2)</f>
        <v>137.5</v>
      </c>
      <c r="AG321" s="15">
        <v>19000000422</v>
      </c>
      <c r="AH321" s="8">
        <f>IF(AB321 = "NULL", "NULL", AB321*2)</f>
        <v>2.8571428571428568</v>
      </c>
      <c r="AI321" s="8">
        <f>IF(AC321 = "NULL", "NULL", AC321*2)</f>
        <v>81</v>
      </c>
      <c r="AJ321" s="15">
        <v>21000000422</v>
      </c>
      <c r="AK321" s="13" t="s">
        <v>729</v>
      </c>
      <c r="AL321" s="11" t="str">
        <f>SUBSTITUTE(D321,CHAR(10)&amp;"• Packed in a facility and/or equipment that produces products containing peanuts, tree nuts, soybean, milk, dairy, eggs, fish, shellfish, wheat, sesame. •","")</f>
        <v>Miners Taco Ingredients:
paprika, salt, onion, corn meal, garlic, flour, cocoa, citric acid, spices</v>
      </c>
    </row>
    <row r="322" spans="1:38" ht="210" x14ac:dyDescent="0.3">
      <c r="A322" s="39" t="s">
        <v>730</v>
      </c>
      <c r="B322" s="10" t="s">
        <v>731</v>
      </c>
      <c r="C322" s="10" t="s">
        <v>732</v>
      </c>
      <c r="D322" s="11" t="s">
        <v>2620</v>
      </c>
      <c r="E322" s="8">
        <f>IF(F322 = "NULL", "NULL", F322/28.35)</f>
        <v>1.6875</v>
      </c>
      <c r="F322" s="8">
        <v>47.840625000000003</v>
      </c>
      <c r="G322" s="8">
        <f>IF(H322 = "NULL", "NULL", H322/28.35)</f>
        <v>3.375</v>
      </c>
      <c r="H322" s="8">
        <v>95.681250000000006</v>
      </c>
      <c r="I322" s="8">
        <f>IF(G322 = "NULL", "NULL", G322*1.25)</f>
        <v>4.21875</v>
      </c>
      <c r="J322" s="8">
        <f>IF(G322 = "NULL", "NULL", H322*1.25)</f>
        <v>119.6015625</v>
      </c>
      <c r="K322" s="8">
        <f>IF(G322 = "NULL", "NULL", G322*2)</f>
        <v>6.75</v>
      </c>
      <c r="L322" s="8">
        <f>IF(G322 = "NULL", "NULL", H322*2)</f>
        <v>191.36250000000001</v>
      </c>
      <c r="M322" s="11" t="str">
        <f>CONCATENATE(D322, CHAR(10), " - NET WT. ", TEXT(E322, "0.00"), " oz (", F322, " grams)")</f>
        <v>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22" s="12">
        <v>10000000212</v>
      </c>
      <c r="O322" s="12">
        <v>30000000212</v>
      </c>
      <c r="P322" s="12">
        <v>50000000212</v>
      </c>
      <c r="Q322" s="12">
        <v>70000000212</v>
      </c>
      <c r="R322" s="12">
        <v>90000000212</v>
      </c>
      <c r="S322" s="12">
        <v>11000000212</v>
      </c>
      <c r="T322" s="12">
        <v>13000000212</v>
      </c>
      <c r="U322" s="10"/>
      <c r="V322" s="11" t="s">
        <v>255</v>
      </c>
      <c r="W322" s="8">
        <f>IF(G322 = "NULL", "NULL", G322/4)</f>
        <v>0.84375</v>
      </c>
      <c r="X322" s="8">
        <f>IF(W322 = "NULL", "NULL", W322*28.35)</f>
        <v>23.920312500000001</v>
      </c>
      <c r="Y322" s="8">
        <f>IF(G322 = "NULL", "NULL", G322*4)</f>
        <v>13.5</v>
      </c>
      <c r="Z322" s="8">
        <f>IF(G322 = "NULL", "NULL", H322*4)</f>
        <v>382.72500000000002</v>
      </c>
      <c r="AA322" s="15">
        <v>15000000212</v>
      </c>
      <c r="AB322" s="8">
        <f>IF(OR(E322 = "NULL", G322 = "NULL"), "NULL", (E322+G322)/2)</f>
        <v>2.53125</v>
      </c>
      <c r="AC322" s="8">
        <f>IF(OR(F322 = "NULL", H322 = "NULL"), "NULL", (F322+H322)/2)</f>
        <v>71.760937500000011</v>
      </c>
      <c r="AD322" s="15">
        <v>17000000212</v>
      </c>
      <c r="AE322" s="8">
        <f>IF(H322 = "NULL", "NULL", AF322/28.35)</f>
        <v>8.4375</v>
      </c>
      <c r="AF322" s="8">
        <f>IF(H322 = "NULL", "NULL", J322*2)</f>
        <v>239.203125</v>
      </c>
      <c r="AG322" s="15">
        <v>19000000212</v>
      </c>
      <c r="AH322" s="8">
        <f>IF(AB322 = "NULL", "NULL", AB322*2)</f>
        <v>5.0625</v>
      </c>
      <c r="AI322" s="8">
        <f>IF(AC322 = "NULL", "NULL", AC322*2)</f>
        <v>143.52187500000002</v>
      </c>
      <c r="AJ322" s="15">
        <v>21000000212</v>
      </c>
      <c r="AK322" s="13"/>
      <c r="AL322" s="11" t="str">
        <f>SUBSTITUTE(D322,CHAR(10)&amp;"• Packed in a facility and/or equipment that produces products containing peanuts, tree nuts, soybean, milk, dairy, eggs, fish, shellfish, wheat, sesame. •","")</f>
        <v>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v>
      </c>
    </row>
    <row r="323" spans="1:38" ht="90" x14ac:dyDescent="0.3">
      <c r="A323" s="41" t="s">
        <v>1908</v>
      </c>
      <c r="B323" s="10" t="s">
        <v>1906</v>
      </c>
      <c r="C323" s="10" t="s">
        <v>1907</v>
      </c>
      <c r="D323" s="11" t="s">
        <v>2222</v>
      </c>
      <c r="E323" s="8">
        <f>IF(F323 = "NULL", "NULL", F323/28.35)</f>
        <v>1.85</v>
      </c>
      <c r="F323" s="8">
        <v>52.447500000000005</v>
      </c>
      <c r="G323" s="8">
        <f>IF(H323 = "NULL", "NULL", H323/28.35)</f>
        <v>3.7</v>
      </c>
      <c r="H323" s="8">
        <v>104.89500000000001</v>
      </c>
      <c r="I323" s="8">
        <f>IF(G323 = "NULL", "NULL", G323*1.25)</f>
        <v>4.625</v>
      </c>
      <c r="J323" s="8">
        <f>IF(G323 = "NULL", "NULL", H323*1.25)</f>
        <v>131.11875000000001</v>
      </c>
      <c r="K323" s="8">
        <f>IF(G323 = "NULL", "NULL", G323*2)</f>
        <v>7.4</v>
      </c>
      <c r="L323" s="8">
        <f>IF(G323 = "NULL", "NULL", H323*2)</f>
        <v>209.79000000000002</v>
      </c>
      <c r="M323" s="11" t="str">
        <f>CONCATENATE(D323, CHAR(10), " - NET WT. ", TEXT(E323, "0.00"), " oz (", F323, " grams)")</f>
        <v>Montana "Big Sky" Steak Seasoning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323" s="12">
        <v>10000000534</v>
      </c>
      <c r="O323" s="12">
        <v>30000000534</v>
      </c>
      <c r="P323" s="12">
        <v>50000000534</v>
      </c>
      <c r="Q323" s="12">
        <v>70000000534</v>
      </c>
      <c r="R323" s="12">
        <v>90000000534</v>
      </c>
      <c r="S323" s="12">
        <v>11000000534</v>
      </c>
      <c r="T323" s="12">
        <v>13000000534</v>
      </c>
      <c r="U323" s="10"/>
      <c r="V323" s="11"/>
      <c r="W323" s="8">
        <f>IF(G323 = "NULL", "NULL", G323/4)</f>
        <v>0.92500000000000004</v>
      </c>
      <c r="X323" s="8">
        <f>IF(W323 = "NULL", "NULL", W323*28.35)</f>
        <v>26.223750000000003</v>
      </c>
      <c r="Y323" s="8">
        <f>IF(G323 = "NULL", "NULL", G323*4)</f>
        <v>14.8</v>
      </c>
      <c r="Z323" s="8">
        <f>IF(G323 = "NULL", "NULL", H323*4)</f>
        <v>419.58000000000004</v>
      </c>
      <c r="AA323" s="15">
        <v>15000000534</v>
      </c>
      <c r="AB323" s="8">
        <f>IF(OR(E323 = "NULL", G323 = "NULL"), "NULL", (E323+G323)/2)</f>
        <v>2.7750000000000004</v>
      </c>
      <c r="AC323" s="8">
        <f>IF(OR(F323 = "NULL", H323 = "NULL"), "NULL", (F323+H323)/2)</f>
        <v>78.671250000000015</v>
      </c>
      <c r="AD323" s="15">
        <v>17000000534</v>
      </c>
      <c r="AE323" s="8">
        <f>IF(H323 = "NULL", "NULL", AF323/28.35)</f>
        <v>9.25</v>
      </c>
      <c r="AF323" s="8">
        <f>IF(H323 = "NULL", "NULL", J323*2)</f>
        <v>262.23750000000001</v>
      </c>
      <c r="AG323" s="15">
        <v>19000000534</v>
      </c>
      <c r="AH323" s="8">
        <f>IF(AB323 = "NULL", "NULL", AB323*2)</f>
        <v>5.5500000000000007</v>
      </c>
      <c r="AI323" s="8">
        <f>IF(AC323 = "NULL", "NULL", AC323*2)</f>
        <v>157.34250000000003</v>
      </c>
      <c r="AJ323" s="15">
        <v>21000000534</v>
      </c>
      <c r="AK323" s="13" t="s">
        <v>1937</v>
      </c>
      <c r="AL323" s="11" t="str">
        <f>SUBSTITUTE(D323,CHAR(10)&amp;"• Packed in a facility and/or equipment that produces products containing peanuts, tree nuts, soybean, milk, dairy, eggs, fish, shellfish, wheat, sesame. •","")</f>
        <v>Montana "Big Sky" Steak Seasoning Ingredients:
salt, spices, dehydrated garlic, oleoresin paprika, natural flavor, &lt;2% soybean oil as a processing acid</v>
      </c>
    </row>
    <row r="324" spans="1:38" ht="105" x14ac:dyDescent="0.3">
      <c r="A324" s="10" t="s">
        <v>733</v>
      </c>
      <c r="B324" s="10" t="s">
        <v>734</v>
      </c>
      <c r="C324" s="10" t="s">
        <v>734</v>
      </c>
      <c r="D324" s="11" t="s">
        <v>2294</v>
      </c>
      <c r="E324" s="8">
        <f>IF(F324 = "NULL", "NULL", F324/28.35)</f>
        <v>2</v>
      </c>
      <c r="F324" s="8">
        <v>56.7</v>
      </c>
      <c r="G324" s="8">
        <f>IF(H324 = "NULL", "NULL", H324/28.35)</f>
        <v>4</v>
      </c>
      <c r="H324" s="8">
        <v>113.4</v>
      </c>
      <c r="I324" s="8">
        <f>IF(G324 = "NULL", "NULL", G324*1.25)</f>
        <v>5</v>
      </c>
      <c r="J324" s="8">
        <f>IF(G324 = "NULL", "NULL", H324*1.25)</f>
        <v>141.75</v>
      </c>
      <c r="K324" s="8">
        <f>IF(G324 = "NULL", "NULL", G324*2)</f>
        <v>8</v>
      </c>
      <c r="L324" s="8">
        <f>IF(G324 = "NULL", "NULL", H324*2)</f>
        <v>226.8</v>
      </c>
      <c r="M324" s="11" t="str">
        <f>CONCATENATE(D324, CHAR(10), " - NET WT. ", TEXT(E324, "0.00"), " oz (", F324, " grams)")</f>
        <v>Montreal Chicken Seasoning Ingredients:
granulated garlic, curry, crushed red pepper, oregano, sea salt flakes, sugar, spices, mustard seed, dehydrated garlic
• Packed in a facility and/or equipment that produces products containing peanuts, tree nuts, soybean, milk, dairy, eggs, fish, shellfish, wheat, sesame. •
 - NET WT. 2.00 oz (56.7 grams)</v>
      </c>
      <c r="N324" s="12">
        <v>10000000412</v>
      </c>
      <c r="O324" s="12">
        <v>30000000412</v>
      </c>
      <c r="P324" s="12">
        <v>50000000412</v>
      </c>
      <c r="Q324" s="12">
        <v>70000000412</v>
      </c>
      <c r="R324" s="12">
        <v>90000000412</v>
      </c>
      <c r="S324" s="12">
        <v>11000000412</v>
      </c>
      <c r="T324" s="12">
        <v>13000000412</v>
      </c>
      <c r="U324" s="10"/>
      <c r="V324" s="11"/>
      <c r="W324" s="8">
        <f>IF(G324 = "NULL", "NULL", G324/4)</f>
        <v>1</v>
      </c>
      <c r="X324" s="8">
        <f>IF(W324 = "NULL", "NULL", W324*28.35)</f>
        <v>28.35</v>
      </c>
      <c r="Y324" s="8">
        <f>IF(G324 = "NULL", "NULL", G324*4)</f>
        <v>16</v>
      </c>
      <c r="Z324" s="8">
        <f>IF(G324 = "NULL", "NULL", H324*4)</f>
        <v>453.6</v>
      </c>
      <c r="AA324" s="15">
        <v>15000000412</v>
      </c>
      <c r="AB324" s="8">
        <f>IF(OR(E324 = "NULL", G324 = "NULL"), "NULL", (E324+G324)/2)</f>
        <v>3</v>
      </c>
      <c r="AC324" s="8">
        <f>IF(OR(F324 = "NULL", H324 = "NULL"), "NULL", (F324+H324)/2)</f>
        <v>85.050000000000011</v>
      </c>
      <c r="AD324" s="15">
        <v>17000000412</v>
      </c>
      <c r="AE324" s="8">
        <f>IF(H324 = "NULL", "NULL", AF324/28.35)</f>
        <v>10</v>
      </c>
      <c r="AF324" s="8">
        <f>IF(H324 = "NULL", "NULL", J324*2)</f>
        <v>283.5</v>
      </c>
      <c r="AG324" s="15">
        <v>19000000412</v>
      </c>
      <c r="AH324" s="8">
        <f>IF(AB324 = "NULL", "NULL", AB324*2)</f>
        <v>6</v>
      </c>
      <c r="AI324" s="8">
        <f>IF(AC324 = "NULL", "NULL", AC324*2)</f>
        <v>170.10000000000002</v>
      </c>
      <c r="AJ324" s="15">
        <v>21000000412</v>
      </c>
      <c r="AK324" s="13"/>
      <c r="AL324" s="11" t="str">
        <f>SUBSTITUTE(D324,CHAR(10)&amp;"• Packed in a facility and/or equipment that produces products containing peanuts, tree nuts, soybean, milk, dairy, eggs, fish, shellfish, wheat, sesame. •","")</f>
        <v>Montreal Chicken Seasoning Ingredients:
granulated garlic, curry, crushed red pepper, oregano, sea salt flakes, sugar, spices, mustard seed, dehydrated garlic</v>
      </c>
    </row>
    <row r="325" spans="1:38" ht="105" x14ac:dyDescent="0.3">
      <c r="A325" s="39" t="s">
        <v>735</v>
      </c>
      <c r="B325" s="10" t="s">
        <v>736</v>
      </c>
      <c r="C325" s="10" t="s">
        <v>737</v>
      </c>
      <c r="D325" s="11" t="s">
        <v>2121</v>
      </c>
      <c r="E325" s="8">
        <f>IF(F325 = "NULL", "NULL", F325/28.35)</f>
        <v>1.7</v>
      </c>
      <c r="F325" s="8">
        <v>48.195</v>
      </c>
      <c r="G325" s="8">
        <f>IF(H325 = "NULL", "NULL", H325/28.35)</f>
        <v>3.4</v>
      </c>
      <c r="H325" s="8">
        <v>96.39</v>
      </c>
      <c r="I325" s="8">
        <f>IF(G325 = "NULL", "NULL", G325*1.25)</f>
        <v>4.25</v>
      </c>
      <c r="J325" s="8">
        <f>IF(G325 = "NULL", "NULL", H325*1.25)</f>
        <v>120.4875</v>
      </c>
      <c r="K325" s="8">
        <f>IF(G325 = "NULL", "NULL", G325*2)</f>
        <v>6.8</v>
      </c>
      <c r="L325" s="8">
        <f>IF(G325 = "NULL", "NULL", H325*2)</f>
        <v>192.78</v>
      </c>
      <c r="M325" s="11" t="str">
        <f>CONCATENATE(D325, CHAR(10), " - NET WT. ", TEXT(E325, "0.00"), " oz (", F325, " grams)")</f>
        <v>Moroccan Bread Dip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
 - NET WT. 1.70 oz (48.195 grams)</v>
      </c>
      <c r="N325" s="12">
        <v>10000000214</v>
      </c>
      <c r="O325" s="12">
        <v>30000000214</v>
      </c>
      <c r="P325" s="12">
        <v>50000000214</v>
      </c>
      <c r="Q325" s="12">
        <v>70000000214</v>
      </c>
      <c r="R325" s="12">
        <v>90000000214</v>
      </c>
      <c r="S325" s="12">
        <v>11000000214</v>
      </c>
      <c r="T325" s="12">
        <v>13000000214</v>
      </c>
      <c r="U325" s="10" t="s">
        <v>38</v>
      </c>
      <c r="V325" s="11" t="s">
        <v>455</v>
      </c>
      <c r="W325" s="8">
        <f>IF(G325 = "NULL", "NULL", G325/4)</f>
        <v>0.85</v>
      </c>
      <c r="X325" s="8">
        <f>IF(W325 = "NULL", "NULL", W325*28.35)</f>
        <v>24.0975</v>
      </c>
      <c r="Y325" s="8">
        <f>IF(G325 = "NULL", "NULL", G325*4)</f>
        <v>13.6</v>
      </c>
      <c r="Z325" s="8">
        <f>IF(G325 = "NULL", "NULL", H325*4)</f>
        <v>385.56</v>
      </c>
      <c r="AA325" s="15">
        <v>15000000214</v>
      </c>
      <c r="AB325" s="8">
        <f>IF(OR(E325 = "NULL", G325 = "NULL"), "NULL", (E325+G325)/2)</f>
        <v>2.5499999999999998</v>
      </c>
      <c r="AC325" s="8">
        <f>IF(OR(F325 = "NULL", H325 = "NULL"), "NULL", (F325+H325)/2)</f>
        <v>72.292500000000004</v>
      </c>
      <c r="AD325" s="15">
        <v>17000000214</v>
      </c>
      <c r="AE325" s="8">
        <f>IF(H325 = "NULL", "NULL", AF325/28.35)</f>
        <v>8.5</v>
      </c>
      <c r="AF325" s="8">
        <f>IF(H325 = "NULL", "NULL", J325*2)</f>
        <v>240.97499999999999</v>
      </c>
      <c r="AG325" s="15">
        <v>19000000214</v>
      </c>
      <c r="AH325" s="8">
        <f>IF(AB325 = "NULL", "NULL", AB325*2)</f>
        <v>5.0999999999999996</v>
      </c>
      <c r="AI325" s="8">
        <f>IF(AC325 = "NULL", "NULL", AC325*2)</f>
        <v>144.58500000000001</v>
      </c>
      <c r="AJ325" s="15">
        <v>21000000214</v>
      </c>
      <c r="AK325" s="13" t="s">
        <v>1891</v>
      </c>
      <c r="AL325" s="11" t="str">
        <f>SUBSTITUTE(D325,CHAR(10)&amp;"• Packed in a facility and/or equipment that produces products containing peanuts, tree nuts, soybean, milk, dairy, eggs, fish, shellfish, wheat, sesame. •","")</f>
        <v>Moroccan Bread Dip Ingredients:
salt, dehydrated garlic &amp; onion, spices (including mustard), paprika, yeast extract (contains salt), sugar, and silicon dioxide (to prevent caking)</v>
      </c>
    </row>
    <row r="326" spans="1:38" ht="75" x14ac:dyDescent="0.3">
      <c r="A326" s="10" t="s">
        <v>1634</v>
      </c>
      <c r="B326" s="10" t="s">
        <v>738</v>
      </c>
      <c r="C326" s="10" t="s">
        <v>739</v>
      </c>
      <c r="D326" s="11" t="s">
        <v>2324</v>
      </c>
      <c r="E326" s="8">
        <f>IF(F326 = "NULL", "NULL", F326/28.35)</f>
        <v>0.8</v>
      </c>
      <c r="F326" s="8">
        <v>22.680000000000003</v>
      </c>
      <c r="G326" s="8">
        <f>IF(H326 = "NULL", "NULL", H326/28.35)</f>
        <v>1.6</v>
      </c>
      <c r="H326" s="8">
        <v>45.360000000000007</v>
      </c>
      <c r="I326" s="8">
        <f>IF(G326 = "NULL", "NULL", G326*1.25)</f>
        <v>2</v>
      </c>
      <c r="J326" s="8">
        <f>IF(G326 = "NULL", "NULL", H326*1.25)</f>
        <v>56.70000000000001</v>
      </c>
      <c r="K326" s="8">
        <f>IF(G326 = "NULL", "NULL", G326*2)</f>
        <v>3.2</v>
      </c>
      <c r="L326" s="8">
        <f>IF(G326 = "NULL", "NULL", H326*2)</f>
        <v>90.720000000000013</v>
      </c>
      <c r="M326" s="11" t="str">
        <f>CONCATENATE(D326, CHAR(10), " - NET WT. ", TEXT(E326, "0.00"), " oz (", F326, " grams)")</f>
        <v>Moroccan Mint Tea Ingredients:
gunpowder green tea, spearmint
• Packed in a facility and/or equipment that produces products containing peanuts, tree nuts, soybean, milk, dairy, eggs, fish, shellfish, wheat, sesame. •
 - NET WT. 0.80 oz (22.68 grams)</v>
      </c>
      <c r="N326" s="12">
        <v>10000000215</v>
      </c>
      <c r="O326" s="12">
        <v>30000000215</v>
      </c>
      <c r="P326" s="12">
        <v>50000000215</v>
      </c>
      <c r="Q326" s="12">
        <v>70000000215</v>
      </c>
      <c r="R326" s="12">
        <v>90000000215</v>
      </c>
      <c r="S326" s="12">
        <v>11000000215</v>
      </c>
      <c r="T326" s="12">
        <v>13000000215</v>
      </c>
      <c r="U326" s="10" t="s">
        <v>38</v>
      </c>
      <c r="V326" s="11" t="s">
        <v>1299</v>
      </c>
      <c r="W326" s="8">
        <f>IF(G326 = "NULL", "NULL", G326/4)</f>
        <v>0.4</v>
      </c>
      <c r="X326" s="8">
        <f>IF(W326 = "NULL", "NULL", W326*28.35)</f>
        <v>11.340000000000002</v>
      </c>
      <c r="Y326" s="8">
        <f>IF(G326 = "NULL", "NULL", G326*4)</f>
        <v>6.4</v>
      </c>
      <c r="Z326" s="8">
        <f>IF(G326 = "NULL", "NULL", H326*4)</f>
        <v>181.44000000000003</v>
      </c>
      <c r="AA326" s="15">
        <v>15000000215</v>
      </c>
      <c r="AB326" s="8">
        <f>IF(OR(E326 = "NULL", G326 = "NULL"), "NULL", (E326+G326)/2)</f>
        <v>1.2000000000000002</v>
      </c>
      <c r="AC326" s="8">
        <f>IF(OR(F326 = "NULL", H326 = "NULL"), "NULL", (F326+H326)/2)</f>
        <v>34.020000000000003</v>
      </c>
      <c r="AD326" s="15">
        <v>17000000215</v>
      </c>
      <c r="AE326" s="8">
        <f>IF(H326 = "NULL", "NULL", AF326/28.35)</f>
        <v>4.0000000000000009</v>
      </c>
      <c r="AF326" s="8">
        <f>IF(H326 = "NULL", "NULL", J326*2)</f>
        <v>113.40000000000002</v>
      </c>
      <c r="AG326" s="15">
        <v>19000000215</v>
      </c>
      <c r="AH326" s="8">
        <f>IF(AB326 = "NULL", "NULL", AB326*2)</f>
        <v>2.4000000000000004</v>
      </c>
      <c r="AI326" s="8">
        <f>IF(AC326 = "NULL", "NULL", AC326*2)</f>
        <v>68.040000000000006</v>
      </c>
      <c r="AJ326" s="15">
        <v>21000000215</v>
      </c>
      <c r="AK326" s="13"/>
      <c r="AL326" s="11" t="str">
        <f>SUBSTITUTE(D326,CHAR(10)&amp;"• Packed in a facility and/or equipment that produces products containing peanuts, tree nuts, soybean, milk, dairy, eggs, fish, shellfish, wheat, sesame. •","")</f>
        <v>Moroccan Mint Tea Ingredients:
gunpowder green tea, spearmint</v>
      </c>
    </row>
    <row r="327" spans="1:38" ht="105" x14ac:dyDescent="0.3">
      <c r="A327" s="41" t="s">
        <v>740</v>
      </c>
      <c r="B327" s="10" t="s">
        <v>741</v>
      </c>
      <c r="C327" s="10" t="s">
        <v>741</v>
      </c>
      <c r="D327" s="11" t="s">
        <v>2198</v>
      </c>
      <c r="E327" s="8">
        <f>IF(F327 = "NULL", "NULL", F327/28.35)</f>
        <v>1.7</v>
      </c>
      <c r="F327" s="8">
        <v>48.195</v>
      </c>
      <c r="G327" s="8">
        <f>IF(H327 = "NULL", "NULL", H327/28.35)</f>
        <v>3.4</v>
      </c>
      <c r="H327" s="8">
        <v>96.39</v>
      </c>
      <c r="I327" s="8">
        <f>IF(G327 = "NULL", "NULL", G327*1.25)</f>
        <v>4.25</v>
      </c>
      <c r="J327" s="8">
        <f>IF(G327 = "NULL", "NULL", H327*1.25)</f>
        <v>120.4875</v>
      </c>
      <c r="K327" s="8">
        <f>IF(G327 = "NULL", "NULL", G327*2)</f>
        <v>6.8</v>
      </c>
      <c r="L327" s="8">
        <f>IF(G327 = "NULL", "NULL", H327*2)</f>
        <v>192.78</v>
      </c>
      <c r="M327" s="11" t="str">
        <f>CONCATENATE(D327, CHAR(10), " - NET WT. ", TEXT(E327, "0.00"), " oz (", F327, " grams)")</f>
        <v>Moroccan Seasoning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
 - NET WT. 1.70 oz (48.195 grams)</v>
      </c>
      <c r="N327" s="12">
        <v>10000000463</v>
      </c>
      <c r="O327" s="12">
        <v>30000000463</v>
      </c>
      <c r="P327" s="12">
        <v>50000000463</v>
      </c>
      <c r="Q327" s="12">
        <v>70000000463</v>
      </c>
      <c r="R327" s="12">
        <v>90000000463</v>
      </c>
      <c r="S327" s="12">
        <v>11000000463</v>
      </c>
      <c r="T327" s="12">
        <v>13000000463</v>
      </c>
      <c r="U327" s="11" t="s">
        <v>38</v>
      </c>
      <c r="V327" s="11"/>
      <c r="W327" s="8">
        <f>IF(G327 = "NULL", "NULL", G327/4)</f>
        <v>0.85</v>
      </c>
      <c r="X327" s="8">
        <f>IF(W327 = "NULL", "NULL", W327*28.35)</f>
        <v>24.0975</v>
      </c>
      <c r="Y327" s="8">
        <f>IF(G327 = "NULL", "NULL", G327*4)</f>
        <v>13.6</v>
      </c>
      <c r="Z327" s="8">
        <f>IF(G327 = "NULL", "NULL", H327*4)</f>
        <v>385.56</v>
      </c>
      <c r="AA327" s="15">
        <v>15000000463</v>
      </c>
      <c r="AB327" s="8">
        <f>IF(OR(E327 = "NULL", G327 = "NULL"), "NULL", (E327+G327)/2)</f>
        <v>2.5499999999999998</v>
      </c>
      <c r="AC327" s="8">
        <f>IF(OR(F327 = "NULL", H327 = "NULL"), "NULL", (F327+H327)/2)</f>
        <v>72.292500000000004</v>
      </c>
      <c r="AD327" s="15">
        <v>17000000463</v>
      </c>
      <c r="AE327" s="8">
        <f>IF(H327 = "NULL", "NULL", AF327/28.35)</f>
        <v>8.5</v>
      </c>
      <c r="AF327" s="8">
        <f>IF(H327 = "NULL", "NULL", J327*2)</f>
        <v>240.97499999999999</v>
      </c>
      <c r="AG327" s="15">
        <v>19000000463</v>
      </c>
      <c r="AH327" s="8">
        <f>IF(AB327 = "NULL", "NULL", AB327*2)</f>
        <v>5.0999999999999996</v>
      </c>
      <c r="AI327" s="8">
        <f>IF(AC327 = "NULL", "NULL", AC327*2)</f>
        <v>144.58500000000001</v>
      </c>
      <c r="AJ327" s="15">
        <v>21000000463</v>
      </c>
      <c r="AK327" s="13" t="s">
        <v>742</v>
      </c>
      <c r="AL327" s="11" t="str">
        <f>SUBSTITUTE(D327,CHAR(10)&amp;"• Packed in a facility and/or equipment that produces products containing peanuts, tree nuts, soybean, milk, dairy, eggs, fish, shellfish, wheat, sesame. •","")</f>
        <v>Moroccan Seasoning Ingredients:
salt, dehydrated garlic &amp; onion, spices (including mustard), paprika, yeast extract (contains salt), sugar, and silicon dioxide (to prevent caking)</v>
      </c>
    </row>
    <row r="328" spans="1:38" ht="90" x14ac:dyDescent="0.3">
      <c r="A328" s="41" t="s">
        <v>743</v>
      </c>
      <c r="B328" s="10" t="s">
        <v>744</v>
      </c>
      <c r="C328" s="10" t="s">
        <v>745</v>
      </c>
      <c r="D328" s="11" t="s">
        <v>2177</v>
      </c>
      <c r="E328" s="8">
        <f>IF(F328 = "NULL", "NULL", F328/28.35)</f>
        <v>1.5000000000000002</v>
      </c>
      <c r="F328" s="8">
        <v>42.525000000000006</v>
      </c>
      <c r="G328" s="8">
        <f>IF(H328 = "NULL", "NULL", H328/28.35)</f>
        <v>3.0000000000000004</v>
      </c>
      <c r="H328" s="8">
        <v>85.050000000000011</v>
      </c>
      <c r="I328" s="8">
        <f>IF(G328 = "NULL", "NULL", G328*1.25)</f>
        <v>3.7500000000000004</v>
      </c>
      <c r="J328" s="8">
        <f>IF(G328 = "NULL", "NULL", H328*1.25)</f>
        <v>106.31250000000001</v>
      </c>
      <c r="K328" s="8">
        <f>IF(G328 = "NULL", "NULL", G328*2)</f>
        <v>6.0000000000000009</v>
      </c>
      <c r="L328" s="8">
        <f>IF(G328 = "NULL", "NULL", H328*2)</f>
        <v>170.10000000000002</v>
      </c>
      <c r="M328" s="11" t="str">
        <f>CONCATENATE(D328, CHAR(10), " - NET WT. ", TEXT(E328, "0.00"), " oz (", F328, " grams)")</f>
        <v>Mountain Brook Mesquite Grill Seasoning Ingredients:
sugar, garlic, onion, chardex hickory, paprika, salt, cumin, cayenne, black pepper
• Packed in a facility and/or equipment that produces products containing peanuts, tree nuts, soybean, milk, dairy, eggs, fish, shellfish, wheat, sesame. •
 - NET WT. 1.50 oz (42.525 grams)</v>
      </c>
      <c r="N328" s="12">
        <v>10000000432</v>
      </c>
      <c r="O328" s="12">
        <v>30000000432</v>
      </c>
      <c r="P328" s="12">
        <v>50000000432</v>
      </c>
      <c r="Q328" s="12">
        <v>70000000432</v>
      </c>
      <c r="R328" s="12">
        <v>90000000432</v>
      </c>
      <c r="S328" s="12">
        <v>11000000432</v>
      </c>
      <c r="T328" s="12">
        <v>13000000432</v>
      </c>
      <c r="U328" s="11"/>
      <c r="V328" s="11"/>
      <c r="W328" s="8">
        <f>IF(G328 = "NULL", "NULL", G328/4)</f>
        <v>0.75000000000000011</v>
      </c>
      <c r="X328" s="8">
        <f>IF(W328 = "NULL", "NULL", W328*28.35)</f>
        <v>21.262500000000003</v>
      </c>
      <c r="Y328" s="8">
        <f>IF(G328 = "NULL", "NULL", G328*4)</f>
        <v>12.000000000000002</v>
      </c>
      <c r="Z328" s="8">
        <f>IF(G328 = "NULL", "NULL", H328*4)</f>
        <v>340.20000000000005</v>
      </c>
      <c r="AA328" s="15">
        <v>15000000432</v>
      </c>
      <c r="AB328" s="8">
        <f>IF(OR(E328 = "NULL", G328 = "NULL"), "NULL", (E328+G328)/2)</f>
        <v>2.2500000000000004</v>
      </c>
      <c r="AC328" s="8">
        <f>IF(OR(F328 = "NULL", H328 = "NULL"), "NULL", (F328+H328)/2)</f>
        <v>63.787500000000009</v>
      </c>
      <c r="AD328" s="15">
        <v>17000000432</v>
      </c>
      <c r="AE328" s="8">
        <f>IF(H328 = "NULL", "NULL", AF328/28.35)</f>
        <v>7.5000000000000009</v>
      </c>
      <c r="AF328" s="8">
        <f>IF(H328 = "NULL", "NULL", J328*2)</f>
        <v>212.62500000000003</v>
      </c>
      <c r="AG328" s="15">
        <v>19000000432</v>
      </c>
      <c r="AH328" s="8">
        <f>IF(AB328 = "NULL", "NULL", AB328*2)</f>
        <v>4.5000000000000009</v>
      </c>
      <c r="AI328" s="8">
        <f>IF(AC328 = "NULL", "NULL", AC328*2)</f>
        <v>127.57500000000002</v>
      </c>
      <c r="AJ328" s="15">
        <v>21000000432</v>
      </c>
      <c r="AK328" s="13" t="s">
        <v>746</v>
      </c>
      <c r="AL328" s="11" t="str">
        <f>SUBSTITUTE(D328,CHAR(10)&amp;"• Packed in a facility and/or equipment that produces products containing peanuts, tree nuts, soybean, milk, dairy, eggs, fish, shellfish, wheat, sesame. •","")</f>
        <v>Mountain Brook Mesquite Grill Seasoning Ingredients:
sugar, garlic, onion, chardex hickory, paprika, salt, cumin, cayenne, black pepper</v>
      </c>
    </row>
    <row r="329" spans="1:38" ht="150" x14ac:dyDescent="0.3">
      <c r="A329" s="10" t="s">
        <v>747</v>
      </c>
      <c r="B329" s="10" t="s">
        <v>748</v>
      </c>
      <c r="C329" s="10" t="s">
        <v>749</v>
      </c>
      <c r="D329" s="11" t="s">
        <v>2404</v>
      </c>
      <c r="E329" s="8">
        <f>IF(F329 = "NULL", "NULL", F329/28.35)</f>
        <v>1.85</v>
      </c>
      <c r="F329" s="8">
        <v>52.447500000000005</v>
      </c>
      <c r="G329" s="8">
        <f>IF(H329 = "NULL", "NULL", H329/28.35)</f>
        <v>3.7</v>
      </c>
      <c r="H329" s="8">
        <v>104.89500000000001</v>
      </c>
      <c r="I329" s="8">
        <f>IF(G329 = "NULL", "NULL", G329*1.25)</f>
        <v>4.625</v>
      </c>
      <c r="J329" s="8">
        <f>IF(G329 = "NULL", "NULL", H329*1.25)</f>
        <v>131.11875000000001</v>
      </c>
      <c r="K329" s="8">
        <f>IF(G329 = "NULL", "NULL", G329*2)</f>
        <v>7.4</v>
      </c>
      <c r="L329" s="8">
        <f>IF(G329 = "NULL", "NULL", H329*2)</f>
        <v>209.79000000000002</v>
      </c>
      <c r="M329" s="11" t="str">
        <f>CONCATENATE(D329, CHAR(10), " - NET WT. ", TEXT(E329, "0.00"), " oz (", F329, " grams)")</f>
        <v>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
• Packed in a facility and/or equipment that produces products containing peanuts, tree nuts, soybean, milk, dairy, eggs, fish, shellfish, wheat, sesame. •
 - NET WT. 1.85 oz (52.4475 grams)</v>
      </c>
      <c r="N329" s="12">
        <v>10000000216</v>
      </c>
      <c r="O329" s="12">
        <v>30000000216</v>
      </c>
      <c r="P329" s="12">
        <v>50000000216</v>
      </c>
      <c r="Q329" s="12">
        <v>70000000216</v>
      </c>
      <c r="R329" s="12">
        <v>90000000216</v>
      </c>
      <c r="S329" s="12">
        <v>11000000216</v>
      </c>
      <c r="T329" s="12">
        <v>13000000216</v>
      </c>
      <c r="U329" s="10" t="s">
        <v>38</v>
      </c>
      <c r="V329" s="11" t="s">
        <v>82</v>
      </c>
      <c r="W329" s="8">
        <f>IF(G329 = "NULL", "NULL", G329/4)</f>
        <v>0.92500000000000004</v>
      </c>
      <c r="X329" s="8">
        <f>IF(W329 = "NULL", "NULL", W329*28.35)</f>
        <v>26.223750000000003</v>
      </c>
      <c r="Y329" s="8">
        <f>IF(G329 = "NULL", "NULL", G329*4)</f>
        <v>14.8</v>
      </c>
      <c r="Z329" s="8">
        <f>IF(G329 = "NULL", "NULL", H329*4)</f>
        <v>419.58000000000004</v>
      </c>
      <c r="AA329" s="15">
        <v>15000000216</v>
      </c>
      <c r="AB329" s="8">
        <f>IF(OR(E329 = "NULL", G329 = "NULL"), "NULL", (E329+G329)/2)</f>
        <v>2.7750000000000004</v>
      </c>
      <c r="AC329" s="8">
        <f>IF(OR(F329 = "NULL", H329 = "NULL"), "NULL", (F329+H329)/2)</f>
        <v>78.671250000000015</v>
      </c>
      <c r="AD329" s="15">
        <v>17000000216</v>
      </c>
      <c r="AE329" s="8">
        <f>IF(H329 = "NULL", "NULL", AF329/28.35)</f>
        <v>9.25</v>
      </c>
      <c r="AF329" s="8">
        <f>IF(H329 = "NULL", "NULL", J329*2)</f>
        <v>262.23750000000001</v>
      </c>
      <c r="AG329" s="15">
        <v>19000000216</v>
      </c>
      <c r="AH329" s="8">
        <f>IF(AB329 = "NULL", "NULL", AB329*2)</f>
        <v>5.5500000000000007</v>
      </c>
      <c r="AI329" s="8">
        <f>IF(AC329 = "NULL", "NULL", AC329*2)</f>
        <v>157.34250000000003</v>
      </c>
      <c r="AJ329" s="15">
        <v>21000000216</v>
      </c>
      <c r="AK329" s="13"/>
      <c r="AL329" s="11" t="str">
        <f>SUBSTITUTE(D329,CHAR(10)&amp;"• Packed in a facility and/or equipment that produces products containing peanuts, tree nuts, soybean, milk, dairy, eggs, fish, shellfish, wheat, sesame. •","")</f>
        <v>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v>
      </c>
    </row>
    <row r="330" spans="1:38" ht="75" x14ac:dyDescent="0.3">
      <c r="A330" s="10" t="s">
        <v>1249</v>
      </c>
      <c r="B330" s="10" t="s">
        <v>1818</v>
      </c>
      <c r="C330" s="10" t="s">
        <v>1825</v>
      </c>
      <c r="D330" s="11" t="s">
        <v>2369</v>
      </c>
      <c r="E330" s="8">
        <f>IF(F330 = "NULL", "NULL", F330/28.35)</f>
        <v>1.75</v>
      </c>
      <c r="F330" s="8">
        <v>49.612500000000004</v>
      </c>
      <c r="G330" s="8">
        <f>IF(H330 = "NULL", "NULL", H330/28.35)</f>
        <v>3.5</v>
      </c>
      <c r="H330" s="8">
        <v>99.225000000000009</v>
      </c>
      <c r="I330" s="8">
        <f>IF(G330 = "NULL", "NULL", G330*1.25)</f>
        <v>4.375</v>
      </c>
      <c r="J330" s="8">
        <f>IF(G330 = "NULL", "NULL", H330*1.25)</f>
        <v>124.03125000000001</v>
      </c>
      <c r="K330" s="8">
        <f>IF(G330 = "NULL", "NULL", G330*2)</f>
        <v>7</v>
      </c>
      <c r="L330" s="8">
        <f>IF(G330 = "NULL", "NULL", H330*2)</f>
        <v>198.45000000000002</v>
      </c>
      <c r="M330" s="11" t="str">
        <f>CONCATENATE(D330, CHAR(10), " - NET WT. ", TEXT(E330, "0.00"), " oz (", F330, " grams)")</f>
        <v>Movie Theater Popcorn Kernels Ingredients:
mushroom popcorn kernels (NON GMO)
• Packed in a facility and/or equipment that produces products containing peanuts, tree nuts, soybean, milk, dairy, eggs, fish, shellfish, wheat, sesame. •
 - NET WT. 1.75 oz (49.6125 grams)</v>
      </c>
      <c r="N330" s="12">
        <v>10000000363</v>
      </c>
      <c r="O330" s="12">
        <v>30000000363</v>
      </c>
      <c r="P330" s="12">
        <v>50000000363</v>
      </c>
      <c r="Q330" s="12">
        <v>70000000363</v>
      </c>
      <c r="R330" s="12">
        <v>90000000363</v>
      </c>
      <c r="S330" s="12">
        <v>11000000363</v>
      </c>
      <c r="T330" s="12">
        <v>13000000363</v>
      </c>
      <c r="U330" s="10"/>
      <c r="V330" s="11"/>
      <c r="W330" s="8">
        <f>IF(G330 = "NULL", "NULL", G330/4)</f>
        <v>0.875</v>
      </c>
      <c r="X330" s="8">
        <f>IF(W330 = "NULL", "NULL", W330*28.35)</f>
        <v>24.806250000000002</v>
      </c>
      <c r="Y330" s="8">
        <f>IF(G330 = "NULL", "NULL", G330*4)</f>
        <v>14</v>
      </c>
      <c r="Z330" s="8">
        <f>IF(G330 = "NULL", "NULL", H330*4)</f>
        <v>396.90000000000003</v>
      </c>
      <c r="AA330" s="15">
        <v>15000000363</v>
      </c>
      <c r="AB330" s="8">
        <f>IF(OR(E330 = "NULL", G330 = "NULL"), "NULL", (E330+G330)/2)</f>
        <v>2.625</v>
      </c>
      <c r="AC330" s="8">
        <f>IF(OR(F330 = "NULL", H330 = "NULL"), "NULL", (F330+H330)/2)</f>
        <v>74.418750000000003</v>
      </c>
      <c r="AD330" s="15">
        <v>17000000363</v>
      </c>
      <c r="AE330" s="8">
        <f>IF(H330 = "NULL", "NULL", AF330/28.35)</f>
        <v>8.75</v>
      </c>
      <c r="AF330" s="8">
        <f>IF(H330 = "NULL", "NULL", J330*2)</f>
        <v>248.06250000000003</v>
      </c>
      <c r="AG330" s="15">
        <v>19000000363</v>
      </c>
      <c r="AH330" s="8">
        <f>IF(AB330 = "NULL", "NULL", AB330*2)</f>
        <v>5.25</v>
      </c>
      <c r="AI330" s="8">
        <f>IF(AC330 = "NULL", "NULL", AC330*2)</f>
        <v>148.83750000000001</v>
      </c>
      <c r="AJ330" s="15">
        <v>21000000363</v>
      </c>
      <c r="AK330" s="13" t="s">
        <v>1851</v>
      </c>
      <c r="AL330" s="11" t="str">
        <f>SUBSTITUTE(D330,CHAR(10)&amp;"• Packed in a facility and/or equipment that produces products containing peanuts, tree nuts, soybean, milk, dairy, eggs, fish, shellfish, wheat, sesame. •","")</f>
        <v>Movie Theater Popcorn Kernels Ingredients:
mushroom popcorn kernels (NON GMO)</v>
      </c>
    </row>
    <row r="331" spans="1:38" ht="90" x14ac:dyDescent="0.3">
      <c r="A331" s="10" t="s">
        <v>750</v>
      </c>
      <c r="B331" s="10" t="s">
        <v>751</v>
      </c>
      <c r="C331" s="10" t="s">
        <v>2104</v>
      </c>
      <c r="D331" s="11" t="s">
        <v>2367</v>
      </c>
      <c r="E331" s="8">
        <f>IF(F331 = "NULL", "NULL", F331/28.35)</f>
        <v>0.8</v>
      </c>
      <c r="F331" s="8">
        <v>22.680000000000003</v>
      </c>
      <c r="G331" s="8">
        <f>IF(H331 = "NULL", "NULL", H331/28.35)</f>
        <v>1.6</v>
      </c>
      <c r="H331" s="8">
        <v>45.360000000000007</v>
      </c>
      <c r="I331" s="8">
        <f>IF(G331 = "NULL", "NULL", G331*1.25)</f>
        <v>2</v>
      </c>
      <c r="J331" s="8">
        <f>IF(G331 = "NULL", "NULL", H331*1.25)</f>
        <v>56.70000000000001</v>
      </c>
      <c r="K331" s="8">
        <f>IF(G331 = "NULL", "NULL", G331*2)</f>
        <v>3.2</v>
      </c>
      <c r="L331" s="8">
        <f>IF(G331 = "NULL", "NULL", H331*2)</f>
        <v>90.720000000000013</v>
      </c>
      <c r="M331" s="11" t="str">
        <f>CONCATENATE(D331, CHAR(10), " - NET WT. ", TEXT(E331, "0.00"), " oz (", F331, " grams)")</f>
        <v>Mulled Wine Tea Ingredients:
hibiscus, cinnamon, rosehip, clove, elderberry, orange peel, apple, and ginger
• Packed in a facility and/or equipment that produces products containing peanuts, tree nuts, soybean, milk, dairy, eggs, fish, shellfish, wheat, sesame. •
 - NET WT. 0.80 oz (22.68 grams)</v>
      </c>
      <c r="N331" s="12">
        <v>10000000438</v>
      </c>
      <c r="O331" s="12">
        <v>30000000438</v>
      </c>
      <c r="P331" s="12">
        <v>50000000438</v>
      </c>
      <c r="Q331" s="12">
        <v>70000000438</v>
      </c>
      <c r="R331" s="12">
        <v>90000000438</v>
      </c>
      <c r="S331" s="12">
        <v>11000000438</v>
      </c>
      <c r="T331" s="12">
        <v>13000000438</v>
      </c>
      <c r="U331" s="10" t="s">
        <v>38</v>
      </c>
      <c r="V331" s="11"/>
      <c r="W331" s="8">
        <f>IF(G331 = "NULL", "NULL", G331/4)</f>
        <v>0.4</v>
      </c>
      <c r="X331" s="8">
        <f>IF(W331 = "NULL", "NULL", W331*28.35)</f>
        <v>11.340000000000002</v>
      </c>
      <c r="Y331" s="8">
        <f>IF(G331 = "NULL", "NULL", G331*4)</f>
        <v>6.4</v>
      </c>
      <c r="Z331" s="8">
        <f>IF(G331 = "NULL", "NULL", H331*4)</f>
        <v>181.44000000000003</v>
      </c>
      <c r="AA331" s="15">
        <v>15000000438</v>
      </c>
      <c r="AB331" s="8">
        <f>IF(OR(E331 = "NULL", G331 = "NULL"), "NULL", (E331+G331)/2)</f>
        <v>1.2000000000000002</v>
      </c>
      <c r="AC331" s="8">
        <f>IF(OR(F331 = "NULL", H331 = "NULL"), "NULL", (F331+H331)/2)</f>
        <v>34.020000000000003</v>
      </c>
      <c r="AD331" s="15">
        <v>17000000438</v>
      </c>
      <c r="AE331" s="8">
        <f>IF(H331 = "NULL", "NULL", AF331/28.35)</f>
        <v>4.0000000000000009</v>
      </c>
      <c r="AF331" s="8">
        <f>IF(H331 = "NULL", "NULL", J331*2)</f>
        <v>113.40000000000002</v>
      </c>
      <c r="AG331" s="15">
        <v>19000000438</v>
      </c>
      <c r="AH331" s="8">
        <f>IF(AB331 = "NULL", "NULL", AB331*2)</f>
        <v>2.4000000000000004</v>
      </c>
      <c r="AI331" s="8">
        <f>IF(AC331 = "NULL", "NULL", AC331*2)</f>
        <v>68.040000000000006</v>
      </c>
      <c r="AJ331" s="15">
        <v>21000000438</v>
      </c>
      <c r="AK331" s="13"/>
      <c r="AL331" s="11" t="str">
        <f>SUBSTITUTE(D331,CHAR(10)&amp;"• Packed in a facility and/or equipment that produces products containing peanuts, tree nuts, soybean, milk, dairy, eggs, fish, shellfish, wheat, sesame. •","")</f>
        <v>Mulled Wine Tea Ingredients:
hibiscus, cinnamon, rosehip, clove, elderberry, orange peel, apple, and ginger</v>
      </c>
    </row>
    <row r="332" spans="1:38" ht="90" x14ac:dyDescent="0.3">
      <c r="A332" s="10" t="s">
        <v>752</v>
      </c>
      <c r="B332" s="10" t="s">
        <v>753</v>
      </c>
      <c r="C332" s="10" t="s">
        <v>754</v>
      </c>
      <c r="D332" s="11" t="s">
        <v>2484</v>
      </c>
      <c r="E332" s="8">
        <f>IF(F332 = "NULL", "NULL", F332/28.35)</f>
        <v>1.85</v>
      </c>
      <c r="F332" s="8">
        <v>52.447500000000005</v>
      </c>
      <c r="G332" s="8">
        <f>IF(H332 = "NULL", "NULL", H332/28.35)</f>
        <v>3.7</v>
      </c>
      <c r="H332" s="8">
        <v>104.89500000000001</v>
      </c>
      <c r="I332" s="8">
        <f>IF(G332 = "NULL", "NULL", G332*1.25)</f>
        <v>4.625</v>
      </c>
      <c r="J332" s="8">
        <f>IF(G332 = "NULL", "NULL", H332*1.25)</f>
        <v>131.11875000000001</v>
      </c>
      <c r="K332" s="8">
        <f>IF(G332 = "NULL", "NULL", G332*2)</f>
        <v>7.4</v>
      </c>
      <c r="L332" s="8">
        <f>IF(G332 = "NULL", "NULL", H332*2)</f>
        <v>209.79000000000002</v>
      </c>
      <c r="M332" s="11" t="str">
        <f>CONCATENATE(D332, CHAR(10), " - NET WT. ", TEXT(E332, "0.00"), " oz (", F332, " grams)")</f>
        <v>Mulling Spices Ingredients:
cinnamon, allspice, cloves, nutmeg, citric acid, asorbic acid, fructose
• Packed in a facility and/or equipment that produces products containing peanuts, tree nuts, soybean, milk, dairy, eggs, fish, shellfish, wheat, sesame. •
 - NET WT. 1.85 oz (52.4475 grams)</v>
      </c>
      <c r="N332" s="12">
        <v>10000000217</v>
      </c>
      <c r="O332" s="12">
        <v>30000000217</v>
      </c>
      <c r="P332" s="12">
        <v>50000000217</v>
      </c>
      <c r="Q332" s="12">
        <v>70000000217</v>
      </c>
      <c r="R332" s="12">
        <v>90000000217</v>
      </c>
      <c r="S332" s="12">
        <v>11000000217</v>
      </c>
      <c r="T332" s="12">
        <v>13000000217</v>
      </c>
      <c r="U332" s="10"/>
      <c r="V332" s="11"/>
      <c r="W332" s="8">
        <f>IF(G332 = "NULL", "NULL", G332/4)</f>
        <v>0.92500000000000004</v>
      </c>
      <c r="X332" s="8">
        <f>IF(W332 = "NULL", "NULL", W332*28.35)</f>
        <v>26.223750000000003</v>
      </c>
      <c r="Y332" s="8">
        <f>IF(G332 = "NULL", "NULL", G332*4)</f>
        <v>14.8</v>
      </c>
      <c r="Z332" s="8">
        <f>IF(G332 = "NULL", "NULL", H332*4)</f>
        <v>419.58000000000004</v>
      </c>
      <c r="AA332" s="15">
        <v>15000000217</v>
      </c>
      <c r="AB332" s="8">
        <f>IF(OR(E332 = "NULL", G332 = "NULL"), "NULL", (E332+G332)/2)</f>
        <v>2.7750000000000004</v>
      </c>
      <c r="AC332" s="8">
        <f>IF(OR(F332 = "NULL", H332 = "NULL"), "NULL", (F332+H332)/2)</f>
        <v>78.671250000000015</v>
      </c>
      <c r="AD332" s="15">
        <v>17000000217</v>
      </c>
      <c r="AE332" s="8">
        <f>IF(H332 = "NULL", "NULL", AF332/28.35)</f>
        <v>9.25</v>
      </c>
      <c r="AF332" s="8">
        <f>IF(H332 = "NULL", "NULL", J332*2)</f>
        <v>262.23750000000001</v>
      </c>
      <c r="AG332" s="15">
        <v>19000000217</v>
      </c>
      <c r="AH332" s="8">
        <f>IF(AB332 = "NULL", "NULL", AB332*2)</f>
        <v>5.5500000000000007</v>
      </c>
      <c r="AI332" s="8">
        <f>IF(AC332 = "NULL", "NULL", AC332*2)</f>
        <v>157.34250000000003</v>
      </c>
      <c r="AJ332" s="15">
        <v>21000000217</v>
      </c>
      <c r="AK332" s="13"/>
      <c r="AL332" s="11" t="str">
        <f>SUBSTITUTE(D332,CHAR(10)&amp;"• Packed in a facility and/or equipment that produces products containing peanuts, tree nuts, soybean, milk, dairy, eggs, fish, shellfish, wheat, sesame. •","")</f>
        <v>Mulling Spices Ingredients:
cinnamon, allspice, cloves, nutmeg, citric acid, asorbic acid, fructose</v>
      </c>
    </row>
    <row r="333" spans="1:38" ht="90" x14ac:dyDescent="0.3">
      <c r="A333" s="10" t="s">
        <v>755</v>
      </c>
      <c r="B333" s="10" t="s">
        <v>756</v>
      </c>
      <c r="C333" s="10" t="s">
        <v>757</v>
      </c>
      <c r="D333" s="11" t="s">
        <v>2485</v>
      </c>
      <c r="E333" s="8">
        <f>IF(F333 = "NULL", "NULL", F333/28.35)</f>
        <v>1.85</v>
      </c>
      <c r="F333" s="8">
        <v>52.447500000000005</v>
      </c>
      <c r="G333" s="8">
        <f>IF(H333 = "NULL", "NULL", H333/28.35)</f>
        <v>3.7</v>
      </c>
      <c r="H333" s="8">
        <v>104.89500000000001</v>
      </c>
      <c r="I333" s="8">
        <f>IF(G333 = "NULL", "NULL", G333*1.25)</f>
        <v>4.625</v>
      </c>
      <c r="J333" s="8">
        <f>IF(G333 = "NULL", "NULL", H333*1.25)</f>
        <v>131.11875000000001</v>
      </c>
      <c r="K333" s="8">
        <f>IF(G333 = "NULL", "NULL", G333*2)</f>
        <v>7.4</v>
      </c>
      <c r="L333" s="8">
        <f>IF(G333 = "NULL", "NULL", H333*2)</f>
        <v>209.79000000000002</v>
      </c>
      <c r="M333" s="11" t="str">
        <f>CONCATENATE(D333, CHAR(10), " - NET WT. ", TEXT(E333, "0.00"), " oz (", F333, " grams)")</f>
        <v>Mulling Spices (Whole) Ingredients:
cinnamon bark pieces, dried orange peel, cloves, all spice, canola oil, orange oil
• Packed in a facility and/or equipment that produces products containing peanuts, tree nuts, soybean, milk, dairy, eggs, fish, shellfish, wheat, sesame. •
 - NET WT. 1.85 oz (52.4475 grams)</v>
      </c>
      <c r="N333" s="12">
        <v>10000000218</v>
      </c>
      <c r="O333" s="12">
        <v>30000000218</v>
      </c>
      <c r="P333" s="12">
        <v>50000000218</v>
      </c>
      <c r="Q333" s="12">
        <v>70000000218</v>
      </c>
      <c r="R333" s="12">
        <v>90000000218</v>
      </c>
      <c r="S333" s="12">
        <v>11000000218</v>
      </c>
      <c r="T333" s="12">
        <v>13000000218</v>
      </c>
      <c r="U333" s="10" t="s">
        <v>38</v>
      </c>
      <c r="V333" s="11"/>
      <c r="W333" s="8">
        <f>IF(G333 = "NULL", "NULL", G333/4)</f>
        <v>0.92500000000000004</v>
      </c>
      <c r="X333" s="8">
        <f>IF(W333 = "NULL", "NULL", W333*28.35)</f>
        <v>26.223750000000003</v>
      </c>
      <c r="Y333" s="8">
        <f>IF(G333 = "NULL", "NULL", G333*4)</f>
        <v>14.8</v>
      </c>
      <c r="Z333" s="8">
        <f>IF(G333 = "NULL", "NULL", H333*4)</f>
        <v>419.58000000000004</v>
      </c>
      <c r="AA333" s="15">
        <v>15000000218</v>
      </c>
      <c r="AB333" s="8">
        <f>IF(OR(E333 = "NULL", G333 = "NULL"), "NULL", (E333+G333)/2)</f>
        <v>2.7750000000000004</v>
      </c>
      <c r="AC333" s="8">
        <f>IF(OR(F333 = "NULL", H333 = "NULL"), "NULL", (F333+H333)/2)</f>
        <v>78.671250000000015</v>
      </c>
      <c r="AD333" s="15">
        <v>17000000218</v>
      </c>
      <c r="AE333" s="8">
        <f>IF(H333 = "NULL", "NULL", AF333/28.35)</f>
        <v>9.25</v>
      </c>
      <c r="AF333" s="8">
        <f>IF(H333 = "NULL", "NULL", J333*2)</f>
        <v>262.23750000000001</v>
      </c>
      <c r="AG333" s="15">
        <v>19000000218</v>
      </c>
      <c r="AH333" s="8">
        <f>IF(AB333 = "NULL", "NULL", AB333*2)</f>
        <v>5.5500000000000007</v>
      </c>
      <c r="AI333" s="8">
        <f>IF(AC333 = "NULL", "NULL", AC333*2)</f>
        <v>157.34250000000003</v>
      </c>
      <c r="AJ333" s="15">
        <v>21000000218</v>
      </c>
      <c r="AK333" s="13"/>
      <c r="AL333" s="11" t="str">
        <f>SUBSTITUTE(D333,CHAR(10)&amp;"• Packed in a facility and/or equipment that produces products containing peanuts, tree nuts, soybean, milk, dairy, eggs, fish, shellfish, wheat, sesame. •","")</f>
        <v>Mulling Spices (Whole) Ingredients:
cinnamon bark pieces, dried orange peel, cloves, all spice, canola oil, orange oil</v>
      </c>
    </row>
    <row r="334" spans="1:38" ht="150" x14ac:dyDescent="0.3">
      <c r="A334" s="10" t="s">
        <v>758</v>
      </c>
      <c r="B334" s="10" t="s">
        <v>759</v>
      </c>
      <c r="C334" s="10" t="s">
        <v>760</v>
      </c>
      <c r="D334" s="11" t="s">
        <v>2414</v>
      </c>
      <c r="E334" s="8">
        <f>IF(F334 = "NULL", "NULL", F334/28.35)</f>
        <v>1.2</v>
      </c>
      <c r="F334" s="8">
        <v>34.020000000000003</v>
      </c>
      <c r="G334" s="8">
        <f>IF(H334 = "NULL", "NULL", H334/28.35)</f>
        <v>2.4</v>
      </c>
      <c r="H334" s="8">
        <v>68.040000000000006</v>
      </c>
      <c r="I334" s="8">
        <f>IF(G334 = "NULL", "NULL", G334*1.25)</f>
        <v>3</v>
      </c>
      <c r="J334" s="8">
        <f>IF(G334 = "NULL", "NULL", H334*1.25)</f>
        <v>85.050000000000011</v>
      </c>
      <c r="K334" s="8">
        <f>IF(G334 = "NULL", "NULL", G334*2)</f>
        <v>4.8</v>
      </c>
      <c r="L334" s="8">
        <f>IF(G334 = "NULL", "NULL", H334*2)</f>
        <v>136.08000000000001</v>
      </c>
      <c r="M334" s="11" t="str">
        <f>CONCATENATE(D334, CHAR(10), " - NET WT. ", TEXT(E334, "0.00"), " oz (", F334, " grams)")</f>
        <v>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
• Packed in a facility and/or equipment that produces products containing peanuts, tree nuts, soybean, milk, dairy, eggs, fish, shellfish, wheat, sesame. •
 - NET WT. 1.20 oz (34.02 grams)</v>
      </c>
      <c r="N334" s="12">
        <v>10000000219</v>
      </c>
      <c r="O334" s="12">
        <v>30000000219</v>
      </c>
      <c r="P334" s="12">
        <v>50000000219</v>
      </c>
      <c r="Q334" s="12">
        <v>70000000219</v>
      </c>
      <c r="R334" s="12">
        <v>90000000219</v>
      </c>
      <c r="S334" s="12">
        <v>11000000219</v>
      </c>
      <c r="T334" s="12">
        <v>13000000219</v>
      </c>
      <c r="U334" s="10" t="s">
        <v>38</v>
      </c>
      <c r="V334" s="11" t="s">
        <v>82</v>
      </c>
      <c r="W334" s="8">
        <f>IF(G334 = "NULL", "NULL", G334/4)</f>
        <v>0.6</v>
      </c>
      <c r="X334" s="8">
        <f>IF(W334 = "NULL", "NULL", W334*28.35)</f>
        <v>17.010000000000002</v>
      </c>
      <c r="Y334" s="8">
        <f>IF(G334 = "NULL", "NULL", G334*4)</f>
        <v>9.6</v>
      </c>
      <c r="Z334" s="8">
        <f>IF(G334 = "NULL", "NULL", H334*4)</f>
        <v>272.16000000000003</v>
      </c>
      <c r="AA334" s="15">
        <v>15000000219</v>
      </c>
      <c r="AB334" s="8">
        <f>IF(OR(E334 = "NULL", G334 = "NULL"), "NULL", (E334+G334)/2)</f>
        <v>1.7999999999999998</v>
      </c>
      <c r="AC334" s="8">
        <f>IF(OR(F334 = "NULL", H334 = "NULL"), "NULL", (F334+H334)/2)</f>
        <v>51.03</v>
      </c>
      <c r="AD334" s="15">
        <v>17000000219</v>
      </c>
      <c r="AE334" s="8">
        <f>IF(H334 = "NULL", "NULL", AF334/28.35)</f>
        <v>6.0000000000000009</v>
      </c>
      <c r="AF334" s="8">
        <f>IF(H334 = "NULL", "NULL", J334*2)</f>
        <v>170.10000000000002</v>
      </c>
      <c r="AG334" s="15">
        <v>19000000219</v>
      </c>
      <c r="AH334" s="8">
        <f>IF(AB334 = "NULL", "NULL", AB334*2)</f>
        <v>3.5999999999999996</v>
      </c>
      <c r="AI334" s="8">
        <f>IF(AC334 = "NULL", "NULL", AC334*2)</f>
        <v>102.06</v>
      </c>
      <c r="AJ334" s="15">
        <v>21000000219</v>
      </c>
      <c r="AK334" s="13"/>
      <c r="AL334" s="11" t="str">
        <f>SUBSTITUTE(D334,CHAR(10)&amp;"• Packed in a facility and/or equipment that produces products containing peanuts, tree nuts, soybean, milk, dairy, eggs, fish, shellfish, wheat, sesame. •","")</f>
        <v>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v>
      </c>
    </row>
    <row r="335" spans="1:38" ht="75" x14ac:dyDescent="0.3">
      <c r="A335" s="10" t="s">
        <v>761</v>
      </c>
      <c r="B335" s="10" t="s">
        <v>762</v>
      </c>
      <c r="C335" s="10" t="s">
        <v>763</v>
      </c>
      <c r="D335" s="11" t="s">
        <v>2450</v>
      </c>
      <c r="E335" s="8">
        <f>IF(F335 = "NULL", "NULL", F335/28.35)</f>
        <v>1.9</v>
      </c>
      <c r="F335" s="8">
        <v>53.865000000000002</v>
      </c>
      <c r="G335" s="8">
        <f>IF(H335 = "NULL", "NULL", H335/28.35)</f>
        <v>3.8</v>
      </c>
      <c r="H335" s="8">
        <v>107.73</v>
      </c>
      <c r="I335" s="8">
        <f>IF(G335 = "NULL", "NULL", G335*1.25)</f>
        <v>4.75</v>
      </c>
      <c r="J335" s="8">
        <f>IF(G335 = "NULL", "NULL", H335*1.25)</f>
        <v>134.66249999999999</v>
      </c>
      <c r="K335" s="8">
        <f>IF(G335 = "NULL", "NULL", G335*2)</f>
        <v>7.6</v>
      </c>
      <c r="L335" s="8">
        <f>IF(G335 = "NULL", "NULL", H335*2)</f>
        <v>215.46</v>
      </c>
      <c r="M335" s="11" t="str">
        <f>CONCATENATE(D335, CHAR(10), " - NET WT. ", TEXT(E335, "0.00"), " oz (", F335, " grams)")</f>
        <v>Nantucket Seafood Blend Ingredients:
salt, paprika, spices
• Packed in a facility and/or equipment that produces products containing peanuts, tree nuts, soybean, milk, dairy, eggs, fish, shellfish, wheat, sesame. •
 - NET WT. 1.90 oz (53.865 grams)</v>
      </c>
      <c r="N335" s="12">
        <v>10000000220</v>
      </c>
      <c r="O335" s="12">
        <v>30000000220</v>
      </c>
      <c r="P335" s="12">
        <v>50000000220</v>
      </c>
      <c r="Q335" s="12">
        <v>70000000220</v>
      </c>
      <c r="R335" s="12">
        <v>90000000220</v>
      </c>
      <c r="S335" s="12">
        <v>11000000220</v>
      </c>
      <c r="T335" s="12">
        <v>13000000220</v>
      </c>
      <c r="U335" s="10"/>
      <c r="V335" s="11"/>
      <c r="W335" s="8">
        <f>IF(G335 = "NULL", "NULL", G335/4)</f>
        <v>0.95</v>
      </c>
      <c r="X335" s="8">
        <f>IF(W335 = "NULL", "NULL", W335*28.35)</f>
        <v>26.932500000000001</v>
      </c>
      <c r="Y335" s="8">
        <f>IF(G335 = "NULL", "NULL", G335*4)</f>
        <v>15.2</v>
      </c>
      <c r="Z335" s="8">
        <f>IF(G335 = "NULL", "NULL", H335*4)</f>
        <v>430.92</v>
      </c>
      <c r="AA335" s="15">
        <v>15000000220</v>
      </c>
      <c r="AB335" s="8">
        <f>IF(OR(E335 = "NULL", G335 = "NULL"), "NULL", (E335+G335)/2)</f>
        <v>2.8499999999999996</v>
      </c>
      <c r="AC335" s="8">
        <f>IF(OR(F335 = "NULL", H335 = "NULL"), "NULL", (F335+H335)/2)</f>
        <v>80.797499999999999</v>
      </c>
      <c r="AD335" s="15">
        <v>17000000220</v>
      </c>
      <c r="AE335" s="8">
        <f>IF(H335 = "NULL", "NULL", AF335/28.35)</f>
        <v>9.5</v>
      </c>
      <c r="AF335" s="8">
        <f>IF(H335 = "NULL", "NULL", J335*2)</f>
        <v>269.32499999999999</v>
      </c>
      <c r="AG335" s="15">
        <v>19000000220</v>
      </c>
      <c r="AH335" s="8">
        <f>IF(AB335 = "NULL", "NULL", AB335*2)</f>
        <v>5.6999999999999993</v>
      </c>
      <c r="AI335" s="8">
        <f>IF(AC335 = "NULL", "NULL", AC335*2)</f>
        <v>161.595</v>
      </c>
      <c r="AJ335" s="15">
        <v>21000000220</v>
      </c>
      <c r="AK335" s="13"/>
      <c r="AL335" s="11" t="str">
        <f>SUBSTITUTE(D335,CHAR(10)&amp;"• Packed in a facility and/or equipment that produces products containing peanuts, tree nuts, soybean, milk, dairy, eggs, fish, shellfish, wheat, sesame. •","")</f>
        <v>Nantucket Seafood Blend Ingredients:
salt, paprika, spices</v>
      </c>
    </row>
    <row r="336" spans="1:38" ht="165" x14ac:dyDescent="0.3">
      <c r="A336" s="10" t="s">
        <v>2022</v>
      </c>
      <c r="B336" s="10" t="s">
        <v>2023</v>
      </c>
      <c r="C336" s="10" t="s">
        <v>2029</v>
      </c>
      <c r="D336" s="11" t="s">
        <v>2318</v>
      </c>
      <c r="E336" s="8">
        <f>IF(F336 = "NULL", "NULL", F336/28.35)</f>
        <v>1</v>
      </c>
      <c r="F336" s="8">
        <v>28.35</v>
      </c>
      <c r="G336" s="8">
        <f>IF(H336 = "NULL", "NULL", H336/28.35)</f>
        <v>2</v>
      </c>
      <c r="H336" s="8">
        <v>56.7</v>
      </c>
      <c r="I336" s="8">
        <f>IF(G336 = "NULL", "NULL", G336*1.25)</f>
        <v>2.5</v>
      </c>
      <c r="J336" s="8">
        <f>IF(G336 = "NULL", "NULL", H336*1.25)</f>
        <v>70.875</v>
      </c>
      <c r="K336" s="8">
        <f>IF(G336 = "NULL", "NULL", G336*2)</f>
        <v>4</v>
      </c>
      <c r="L336" s="8">
        <f>IF(G336 = "NULL", "NULL", H336*2)</f>
        <v>113.4</v>
      </c>
      <c r="M336" s="11" t="str">
        <f>CONCATENATE(D336, CHAR(10), " - NET WT. ", TEXT(E336, "0.00"), " oz (", F336, " grams)")</f>
        <v>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
• Packed in a facility and/or equipment that produces products containing peanuts, tree nuts, soybean, milk, dairy, eggs, fish, shellfish, wheat, sesame. •
 - NET WT. 1.00 oz (28.35 grams)</v>
      </c>
      <c r="N336" s="12">
        <v>10000000567</v>
      </c>
      <c r="O336" s="12">
        <v>30000000567</v>
      </c>
      <c r="P336" s="12">
        <v>50000000567</v>
      </c>
      <c r="Q336" s="12">
        <v>70000000567</v>
      </c>
      <c r="R336" s="12">
        <v>90000000567</v>
      </c>
      <c r="S336" s="12">
        <v>11000000567</v>
      </c>
      <c r="T336" s="12">
        <v>13000000567</v>
      </c>
      <c r="U336" s="24"/>
      <c r="W336" s="8">
        <f>IF(G336 = "NULL", "NULL", G336/4)</f>
        <v>0.5</v>
      </c>
      <c r="X336" s="8">
        <f>IF(W336 = "NULL", "NULL", W336*28.35)</f>
        <v>14.175000000000001</v>
      </c>
      <c r="Y336" s="8">
        <f>IF(G336 = "NULL", "NULL", G336*4)</f>
        <v>8</v>
      </c>
      <c r="Z336" s="8">
        <f>IF(G336 = "NULL", "NULL", H336*4)</f>
        <v>226.8</v>
      </c>
      <c r="AA336" s="15">
        <v>15000000567</v>
      </c>
      <c r="AB336" s="8">
        <f>IF(OR(E336 = "NULL", G336 = "NULL"), "NULL", (E336+G336)/2)</f>
        <v>1.5</v>
      </c>
      <c r="AC336" s="8">
        <f>IF(OR(F336 = "NULL", H336 = "NULL"), "NULL", (F336+H336)/2)</f>
        <v>42.525000000000006</v>
      </c>
      <c r="AD336" s="15">
        <v>17000000567</v>
      </c>
      <c r="AE336" s="15">
        <f>IF(H336 = "NULL", "NULL", AF336/28.35)</f>
        <v>5</v>
      </c>
      <c r="AF336" s="15">
        <f>IF(H336 = "NULL", "NULL", J336*2)</f>
        <v>141.75</v>
      </c>
      <c r="AG336" s="15">
        <v>19000000567</v>
      </c>
      <c r="AH336" s="8">
        <f>IF(AB336 = "NULL", "NULL", AB336*2)</f>
        <v>3</v>
      </c>
      <c r="AI336" s="8">
        <f>IF(AC336 = "NULL", "NULL", AC336*2)</f>
        <v>85.050000000000011</v>
      </c>
      <c r="AJ336" s="15">
        <v>21000000567</v>
      </c>
      <c r="AK336" s="13" t="s">
        <v>2024</v>
      </c>
      <c r="AL336" s="11" t="str">
        <f>SUBSTITUTE(D336,CHAR(10)&amp;"• Packed in a facility and/or equipment that produces products containing peanuts, tree nuts, soybean, milk, dairy, eggs, fish, shellfish, wheat, sesame. •","")</f>
        <v>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v>
      </c>
    </row>
    <row r="337" spans="1:38" ht="180" x14ac:dyDescent="0.3">
      <c r="A337" s="41" t="s">
        <v>767</v>
      </c>
      <c r="B337" s="10" t="s">
        <v>768</v>
      </c>
      <c r="C337" s="10" t="s">
        <v>769</v>
      </c>
      <c r="D337" s="11" t="s">
        <v>2184</v>
      </c>
      <c r="E337" s="8">
        <f>IF(F337 = "NULL", "NULL", F337/28.35)</f>
        <v>1.0229276895943562</v>
      </c>
      <c r="F337" s="8">
        <v>29</v>
      </c>
      <c r="G337" s="8">
        <f>IF(H337 = "NULL", "NULL", H337/28.35)</f>
        <v>2.1164021164021163</v>
      </c>
      <c r="H337" s="8">
        <v>60</v>
      </c>
      <c r="I337" s="8">
        <f>IF(G337 = "NULL", "NULL", G337*1.25)</f>
        <v>2.6455026455026456</v>
      </c>
      <c r="J337" s="8">
        <f>IF(G337 = "NULL", "NULL", H337*1.25)</f>
        <v>75</v>
      </c>
      <c r="K337" s="8">
        <f>IF(G337 = "NULL", "NULL", G337*2)</f>
        <v>4.2328042328042326</v>
      </c>
      <c r="L337" s="8">
        <f>IF(G337 = "NULL", "NULL", H337*2)</f>
        <v>120</v>
      </c>
      <c r="M337" s="11" t="str">
        <f>CONCATENATE(D337, CHAR(10), " - NET WT. ", TEXT(E337, "0.00"), " oz (", F337, " grams)")</f>
        <v>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37" s="12">
        <v>10000000443</v>
      </c>
      <c r="O337" s="12">
        <v>30000000443</v>
      </c>
      <c r="P337" s="12">
        <v>50000000443</v>
      </c>
      <c r="Q337" s="12">
        <v>70000000443</v>
      </c>
      <c r="R337" s="12">
        <v>90000000443</v>
      </c>
      <c r="S337" s="12">
        <v>11000000443</v>
      </c>
      <c r="T337" s="12">
        <v>13000000443</v>
      </c>
      <c r="U337" s="11"/>
      <c r="V337" s="11"/>
      <c r="W337" s="8">
        <f>IF(G337 = "NULL", "NULL", G337/4)</f>
        <v>0.52910052910052907</v>
      </c>
      <c r="X337" s="8">
        <f>IF(W337 = "NULL", "NULL", W337*28.35)</f>
        <v>15</v>
      </c>
      <c r="Y337" s="8">
        <f>IF(G337 = "NULL", "NULL", G337*4)</f>
        <v>8.4656084656084651</v>
      </c>
      <c r="Z337" s="8">
        <f>IF(G337 = "NULL", "NULL", H337*4)</f>
        <v>240</v>
      </c>
      <c r="AA337" s="15">
        <v>15000000443</v>
      </c>
      <c r="AB337" s="8">
        <f>IF(OR(E337 = "NULL", G337 = "NULL"), "NULL", (E337+G337)/2)</f>
        <v>1.5696649029982361</v>
      </c>
      <c r="AC337" s="8">
        <f>IF(OR(F337 = "NULL", H337 = "NULL"), "NULL", (F337+H337)/2)</f>
        <v>44.5</v>
      </c>
      <c r="AD337" s="15">
        <v>17000000443</v>
      </c>
      <c r="AE337" s="8">
        <f>IF(H337 = "NULL", "NULL", AF337/28.35)</f>
        <v>5.2910052910052912</v>
      </c>
      <c r="AF337" s="8">
        <f>IF(H337 = "NULL", "NULL", J337*2)</f>
        <v>150</v>
      </c>
      <c r="AG337" s="15">
        <v>19000000443</v>
      </c>
      <c r="AH337" s="8">
        <f>IF(AB337 = "NULL", "NULL", AB337*2)</f>
        <v>3.1393298059964723</v>
      </c>
      <c r="AI337" s="8">
        <f>IF(AC337 = "NULL", "NULL", AC337*2)</f>
        <v>89</v>
      </c>
      <c r="AJ337" s="15">
        <v>21000000443</v>
      </c>
      <c r="AK337" s="13" t="s">
        <v>770</v>
      </c>
      <c r="AL337" s="11" t="str">
        <f>SUBSTITUTE(D337,CHAR(10)&amp;"• Packed in a facility and/or equipment that produces products containing peanuts, tree nuts, soybean, milk, dairy, eggs, fish, shellfish, wheat, sesame. •","")</f>
        <v>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38" spans="1:38" ht="75" x14ac:dyDescent="0.3">
      <c r="A338" s="10" t="s">
        <v>771</v>
      </c>
      <c r="B338" s="10" t="s">
        <v>772</v>
      </c>
      <c r="C338" s="10" t="s">
        <v>773</v>
      </c>
      <c r="D338" s="11" t="s">
        <v>2472</v>
      </c>
      <c r="E338" s="8">
        <f>IF(F338 = "NULL", "NULL", F338/28.35)</f>
        <v>1.2345679012345678</v>
      </c>
      <c r="F338" s="8">
        <v>35</v>
      </c>
      <c r="G338" s="8">
        <f>IF(H338 = "NULL", "NULL", H338/28.35)</f>
        <v>2.6102292768959434</v>
      </c>
      <c r="H338" s="8">
        <v>74</v>
      </c>
      <c r="I338" s="8">
        <f>IF(G338 = "NULL", "NULL", G338*1.25)</f>
        <v>3.2627865961199292</v>
      </c>
      <c r="J338" s="8">
        <f>IF(G338 = "NULL", "NULL", H338*1.25)</f>
        <v>92.5</v>
      </c>
      <c r="K338" s="8">
        <f>IF(G338 = "NULL", "NULL", G338*2)</f>
        <v>5.2204585537918868</v>
      </c>
      <c r="L338" s="8">
        <f>IF(G338 = "NULL", "NULL", H338*2)</f>
        <v>148</v>
      </c>
      <c r="M338" s="11" t="str">
        <f>CONCATENATE(D338, CHAR(10), " - NET WT. ", TEXT(E338, "0.00"), " oz (", F338, " grams)")</f>
        <v>NY Style Everything Bagel Ingredients:
sesame seeds, garlic, onion, poppy seeds, salt
• Packed in a facility and/or equipment that produces products containing peanuts, tree nuts, soybean, milk, dairy, eggs, fish, shellfish, wheat, sesame. •
 - NET WT. 1.23 oz (35 grams)</v>
      </c>
      <c r="N338" s="12">
        <v>10000000222</v>
      </c>
      <c r="O338" s="12">
        <v>30000000222</v>
      </c>
      <c r="P338" s="12">
        <v>50000000222</v>
      </c>
      <c r="Q338" s="12">
        <v>70000000222</v>
      </c>
      <c r="R338" s="12">
        <v>90000000222</v>
      </c>
      <c r="S338" s="12">
        <v>11000000222</v>
      </c>
      <c r="T338" s="12">
        <v>13000000222</v>
      </c>
      <c r="U338" s="10" t="s">
        <v>38</v>
      </c>
      <c r="V338" s="11" t="s">
        <v>195</v>
      </c>
      <c r="W338" s="8">
        <f>IF(G338 = "NULL", "NULL", G338/4)</f>
        <v>0.65255731922398585</v>
      </c>
      <c r="X338" s="8">
        <f>IF(W338 = "NULL", "NULL", W338*28.35)</f>
        <v>18.5</v>
      </c>
      <c r="Y338" s="8">
        <f>IF(G338 = "NULL", "NULL", G338*4)</f>
        <v>10.440917107583774</v>
      </c>
      <c r="Z338" s="8">
        <f>IF(G338 = "NULL", "NULL", H338*4)</f>
        <v>296</v>
      </c>
      <c r="AA338" s="15">
        <v>15000000222</v>
      </c>
      <c r="AB338" s="8">
        <f>IF(OR(E338 = "NULL", G338 = "NULL"), "NULL", (E338+G338)/2)</f>
        <v>1.9223985890652555</v>
      </c>
      <c r="AC338" s="8">
        <f>IF(OR(F338 = "NULL", H338 = "NULL"), "NULL", (F338+H338)/2)</f>
        <v>54.5</v>
      </c>
      <c r="AD338" s="15">
        <v>17000000222</v>
      </c>
      <c r="AE338" s="8">
        <f>IF(H338 = "NULL", "NULL", AF338/28.35)</f>
        <v>6.5255731922398583</v>
      </c>
      <c r="AF338" s="8">
        <f>IF(H338 = "NULL", "NULL", J338*2)</f>
        <v>185</v>
      </c>
      <c r="AG338" s="15">
        <v>19000000222</v>
      </c>
      <c r="AH338" s="8">
        <f>IF(AB338 = "NULL", "NULL", AB338*2)</f>
        <v>3.844797178130511</v>
      </c>
      <c r="AI338" s="8">
        <f>IF(AC338 = "NULL", "NULL", AC338*2)</f>
        <v>109</v>
      </c>
      <c r="AJ338" s="15">
        <v>21000000222</v>
      </c>
      <c r="AK338" s="13" t="s">
        <v>1621</v>
      </c>
      <c r="AL338" s="11" t="str">
        <f>SUBSTITUTE(D338,CHAR(10)&amp;"• Packed in a facility and/or equipment that produces products containing peanuts, tree nuts, soybean, milk, dairy, eggs, fish, shellfish, wheat, sesame. •","")</f>
        <v>NY Style Everything Bagel Ingredients:
sesame seeds, garlic, onion, poppy seeds, salt</v>
      </c>
    </row>
    <row r="339" spans="1:38" ht="90" x14ac:dyDescent="0.3">
      <c r="A339" s="10" t="s">
        <v>774</v>
      </c>
      <c r="B339" s="10" t="s">
        <v>775</v>
      </c>
      <c r="C339" s="10" t="s">
        <v>776</v>
      </c>
      <c r="D339" s="11" t="s">
        <v>2449</v>
      </c>
      <c r="E339" s="8">
        <f>IF(F339 = "NULL", "NULL", F339/28.35)</f>
        <v>2.75</v>
      </c>
      <c r="F339" s="8">
        <v>77.962500000000006</v>
      </c>
      <c r="G339" s="8">
        <f>IF(H339 = "NULL", "NULL", H339/28.35)</f>
        <v>5.5</v>
      </c>
      <c r="H339" s="8">
        <v>155.92500000000001</v>
      </c>
      <c r="I339" s="8">
        <f>IF(G339 = "NULL", "NULL", G339*1.25)</f>
        <v>6.875</v>
      </c>
      <c r="J339" s="8">
        <f>IF(G339 = "NULL", "NULL", H339*1.25)</f>
        <v>194.90625</v>
      </c>
      <c r="K339" s="8">
        <f>IF(G339 = "NULL", "NULL", G339*2)</f>
        <v>11</v>
      </c>
      <c r="L339" s="8">
        <f>IF(G339 = "NULL", "NULL", H339*2)</f>
        <v>311.85000000000002</v>
      </c>
      <c r="M339" s="11" t="str">
        <f>CONCATENATE(D339, CHAR(10), " - NET WT. ", TEXT(E339, "0.00"), " oz (", F339, " grams)")</f>
        <v>OBX Seafood Seasoning Ingredients:
salt, spices, mustard, paprika, extractives of spice, &lt;2% tricalcium phosphate (anti cake)
• Packed in a facility and/or equipment that produces products containing peanuts, tree nuts, soybean, milk, dairy, eggs, fish, shellfish, wheat, sesame. •
 - NET WT. 2.75 oz (77.9625 grams)</v>
      </c>
      <c r="N339" s="12">
        <v>10000000223</v>
      </c>
      <c r="O339" s="12">
        <v>30000000223</v>
      </c>
      <c r="P339" s="12">
        <v>50000000223</v>
      </c>
      <c r="Q339" s="12">
        <v>70000000223</v>
      </c>
      <c r="R339" s="12">
        <v>90000000223</v>
      </c>
      <c r="S339" s="12">
        <v>11000000223</v>
      </c>
      <c r="T339" s="12">
        <v>13000000223</v>
      </c>
      <c r="U339" s="10"/>
      <c r="V339" s="11"/>
      <c r="W339" s="8">
        <f>IF(G339 = "NULL", "NULL", G339/4)</f>
        <v>1.375</v>
      </c>
      <c r="X339" s="8">
        <f>IF(W339 = "NULL", "NULL", W339*28.35)</f>
        <v>38.981250000000003</v>
      </c>
      <c r="Y339" s="8">
        <f>IF(G339 = "NULL", "NULL", G339*4)</f>
        <v>22</v>
      </c>
      <c r="Z339" s="8">
        <f>IF(G339 = "NULL", "NULL", H339*4)</f>
        <v>623.70000000000005</v>
      </c>
      <c r="AA339" s="15">
        <v>15000000223</v>
      </c>
      <c r="AB339" s="8">
        <f>IF(OR(E339 = "NULL", G339 = "NULL"), "NULL", (E339+G339)/2)</f>
        <v>4.125</v>
      </c>
      <c r="AC339" s="8">
        <f>IF(OR(F339 = "NULL", H339 = "NULL"), "NULL", (F339+H339)/2)</f>
        <v>116.94375000000001</v>
      </c>
      <c r="AD339" s="15">
        <v>17000000223</v>
      </c>
      <c r="AE339" s="8">
        <f>IF(H339 = "NULL", "NULL", AF339/28.35)</f>
        <v>13.75</v>
      </c>
      <c r="AF339" s="8">
        <f>IF(H339 = "NULL", "NULL", J339*2)</f>
        <v>389.8125</v>
      </c>
      <c r="AG339" s="15">
        <v>19000000223</v>
      </c>
      <c r="AH339" s="8">
        <f>IF(AB339 = "NULL", "NULL", AB339*2)</f>
        <v>8.25</v>
      </c>
      <c r="AI339" s="8">
        <f>IF(AC339 = "NULL", "NULL", AC339*2)</f>
        <v>233.88750000000002</v>
      </c>
      <c r="AJ339" s="15">
        <v>21000000223</v>
      </c>
      <c r="AK339" s="13"/>
      <c r="AL339" s="11" t="str">
        <f>SUBSTITUTE(D339,CHAR(10)&amp;"• Packed in a facility and/or equipment that produces products containing peanuts, tree nuts, soybean, milk, dairy, eggs, fish, shellfish, wheat, sesame. •","")</f>
        <v>OBX Seafood Seasoning Ingredients:
salt, spices, mustard, paprika, extractives of spice, &lt;2% tricalcium phosphate (anti cake)</v>
      </c>
    </row>
    <row r="340" spans="1:38" ht="90" x14ac:dyDescent="0.3">
      <c r="A340" s="41" t="s">
        <v>777</v>
      </c>
      <c r="B340" s="10" t="s">
        <v>778</v>
      </c>
      <c r="C340" s="10" t="s">
        <v>779</v>
      </c>
      <c r="D340" s="11" t="s">
        <v>2168</v>
      </c>
      <c r="E340" s="8">
        <f>IF(F340 = "NULL", "NULL", F340/28.35)</f>
        <v>1.5873015873015872</v>
      </c>
      <c r="F340" s="8">
        <v>45</v>
      </c>
      <c r="G340" s="8">
        <f>IF(H340 = "NULL", "NULL", H340/28.35)</f>
        <v>4.2328042328042326</v>
      </c>
      <c r="H340" s="8">
        <v>120</v>
      </c>
      <c r="I340" s="8">
        <f>IF(G340 = "NULL", "NULL", G340*1.25)</f>
        <v>5.2910052910052912</v>
      </c>
      <c r="J340" s="8">
        <f>IF(G340 = "NULL", "NULL", H340*1.25)</f>
        <v>150</v>
      </c>
      <c r="K340" s="8">
        <f>IF(G340 = "NULL", "NULL", G340*2)</f>
        <v>8.4656084656084651</v>
      </c>
      <c r="L340" s="8">
        <f>IF(G340 = "NULL", "NULL", H340*2)</f>
        <v>240</v>
      </c>
      <c r="M340" s="11" t="str">
        <f>CONCATENATE(D340, CHAR(10), " - NET WT. ", TEXT(E340, "0.00"), " oz (", F340, " grams)")</f>
        <v>OBX Sunshine Sea Salt Ingredients:
sea salt, orange, lemon, black pepper, smoked hickory salt, lime, ginger
• Packed in a facility and/or equipment that produces products containing peanuts, tree nuts, soybean, milk, dairy, eggs, fish, shellfish, wheat, sesame. •
 - NET WT. 1.59 oz (45 grams)</v>
      </c>
      <c r="N340" s="12">
        <v>10000000401</v>
      </c>
      <c r="O340" s="12">
        <v>30000000401</v>
      </c>
      <c r="P340" s="12">
        <v>50000000401</v>
      </c>
      <c r="Q340" s="12">
        <v>70000000401</v>
      </c>
      <c r="R340" s="12">
        <v>90000000401</v>
      </c>
      <c r="S340" s="12">
        <v>11000000401</v>
      </c>
      <c r="T340" s="12">
        <v>13000000401</v>
      </c>
      <c r="U340" s="11"/>
      <c r="V340" s="11"/>
      <c r="W340" s="8">
        <f>IF(G340 = "NULL", "NULL", G340/4)</f>
        <v>1.0582010582010581</v>
      </c>
      <c r="X340" s="8">
        <f>IF(W340 = "NULL", "NULL", W340*28.35)</f>
        <v>30</v>
      </c>
      <c r="Y340" s="8">
        <f>IF(G340 = "NULL", "NULL", G340*4)</f>
        <v>16.93121693121693</v>
      </c>
      <c r="Z340" s="8">
        <f>IF(G340 = "NULL", "NULL", H340*4)</f>
        <v>480</v>
      </c>
      <c r="AA340" s="15">
        <v>15000000401</v>
      </c>
      <c r="AB340" s="8">
        <f>IF(OR(E340 = "NULL", G340 = "NULL"), "NULL", (E340+G340)/2)</f>
        <v>2.9100529100529098</v>
      </c>
      <c r="AC340" s="8">
        <f>IF(OR(F340 = "NULL", H340 = "NULL"), "NULL", (F340+H340)/2)</f>
        <v>82.5</v>
      </c>
      <c r="AD340" s="15">
        <v>17000000401</v>
      </c>
      <c r="AE340" s="8">
        <f>IF(H340 = "NULL", "NULL", AF340/28.35)</f>
        <v>10.582010582010582</v>
      </c>
      <c r="AF340" s="8">
        <f>IF(H340 = "NULL", "NULL", J340*2)</f>
        <v>300</v>
      </c>
      <c r="AG340" s="15">
        <v>19000000401</v>
      </c>
      <c r="AH340" s="8">
        <f>IF(AB340 = "NULL", "NULL", AB340*2)</f>
        <v>5.8201058201058196</v>
      </c>
      <c r="AI340" s="8">
        <f>IF(AC340 = "NULL", "NULL", AC340*2)</f>
        <v>165</v>
      </c>
      <c r="AJ340" s="15">
        <v>21000000401</v>
      </c>
      <c r="AK340" s="13" t="s">
        <v>780</v>
      </c>
      <c r="AL340" s="11" t="str">
        <f>SUBSTITUTE(D340,CHAR(10)&amp;"• Packed in a facility and/or equipment that produces products containing peanuts, tree nuts, soybean, milk, dairy, eggs, fish, shellfish, wheat, sesame. •","")</f>
        <v>OBX Sunshine Sea Salt Ingredients:
sea salt, orange, lemon, black pepper, smoked hickory salt, lime, ginger</v>
      </c>
    </row>
    <row r="341" spans="1:38" ht="180" x14ac:dyDescent="0.3">
      <c r="A341" s="41" t="s">
        <v>781</v>
      </c>
      <c r="B341" s="10" t="s">
        <v>782</v>
      </c>
      <c r="C341" s="10" t="s">
        <v>1855</v>
      </c>
      <c r="D341" s="11" t="s">
        <v>2178</v>
      </c>
      <c r="E341" s="8">
        <f>IF(F341 = "NULL", "NULL", F341/28.35)</f>
        <v>1.0229276895943562</v>
      </c>
      <c r="F341" s="8">
        <v>29</v>
      </c>
      <c r="G341" s="8">
        <f>IF(H341 = "NULL", "NULL", H341/28.35)</f>
        <v>2.1164021164021163</v>
      </c>
      <c r="H341" s="8">
        <v>60</v>
      </c>
      <c r="I341" s="8">
        <f>IF(G341 = "NULL", "NULL", G341*1.25)</f>
        <v>2.6455026455026456</v>
      </c>
      <c r="J341" s="8">
        <f>IF(G341 = "NULL", "NULL", H341*1.25)</f>
        <v>75</v>
      </c>
      <c r="K341" s="8">
        <f>IF(G341 = "NULL", "NULL", G341*2)</f>
        <v>4.2328042328042326</v>
      </c>
      <c r="L341" s="8">
        <f>IF(G341 = "NULL", "NULL", H341*2)</f>
        <v>120</v>
      </c>
      <c r="M341" s="11" t="str">
        <f>CONCATENATE(D341, CHAR(10), " - NET WT. ", TEXT(E341, "0.00"), " oz (", F341, " grams)")</f>
        <v>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41" s="12">
        <v>10000000434</v>
      </c>
      <c r="O341" s="12">
        <v>30000000434</v>
      </c>
      <c r="P341" s="12">
        <v>50000000434</v>
      </c>
      <c r="Q341" s="12">
        <v>70000000434</v>
      </c>
      <c r="R341" s="12">
        <v>90000000434</v>
      </c>
      <c r="S341" s="12">
        <v>11000000434</v>
      </c>
      <c r="T341" s="12">
        <v>13000000434</v>
      </c>
      <c r="U341" s="11"/>
      <c r="V341" s="11"/>
      <c r="W341" s="8">
        <f>IF(G341 = "NULL", "NULL", G341/4)</f>
        <v>0.52910052910052907</v>
      </c>
      <c r="X341" s="8">
        <f>IF(W341 = "NULL", "NULL", W341*28.35)</f>
        <v>15</v>
      </c>
      <c r="Y341" s="8">
        <f>IF(G341 = "NULL", "NULL", G341*4)</f>
        <v>8.4656084656084651</v>
      </c>
      <c r="Z341" s="8">
        <f>IF(G341 = "NULL", "NULL", H341*4)</f>
        <v>240</v>
      </c>
      <c r="AA341" s="15">
        <v>15000000434</v>
      </c>
      <c r="AB341" s="8">
        <f>IF(OR(E341 = "NULL", G341 = "NULL"), "NULL", (E341+G341)/2)</f>
        <v>1.5696649029982361</v>
      </c>
      <c r="AC341" s="8">
        <f>IF(OR(F341 = "NULL", H341 = "NULL"), "NULL", (F341+H341)/2)</f>
        <v>44.5</v>
      </c>
      <c r="AD341" s="15">
        <v>17000000434</v>
      </c>
      <c r="AE341" s="8">
        <f>IF(H341 = "NULL", "NULL", AF341/28.35)</f>
        <v>5.2910052910052912</v>
      </c>
      <c r="AF341" s="8">
        <f>IF(H341 = "NULL", "NULL", J341*2)</f>
        <v>150</v>
      </c>
      <c r="AG341" s="15">
        <v>19000000434</v>
      </c>
      <c r="AH341" s="8">
        <f>IF(AB341 = "NULL", "NULL", AB341*2)</f>
        <v>3.1393298059964723</v>
      </c>
      <c r="AI341" s="8">
        <f>IF(AC341 = "NULL", "NULL", AC341*2)</f>
        <v>89</v>
      </c>
      <c r="AJ341" s="15">
        <v>21000000434</v>
      </c>
      <c r="AK341" s="13" t="s">
        <v>783</v>
      </c>
      <c r="AL341" s="11" t="str">
        <f>SUBSTITUTE(D341,CHAR(10)&amp;"• Packed in a facility and/or equipment that produces products containing peanuts, tree nuts, soybean, milk, dairy, eggs, fish, shellfish, wheat, sesame. •","")</f>
        <v>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42" spans="1:38" ht="75" x14ac:dyDescent="0.3">
      <c r="A342" s="10" t="s">
        <v>784</v>
      </c>
      <c r="B342" s="10" t="s">
        <v>785</v>
      </c>
      <c r="C342" s="10" t="s">
        <v>786</v>
      </c>
      <c r="D342" s="11" t="s">
        <v>2453</v>
      </c>
      <c r="E342" s="8">
        <f>IF(F342 = "NULL", "NULL", F342/28.35)</f>
        <v>1.5000000000000002</v>
      </c>
      <c r="F342" s="8">
        <v>42.525000000000006</v>
      </c>
      <c r="G342" s="8">
        <f>IF(H342 = "NULL", "NULL", H342/28.35)</f>
        <v>3.0000000000000004</v>
      </c>
      <c r="H342" s="8">
        <v>85.050000000000011</v>
      </c>
      <c r="I342" s="8">
        <f>IF(G342 = "NULL", "NULL", G342*1.25)</f>
        <v>3.7500000000000004</v>
      </c>
      <c r="J342" s="8">
        <f>IF(G342 = "NULL", "NULL", H342*1.25)</f>
        <v>106.31250000000001</v>
      </c>
      <c r="K342" s="8">
        <f>IF(G342 = "NULL", "NULL", G342*2)</f>
        <v>6.0000000000000009</v>
      </c>
      <c r="L342" s="8">
        <f>IF(G342 = "NULL", "NULL", H342*2)</f>
        <v>170.10000000000002</v>
      </c>
      <c r="M342" s="11" t="str">
        <f>CONCATENATE(D342, CHAR(10), " - NET WT. ", TEXT(E342, "0.00"), " oz (", F342, " grams)")</f>
        <v>Off The Hook Seafood Ingredients:
salt, paprika, celery, peppers, spices, msg
• Packed in a facility and/or equipment that produces products containing peanuts, tree nuts, soybean, milk, dairy, eggs, fish, shellfish, wheat, sesame. •
 - NET WT. 1.50 oz (42.525 grams)</v>
      </c>
      <c r="N342" s="12">
        <v>10000000224</v>
      </c>
      <c r="O342" s="12">
        <v>30000000224</v>
      </c>
      <c r="P342" s="12">
        <v>50000000224</v>
      </c>
      <c r="Q342" s="12">
        <v>70000000224</v>
      </c>
      <c r="R342" s="12">
        <v>90000000224</v>
      </c>
      <c r="S342" s="12">
        <v>11000000224</v>
      </c>
      <c r="T342" s="12">
        <v>13000000224</v>
      </c>
      <c r="U342" s="10"/>
      <c r="V342" s="11"/>
      <c r="W342" s="8">
        <f>IF(G342 = "NULL", "NULL", G342/4)</f>
        <v>0.75000000000000011</v>
      </c>
      <c r="X342" s="8">
        <f>IF(W342 = "NULL", "NULL", W342*28.35)</f>
        <v>21.262500000000003</v>
      </c>
      <c r="Y342" s="8">
        <f>IF(G342 = "NULL", "NULL", G342*4)</f>
        <v>12.000000000000002</v>
      </c>
      <c r="Z342" s="8">
        <f>IF(G342 = "NULL", "NULL", H342*4)</f>
        <v>340.20000000000005</v>
      </c>
      <c r="AA342" s="15">
        <v>15000000224</v>
      </c>
      <c r="AB342" s="8">
        <f>IF(OR(E342 = "NULL", G342 = "NULL"), "NULL", (E342+G342)/2)</f>
        <v>2.2500000000000004</v>
      </c>
      <c r="AC342" s="8">
        <f>IF(OR(F342 = "NULL", H342 = "NULL"), "NULL", (F342+H342)/2)</f>
        <v>63.787500000000009</v>
      </c>
      <c r="AD342" s="15">
        <v>17000000224</v>
      </c>
      <c r="AE342" s="8">
        <f>IF(H342 = "NULL", "NULL", AF342/28.35)</f>
        <v>7.5000000000000009</v>
      </c>
      <c r="AF342" s="8">
        <f>IF(H342 = "NULL", "NULL", J342*2)</f>
        <v>212.62500000000003</v>
      </c>
      <c r="AG342" s="15">
        <v>19000000224</v>
      </c>
      <c r="AH342" s="8">
        <f>IF(AB342 = "NULL", "NULL", AB342*2)</f>
        <v>4.5000000000000009</v>
      </c>
      <c r="AI342" s="8">
        <f>IF(AC342 = "NULL", "NULL", AC342*2)</f>
        <v>127.57500000000002</v>
      </c>
      <c r="AJ342" s="15">
        <v>21000000224</v>
      </c>
      <c r="AK342" s="13"/>
      <c r="AL342" s="11" t="str">
        <f>SUBSTITUTE(D342,CHAR(10)&amp;"• Packed in a facility and/or equipment that produces products containing peanuts, tree nuts, soybean, milk, dairy, eggs, fish, shellfish, wheat, sesame. •","")</f>
        <v>Off The Hook Seafood Ingredients:
salt, paprika, celery, peppers, spices, msg</v>
      </c>
    </row>
    <row r="343" spans="1:38" ht="105" x14ac:dyDescent="0.3">
      <c r="A343" s="10" t="s">
        <v>787</v>
      </c>
      <c r="B343" s="10" t="s">
        <v>788</v>
      </c>
      <c r="C343" s="10" t="s">
        <v>789</v>
      </c>
      <c r="D343" s="11" t="s">
        <v>2133</v>
      </c>
      <c r="E343" s="8">
        <f>IF(F343 = "NULL", "NULL", F343/28.35)</f>
        <v>1.1000000000000001</v>
      </c>
      <c r="F343" s="8">
        <v>31.185000000000006</v>
      </c>
      <c r="G343" s="8">
        <f>IF(H343 = "NULL", "NULL", H343/28.35)</f>
        <v>2.2000000000000002</v>
      </c>
      <c r="H343" s="8">
        <v>62.370000000000012</v>
      </c>
      <c r="I343" s="8">
        <f>IF(G343 = "NULL", "NULL", G343*1.25)</f>
        <v>2.75</v>
      </c>
      <c r="J343" s="8">
        <f>IF(G343 = "NULL", "NULL", H343*1.25)</f>
        <v>77.96250000000002</v>
      </c>
      <c r="K343" s="8">
        <f>IF(G343 = "NULL", "NULL", G343*2)</f>
        <v>4.4000000000000004</v>
      </c>
      <c r="L343" s="8">
        <f>IF(G343 = "NULL", "NULL", H343*2)</f>
        <v>124.74000000000002</v>
      </c>
      <c r="M343" s="11" t="str">
        <f>CONCATENATE(D343, CHAR(10), " - NET WT. ", TEXT(E343, "0.00"), " oz (", F343, " grams)")</f>
        <v>Olive &amp; Herb Bread Dip Ingredients:
tomato, garlic, balsamic powder, basil, maltodextrin, balsamic vinegar, modified food starch, natural flavor, caramel color, molasses, oregano
• Packed in a facility and/or equipment that produces products containing peanuts, tree nuts, soybean, milk, dairy, eggs, fish, shellfish, wheat, sesame. •
 - NET WT. 1.10 oz (31.185 grams)</v>
      </c>
      <c r="N343" s="12">
        <v>10000000225</v>
      </c>
      <c r="O343" s="12">
        <v>30000000225</v>
      </c>
      <c r="P343" s="12">
        <v>50000000225</v>
      </c>
      <c r="Q343" s="12">
        <v>70000000225</v>
      </c>
      <c r="R343" s="12">
        <v>90000000225</v>
      </c>
      <c r="S343" s="12">
        <v>11000000225</v>
      </c>
      <c r="T343" s="12">
        <v>13000000225</v>
      </c>
      <c r="U343" s="10"/>
      <c r="V343" s="11"/>
      <c r="W343" s="8">
        <f>IF(G343 = "NULL", "NULL", G343/4)</f>
        <v>0.55000000000000004</v>
      </c>
      <c r="X343" s="8">
        <f>IF(W343 = "NULL", "NULL", W343*28.35)</f>
        <v>15.592500000000003</v>
      </c>
      <c r="Y343" s="8">
        <f>IF(G343 = "NULL", "NULL", G343*4)</f>
        <v>8.8000000000000007</v>
      </c>
      <c r="Z343" s="8">
        <f>IF(G343 = "NULL", "NULL", H343*4)</f>
        <v>249.48000000000005</v>
      </c>
      <c r="AA343" s="15">
        <v>15000000225</v>
      </c>
      <c r="AB343" s="8">
        <f>IF(OR(E343 = "NULL", G343 = "NULL"), "NULL", (E343+G343)/2)</f>
        <v>1.6500000000000001</v>
      </c>
      <c r="AC343" s="8">
        <f>IF(OR(F343 = "NULL", H343 = "NULL"), "NULL", (F343+H343)/2)</f>
        <v>46.777500000000011</v>
      </c>
      <c r="AD343" s="15">
        <v>17000000225</v>
      </c>
      <c r="AE343" s="8">
        <f>IF(H343 = "NULL", "NULL", AF343/28.35)</f>
        <v>5.5000000000000009</v>
      </c>
      <c r="AF343" s="8">
        <f>IF(H343 = "NULL", "NULL", J343*2)</f>
        <v>155.92500000000004</v>
      </c>
      <c r="AG343" s="15">
        <v>19000000225</v>
      </c>
      <c r="AH343" s="8">
        <f>IF(AB343 = "NULL", "NULL", AB343*2)</f>
        <v>3.3000000000000003</v>
      </c>
      <c r="AI343" s="8">
        <f>IF(AC343 = "NULL", "NULL", AC343*2)</f>
        <v>93.555000000000021</v>
      </c>
      <c r="AJ343" s="15">
        <v>21000000225</v>
      </c>
      <c r="AK343" s="13"/>
      <c r="AL343" s="11" t="str">
        <f>SUBSTITUTE(D343,CHAR(10)&amp;"• Packed in a facility and/or equipment that produces products containing peanuts, tree nuts, soybean, milk, dairy, eggs, fish, shellfish, wheat, sesame. •","")</f>
        <v>Olive &amp; Herb Bread Dip Ingredients:
tomato, garlic, balsamic powder, basil, maltodextrin, balsamic vinegar, modified food starch, natural flavor, caramel color, molasses, oregano</v>
      </c>
    </row>
    <row r="344" spans="1:38" ht="75" x14ac:dyDescent="0.3">
      <c r="A344" s="10" t="s">
        <v>790</v>
      </c>
      <c r="B344" s="10" t="s">
        <v>791</v>
      </c>
      <c r="C344" s="10" t="s">
        <v>791</v>
      </c>
      <c r="D344" s="11" t="s">
        <v>2471</v>
      </c>
      <c r="E344" s="8">
        <f>IF(F344 = "NULL", "NULL", F344/28.35)</f>
        <v>1.3</v>
      </c>
      <c r="F344" s="8">
        <v>36.855000000000004</v>
      </c>
      <c r="G344" s="8">
        <f>IF(H344 = "NULL", "NULL", H344/28.35)</f>
        <v>2.6</v>
      </c>
      <c r="H344" s="8">
        <v>73.710000000000008</v>
      </c>
      <c r="I344" s="8">
        <f>IF(G344 = "NULL", "NULL", G344*1.25)</f>
        <v>3.25</v>
      </c>
      <c r="J344" s="8">
        <f>IF(G344 = "NULL", "NULL", H344*1.25)</f>
        <v>92.137500000000017</v>
      </c>
      <c r="K344" s="8">
        <f>IF(G344 = "NULL", "NULL", G344*2)</f>
        <v>5.2</v>
      </c>
      <c r="L344" s="8">
        <f>IF(G344 = "NULL", "NULL", H344*2)</f>
        <v>147.42000000000002</v>
      </c>
      <c r="M344" s="11" t="str">
        <f>CONCATENATE(D344, CHAR(10), " - NET WT. ", TEXT(E344, "0.00"), " oz (", F344, " grams)")</f>
        <v>Olive Leaf Powder Ingredients:
ground leaves from olive tree
• Packed in a facility and/or equipment that produces products containing peanuts, tree nuts, soybean, milk, dairy, eggs, fish, shellfish, wheat, sesame. •
 - NET WT. 1.30 oz (36.855 grams)</v>
      </c>
      <c r="N344" s="12">
        <v>10000000226</v>
      </c>
      <c r="O344" s="12">
        <v>30000000226</v>
      </c>
      <c r="P344" s="12">
        <v>50000000226</v>
      </c>
      <c r="Q344" s="12">
        <v>70000000226</v>
      </c>
      <c r="R344" s="12">
        <v>90000000226</v>
      </c>
      <c r="S344" s="12">
        <v>11000000226</v>
      </c>
      <c r="T344" s="12">
        <v>13000000226</v>
      </c>
      <c r="U344" s="10"/>
      <c r="V344" s="11"/>
      <c r="W344" s="8">
        <f>IF(G344 = "NULL", "NULL", G344/4)</f>
        <v>0.65</v>
      </c>
      <c r="X344" s="8">
        <f>IF(W344 = "NULL", "NULL", W344*28.35)</f>
        <v>18.427500000000002</v>
      </c>
      <c r="Y344" s="8">
        <f>IF(G344 = "NULL", "NULL", G344*4)</f>
        <v>10.4</v>
      </c>
      <c r="Z344" s="8">
        <f>IF(G344 = "NULL", "NULL", H344*4)</f>
        <v>294.84000000000003</v>
      </c>
      <c r="AA344" s="15">
        <v>15000000226</v>
      </c>
      <c r="AB344" s="8">
        <f>IF(OR(E344 = "NULL", G344 = "NULL"), "NULL", (E344+G344)/2)</f>
        <v>1.9500000000000002</v>
      </c>
      <c r="AC344" s="8">
        <f>IF(OR(F344 = "NULL", H344 = "NULL"), "NULL", (F344+H344)/2)</f>
        <v>55.282500000000006</v>
      </c>
      <c r="AD344" s="15">
        <v>17000000226</v>
      </c>
      <c r="AE344" s="8">
        <f>IF(H344 = "NULL", "NULL", AF344/28.35)</f>
        <v>6.5000000000000009</v>
      </c>
      <c r="AF344" s="8">
        <f>IF(H344 = "NULL", "NULL", J344*2)</f>
        <v>184.27500000000003</v>
      </c>
      <c r="AG344" s="15">
        <v>19000000226</v>
      </c>
      <c r="AH344" s="8">
        <f>IF(AB344 = "NULL", "NULL", AB344*2)</f>
        <v>3.9000000000000004</v>
      </c>
      <c r="AI344" s="8">
        <f>IF(AC344 = "NULL", "NULL", AC344*2)</f>
        <v>110.56500000000001</v>
      </c>
      <c r="AJ344" s="15">
        <v>21000000226</v>
      </c>
      <c r="AK344" s="13"/>
      <c r="AL344" s="11" t="str">
        <f>SUBSTITUTE(D344,CHAR(10)&amp;"• Packed in a facility and/or equipment that produces products containing peanuts, tree nuts, soybean, milk, dairy, eggs, fish, shellfish, wheat, sesame. •","")</f>
        <v>Olive Leaf Powder Ingredients:
ground leaves from olive tree</v>
      </c>
    </row>
    <row r="345" spans="1:38" ht="90" x14ac:dyDescent="0.3">
      <c r="A345" s="10" t="s">
        <v>792</v>
      </c>
      <c r="B345" s="10" t="s">
        <v>793</v>
      </c>
      <c r="C345" s="10" t="s">
        <v>794</v>
      </c>
      <c r="D345" s="11" t="s">
        <v>2304</v>
      </c>
      <c r="E345" s="8">
        <f>IF(F345 = "NULL", "NULL", F345/28.35)</f>
        <v>1.1000000000000001</v>
      </c>
      <c r="F345" s="8">
        <v>31.185000000000006</v>
      </c>
      <c r="G345" s="8">
        <f>IF(H345 = "NULL", "NULL", H345/28.35)</f>
        <v>2.2000000000000002</v>
      </c>
      <c r="H345" s="8">
        <v>62.370000000000012</v>
      </c>
      <c r="I345" s="8">
        <f>IF(G345 = "NULL", "NULL", G345*1.25)</f>
        <v>2.75</v>
      </c>
      <c r="J345" s="8">
        <f>IF(G345 = "NULL", "NULL", H345*1.25)</f>
        <v>77.96250000000002</v>
      </c>
      <c r="K345" s="8">
        <f>IF(G345 = "NULL", "NULL", G345*2)</f>
        <v>4.4000000000000004</v>
      </c>
      <c r="L345" s="8">
        <f>IF(G345 = "NULL", "NULL", H345*2)</f>
        <v>124.74000000000002</v>
      </c>
      <c r="M345" s="11" t="str">
        <f>CONCATENATE(D345, CHAR(10), " - NET WT. ", TEXT(E345, "0.00"), " oz (", F345, " grams)")</f>
        <v>On The Sweet Side Grill Seasoning Ingredients:
salt, dextrose, brown sugar, spices, spice extractives, tricalcium phosphate (anti-caking)
• Packed in a facility and/or equipment that produces products containing peanuts, tree nuts, soybean, milk, dairy, eggs, fish, shellfish, wheat, sesame. •
 - NET WT. 1.10 oz (31.185 grams)</v>
      </c>
      <c r="N345" s="12">
        <v>10000000383</v>
      </c>
      <c r="O345" s="12">
        <v>30000000383</v>
      </c>
      <c r="P345" s="12">
        <v>50000000383</v>
      </c>
      <c r="Q345" s="12">
        <v>70000000383</v>
      </c>
      <c r="R345" s="12">
        <v>90000000383</v>
      </c>
      <c r="S345" s="12">
        <v>11000000383</v>
      </c>
      <c r="T345" s="12">
        <v>13000000383</v>
      </c>
      <c r="U345" s="10" t="s">
        <v>38</v>
      </c>
      <c r="V345" s="11" t="s">
        <v>1300</v>
      </c>
      <c r="W345" s="8">
        <f>IF(G345 = "NULL", "NULL", G345/4)</f>
        <v>0.55000000000000004</v>
      </c>
      <c r="X345" s="8">
        <f>IF(W345 = "NULL", "NULL", W345*28.35)</f>
        <v>15.592500000000003</v>
      </c>
      <c r="Y345" s="8">
        <f>IF(G345 = "NULL", "NULL", G345*4)</f>
        <v>8.8000000000000007</v>
      </c>
      <c r="Z345" s="8">
        <f>IF(G345 = "NULL", "NULL", H345*4)</f>
        <v>249.48000000000005</v>
      </c>
      <c r="AA345" s="15">
        <v>15000000383</v>
      </c>
      <c r="AB345" s="8">
        <f>IF(OR(E345 = "NULL", G345 = "NULL"), "NULL", (E345+G345)/2)</f>
        <v>1.6500000000000001</v>
      </c>
      <c r="AC345" s="8">
        <f>IF(OR(F345 = "NULL", H345 = "NULL"), "NULL", (F345+H345)/2)</f>
        <v>46.777500000000011</v>
      </c>
      <c r="AD345" s="15">
        <v>17000000383</v>
      </c>
      <c r="AE345" s="8">
        <f>IF(H345 = "NULL", "NULL", AF345/28.35)</f>
        <v>5.5000000000000009</v>
      </c>
      <c r="AF345" s="8">
        <f>IF(H345 = "NULL", "NULL", J345*2)</f>
        <v>155.92500000000004</v>
      </c>
      <c r="AG345" s="15">
        <v>19000000383</v>
      </c>
      <c r="AH345" s="8">
        <f>IF(AB345 = "NULL", "NULL", AB345*2)</f>
        <v>3.3000000000000003</v>
      </c>
      <c r="AI345" s="8">
        <f>IF(AC345 = "NULL", "NULL", AC345*2)</f>
        <v>93.555000000000021</v>
      </c>
      <c r="AJ345" s="15">
        <v>21000000383</v>
      </c>
      <c r="AK345" s="13"/>
      <c r="AL345" s="11" t="str">
        <f>SUBSTITUTE(D345,CHAR(10)&amp;"• Packed in a facility and/or equipment that produces products containing peanuts, tree nuts, soybean, milk, dairy, eggs, fish, shellfish, wheat, sesame. •","")</f>
        <v>On The Sweet Side Grill Seasoning Ingredients:
salt, dextrose, brown sugar, spices, spice extractives, tricalcium phosphate (anti-caking)</v>
      </c>
    </row>
    <row r="346" spans="1:38" ht="90" x14ac:dyDescent="0.3">
      <c r="A346" s="10" t="s">
        <v>1357</v>
      </c>
      <c r="B346" s="10" t="s">
        <v>1777</v>
      </c>
      <c r="C346" s="10" t="s">
        <v>1777</v>
      </c>
      <c r="D346" s="11" t="s">
        <v>2577</v>
      </c>
      <c r="E346" s="8">
        <f>IF(F346 = "NULL", "NULL", F346/28.35)</f>
        <v>2.1164021164021163</v>
      </c>
      <c r="F346" s="8">
        <v>60</v>
      </c>
      <c r="G346" s="8">
        <f>IF(H346 = "NULL", "NULL", H346/28.35)</f>
        <v>4.409171075837742</v>
      </c>
      <c r="H346" s="8">
        <v>125</v>
      </c>
      <c r="I346" s="8">
        <f>IF(G346 = "NULL", "NULL", G346*1.25)</f>
        <v>5.5114638447971771</v>
      </c>
      <c r="J346" s="8">
        <f>IF(G346 = "NULL", "NULL", H346*1.25)</f>
        <v>156.25</v>
      </c>
      <c r="K346" s="8">
        <f>IF(G346 = "NULL", "NULL", G346*2)</f>
        <v>8.8183421516754841</v>
      </c>
      <c r="L346" s="8">
        <f>IF(G346 = "NULL", "NULL", H346*2)</f>
        <v>250</v>
      </c>
      <c r="M346" s="11" t="str">
        <f>CONCATENATE(D346, CHAR(10), " - NET WT. ", TEXT(E346, "0.00"), " oz (", F346, " grams)")</f>
        <v>Onion Himalayan Sea Salt Ingredients:
Himalayan salt, organic dehydrated onion, organic rice concentrate (flow agent)
• Packed in a facility and/or equipment that produces products containing peanuts, tree nuts, soybean, milk, dairy, eggs, fish, shellfish, wheat, sesame. •
 - NET WT. 2.12 oz (60 grams)</v>
      </c>
      <c r="N346" s="12">
        <v>10000000503</v>
      </c>
      <c r="O346" s="12">
        <v>30000000503</v>
      </c>
      <c r="P346" s="12">
        <v>50000000503</v>
      </c>
      <c r="Q346" s="12">
        <v>70000000503</v>
      </c>
      <c r="R346" s="12">
        <v>90000000503</v>
      </c>
      <c r="S346" s="12">
        <v>11000000503</v>
      </c>
      <c r="T346" s="12">
        <v>13000000503</v>
      </c>
      <c r="U346" s="10" t="s">
        <v>38</v>
      </c>
      <c r="V346" s="11" t="s">
        <v>1626</v>
      </c>
      <c r="W346" s="8">
        <f>IF(G346 = "NULL", "NULL", G346/4)</f>
        <v>1.1022927689594355</v>
      </c>
      <c r="X346" s="8">
        <f>IF(W346 = "NULL", "NULL", W346*28.35)</f>
        <v>31.25</v>
      </c>
      <c r="Y346" s="8">
        <f>IF(G346 = "NULL", "NULL", G346*4)</f>
        <v>17.636684303350968</v>
      </c>
      <c r="Z346" s="8">
        <f>IF(G346 = "NULL", "NULL", H346*4)</f>
        <v>500</v>
      </c>
      <c r="AA346" s="15">
        <v>15000000503</v>
      </c>
      <c r="AB346" s="8">
        <f>IF(OR(E346 = "NULL", G346 = "NULL"), "NULL", (E346+G346)/2)</f>
        <v>3.2627865961199292</v>
      </c>
      <c r="AC346" s="8">
        <f>IF(OR(F346 = "NULL", H346 = "NULL"), "NULL", (F346+H346)/2)</f>
        <v>92.5</v>
      </c>
      <c r="AD346" s="15">
        <v>17000000503</v>
      </c>
      <c r="AE346" s="8">
        <f>IF(H346 = "NULL", "NULL", AF346/28.35)</f>
        <v>11.022927689594356</v>
      </c>
      <c r="AF346" s="8">
        <f>IF(H346 = "NULL", "NULL", J346*2)</f>
        <v>312.5</v>
      </c>
      <c r="AG346" s="15">
        <v>19000000503</v>
      </c>
      <c r="AH346" s="8">
        <f>IF(AB346 = "NULL", "NULL", AB346*2)</f>
        <v>6.5255731922398583</v>
      </c>
      <c r="AI346" s="8">
        <f>IF(AC346 = "NULL", "NULL", AC346*2)</f>
        <v>185</v>
      </c>
      <c r="AJ346" s="15">
        <v>21000000503</v>
      </c>
      <c r="AK346" s="13"/>
      <c r="AL346" s="11" t="str">
        <f>SUBSTITUTE(D346,CHAR(10)&amp;"• Packed in a facility and/or equipment that produces products containing peanuts, tree nuts, soybean, milk, dairy, eggs, fish, shellfish, wheat, sesame. •","")</f>
        <v>Onion Himalayan Sea Salt Ingredients:
Himalayan salt, organic dehydrated onion, organic rice concentrate (flow agent)</v>
      </c>
    </row>
    <row r="347" spans="1:38" ht="75" x14ac:dyDescent="0.3">
      <c r="A347" s="10" t="s">
        <v>1902</v>
      </c>
      <c r="B347" s="10" t="s">
        <v>1900</v>
      </c>
      <c r="C347" s="10" t="s">
        <v>1900</v>
      </c>
      <c r="D347" s="11" t="s">
        <v>2588</v>
      </c>
      <c r="E347" s="8">
        <f>IF(F347 = "NULL", "NULL", F347/28.35)</f>
        <v>3.5273368606701938E-2</v>
      </c>
      <c r="F347" s="8">
        <v>1</v>
      </c>
      <c r="G347" s="8">
        <f>IF(H347 = "NULL", "NULL", H347/28.35)</f>
        <v>7.0546737213403876E-2</v>
      </c>
      <c r="H347" s="8">
        <v>2</v>
      </c>
      <c r="I347" s="8">
        <f>IF(G347 = "NULL", "NULL", G347*1.25)</f>
        <v>8.8183421516754845E-2</v>
      </c>
      <c r="J347" s="8">
        <f>IF(G347 = "NULL", "NULL", H347*1.25)</f>
        <v>2.5</v>
      </c>
      <c r="K347" s="8">
        <f>IF(G347 = "NULL", "NULL", G347*2)</f>
        <v>0.14109347442680775</v>
      </c>
      <c r="L347" s="8">
        <f>IF(G347 = "NULL", "NULL", H347*2)</f>
        <v>4</v>
      </c>
      <c r="M347" s="11" t="str">
        <f>CONCATENATE(D347, CHAR(10), " - NET WT. ", TEXT(E347, "0.00"), " oz (", F347, " grams)")</f>
        <v>Onion Powder Ingredients:
dehydrated powdered onion
• Packed in a facility and/or equipment that produces products containing peanuts, tree nuts, soybean, milk, dairy, eggs, fish, shellfish, wheat, sesame. •
 - NET WT. 0.04 oz (1 grams)</v>
      </c>
      <c r="N347" s="12">
        <v>10000000531</v>
      </c>
      <c r="O347" s="12">
        <v>30000000531</v>
      </c>
      <c r="P347" s="12">
        <v>50000000531</v>
      </c>
      <c r="Q347" s="12">
        <v>70000000531</v>
      </c>
      <c r="R347" s="12">
        <v>90000000531</v>
      </c>
      <c r="S347" s="12">
        <v>11000000531</v>
      </c>
      <c r="T347" s="12">
        <v>13000000531</v>
      </c>
      <c r="U347" s="24"/>
      <c r="W347" s="8">
        <f>IF(G347 = "NULL", "NULL", G347/4)</f>
        <v>1.7636684303350969E-2</v>
      </c>
      <c r="X347" s="8">
        <f>IF(W347 = "NULL", "NULL", W347*28.35)</f>
        <v>0.5</v>
      </c>
      <c r="Y347" s="8">
        <f>IF(G347 = "NULL", "NULL", G347*4)</f>
        <v>0.2821869488536155</v>
      </c>
      <c r="Z347" s="8">
        <f>IF(G347 = "NULL", "NULL", H347*4)</f>
        <v>8</v>
      </c>
      <c r="AA347" s="15">
        <v>15000000531</v>
      </c>
      <c r="AB347" s="8">
        <f>IF(OR(E347 = "NULL", G347 = "NULL"), "NULL", (E347+G347)/2)</f>
        <v>5.2910052910052907E-2</v>
      </c>
      <c r="AC347" s="8">
        <f>IF(OR(F347 = "NULL", H347 = "NULL"), "NULL", (F347+H347)/2)</f>
        <v>1.5</v>
      </c>
      <c r="AD347" s="15">
        <v>17000000531</v>
      </c>
      <c r="AE347" s="8">
        <f>IF(H347 = "NULL", "NULL", AF347/28.35)</f>
        <v>0.17636684303350969</v>
      </c>
      <c r="AF347" s="8">
        <f>IF(H347 = "NULL", "NULL", J347*2)</f>
        <v>5</v>
      </c>
      <c r="AG347" s="15">
        <v>19000000531</v>
      </c>
      <c r="AH347" s="8">
        <f>IF(AB347 = "NULL", "NULL", AB347*2)</f>
        <v>0.10582010582010581</v>
      </c>
      <c r="AI347" s="8">
        <f>IF(AC347 = "NULL", "NULL", AC347*2)</f>
        <v>3</v>
      </c>
      <c r="AJ347" s="15">
        <v>21000000531</v>
      </c>
      <c r="AK347" s="13"/>
      <c r="AL347" s="11" t="str">
        <f>SUBSTITUTE(D347,CHAR(10)&amp;"• Packed in a facility and/or equipment that produces products containing peanuts, tree nuts, soybean, milk, dairy, eggs, fish, shellfish, wheat, sesame. •","")</f>
        <v>Onion Powder Ingredients:
dehydrated powdered onion</v>
      </c>
    </row>
    <row r="348" spans="1:38" ht="75" x14ac:dyDescent="0.3">
      <c r="A348" s="10" t="s">
        <v>795</v>
      </c>
      <c r="B348" s="10" t="s">
        <v>796</v>
      </c>
      <c r="C348" s="10" t="s">
        <v>796</v>
      </c>
      <c r="D348" s="11" t="s">
        <v>2534</v>
      </c>
      <c r="E348" s="8">
        <f>IF(F348 = "NULL", "NULL", F348/28.35)</f>
        <v>2.4</v>
      </c>
      <c r="F348" s="8">
        <v>68.040000000000006</v>
      </c>
      <c r="G348" s="8">
        <f>IF(H348 = "NULL", "NULL", H348/28.35)</f>
        <v>4.8</v>
      </c>
      <c r="H348" s="8">
        <v>136.08000000000001</v>
      </c>
      <c r="I348" s="8">
        <f>IF(G348 = "NULL", "NULL", G348*1.25)</f>
        <v>6</v>
      </c>
      <c r="J348" s="8">
        <f>IF(G348 = "NULL", "NULL", H348*1.25)</f>
        <v>170.10000000000002</v>
      </c>
      <c r="K348" s="8">
        <f>IF(G348 = "NULL", "NULL", G348*2)</f>
        <v>9.6</v>
      </c>
      <c r="L348" s="8">
        <f>IF(G348 = "NULL", "NULL", H348*2)</f>
        <v>272.16000000000003</v>
      </c>
      <c r="M348" s="11" t="str">
        <f>CONCATENATE(D348, CHAR(10), " - NET WT. ", TEXT(E348, "0.00"), " oz (", F348, " grams)")</f>
        <v>Onion Salt Ingredients:
onions, salt
• Packed in a facility and/or equipment that produces products containing peanuts, tree nuts, soybean, milk, dairy, eggs, fish, shellfish, wheat, sesame. •
 - NET WT. 2.40 oz (68.04 grams)</v>
      </c>
      <c r="N348" s="12">
        <v>10000000227</v>
      </c>
      <c r="O348" s="12">
        <v>30000000227</v>
      </c>
      <c r="P348" s="12">
        <v>50000000227</v>
      </c>
      <c r="Q348" s="12">
        <v>70000000227</v>
      </c>
      <c r="R348" s="12">
        <v>90000000227</v>
      </c>
      <c r="S348" s="12">
        <v>11000000227</v>
      </c>
      <c r="T348" s="12">
        <v>13000000227</v>
      </c>
      <c r="U348" s="10"/>
      <c r="V348" s="11"/>
      <c r="W348" s="8">
        <f>IF(G348 = "NULL", "NULL", G348/4)</f>
        <v>1.2</v>
      </c>
      <c r="X348" s="8">
        <f>IF(W348 = "NULL", "NULL", W348*28.35)</f>
        <v>34.020000000000003</v>
      </c>
      <c r="Y348" s="8">
        <f>IF(G348 = "NULL", "NULL", G348*4)</f>
        <v>19.2</v>
      </c>
      <c r="Z348" s="8">
        <f>IF(G348 = "NULL", "NULL", H348*4)</f>
        <v>544.32000000000005</v>
      </c>
      <c r="AA348" s="15">
        <v>15000000227</v>
      </c>
      <c r="AB348" s="8">
        <f>IF(OR(E348 = "NULL", G348 = "NULL"), "NULL", (E348+G348)/2)</f>
        <v>3.5999999999999996</v>
      </c>
      <c r="AC348" s="8">
        <f>IF(OR(F348 = "NULL", H348 = "NULL"), "NULL", (F348+H348)/2)</f>
        <v>102.06</v>
      </c>
      <c r="AD348" s="15">
        <v>17000000227</v>
      </c>
      <c r="AE348" s="8">
        <f>IF(H348 = "NULL", "NULL", AF348/28.35)</f>
        <v>12.000000000000002</v>
      </c>
      <c r="AF348" s="8">
        <f>IF(H348 = "NULL", "NULL", J348*2)</f>
        <v>340.20000000000005</v>
      </c>
      <c r="AG348" s="15">
        <v>19000000227</v>
      </c>
      <c r="AH348" s="8">
        <f>IF(AB348 = "NULL", "NULL", AB348*2)</f>
        <v>7.1999999999999993</v>
      </c>
      <c r="AI348" s="8">
        <f>IF(AC348 = "NULL", "NULL", AC348*2)</f>
        <v>204.12</v>
      </c>
      <c r="AJ348" s="15">
        <v>21000000227</v>
      </c>
      <c r="AK348" s="13"/>
      <c r="AL348" s="11" t="str">
        <f>SUBSTITUTE(D348,CHAR(10)&amp;"• Packed in a facility and/or equipment that produces products containing peanuts, tree nuts, soybean, milk, dairy, eggs, fish, shellfish, wheat, sesame. •","")</f>
        <v>Onion Salt Ingredients:
onions, salt</v>
      </c>
    </row>
    <row r="349" spans="1:38" ht="75" x14ac:dyDescent="0.3">
      <c r="A349" s="10" t="s">
        <v>797</v>
      </c>
      <c r="B349" s="10" t="s">
        <v>798</v>
      </c>
      <c r="C349" s="10" t="s">
        <v>798</v>
      </c>
      <c r="D349" s="11" t="s">
        <v>2335</v>
      </c>
      <c r="E349" s="8">
        <f>IF(F349 = "NULL", "NULL", F349/28.35)</f>
        <v>0.8</v>
      </c>
      <c r="F349" s="8">
        <v>22.680000000000003</v>
      </c>
      <c r="G349" s="8">
        <f>IF(H349 = "NULL", "NULL", H349/28.35)</f>
        <v>1.6</v>
      </c>
      <c r="H349" s="8">
        <v>45.360000000000007</v>
      </c>
      <c r="I349" s="8">
        <f>IF(G349 = "NULL", "NULL", G349*1.25)</f>
        <v>2</v>
      </c>
      <c r="J349" s="8">
        <f>IF(G349 = "NULL", "NULL", H349*1.25)</f>
        <v>56.70000000000001</v>
      </c>
      <c r="K349" s="8">
        <f>IF(G349 = "NULL", "NULL", G349*2)</f>
        <v>3.2</v>
      </c>
      <c r="L349" s="8">
        <f>IF(G349 = "NULL", "NULL", H349*2)</f>
        <v>90.720000000000013</v>
      </c>
      <c r="M349" s="11" t="str">
        <f>CONCATENATE(D349, CHAR(10), " - NET WT. ", TEXT(E349, "0.00"), " oz (", F349, " grams)")</f>
        <v>Oolong Tea Ingredients:
oolong tea
• Packed in a facility and/or equipment that produces products containing peanuts, tree nuts, soybean, milk, dairy, eggs, fish, shellfish, wheat, sesame. •
 - NET WT. 0.80 oz (22.68 grams)</v>
      </c>
      <c r="N349" s="12">
        <v>10000000228</v>
      </c>
      <c r="O349" s="12">
        <v>30000000228</v>
      </c>
      <c r="P349" s="12">
        <v>50000000228</v>
      </c>
      <c r="Q349" s="12">
        <v>70000000228</v>
      </c>
      <c r="R349" s="12">
        <v>90000000228</v>
      </c>
      <c r="S349" s="12">
        <v>11000000228</v>
      </c>
      <c r="T349" s="12">
        <v>13000000228</v>
      </c>
      <c r="U349" s="10"/>
      <c r="V349" s="11"/>
      <c r="W349" s="8">
        <f>IF(G349 = "NULL", "NULL", G349/4)</f>
        <v>0.4</v>
      </c>
      <c r="X349" s="8">
        <f>IF(W349 = "NULL", "NULL", W349*28.35)</f>
        <v>11.340000000000002</v>
      </c>
      <c r="Y349" s="8">
        <f>IF(G349 = "NULL", "NULL", G349*4)</f>
        <v>6.4</v>
      </c>
      <c r="Z349" s="8">
        <f>IF(G349 = "NULL", "NULL", H349*4)</f>
        <v>181.44000000000003</v>
      </c>
      <c r="AA349" s="15">
        <v>15000000228</v>
      </c>
      <c r="AB349" s="8">
        <f>IF(OR(E349 = "NULL", G349 = "NULL"), "NULL", (E349+G349)/2)</f>
        <v>1.2000000000000002</v>
      </c>
      <c r="AC349" s="8">
        <f>IF(OR(F349 = "NULL", H349 = "NULL"), "NULL", (F349+H349)/2)</f>
        <v>34.020000000000003</v>
      </c>
      <c r="AD349" s="15">
        <v>17000000228</v>
      </c>
      <c r="AE349" s="8">
        <f>IF(H349 = "NULL", "NULL", AF349/28.35)</f>
        <v>4.0000000000000009</v>
      </c>
      <c r="AF349" s="8">
        <f>IF(H349 = "NULL", "NULL", J349*2)</f>
        <v>113.40000000000002</v>
      </c>
      <c r="AG349" s="15">
        <v>19000000228</v>
      </c>
      <c r="AH349" s="8">
        <f>IF(AB349 = "NULL", "NULL", AB349*2)</f>
        <v>2.4000000000000004</v>
      </c>
      <c r="AI349" s="8">
        <f>IF(AC349 = "NULL", "NULL", AC349*2)</f>
        <v>68.040000000000006</v>
      </c>
      <c r="AJ349" s="15">
        <v>21000000228</v>
      </c>
      <c r="AK349" s="13"/>
      <c r="AL349" s="11" t="str">
        <f>SUBSTITUTE(D349,CHAR(10)&amp;"• Packed in a facility and/or equipment that produces products containing peanuts, tree nuts, soybean, milk, dairy, eggs, fish, shellfish, wheat, sesame. •","")</f>
        <v>Oolong Tea Ingredients:
oolong tea</v>
      </c>
    </row>
    <row r="350" spans="1:38" ht="210" x14ac:dyDescent="0.3">
      <c r="A350" s="10" t="s">
        <v>799</v>
      </c>
      <c r="B350" s="10" t="s">
        <v>800</v>
      </c>
      <c r="C350" s="10" t="s">
        <v>801</v>
      </c>
      <c r="D350" s="11" t="s">
        <v>2621</v>
      </c>
      <c r="E350" s="8">
        <f>IF(F350 = "NULL", "NULL", F350/28.35)</f>
        <v>1.69</v>
      </c>
      <c r="F350" s="8">
        <v>47.911500000000004</v>
      </c>
      <c r="G350" s="8">
        <f>IF(H350 = "NULL", "NULL", H350/28.35)</f>
        <v>3.38</v>
      </c>
      <c r="H350" s="8">
        <v>95.823000000000008</v>
      </c>
      <c r="I350" s="8">
        <f>IF(G350 = "NULL", "NULL", G350*1.25)</f>
        <v>4.2249999999999996</v>
      </c>
      <c r="J350" s="8">
        <f>IF(G350 = "NULL", "NULL", H350*1.25)</f>
        <v>119.77875</v>
      </c>
      <c r="K350" s="8">
        <f>IF(G350 = "NULL", "NULL", G350*2)</f>
        <v>6.76</v>
      </c>
      <c r="L350" s="8">
        <f>IF(G350 = "NULL", "NULL", H350*2)</f>
        <v>191.64600000000002</v>
      </c>
      <c r="M350" s="11" t="str">
        <f>CONCATENATE(D350, CHAR(10), " - NET WT. ", TEXT(E350, "0.00"), " oz (", F350, " grams)")</f>
        <v>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350" s="12">
        <v>10000000229</v>
      </c>
      <c r="O350" s="12">
        <v>30000000229</v>
      </c>
      <c r="P350" s="12">
        <v>50000000229</v>
      </c>
      <c r="Q350" s="12">
        <v>70000000229</v>
      </c>
      <c r="R350" s="12">
        <v>90000000229</v>
      </c>
      <c r="S350" s="12">
        <v>11000000229</v>
      </c>
      <c r="T350" s="12">
        <v>13000000229</v>
      </c>
      <c r="U350" s="10" t="s">
        <v>38</v>
      </c>
      <c r="V350" s="11" t="s">
        <v>255</v>
      </c>
      <c r="W350" s="8">
        <f>IF(G350 = "NULL", "NULL", G350/4)</f>
        <v>0.84499999999999997</v>
      </c>
      <c r="X350" s="8">
        <f>IF(W350 = "NULL", "NULL", W350*28.35)</f>
        <v>23.955750000000002</v>
      </c>
      <c r="Y350" s="8">
        <f>IF(G350 = "NULL", "NULL", G350*4)</f>
        <v>13.52</v>
      </c>
      <c r="Z350" s="8">
        <f>IF(G350 = "NULL", "NULL", H350*4)</f>
        <v>383.29200000000003</v>
      </c>
      <c r="AA350" s="15">
        <v>15000000229</v>
      </c>
      <c r="AB350" s="8">
        <f>IF(OR(E350 = "NULL", G350 = "NULL"), "NULL", (E350+G350)/2)</f>
        <v>2.5350000000000001</v>
      </c>
      <c r="AC350" s="8">
        <f>IF(OR(F350 = "NULL", H350 = "NULL"), "NULL", (F350+H350)/2)</f>
        <v>71.867250000000013</v>
      </c>
      <c r="AD350" s="15">
        <v>17000000229</v>
      </c>
      <c r="AE350" s="8">
        <f>IF(H350 = "NULL", "NULL", AF350/28.35)</f>
        <v>8.4499999999999993</v>
      </c>
      <c r="AF350" s="8">
        <f>IF(H350 = "NULL", "NULL", J350*2)</f>
        <v>239.5575</v>
      </c>
      <c r="AG350" s="15">
        <v>19000000229</v>
      </c>
      <c r="AH350" s="8">
        <f>IF(AB350 = "NULL", "NULL", AB350*2)</f>
        <v>5.07</v>
      </c>
      <c r="AI350" s="8">
        <f>IF(AC350 = "NULL", "NULL", AC350*2)</f>
        <v>143.73450000000003</v>
      </c>
      <c r="AJ350" s="15">
        <v>21000000229</v>
      </c>
      <c r="AK350" s="13"/>
      <c r="AL350" s="11" t="str">
        <f>SUBSTITUTE(D350,CHAR(10)&amp;"• Packed in a facility and/or equipment that produces products containing peanuts, tree nuts, soybean, milk, dairy, eggs, fish, shellfish, wheat, sesame. •","")</f>
        <v>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v>
      </c>
    </row>
    <row r="351" spans="1:38" ht="105" x14ac:dyDescent="0.3">
      <c r="A351" s="10" t="s">
        <v>802</v>
      </c>
      <c r="B351" s="10" t="s">
        <v>803</v>
      </c>
      <c r="C351" s="10" t="s">
        <v>804</v>
      </c>
      <c r="D351" s="11" t="s">
        <v>2539</v>
      </c>
      <c r="E351" s="8">
        <f>IF(F351 = "NULL", "NULL", F351/28.35)</f>
        <v>1.9</v>
      </c>
      <c r="F351" s="8">
        <v>53.865000000000002</v>
      </c>
      <c r="G351" s="8">
        <f>IF(H351 = "NULL", "NULL", H351/28.35)</f>
        <v>3.8</v>
      </c>
      <c r="H351" s="8">
        <v>107.73</v>
      </c>
      <c r="I351" s="8">
        <f>IF(G351 = "NULL", "NULL", G351*1.25)</f>
        <v>4.75</v>
      </c>
      <c r="J351" s="8">
        <f>IF(G351 = "NULL", "NULL", H351*1.25)</f>
        <v>134.66249999999999</v>
      </c>
      <c r="K351" s="8">
        <f>IF(G351 = "NULL", "NULL", G351*2)</f>
        <v>7.6</v>
      </c>
      <c r="L351" s="8">
        <f>IF(G351 = "NULL", "NULL", H351*2)</f>
        <v>215.46</v>
      </c>
      <c r="M351" s="11" t="str">
        <f>CONCATENATE(D351, CHAR(10), " - NET WT. ", TEXT(E351, "0.00"), " oz (", F351, " grams)")</f>
        <v>Orange Ginger Sea Salt Ingredients:
salt, onion, sugar, garlic, ginger powder, orange peel, tartaric acid, grapefruit juice powder (citric acid, grapefruit oil, grapefruit juice) silion dioxide
• Packed in a facility and/or equipment that produces products containing peanuts, tree nuts, soybean, milk, dairy, eggs, fish, shellfish, wheat, sesame. •
 - NET WT. 1.90 oz (53.865 grams)</v>
      </c>
      <c r="N351" s="12">
        <v>10000000230</v>
      </c>
      <c r="O351" s="12">
        <v>30000000230</v>
      </c>
      <c r="P351" s="12">
        <v>50000000230</v>
      </c>
      <c r="Q351" s="12">
        <v>70000000230</v>
      </c>
      <c r="R351" s="12">
        <v>90000000230</v>
      </c>
      <c r="S351" s="12">
        <v>11000000230</v>
      </c>
      <c r="T351" s="12">
        <v>13000000230</v>
      </c>
      <c r="U351" s="10"/>
      <c r="V351" s="11"/>
      <c r="W351" s="8">
        <f>IF(G351 = "NULL", "NULL", G351/4)</f>
        <v>0.95</v>
      </c>
      <c r="X351" s="8">
        <f>IF(W351 = "NULL", "NULL", W351*28.35)</f>
        <v>26.932500000000001</v>
      </c>
      <c r="Y351" s="8">
        <f>IF(G351 = "NULL", "NULL", G351*4)</f>
        <v>15.2</v>
      </c>
      <c r="Z351" s="8">
        <f>IF(G351 = "NULL", "NULL", H351*4)</f>
        <v>430.92</v>
      </c>
      <c r="AA351" s="15">
        <v>15000000230</v>
      </c>
      <c r="AB351" s="8">
        <f>IF(OR(E351 = "NULL", G351 = "NULL"), "NULL", (E351+G351)/2)</f>
        <v>2.8499999999999996</v>
      </c>
      <c r="AC351" s="8">
        <f>IF(OR(F351 = "NULL", H351 = "NULL"), "NULL", (F351+H351)/2)</f>
        <v>80.797499999999999</v>
      </c>
      <c r="AD351" s="15">
        <v>17000000230</v>
      </c>
      <c r="AE351" s="8">
        <f>IF(H351 = "NULL", "NULL", AF351/28.35)</f>
        <v>9.5</v>
      </c>
      <c r="AF351" s="8">
        <f>IF(H351 = "NULL", "NULL", J351*2)</f>
        <v>269.32499999999999</v>
      </c>
      <c r="AG351" s="15">
        <v>19000000230</v>
      </c>
      <c r="AH351" s="8">
        <f>IF(AB351 = "NULL", "NULL", AB351*2)</f>
        <v>5.6999999999999993</v>
      </c>
      <c r="AI351" s="8">
        <f>IF(AC351 = "NULL", "NULL", AC351*2)</f>
        <v>161.595</v>
      </c>
      <c r="AJ351" s="15">
        <v>21000000230</v>
      </c>
      <c r="AK351" s="13"/>
      <c r="AL351" s="11" t="str">
        <f>SUBSTITUTE(D351,CHAR(10)&amp;"• Packed in a facility and/or equipment that produces products containing peanuts, tree nuts, soybean, milk, dairy, eggs, fish, shellfish, wheat, sesame. •","")</f>
        <v>Orange Ginger Sea Salt Ingredients:
salt, onion, sugar, garlic, ginger powder, orange peel, tartaric acid, grapefruit juice powder (citric acid, grapefruit oil, grapefruit juice) silion dioxide</v>
      </c>
    </row>
    <row r="352" spans="1:38" ht="75" x14ac:dyDescent="0.3">
      <c r="A352" s="39" t="s">
        <v>1646</v>
      </c>
      <c r="B352" s="10" t="s">
        <v>805</v>
      </c>
      <c r="C352" s="10" t="s">
        <v>2096</v>
      </c>
      <c r="D352" s="11" t="s">
        <v>2348</v>
      </c>
      <c r="E352" s="8">
        <f>IF(F352 = "NULL", "NULL", F352/28.35)</f>
        <v>0.8</v>
      </c>
      <c r="F352" s="8">
        <v>22.680000000000003</v>
      </c>
      <c r="G352" s="8">
        <f>IF(H352 = "NULL", "NULL", H352/28.35)</f>
        <v>1.6</v>
      </c>
      <c r="H352" s="8">
        <v>45.360000000000007</v>
      </c>
      <c r="I352" s="8">
        <f>IF(G352 = "NULL", "NULL", G352*1.25)</f>
        <v>2</v>
      </c>
      <c r="J352" s="8">
        <f>IF(G352 = "NULL", "NULL", H352*1.25)</f>
        <v>56.70000000000001</v>
      </c>
      <c r="K352" s="8">
        <f>IF(G352 = "NULL", "NULL", G352*2)</f>
        <v>3.2</v>
      </c>
      <c r="L352" s="8">
        <f>IF(G352 = "NULL", "NULL", H352*2)</f>
        <v>90.720000000000013</v>
      </c>
      <c r="M352" s="11" t="str">
        <f>CONCATENATE(D352, CHAR(10), " - NET WT. ", TEXT(E352, "0.00"), " oz (", F352, " grams)")</f>
        <v>Orange Spice Tea Ingredients:
black op tea, orange peel, orange oil, clove bud oil
• Packed in a facility and/or equipment that produces products containing peanuts, tree nuts, soybean, milk, dairy, eggs, fish, shellfish, wheat, sesame. •
 - NET WT. 0.80 oz (22.68 grams)</v>
      </c>
      <c r="N352" s="12">
        <v>10000000231</v>
      </c>
      <c r="O352" s="12">
        <v>30000000231</v>
      </c>
      <c r="P352" s="12">
        <v>50000000231</v>
      </c>
      <c r="Q352" s="12">
        <v>70000000231</v>
      </c>
      <c r="R352" s="12">
        <v>90000000231</v>
      </c>
      <c r="S352" s="12">
        <v>11000000231</v>
      </c>
      <c r="T352" s="12">
        <v>13000000231</v>
      </c>
      <c r="U352" s="10" t="s">
        <v>38</v>
      </c>
      <c r="V352" s="11" t="s">
        <v>1299</v>
      </c>
      <c r="W352" s="8">
        <f>IF(G352 = "NULL", "NULL", G352/4)</f>
        <v>0.4</v>
      </c>
      <c r="X352" s="8">
        <f>IF(W352 = "NULL", "NULL", W352*28.35)</f>
        <v>11.340000000000002</v>
      </c>
      <c r="Y352" s="8">
        <f>IF(G352 = "NULL", "NULL", G352*4)</f>
        <v>6.4</v>
      </c>
      <c r="Z352" s="8">
        <f>IF(G352 = "NULL", "NULL", H352*4)</f>
        <v>181.44000000000003</v>
      </c>
      <c r="AA352" s="15">
        <v>15000000231</v>
      </c>
      <c r="AB352" s="8">
        <f>IF(OR(E352 = "NULL", G352 = "NULL"), "NULL", (E352+G352)/2)</f>
        <v>1.2000000000000002</v>
      </c>
      <c r="AC352" s="8">
        <f>IF(OR(F352 = "NULL", H352 = "NULL"), "NULL", (F352+H352)/2)</f>
        <v>34.020000000000003</v>
      </c>
      <c r="AD352" s="15">
        <v>17000000231</v>
      </c>
      <c r="AE352" s="8">
        <f>IF(H352 = "NULL", "NULL", AF352/28.35)</f>
        <v>4.0000000000000009</v>
      </c>
      <c r="AF352" s="8">
        <f>IF(H352 = "NULL", "NULL", J352*2)</f>
        <v>113.40000000000002</v>
      </c>
      <c r="AG352" s="15">
        <v>19000000231</v>
      </c>
      <c r="AH352" s="8">
        <f>IF(AB352 = "NULL", "NULL", AB352*2)</f>
        <v>2.4000000000000004</v>
      </c>
      <c r="AI352" s="8">
        <f>IF(AC352 = "NULL", "NULL", AC352*2)</f>
        <v>68.040000000000006</v>
      </c>
      <c r="AJ352" s="15">
        <v>21000000231</v>
      </c>
      <c r="AK352" s="13"/>
      <c r="AL352" s="11" t="str">
        <f>SUBSTITUTE(D352,CHAR(10)&amp;"• Packed in a facility and/or equipment that produces products containing peanuts, tree nuts, soybean, milk, dairy, eggs, fish, shellfish, wheat, sesame. •","")</f>
        <v>Orange Spice Tea Ingredients:
black op tea, orange peel, orange oil, clove bud oil</v>
      </c>
    </row>
    <row r="353" spans="1:38" ht="90" x14ac:dyDescent="0.3">
      <c r="A353" s="39" t="s">
        <v>806</v>
      </c>
      <c r="B353" s="10" t="s">
        <v>807</v>
      </c>
      <c r="C353" s="10" t="s">
        <v>808</v>
      </c>
      <c r="D353" s="11" t="s">
        <v>2275</v>
      </c>
      <c r="E353" s="8">
        <f>IF(F353 = "NULL", "NULL", F353/28.35)</f>
        <v>1.85</v>
      </c>
      <c r="F353" s="8">
        <v>52.447500000000005</v>
      </c>
      <c r="G353" s="8">
        <f>IF(H353 = "NULL", "NULL", H353/28.35)</f>
        <v>3.7</v>
      </c>
      <c r="H353" s="8">
        <v>104.89500000000001</v>
      </c>
      <c r="I353" s="8">
        <f>IF(G353 = "NULL", "NULL", G353*1.25)</f>
        <v>4.625</v>
      </c>
      <c r="J353" s="8">
        <f>IF(G353 = "NULL", "NULL", H353*1.25)</f>
        <v>131.11875000000001</v>
      </c>
      <c r="K353" s="8">
        <f>IF(G353 = "NULL", "NULL", G353*2)</f>
        <v>7.4</v>
      </c>
      <c r="L353" s="8">
        <f>IF(G353 = "NULL", "NULL", H353*2)</f>
        <v>209.79000000000002</v>
      </c>
      <c r="M353" s="11" t="str">
        <f>CONCATENATE(D353, CHAR(10), " - NET WT. ", TEXT(E353, "0.00"), " oz (", F353, " grams)")</f>
        <v>Oregon Trail Bold Steak Grilling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353" s="12">
        <v>10000000232</v>
      </c>
      <c r="O353" s="12">
        <v>30000000232</v>
      </c>
      <c r="P353" s="12">
        <v>50000000232</v>
      </c>
      <c r="Q353" s="12">
        <v>70000000232</v>
      </c>
      <c r="R353" s="12">
        <v>90000000232</v>
      </c>
      <c r="S353" s="12">
        <v>11000000232</v>
      </c>
      <c r="T353" s="12">
        <v>13000000232</v>
      </c>
      <c r="U353" s="10"/>
      <c r="V353" s="11"/>
      <c r="W353" s="8">
        <f>IF(G353 = "NULL", "NULL", G353/4)</f>
        <v>0.92500000000000004</v>
      </c>
      <c r="X353" s="8">
        <f>IF(W353 = "NULL", "NULL", W353*28.35)</f>
        <v>26.223750000000003</v>
      </c>
      <c r="Y353" s="8">
        <f>IF(G353 = "NULL", "NULL", G353*4)</f>
        <v>14.8</v>
      </c>
      <c r="Z353" s="8">
        <f>IF(G353 = "NULL", "NULL", H353*4)</f>
        <v>419.58000000000004</v>
      </c>
      <c r="AA353" s="15">
        <v>15000000232</v>
      </c>
      <c r="AB353" s="8">
        <f>IF(OR(E353 = "NULL", G353 = "NULL"), "NULL", (E353+G353)/2)</f>
        <v>2.7750000000000004</v>
      </c>
      <c r="AC353" s="8">
        <f>IF(OR(F353 = "NULL", H353 = "NULL"), "NULL", (F353+H353)/2)</f>
        <v>78.671250000000015</v>
      </c>
      <c r="AD353" s="15">
        <v>17000000232</v>
      </c>
      <c r="AE353" s="8">
        <f>IF(H353 = "NULL", "NULL", AF353/28.35)</f>
        <v>9.25</v>
      </c>
      <c r="AF353" s="8">
        <f>IF(H353 = "NULL", "NULL", J353*2)</f>
        <v>262.23750000000001</v>
      </c>
      <c r="AG353" s="15">
        <v>19000000232</v>
      </c>
      <c r="AH353" s="8">
        <f>IF(AB353 = "NULL", "NULL", AB353*2)</f>
        <v>5.5500000000000007</v>
      </c>
      <c r="AI353" s="8">
        <f>IF(AC353 = "NULL", "NULL", AC353*2)</f>
        <v>157.34250000000003</v>
      </c>
      <c r="AJ353" s="15">
        <v>21000000232</v>
      </c>
      <c r="AK353" s="13"/>
      <c r="AL353" s="11" t="str">
        <f>SUBSTITUTE(D353,CHAR(10)&amp;"• Packed in a facility and/or equipment that produces products containing peanuts, tree nuts, soybean, milk, dairy, eggs, fish, shellfish, wheat, sesame. •","")</f>
        <v>Oregon Trail Bold Steak Grilling Ingredients:
salt, spices, dehydrated garlic, oleoresin paprika, natural flavor, &lt;2% soybean oil as a processing acid</v>
      </c>
    </row>
    <row r="354" spans="1:38" ht="75" x14ac:dyDescent="0.3">
      <c r="A354" s="10" t="s">
        <v>1664</v>
      </c>
      <c r="B354" s="10" t="s">
        <v>809</v>
      </c>
      <c r="C354" s="10" t="s">
        <v>810</v>
      </c>
      <c r="D354" s="11" t="s">
        <v>2433</v>
      </c>
      <c r="E354" s="8">
        <f>IF(F354 = "NULL", "NULL", F354/28.35)</f>
        <v>1.8</v>
      </c>
      <c r="F354" s="8">
        <v>51.03</v>
      </c>
      <c r="G354" s="8">
        <f>IF(H354 = "NULL", "NULL", H354/28.35)</f>
        <v>3.6</v>
      </c>
      <c r="H354" s="8">
        <v>102.06</v>
      </c>
      <c r="I354" s="8">
        <f>IF(G354 = "NULL", "NULL", G354*1.25)</f>
        <v>4.5</v>
      </c>
      <c r="J354" s="8">
        <f>IF(G354 = "NULL", "NULL", H354*1.25)</f>
        <v>127.575</v>
      </c>
      <c r="K354" s="8">
        <f>IF(G354 = "NULL", "NULL", G354*2)</f>
        <v>7.2</v>
      </c>
      <c r="L354" s="8">
        <f>IF(G354 = "NULL", "NULL", H354*2)</f>
        <v>204.12</v>
      </c>
      <c r="M354" s="11" t="str">
        <f>CONCATENATE(D354, CHAR(10), " - NET WT. ", TEXT(E354, "0.00"), " oz (", F354, " grams)")</f>
        <v>Oven Baked Pizza Seasoning Ingredients:
oregano, garlic, crush red pepper, basil and marjoram
• Packed in a facility and/or equipment that produces products containing peanuts, tree nuts, soybean, milk, dairy, eggs, fish, shellfish, wheat, sesame. •
 - NET WT. 1.80 oz (51.03 grams)</v>
      </c>
      <c r="N354" s="12">
        <v>10000000415</v>
      </c>
      <c r="O354" s="12">
        <v>30000000415</v>
      </c>
      <c r="P354" s="12">
        <v>50000000415</v>
      </c>
      <c r="Q354" s="12">
        <v>70000000415</v>
      </c>
      <c r="R354" s="12">
        <v>90000000415</v>
      </c>
      <c r="S354" s="12">
        <v>11000000415</v>
      </c>
      <c r="T354" s="12">
        <v>13000000415</v>
      </c>
      <c r="U354" s="10" t="s">
        <v>38</v>
      </c>
      <c r="V354" s="11" t="s">
        <v>811</v>
      </c>
      <c r="W354" s="8">
        <f>IF(G354 = "NULL", "NULL", G354/4)</f>
        <v>0.9</v>
      </c>
      <c r="X354" s="8">
        <f>IF(W354 = "NULL", "NULL", W354*28.35)</f>
        <v>25.515000000000001</v>
      </c>
      <c r="Y354" s="8">
        <f>IF(G354 = "NULL", "NULL", G354*4)</f>
        <v>14.4</v>
      </c>
      <c r="Z354" s="8">
        <f>IF(G354 = "NULL", "NULL", H354*4)</f>
        <v>408.24</v>
      </c>
      <c r="AA354" s="15">
        <v>15000000415</v>
      </c>
      <c r="AB354" s="8">
        <f>IF(OR(E354 = "NULL", G354 = "NULL"), "NULL", (E354+G354)/2)</f>
        <v>2.7</v>
      </c>
      <c r="AC354" s="8">
        <f>IF(OR(F354 = "NULL", H354 = "NULL"), "NULL", (F354+H354)/2)</f>
        <v>76.545000000000002</v>
      </c>
      <c r="AD354" s="15">
        <v>17000000415</v>
      </c>
      <c r="AE354" s="8">
        <f>IF(H354 = "NULL", "NULL", AF354/28.35)</f>
        <v>9</v>
      </c>
      <c r="AF354" s="8">
        <f>IF(H354 = "NULL", "NULL", J354*2)</f>
        <v>255.15</v>
      </c>
      <c r="AG354" s="15">
        <v>19000000415</v>
      </c>
      <c r="AH354" s="8">
        <f>IF(AB354 = "NULL", "NULL", AB354*2)</f>
        <v>5.4</v>
      </c>
      <c r="AI354" s="8">
        <f>IF(AC354 = "NULL", "NULL", AC354*2)</f>
        <v>153.09</v>
      </c>
      <c r="AJ354" s="15">
        <v>21000000415</v>
      </c>
      <c r="AK354" s="13"/>
      <c r="AL354" s="11" t="str">
        <f>SUBSTITUTE(D354,CHAR(10)&amp;"• Packed in a facility and/or equipment that produces products containing peanuts, tree nuts, soybean, milk, dairy, eggs, fish, shellfish, wheat, sesame. •","")</f>
        <v>Oven Baked Pizza Seasoning Ingredients:
oregano, garlic, crush red pepper, basil and marjoram</v>
      </c>
    </row>
    <row r="355" spans="1:38" ht="75" x14ac:dyDescent="0.3">
      <c r="A355" s="10" t="s">
        <v>843</v>
      </c>
      <c r="B355" s="10" t="s">
        <v>1778</v>
      </c>
      <c r="C355" s="10" t="s">
        <v>1778</v>
      </c>
      <c r="D355" s="11" t="s">
        <v>2241</v>
      </c>
      <c r="E355" s="8">
        <f>IF(F355 = "NULL", "NULL", F355/28.35)</f>
        <v>0.35273368606701938</v>
      </c>
      <c r="F355" s="8">
        <v>10</v>
      </c>
      <c r="G355" s="8">
        <f>IF(H355 = "NULL", "NULL", H355/28.35)</f>
        <v>0.77601410934744264</v>
      </c>
      <c r="H355" s="8">
        <v>22</v>
      </c>
      <c r="I355" s="8">
        <f>IF(G355 = "NULL", "NULL", G355*1.25)</f>
        <v>0.9700176366843033</v>
      </c>
      <c r="J355" s="8">
        <f>IF(G355 = "NULL", "NULL", H355*1.25)</f>
        <v>27.5</v>
      </c>
      <c r="K355" s="8">
        <f>IF(G355 = "NULL", "NULL", G355*2)</f>
        <v>1.5520282186948853</v>
      </c>
      <c r="L355" s="8">
        <f>IF(G355 = "NULL", "NULL", H355*2)</f>
        <v>44</v>
      </c>
      <c r="M355" s="11" t="str">
        <f>CONCATENATE(D355, CHAR(10), " - NET WT. ", TEXT(E355, "0.00"), " oz (", F355, " grams)")</f>
        <v>PA Dutch Chicken Seasoning Ingredients:
thyme, sage, marjoram, rosemary, pepper, nutmeg
• Packed in a facility and/or equipment that produces products containing peanuts, tree nuts, soybean, milk, dairy, eggs, fish, shellfish, wheat, sesame. •
 - NET WT. 0.35 oz (10 grams)</v>
      </c>
      <c r="N355" s="12">
        <v>10000000233</v>
      </c>
      <c r="O355" s="12">
        <v>30000000233</v>
      </c>
      <c r="P355" s="12">
        <v>50000000233</v>
      </c>
      <c r="Q355" s="12">
        <v>70000000233</v>
      </c>
      <c r="R355" s="12">
        <v>90000000233</v>
      </c>
      <c r="S355" s="12">
        <v>11000000233</v>
      </c>
      <c r="T355" s="12">
        <v>13000000233</v>
      </c>
      <c r="U355" s="10"/>
      <c r="V355" s="11" t="s">
        <v>195</v>
      </c>
      <c r="W355" s="8">
        <f>IF(G355 = "NULL", "NULL", G355/4)</f>
        <v>0.19400352733686066</v>
      </c>
      <c r="X355" s="8">
        <f>IF(W355 = "NULL", "NULL", W355*28.35)</f>
        <v>5.5</v>
      </c>
      <c r="Y355" s="8">
        <f>IF(G355 = "NULL", "NULL", G355*4)</f>
        <v>3.1040564373897706</v>
      </c>
      <c r="Z355" s="8">
        <f>IF(G355 = "NULL", "NULL", H355*4)</f>
        <v>88</v>
      </c>
      <c r="AA355" s="15">
        <v>15000000233</v>
      </c>
      <c r="AB355" s="8">
        <f>IF(OR(E355 = "NULL", G355 = "NULL"), "NULL", (E355+G355)/2)</f>
        <v>0.56437389770723101</v>
      </c>
      <c r="AC355" s="8">
        <f>IF(OR(F355 = "NULL", H355 = "NULL"), "NULL", (F355+H355)/2)</f>
        <v>16</v>
      </c>
      <c r="AD355" s="15">
        <v>17000000233</v>
      </c>
      <c r="AE355" s="8">
        <f>IF(H355 = "NULL", "NULL", AF355/28.35)</f>
        <v>1.9400352733686066</v>
      </c>
      <c r="AF355" s="8">
        <f>IF(H355 = "NULL", "NULL", J355*2)</f>
        <v>55</v>
      </c>
      <c r="AG355" s="15">
        <v>19000000233</v>
      </c>
      <c r="AH355" s="8">
        <f>IF(AB355 = "NULL", "NULL", AB355*2)</f>
        <v>1.128747795414462</v>
      </c>
      <c r="AI355" s="8">
        <f>IF(AC355 = "NULL", "NULL", AC355*2)</f>
        <v>32</v>
      </c>
      <c r="AJ355" s="15">
        <v>21000000233</v>
      </c>
      <c r="AK355" s="13" t="s">
        <v>1585</v>
      </c>
      <c r="AL355" s="11" t="str">
        <f>SUBSTITUTE(D355,CHAR(10)&amp;"• Packed in a facility and/or equipment that produces products containing peanuts, tree nuts, soybean, milk, dairy, eggs, fish, shellfish, wheat, sesame. •","")</f>
        <v>PA Dutch Chicken Seasoning Ingredients:
thyme, sage, marjoram, rosemary, pepper, nutmeg</v>
      </c>
    </row>
    <row r="356" spans="1:38" ht="90" x14ac:dyDescent="0.3">
      <c r="A356" s="10" t="s">
        <v>812</v>
      </c>
      <c r="B356" s="10" t="s">
        <v>813</v>
      </c>
      <c r="C356" s="10" t="s">
        <v>814</v>
      </c>
      <c r="D356" s="11" t="s">
        <v>2444</v>
      </c>
      <c r="E356" s="8">
        <f>IF(F356 = "NULL", "NULL", F356/28.35)</f>
        <v>1</v>
      </c>
      <c r="F356" s="8">
        <v>28.35</v>
      </c>
      <c r="G356" s="8">
        <f>IF(H356 = "NULL", "NULL", H356/28.35)</f>
        <v>2</v>
      </c>
      <c r="H356" s="8">
        <v>56.7</v>
      </c>
      <c r="I356" s="8">
        <f>IF(G356 = "NULL", "NULL", G356*1.25)</f>
        <v>2.5</v>
      </c>
      <c r="J356" s="8">
        <f>IF(G356 = "NULL", "NULL", H356*1.25)</f>
        <v>70.875</v>
      </c>
      <c r="K356" s="8">
        <f>IF(G356 = "NULL", "NULL", G356*2)</f>
        <v>4</v>
      </c>
      <c r="L356" s="8">
        <f>IF(G356 = "NULL", "NULL", H356*2)</f>
        <v>113.4</v>
      </c>
      <c r="M356" s="11" t="str">
        <f>CONCATENATE(D356, CHAR(10), " - NET WT. ", TEXT(E356, "0.00"), " oz (", F356, " grams)")</f>
        <v>Pacific Northwest Ingredients:
garlic, minced onion, domestic paprika, black pepper, dill, celery seed, parsley, sea salt, lemon peel
• Packed in a facility and/or equipment that produces products containing peanuts, tree nuts, soybean, milk, dairy, eggs, fish, shellfish, wheat, sesame. •
 - NET WT. 1.00 oz (28.35 grams)</v>
      </c>
      <c r="N356" s="12">
        <v>10000000234</v>
      </c>
      <c r="O356" s="12">
        <v>30000000234</v>
      </c>
      <c r="P356" s="12">
        <v>50000000234</v>
      </c>
      <c r="Q356" s="12">
        <v>70000000234</v>
      </c>
      <c r="R356" s="12">
        <v>90000000234</v>
      </c>
      <c r="S356" s="12">
        <v>11000000234</v>
      </c>
      <c r="T356" s="12">
        <v>13000000234</v>
      </c>
      <c r="U356" s="10"/>
      <c r="V356" s="11"/>
      <c r="W356" s="8">
        <f>IF(G356 = "NULL", "NULL", G356/4)</f>
        <v>0.5</v>
      </c>
      <c r="X356" s="8">
        <f>IF(W356 = "NULL", "NULL", W356*28.35)</f>
        <v>14.175000000000001</v>
      </c>
      <c r="Y356" s="8">
        <f>IF(G356 = "NULL", "NULL", G356*4)</f>
        <v>8</v>
      </c>
      <c r="Z356" s="8">
        <f>IF(G356 = "NULL", "NULL", H356*4)</f>
        <v>226.8</v>
      </c>
      <c r="AA356" s="15">
        <v>15000000234</v>
      </c>
      <c r="AB356" s="8">
        <f>IF(OR(E356 = "NULL", G356 = "NULL"), "NULL", (E356+G356)/2)</f>
        <v>1.5</v>
      </c>
      <c r="AC356" s="8">
        <f>IF(OR(F356 = "NULL", H356 = "NULL"), "NULL", (F356+H356)/2)</f>
        <v>42.525000000000006</v>
      </c>
      <c r="AD356" s="15">
        <v>17000000234</v>
      </c>
      <c r="AE356" s="8">
        <f>IF(H356 = "NULL", "NULL", AF356/28.35)</f>
        <v>5</v>
      </c>
      <c r="AF356" s="8">
        <f>IF(H356 = "NULL", "NULL", J356*2)</f>
        <v>141.75</v>
      </c>
      <c r="AG356" s="15">
        <v>19000000234</v>
      </c>
      <c r="AH356" s="8">
        <f>IF(AB356 = "NULL", "NULL", AB356*2)</f>
        <v>3</v>
      </c>
      <c r="AI356" s="8">
        <f>IF(AC356 = "NULL", "NULL", AC356*2)</f>
        <v>85.050000000000011</v>
      </c>
      <c r="AJ356" s="15">
        <v>21000000234</v>
      </c>
      <c r="AK356" s="13"/>
      <c r="AL356" s="11" t="str">
        <f>SUBSTITUTE(D356,CHAR(10)&amp;"• Packed in a facility and/or equipment that produces products containing peanuts, tree nuts, soybean, milk, dairy, eggs, fish, shellfish, wheat, sesame. •","")</f>
        <v>Pacific Northwest Ingredients:
garlic, minced onion, domestic paprika, black pepper, dill, celery seed, parsley, sea salt, lemon peel</v>
      </c>
    </row>
    <row r="357" spans="1:38" ht="75" x14ac:dyDescent="0.3">
      <c r="A357" s="39" t="s">
        <v>815</v>
      </c>
      <c r="B357" s="10" t="s">
        <v>816</v>
      </c>
      <c r="C357" s="10" t="s">
        <v>817</v>
      </c>
      <c r="D357" s="11" t="s">
        <v>2329</v>
      </c>
      <c r="E357" s="8">
        <f>IF(F357 = "NULL", "NULL", F357/28.35)</f>
        <v>0.8</v>
      </c>
      <c r="F357" s="8">
        <v>22.680000000000003</v>
      </c>
      <c r="G357" s="8">
        <f>IF(H357 = "NULL", "NULL", H357/28.35)</f>
        <v>1.6</v>
      </c>
      <c r="H357" s="8">
        <v>45.360000000000007</v>
      </c>
      <c r="I357" s="8">
        <f>IF(G357 = "NULL", "NULL", G357*1.25)</f>
        <v>2</v>
      </c>
      <c r="J357" s="8">
        <f>IF(G357 = "NULL", "NULL", H357*1.25)</f>
        <v>56.70000000000001</v>
      </c>
      <c r="K357" s="8">
        <f>IF(G357 = "NULL", "NULL", G357*2)</f>
        <v>3.2</v>
      </c>
      <c r="L357" s="8">
        <f>IF(G357 = "NULL", "NULL", H357*2)</f>
        <v>90.720000000000013</v>
      </c>
      <c r="M357" s="11" t="str">
        <f>CONCATENATE(D357, CHAR(10), " - NET WT. ", TEXT(E357, "0.00"), " oz (", F357, " grams)")</f>
        <v>Panfired Green Tea Ingredients:
panfired green tea
• Packed in a facility and/or equipment that produces products containing peanuts, tree nuts, soybean, milk, dairy, eggs, fish, shellfish, wheat, sesame. •
 - NET WT. 0.80 oz (22.68 grams)</v>
      </c>
      <c r="N357" s="12">
        <v>10000000235</v>
      </c>
      <c r="O357" s="12">
        <v>30000000235</v>
      </c>
      <c r="P357" s="12">
        <v>50000000235</v>
      </c>
      <c r="Q357" s="12">
        <v>70000000235</v>
      </c>
      <c r="R357" s="12">
        <v>90000000235</v>
      </c>
      <c r="S357" s="12">
        <v>11000000235</v>
      </c>
      <c r="T357" s="12">
        <v>13000000235</v>
      </c>
      <c r="U357" s="10"/>
      <c r="V357" s="11"/>
      <c r="W357" s="8">
        <f>IF(G357 = "NULL", "NULL", G357/4)</f>
        <v>0.4</v>
      </c>
      <c r="X357" s="8">
        <f>IF(W357 = "NULL", "NULL", W357*28.35)</f>
        <v>11.340000000000002</v>
      </c>
      <c r="Y357" s="8">
        <f>IF(G357 = "NULL", "NULL", G357*4)</f>
        <v>6.4</v>
      </c>
      <c r="Z357" s="8">
        <f>IF(G357 = "NULL", "NULL", H357*4)</f>
        <v>181.44000000000003</v>
      </c>
      <c r="AA357" s="15">
        <v>15000000235</v>
      </c>
      <c r="AB357" s="8">
        <f>IF(OR(E357 = "NULL", G357 = "NULL"), "NULL", (E357+G357)/2)</f>
        <v>1.2000000000000002</v>
      </c>
      <c r="AC357" s="8">
        <f>IF(OR(F357 = "NULL", H357 = "NULL"), "NULL", (F357+H357)/2)</f>
        <v>34.020000000000003</v>
      </c>
      <c r="AD357" s="15">
        <v>17000000235</v>
      </c>
      <c r="AE357" s="8">
        <f>IF(H357 = "NULL", "NULL", AF357/28.35)</f>
        <v>4.0000000000000009</v>
      </c>
      <c r="AF357" s="8">
        <f>IF(H357 = "NULL", "NULL", J357*2)</f>
        <v>113.40000000000002</v>
      </c>
      <c r="AG357" s="15">
        <v>19000000235</v>
      </c>
      <c r="AH357" s="8">
        <f>IF(AB357 = "NULL", "NULL", AB357*2)</f>
        <v>2.4000000000000004</v>
      </c>
      <c r="AI357" s="8">
        <f>IF(AC357 = "NULL", "NULL", AC357*2)</f>
        <v>68.040000000000006</v>
      </c>
      <c r="AJ357" s="15">
        <v>21000000235</v>
      </c>
      <c r="AK357" s="13"/>
      <c r="AL357" s="11" t="str">
        <f>SUBSTITUTE(D357,CHAR(10)&amp;"• Packed in a facility and/or equipment that produces products containing peanuts, tree nuts, soybean, milk, dairy, eggs, fish, shellfish, wheat, sesame. •","")</f>
        <v>Panfired Green Tea Ingredients:
panfired green tea</v>
      </c>
    </row>
    <row r="358" spans="1:38" ht="75" x14ac:dyDescent="0.3">
      <c r="A358" s="10" t="s">
        <v>818</v>
      </c>
      <c r="B358" s="10" t="s">
        <v>819</v>
      </c>
      <c r="C358" s="10" t="s">
        <v>819</v>
      </c>
      <c r="D358" s="11" t="s">
        <v>2579</v>
      </c>
      <c r="E358" s="8">
        <f>IF(F358 = "NULL", "NULL", F358/28.35)</f>
        <v>2</v>
      </c>
      <c r="F358" s="8">
        <v>56.7</v>
      </c>
      <c r="G358" s="8">
        <f>IF(H358 = "NULL", "NULL", H358/28.35)</f>
        <v>4</v>
      </c>
      <c r="H358" s="8">
        <v>113.4</v>
      </c>
      <c r="I358" s="8">
        <f>IF(G358 = "NULL", "NULL", G358*1.25)</f>
        <v>5</v>
      </c>
      <c r="J358" s="8">
        <f>IF(G358 = "NULL", "NULL", H358*1.25)</f>
        <v>141.75</v>
      </c>
      <c r="K358" s="8">
        <f>IF(G358 = "NULL", "NULL", G358*2)</f>
        <v>8</v>
      </c>
      <c r="L358" s="8">
        <f>IF(G358 = "NULL", "NULL", H358*2)</f>
        <v>226.8</v>
      </c>
      <c r="M358" s="11" t="str">
        <f>CONCATENATE(D358, CHAR(10), " - NET WT. ", TEXT(E358, "0.00"), " oz (", F358, " grams)")</f>
        <v>Paprika Ingredients: 
paprika
• Packed in a facility and/or equipment that produces products containing peanuts, tree nuts, soybean, milk, dairy, eggs, fish, shellfish, wheat, sesame. •
 - NET WT. 2.00 oz (56.7 grams)</v>
      </c>
      <c r="N358" s="12">
        <v>10000000424</v>
      </c>
      <c r="O358" s="12">
        <v>30000000424</v>
      </c>
      <c r="P358" s="12">
        <v>50000000424</v>
      </c>
      <c r="Q358" s="12">
        <v>70000000424</v>
      </c>
      <c r="R358" s="12">
        <v>90000000424</v>
      </c>
      <c r="S358" s="12">
        <v>11000000424</v>
      </c>
      <c r="T358" s="12">
        <v>13000000424</v>
      </c>
      <c r="U358" s="10"/>
      <c r="V358" s="11"/>
      <c r="W358" s="8">
        <f>IF(G358 = "NULL", "NULL", G358/4)</f>
        <v>1</v>
      </c>
      <c r="X358" s="8">
        <f>IF(W358 = "NULL", "NULL", W358*28.35)</f>
        <v>28.35</v>
      </c>
      <c r="Y358" s="8">
        <f>IF(G358 = "NULL", "NULL", G358*4)</f>
        <v>16</v>
      </c>
      <c r="Z358" s="8">
        <f>IF(G358 = "NULL", "NULL", H358*4)</f>
        <v>453.6</v>
      </c>
      <c r="AA358" s="15">
        <v>15000000424</v>
      </c>
      <c r="AB358" s="8">
        <f>IF(OR(E358 = "NULL", G358 = "NULL"), "NULL", (E358+G358)/2)</f>
        <v>3</v>
      </c>
      <c r="AC358" s="8">
        <f>IF(OR(F358 = "NULL", H358 = "NULL"), "NULL", (F358+H358)/2)</f>
        <v>85.050000000000011</v>
      </c>
      <c r="AD358" s="15">
        <v>17000000424</v>
      </c>
      <c r="AE358" s="8">
        <f>IF(H358 = "NULL", "NULL", AF358/28.35)</f>
        <v>10</v>
      </c>
      <c r="AF358" s="8">
        <f>IF(H358 = "NULL", "NULL", J358*2)</f>
        <v>283.5</v>
      </c>
      <c r="AG358" s="15">
        <v>19000000424</v>
      </c>
      <c r="AH358" s="8">
        <f>IF(AB358 = "NULL", "NULL", AB358*2)</f>
        <v>6</v>
      </c>
      <c r="AI358" s="8">
        <f>IF(AC358 = "NULL", "NULL", AC358*2)</f>
        <v>170.10000000000002</v>
      </c>
      <c r="AJ358" s="15">
        <v>21000000424</v>
      </c>
      <c r="AK358" s="13"/>
      <c r="AL358" s="11" t="str">
        <f>SUBSTITUTE(D358,CHAR(10)&amp;"• Packed in a facility and/or equipment that produces products containing peanuts, tree nuts, soybean, milk, dairy, eggs, fish, shellfish, wheat, sesame. •","")</f>
        <v>Paprika Ingredients: 
paprika</v>
      </c>
    </row>
    <row r="359" spans="1:38" ht="120" x14ac:dyDescent="0.3">
      <c r="A359" s="41" t="s">
        <v>1763</v>
      </c>
      <c r="B359" s="10" t="s">
        <v>1771</v>
      </c>
      <c r="C359" s="10" t="s">
        <v>1771</v>
      </c>
      <c r="D359" s="11" t="s">
        <v>2213</v>
      </c>
      <c r="E359" s="8">
        <f>IF(F359 = "NULL", "NULL", F359/28.35)</f>
        <v>1.0582010582010581</v>
      </c>
      <c r="F359" s="8">
        <v>30</v>
      </c>
      <c r="G359" s="8">
        <f>IF(H359 = "NULL", "NULL", H359/28.35)</f>
        <v>2.2927689594356262</v>
      </c>
      <c r="H359" s="8">
        <v>65</v>
      </c>
      <c r="I359" s="8">
        <f>IF(G359 = "NULL", "NULL", G359*1.25)</f>
        <v>2.8659611992945329</v>
      </c>
      <c r="J359" s="8">
        <f>IF(G359 = "NULL", "NULL", H359*1.25)</f>
        <v>81.25</v>
      </c>
      <c r="K359" s="8">
        <f>IF(G359 = "NULL", "NULL", G359*2)</f>
        <v>4.5855379188712524</v>
      </c>
      <c r="L359" s="8">
        <f>IF(G359 = "NULL", "NULL", H359*2)</f>
        <v>130</v>
      </c>
      <c r="M359" s="11" t="str">
        <f>CONCATENATE(D359, CHAR(10), " - NET WT. ", TEXT(E359, "0.00"), " oz (", F359, " grams)")</f>
        <v>Parmesan &amp; Garlic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
 - NET WT. 1.06 oz (30 grams)</v>
      </c>
      <c r="N359" s="12">
        <v>10000000512</v>
      </c>
      <c r="O359" s="12">
        <v>30000000512</v>
      </c>
      <c r="P359" s="12">
        <v>50000000512</v>
      </c>
      <c r="Q359" s="12">
        <v>70000000512</v>
      </c>
      <c r="R359" s="12">
        <v>90000000512</v>
      </c>
      <c r="S359" s="12">
        <v>11000000512</v>
      </c>
      <c r="T359" s="12">
        <v>13000000512</v>
      </c>
      <c r="U359" s="24"/>
      <c r="W359" s="8">
        <f>IF(G359 = "NULL", "NULL", G359/4)</f>
        <v>0.57319223985890655</v>
      </c>
      <c r="X359" s="8">
        <f>IF(W359 = "NULL", "NULL", W359*28.35)</f>
        <v>16.25</v>
      </c>
      <c r="Y359" s="8">
        <f>IF(G359 = "NULL", "NULL", G359*4)</f>
        <v>9.1710758377425048</v>
      </c>
      <c r="Z359" s="8">
        <f>IF(G359 = "NULL", "NULL", H359*4)</f>
        <v>260</v>
      </c>
      <c r="AA359" s="15">
        <v>15000000512</v>
      </c>
      <c r="AB359" s="8">
        <f>IF(OR(E359 = "NULL", G359 = "NULL"), "NULL", (E359+G359)/2)</f>
        <v>1.6754850088183422</v>
      </c>
      <c r="AC359" s="8">
        <f>IF(OR(F359 = "NULL", H359 = "NULL"), "NULL", (F359+H359)/2)</f>
        <v>47.5</v>
      </c>
      <c r="AD359" s="15">
        <v>17000000512</v>
      </c>
      <c r="AE359" s="8">
        <f>IF(H359 = "NULL", "NULL", AF359/28.35)</f>
        <v>5.7319223985890648</v>
      </c>
      <c r="AF359" s="8">
        <f>IF(H359 = "NULL", "NULL", J359*2)</f>
        <v>162.5</v>
      </c>
      <c r="AG359" s="15">
        <v>19000000512</v>
      </c>
      <c r="AH359" s="8">
        <f>IF(AB359 = "NULL", "NULL", AB359*2)</f>
        <v>3.3509700176366843</v>
      </c>
      <c r="AI359" s="8">
        <f>IF(AC359 = "NULL", "NULL", AC359*2)</f>
        <v>95</v>
      </c>
      <c r="AJ359" s="15">
        <v>21000000512</v>
      </c>
      <c r="AK359" s="13" t="s">
        <v>1753</v>
      </c>
      <c r="AL359" s="11" t="str">
        <f>SUBSTITUTE(D359,CHAR(10)&amp;"• Packed in a facility and/or equipment that produces products containing peanuts, tree nuts, soybean, milk, dairy, eggs, fish, shellfish, wheat, sesame. •","")</f>
        <v>Parmesan &amp; Garlic Seasoning Ingredients: 
parmesan cheese ([part-skim milk, cheese culture, salt enzymes], whey, buttermilk solids, sodium phosphate, salt), milk powder, salt, garlic and onion
• ALLERGY ALERT: contains milk •</v>
      </c>
    </row>
    <row r="360" spans="1:38" ht="120" x14ac:dyDescent="0.3">
      <c r="A360" s="39" t="s">
        <v>820</v>
      </c>
      <c r="B360" s="10" t="s">
        <v>821</v>
      </c>
      <c r="C360" s="10" t="s">
        <v>822</v>
      </c>
      <c r="D360" s="11" t="s">
        <v>2129</v>
      </c>
      <c r="E360" s="8">
        <f>IF(F360 = "NULL", "NULL", F360/28.35)</f>
        <v>1.1000000000000001</v>
      </c>
      <c r="F360" s="8">
        <v>31.185000000000006</v>
      </c>
      <c r="G360" s="8">
        <f>IF(H360 = "NULL", "NULL", H360/28.35)</f>
        <v>2.2000000000000002</v>
      </c>
      <c r="H360" s="8">
        <v>62.370000000000012</v>
      </c>
      <c r="I360" s="8">
        <f>IF(G360 = "NULL", "NULL", G360*1.25)</f>
        <v>2.75</v>
      </c>
      <c r="J360" s="8">
        <f>IF(G360 = "NULL", "NULL", H360*1.25)</f>
        <v>77.96250000000002</v>
      </c>
      <c r="K360" s="8">
        <f>IF(G360 = "NULL", "NULL", G360*2)</f>
        <v>4.4000000000000004</v>
      </c>
      <c r="L360" s="8">
        <f>IF(G360 = "NULL", "NULL", H360*2)</f>
        <v>124.74000000000002</v>
      </c>
      <c r="M360" s="11" t="str">
        <f>CONCATENATE(D360, CHAR(10), " - NET WT. ", TEXT(E360, "0.00"), " oz (", F360, " grams)")</f>
        <v>Parmesan &amp; Herb Bread Dip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60" s="12">
        <v>10000000236</v>
      </c>
      <c r="O360" s="12">
        <v>30000000236</v>
      </c>
      <c r="P360" s="12">
        <v>50000000236</v>
      </c>
      <c r="Q360" s="12">
        <v>70000000236</v>
      </c>
      <c r="R360" s="12">
        <v>90000000236</v>
      </c>
      <c r="S360" s="12">
        <v>11000000236</v>
      </c>
      <c r="T360" s="12">
        <v>13000000236</v>
      </c>
      <c r="U360" s="10" t="s">
        <v>38</v>
      </c>
      <c r="V360" s="11" t="s">
        <v>836</v>
      </c>
      <c r="W360" s="8">
        <f>IF(G360 = "NULL", "NULL", G360/4)</f>
        <v>0.55000000000000004</v>
      </c>
      <c r="X360" s="8">
        <f>IF(W360 = "NULL", "NULL", W360*28.35)</f>
        <v>15.592500000000003</v>
      </c>
      <c r="Y360" s="8">
        <f>IF(G360 = "NULL", "NULL", G360*4)</f>
        <v>8.8000000000000007</v>
      </c>
      <c r="Z360" s="8">
        <f>IF(G360 = "NULL", "NULL", H360*4)</f>
        <v>249.48000000000005</v>
      </c>
      <c r="AA360" s="15">
        <v>15000000236</v>
      </c>
      <c r="AB360" s="8">
        <f>IF(OR(E360 = "NULL", G360 = "NULL"), "NULL", (E360+G360)/2)</f>
        <v>1.6500000000000001</v>
      </c>
      <c r="AC360" s="8">
        <f>IF(OR(F360 = "NULL", H360 = "NULL"), "NULL", (F360+H360)/2)</f>
        <v>46.777500000000011</v>
      </c>
      <c r="AD360" s="15">
        <v>17000000236</v>
      </c>
      <c r="AE360" s="8">
        <f>IF(H360 = "NULL", "NULL", AF360/28.35)</f>
        <v>5.5000000000000009</v>
      </c>
      <c r="AF360" s="8">
        <f>IF(H360 = "NULL", "NULL", J360*2)</f>
        <v>155.92500000000004</v>
      </c>
      <c r="AG360" s="15">
        <v>19000000236</v>
      </c>
      <c r="AH360" s="8">
        <f>IF(AB360 = "NULL", "NULL", AB360*2)</f>
        <v>3.3000000000000003</v>
      </c>
      <c r="AI360" s="8">
        <f>IF(AC360 = "NULL", "NULL", AC360*2)</f>
        <v>93.555000000000021</v>
      </c>
      <c r="AJ360" s="15">
        <v>21000000236</v>
      </c>
      <c r="AK360" s="13" t="s">
        <v>1892</v>
      </c>
      <c r="AL360" s="11" t="str">
        <f>SUBSTITUTE(D360,CHAR(10)&amp;"• Packed in a facility and/or equipment that produces products containing peanuts, tree nuts, soybean, milk, dairy, eggs, fish, shellfish, wheat, sesame. •","")</f>
        <v>Parmesan &amp; Herb Bread Dip Ingredients:
parmesan cheese ([part-skim milk, cheese culture, salt enzymes], whey, buttermilk solids, sodium phosphate, salt), salt, oregano, basil, garlic, crushed red pepper
• ALLERGY ALERT: contains milk •</v>
      </c>
    </row>
    <row r="361" spans="1:38" ht="120" x14ac:dyDescent="0.3">
      <c r="A361" s="41" t="s">
        <v>823</v>
      </c>
      <c r="B361" s="10" t="s">
        <v>824</v>
      </c>
      <c r="C361" s="10" t="s">
        <v>825</v>
      </c>
      <c r="D361" s="11" t="s">
        <v>2169</v>
      </c>
      <c r="E361" s="8">
        <f>IF(F361 = "NULL", "NULL", F361/28.35)</f>
        <v>1.1000000000000001</v>
      </c>
      <c r="F361" s="8">
        <v>31.185000000000006</v>
      </c>
      <c r="G361" s="8">
        <f>IF(H361 = "NULL", "NULL", H361/28.35)</f>
        <v>2.2000000000000002</v>
      </c>
      <c r="H361" s="8">
        <v>62.370000000000012</v>
      </c>
      <c r="I361" s="8">
        <f>IF(G361 = "NULL", "NULL", G361*1.25)</f>
        <v>2.75</v>
      </c>
      <c r="J361" s="8">
        <f>IF(G361 = "NULL", "NULL", H361*1.25)</f>
        <v>77.96250000000002</v>
      </c>
      <c r="K361" s="8">
        <f>IF(G361 = "NULL", "NULL", G361*2)</f>
        <v>4.4000000000000004</v>
      </c>
      <c r="L361" s="8">
        <f>IF(G361 = "NULL", "NULL", H361*2)</f>
        <v>124.74000000000002</v>
      </c>
      <c r="M361" s="11" t="str">
        <f>CONCATENATE(D361, CHAR(10), " - NET WT. ", TEXT(E361, "0.00"), " oz (", F361, " grams)")</f>
        <v>Parmesan &amp; Herb Bread Dip &amp;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61" s="12">
        <v>10000000396</v>
      </c>
      <c r="O361" s="12">
        <v>30000000396</v>
      </c>
      <c r="P361" s="12">
        <v>50000000396</v>
      </c>
      <c r="Q361" s="12">
        <v>70000000396</v>
      </c>
      <c r="R361" s="12">
        <v>90000000396</v>
      </c>
      <c r="S361" s="12">
        <v>11000000396</v>
      </c>
      <c r="T361" s="12">
        <v>13000000396</v>
      </c>
      <c r="U361" s="11"/>
      <c r="V361" s="11"/>
      <c r="W361" s="8">
        <f>IF(G361 = "NULL", "NULL", G361/4)</f>
        <v>0.55000000000000004</v>
      </c>
      <c r="X361" s="8">
        <f>IF(W361 = "NULL", "NULL", W361*28.35)</f>
        <v>15.592500000000003</v>
      </c>
      <c r="Y361" s="8">
        <f>IF(G361 = "NULL", "NULL", G361*4)</f>
        <v>8.8000000000000007</v>
      </c>
      <c r="Z361" s="8">
        <f>IF(G361 = "NULL", "NULL", H361*4)</f>
        <v>249.48000000000005</v>
      </c>
      <c r="AA361" s="15">
        <v>15000000396</v>
      </c>
      <c r="AB361" s="8">
        <f>IF(OR(E361 = "NULL", G361 = "NULL"), "NULL", (E361+G361)/2)</f>
        <v>1.6500000000000001</v>
      </c>
      <c r="AC361" s="8">
        <f>IF(OR(F361 = "NULL", H361 = "NULL"), "NULL", (F361+H361)/2)</f>
        <v>46.777500000000011</v>
      </c>
      <c r="AD361" s="15">
        <v>17000000396</v>
      </c>
      <c r="AE361" s="8">
        <f>IF(H361 = "NULL", "NULL", AF361/28.35)</f>
        <v>5.5000000000000009</v>
      </c>
      <c r="AF361" s="8">
        <f>IF(H361 = "NULL", "NULL", J361*2)</f>
        <v>155.92500000000004</v>
      </c>
      <c r="AG361" s="15">
        <v>19000000396</v>
      </c>
      <c r="AH361" s="8">
        <f>IF(AB361 = "NULL", "NULL", AB361*2)</f>
        <v>3.3000000000000003</v>
      </c>
      <c r="AI361" s="8">
        <f>IF(AC361 = "NULL", "NULL", AC361*2)</f>
        <v>93.555000000000021</v>
      </c>
      <c r="AJ361" s="15">
        <v>21000000396</v>
      </c>
      <c r="AK361" s="13" t="s">
        <v>826</v>
      </c>
      <c r="AL361" s="11" t="str">
        <f>SUBSTITUTE(D361,CHAR(10)&amp;"• Packed in a facility and/or equipment that produces products containing peanuts, tree nuts, soybean, milk, dairy, eggs, fish, shellfish, wheat, sesame. •","")</f>
        <v>Parmesan &amp; Herb Bread Dip &amp; Seasoning Ingredients:
parmesan cheese ([part-skim milk, cheese culture, salt enzymes], whey, buttermilk solids, sodium phosphate, salt), salt, oregano, basil, garlic, crushed red pepper
• ALLERGY ALERT: contains milk •</v>
      </c>
    </row>
    <row r="362" spans="1:38" ht="120" x14ac:dyDescent="0.3">
      <c r="A362" s="41" t="s">
        <v>827</v>
      </c>
      <c r="B362" s="10" t="s">
        <v>828</v>
      </c>
      <c r="C362" s="10" t="s">
        <v>828</v>
      </c>
      <c r="D362" s="11" t="s">
        <v>2185</v>
      </c>
      <c r="E362" s="8">
        <f>IF(F362 = "NULL", "NULL", F362/28.35)</f>
        <v>1.1000000000000001</v>
      </c>
      <c r="F362" s="8">
        <v>31.185000000000006</v>
      </c>
      <c r="G362" s="8">
        <f>IF(H362 = "NULL", "NULL", H362/28.35)</f>
        <v>2.2000000000000002</v>
      </c>
      <c r="H362" s="8">
        <v>62.370000000000012</v>
      </c>
      <c r="I362" s="8">
        <f>IF(G362 = "NULL", "NULL", G362*1.25)</f>
        <v>2.75</v>
      </c>
      <c r="J362" s="8">
        <f>IF(G362 = "NULL", "NULL", H362*1.25)</f>
        <v>77.96250000000002</v>
      </c>
      <c r="K362" s="8">
        <f>IF(G362 = "NULL", "NULL", G362*2)</f>
        <v>4.4000000000000004</v>
      </c>
      <c r="L362" s="8">
        <f>IF(G362 = "NULL", "NULL", H362*2)</f>
        <v>124.74000000000002</v>
      </c>
      <c r="M362" s="11" t="str">
        <f>CONCATENATE(D362, CHAR(10), " - NET WT. ", TEXT(E362, "0.00"), " oz (", F362, " grams)")</f>
        <v>Parmesan &amp; Herb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62" s="12">
        <v>10000000444</v>
      </c>
      <c r="O362" s="12">
        <v>30000000444</v>
      </c>
      <c r="P362" s="12">
        <v>50000000444</v>
      </c>
      <c r="Q362" s="12">
        <v>70000000444</v>
      </c>
      <c r="R362" s="12">
        <v>90000000444</v>
      </c>
      <c r="S362" s="12">
        <v>11000000444</v>
      </c>
      <c r="T362" s="12">
        <v>13000000444</v>
      </c>
      <c r="U362" s="11" t="s">
        <v>38</v>
      </c>
      <c r="V362" s="11"/>
      <c r="W362" s="8">
        <f>IF(G362 = "NULL", "NULL", G362/4)</f>
        <v>0.55000000000000004</v>
      </c>
      <c r="X362" s="8">
        <f>IF(W362 = "NULL", "NULL", W362*28.35)</f>
        <v>15.592500000000003</v>
      </c>
      <c r="Y362" s="8">
        <f>IF(G362 = "NULL", "NULL", G362*4)</f>
        <v>8.8000000000000007</v>
      </c>
      <c r="Z362" s="8">
        <f>IF(G362 = "NULL", "NULL", H362*4)</f>
        <v>249.48000000000005</v>
      </c>
      <c r="AA362" s="15">
        <v>15000000444</v>
      </c>
      <c r="AB362" s="8">
        <f>IF(OR(E362 = "NULL", G362 = "NULL"), "NULL", (E362+G362)/2)</f>
        <v>1.6500000000000001</v>
      </c>
      <c r="AC362" s="8">
        <f>IF(OR(F362 = "NULL", H362 = "NULL"), "NULL", (F362+H362)/2)</f>
        <v>46.777500000000011</v>
      </c>
      <c r="AD362" s="15">
        <v>17000000444</v>
      </c>
      <c r="AE362" s="8">
        <f>IF(H362 = "NULL", "NULL", AF362/28.35)</f>
        <v>5.5000000000000009</v>
      </c>
      <c r="AF362" s="8">
        <f>IF(H362 = "NULL", "NULL", J362*2)</f>
        <v>155.92500000000004</v>
      </c>
      <c r="AG362" s="15">
        <v>19000000444</v>
      </c>
      <c r="AH362" s="8">
        <f>IF(AB362 = "NULL", "NULL", AB362*2)</f>
        <v>3.3000000000000003</v>
      </c>
      <c r="AI362" s="8">
        <f>IF(AC362 = "NULL", "NULL", AC362*2)</f>
        <v>93.555000000000021</v>
      </c>
      <c r="AJ362" s="15">
        <v>21000000444</v>
      </c>
      <c r="AK362" s="13" t="s">
        <v>829</v>
      </c>
      <c r="AL362" s="11" t="str">
        <f>SUBSTITUTE(D362,CHAR(10)&amp;"• Packed in a facility and/or equipment that produces products containing peanuts, tree nuts, soybean, milk, dairy, eggs, fish, shellfish, wheat, sesame. •","")</f>
        <v>Parmesan &amp; Herb Seasoning Ingredients:
parmesan cheese ([part-skim milk, cheese culture, salt enzymes], whey, buttermilk solids, sodium phosphate, salt), salt, oregano, basil, garlic, crushed red pepper
• ALLERGY ALERT: contains milk •</v>
      </c>
    </row>
    <row r="363" spans="1:38" ht="120" x14ac:dyDescent="0.3">
      <c r="A363" s="10" t="s">
        <v>830</v>
      </c>
      <c r="B363" s="10" t="s">
        <v>831</v>
      </c>
      <c r="C363" s="10" t="s">
        <v>832</v>
      </c>
      <c r="D363" s="11" t="s">
        <v>2157</v>
      </c>
      <c r="E363" s="8">
        <f>IF(F363 = "NULL", "NULL", F363/28.35)</f>
        <v>1.1000000000000001</v>
      </c>
      <c r="F363" s="8">
        <v>31.185000000000006</v>
      </c>
      <c r="G363" s="8">
        <f>IF(H363 = "NULL", "NULL", H363/28.35)</f>
        <v>2.2000000000000002</v>
      </c>
      <c r="H363" s="8">
        <v>62.370000000000012</v>
      </c>
      <c r="I363" s="8">
        <f>IF(G363 = "NULL", "NULL", G363*1.25)</f>
        <v>2.75</v>
      </c>
      <c r="J363" s="8">
        <f>IF(G363 = "NULL", "NULL", H363*1.25)</f>
        <v>77.96250000000002</v>
      </c>
      <c r="K363" s="8">
        <f>IF(G363 = "NULL", "NULL", G363*2)</f>
        <v>4.4000000000000004</v>
      </c>
      <c r="L363" s="8">
        <f>IF(G363 = "NULL", "NULL", H363*2)</f>
        <v>124.74000000000002</v>
      </c>
      <c r="M363" s="11" t="str">
        <f>CONCATENATE(D363, CHAR(10), " - NET WT. ", TEXT(E363, "0.00"), " oz (", F363, " grams)")</f>
        <v>Parmesan Cheese Powder Ingredients:
dehydrated parmesan cheese (part-skim milk, cheese culture, salt, enzymes), whey, buttermilk solids, sodium phosphate, and salt
• ALLERGY ALERT: contains milk •
• Packed in a facility and/or equipment that produces products containing peanuts, tree nuts, soybean, milk, dairy, eggs, fish, shellfish, wheat, sesame. •
 - NET WT. 1.10 oz (31.185 grams)</v>
      </c>
      <c r="N363" s="12">
        <v>10000000238</v>
      </c>
      <c r="O363" s="12">
        <v>30000000238</v>
      </c>
      <c r="P363" s="12">
        <v>50000000238</v>
      </c>
      <c r="Q363" s="12">
        <v>70000000238</v>
      </c>
      <c r="R363" s="12">
        <v>90000000238</v>
      </c>
      <c r="S363" s="12">
        <v>11000000238</v>
      </c>
      <c r="T363" s="12">
        <v>13000000238</v>
      </c>
      <c r="U363" s="10" t="s">
        <v>38</v>
      </c>
      <c r="V363" s="11" t="s">
        <v>1293</v>
      </c>
      <c r="W363" s="8">
        <f>IF(G363 = "NULL", "NULL", G363/4)</f>
        <v>0.55000000000000004</v>
      </c>
      <c r="X363" s="8">
        <f>IF(W363 = "NULL", "NULL", W363*28.35)</f>
        <v>15.592500000000003</v>
      </c>
      <c r="Y363" s="8">
        <f>IF(G363 = "NULL", "NULL", G363*4)</f>
        <v>8.8000000000000007</v>
      </c>
      <c r="Z363" s="8">
        <f>IF(G363 = "NULL", "NULL", H363*4)</f>
        <v>249.48000000000005</v>
      </c>
      <c r="AA363" s="15">
        <v>15000000238</v>
      </c>
      <c r="AB363" s="8">
        <f>IF(OR(E363 = "NULL", G363 = "NULL"), "NULL", (E363+G363)/2)</f>
        <v>1.6500000000000001</v>
      </c>
      <c r="AC363" s="8">
        <f>IF(OR(F363 = "NULL", H363 = "NULL"), "NULL", (F363+H363)/2)</f>
        <v>46.777500000000011</v>
      </c>
      <c r="AD363" s="15">
        <v>17000000238</v>
      </c>
      <c r="AE363" s="8">
        <f>IF(H363 = "NULL", "NULL", AF363/28.35)</f>
        <v>5.5000000000000009</v>
      </c>
      <c r="AF363" s="8">
        <f>IF(H363 = "NULL", "NULL", J363*2)</f>
        <v>155.92500000000004</v>
      </c>
      <c r="AG363" s="15">
        <v>19000000238</v>
      </c>
      <c r="AH363" s="8">
        <f>IF(AB363 = "NULL", "NULL", AB363*2)</f>
        <v>3.3000000000000003</v>
      </c>
      <c r="AI363" s="8">
        <f>IF(AC363 = "NULL", "NULL", AC363*2)</f>
        <v>93.555000000000021</v>
      </c>
      <c r="AJ363" s="15">
        <v>21000000238</v>
      </c>
      <c r="AK363" s="13"/>
      <c r="AL363" s="11" t="str">
        <f>SUBSTITUTE(D363,CHAR(10)&amp;"• Packed in a facility and/or equipment that produces products containing peanuts, tree nuts, soybean, milk, dairy, eggs, fish, shellfish, wheat, sesame. •","")</f>
        <v>Parmesan Cheese Powder Ingredients:
dehydrated parmesan cheese (part-skim milk, cheese culture, salt, enzymes), whey, buttermilk solids, sodium phosphate, and salt
• ALLERGY ALERT: contains milk •</v>
      </c>
    </row>
    <row r="364" spans="1:38" ht="120" x14ac:dyDescent="0.3">
      <c r="A364" s="39" t="s">
        <v>833</v>
      </c>
      <c r="B364" s="10" t="s">
        <v>834</v>
      </c>
      <c r="C364" s="10" t="s">
        <v>835</v>
      </c>
      <c r="D364" s="11" t="s">
        <v>2421</v>
      </c>
      <c r="E364" s="8">
        <f>IF(F364 = "NULL", "NULL", F364/28.35)</f>
        <v>1.0582010582010581</v>
      </c>
      <c r="F364" s="8">
        <v>30</v>
      </c>
      <c r="G364" s="8">
        <f>IF(H364 = "NULL", "NULL", H364/28.35)</f>
        <v>2.2927689594356262</v>
      </c>
      <c r="H364" s="8">
        <v>65</v>
      </c>
      <c r="I364" s="8">
        <f>IF(G364 = "NULL", "NULL", G364*1.25)</f>
        <v>2.8659611992945329</v>
      </c>
      <c r="J364" s="8">
        <f>IF(G364 = "NULL", "NULL", H364*1.25)</f>
        <v>81.25</v>
      </c>
      <c r="K364" s="8">
        <f>IF(G364 = "NULL", "NULL", G364*2)</f>
        <v>4.5855379188712524</v>
      </c>
      <c r="L364" s="8">
        <f>IF(G364 = "NULL", "NULL", H364*2)</f>
        <v>130</v>
      </c>
      <c r="M364" s="11" t="str">
        <f>CONCATENATE(D364, CHAR(10), " - NET WT. ", TEXT(E364, "0.00"), " oz (", F364, " grams)")</f>
        <v>Parmesan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
 - NET WT. 1.06 oz (30 grams)</v>
      </c>
      <c r="N364" s="12">
        <v>10000000237</v>
      </c>
      <c r="O364" s="12">
        <v>30000000237</v>
      </c>
      <c r="P364" s="12">
        <v>50000000237</v>
      </c>
      <c r="Q364" s="12">
        <v>70000000237</v>
      </c>
      <c r="R364" s="12">
        <v>90000000237</v>
      </c>
      <c r="S364" s="12">
        <v>11000000237</v>
      </c>
      <c r="T364" s="12">
        <v>13000000237</v>
      </c>
      <c r="U364" s="10" t="s">
        <v>38</v>
      </c>
      <c r="V364" s="11" t="s">
        <v>836</v>
      </c>
      <c r="W364" s="8">
        <f>IF(G364 = "NULL", "NULL", G364/4)</f>
        <v>0.57319223985890655</v>
      </c>
      <c r="X364" s="8">
        <f>IF(W364 = "NULL", "NULL", W364*28.35)</f>
        <v>16.25</v>
      </c>
      <c r="Y364" s="8">
        <f>IF(G364 = "NULL", "NULL", G364*4)</f>
        <v>9.1710758377425048</v>
      </c>
      <c r="Z364" s="8">
        <f>IF(G364 = "NULL", "NULL", H364*4)</f>
        <v>260</v>
      </c>
      <c r="AA364" s="15">
        <v>15000000237</v>
      </c>
      <c r="AB364" s="8">
        <f>IF(OR(E364 = "NULL", G364 = "NULL"), "NULL", (E364+G364)/2)</f>
        <v>1.6754850088183422</v>
      </c>
      <c r="AC364" s="8">
        <f>IF(OR(F364 = "NULL", H364 = "NULL"), "NULL", (F364+H364)/2)</f>
        <v>47.5</v>
      </c>
      <c r="AD364" s="15">
        <v>17000000237</v>
      </c>
      <c r="AE364" s="8">
        <f>IF(H364 = "NULL", "NULL", AF364/28.35)</f>
        <v>5.7319223985890648</v>
      </c>
      <c r="AF364" s="8">
        <f>IF(H364 = "NULL", "NULL", J364*2)</f>
        <v>162.5</v>
      </c>
      <c r="AG364" s="15">
        <v>19000000237</v>
      </c>
      <c r="AH364" s="8">
        <f>IF(AB364 = "NULL", "NULL", AB364*2)</f>
        <v>3.3509700176366843</v>
      </c>
      <c r="AI364" s="8">
        <f>IF(AC364 = "NULL", "NULL", AC364*2)</f>
        <v>95</v>
      </c>
      <c r="AJ364" s="15">
        <v>21000000237</v>
      </c>
      <c r="AK364" s="13"/>
      <c r="AL364" s="11" t="str">
        <f>SUBSTITUTE(D364,CHAR(10)&amp;"• Packed in a facility and/or equipment that produces products containing peanuts, tree nuts, soybean, milk, dairy, eggs, fish, shellfish, wheat, sesame. •","")</f>
        <v>Parmesan Garlic Popcorn Seasoning Ingredients: 
parmesan cheese ([part-skim milk, cheese culture, salt enzymes], whey, buttermilk solids, sodium phosphate, salt), milk powder, salt, garlic and onion
• ALLERGY ALERT: contains milk •</v>
      </c>
    </row>
    <row r="365" spans="1:38" ht="135" x14ac:dyDescent="0.3">
      <c r="A365" s="10" t="s">
        <v>1865</v>
      </c>
      <c r="B365" s="10" t="s">
        <v>1867</v>
      </c>
      <c r="C365" s="10" t="s">
        <v>1869</v>
      </c>
      <c r="D365" s="11" t="s">
        <v>2372</v>
      </c>
      <c r="E365" s="8">
        <f>IF(F365 = "NULL", "NULL", F365/28.35)</f>
        <v>0.19400352733686066</v>
      </c>
      <c r="F365" s="8">
        <v>5.5</v>
      </c>
      <c r="G365" s="8">
        <f>IF(H365 = "NULL", "NULL", H365/28.35)</f>
        <v>0.38800705467372132</v>
      </c>
      <c r="H365" s="8">
        <v>11</v>
      </c>
      <c r="I365" s="8">
        <f>IF(G365 = "NULL", "NULL", G365*1.25)</f>
        <v>0.48500881834215165</v>
      </c>
      <c r="J365" s="8">
        <f>IF(G365 = "NULL", "NULL", H365*1.25)</f>
        <v>13.75</v>
      </c>
      <c r="K365" s="8">
        <f>IF(G365 = "NULL", "NULL", G365*2)</f>
        <v>0.77601410934744264</v>
      </c>
      <c r="L365" s="8">
        <f>IF(G365 = "NULL", "NULL", H365*2)</f>
        <v>22</v>
      </c>
      <c r="M365" s="11" t="str">
        <f>CONCATENATE(D365, CHAR(10), " - NET WT. ", TEXT(E365, "0.00"), " oz (", F365, " grams)")</f>
        <v>Parmesan Peppercorn Dip Mix Ingredients:
whey, cheese blend (parmesan and romano cheese [part skim milk, cheese culture, salt, enzymes], dried onion, sea salt, cane sugar, buttermilk solids (whey solids, buttermilk powder, nonfat dry milk), black pepper, maltodextrin, parsley
• Packed in a facility and/or equipment that produces products containing peanuts, tree nuts, soybean, milk, dairy, eggs, fish, shellfish, wheat, sesame. •
 - NET WT. 0.19 oz (5.5 grams)</v>
      </c>
      <c r="N365" s="12">
        <v>10000000529</v>
      </c>
      <c r="O365" s="12">
        <v>30000000529</v>
      </c>
      <c r="P365" s="12">
        <v>50000000529</v>
      </c>
      <c r="Q365" s="12">
        <v>70000000529</v>
      </c>
      <c r="R365" s="12">
        <v>90000000529</v>
      </c>
      <c r="S365" s="12">
        <v>11000000529</v>
      </c>
      <c r="T365" s="12">
        <v>13000000529</v>
      </c>
      <c r="U365" s="24"/>
      <c r="W365" s="8">
        <f>IF(G365 = "NULL", "NULL", G365/4)</f>
        <v>9.700176366843033E-2</v>
      </c>
      <c r="X365" s="8">
        <f>IF(W365 = "NULL", "NULL", W365*28.35)</f>
        <v>2.75</v>
      </c>
      <c r="Y365" s="8">
        <f>IF(G365 = "NULL", "NULL", G365*4)</f>
        <v>1.5520282186948853</v>
      </c>
      <c r="Z365" s="8">
        <f>IF(G365 = "NULL", "NULL", H365*4)</f>
        <v>44</v>
      </c>
      <c r="AA365" s="15">
        <v>15000000529</v>
      </c>
      <c r="AB365" s="8">
        <f>IF(OR(E365 = "NULL", G365 = "NULL"), "NULL", (E365+G365)/2)</f>
        <v>0.29100529100529099</v>
      </c>
      <c r="AC365" s="8">
        <f>IF(OR(F365 = "NULL", H365 = "NULL"), "NULL", (F365+H365)/2)</f>
        <v>8.25</v>
      </c>
      <c r="AD365" s="15">
        <v>17000000529</v>
      </c>
      <c r="AE365" s="8">
        <f>IF(H365 = "NULL", "NULL", AF365/28.35)</f>
        <v>0.9700176366843033</v>
      </c>
      <c r="AF365" s="8">
        <f>IF(H365 = "NULL", "NULL", J365*2)</f>
        <v>27.5</v>
      </c>
      <c r="AG365" s="15">
        <v>19000000529</v>
      </c>
      <c r="AH365" s="8">
        <f>IF(AB365 = "NULL", "NULL", AB365*2)</f>
        <v>0.58201058201058198</v>
      </c>
      <c r="AI365" s="8">
        <f>IF(AC365 = "NULL", "NULL", AC365*2)</f>
        <v>16.5</v>
      </c>
      <c r="AJ365" s="15">
        <v>21000000529</v>
      </c>
      <c r="AK365" s="13"/>
      <c r="AL365" s="11" t="str">
        <f>SUBSTITUTE(D365,CHAR(10)&amp;"• Packed in a facility and/or equipment that produces products containing peanuts, tree nuts, soybean, milk, dairy, eggs, fish, shellfish, wheat, sesame. •","")</f>
        <v>Parmesan Peppercorn Dip Mix Ingredients:
whey, cheese blend (parmesan and romano cheese [part skim milk, cheese culture, salt, enzymes], dried onion, sea salt, cane sugar, buttermilk solids (whey solids, buttermilk powder, nonfat dry milk), black pepper, maltodextrin, parsley</v>
      </c>
    </row>
    <row r="366" spans="1:38" ht="75" x14ac:dyDescent="0.3">
      <c r="A366" s="10" t="s">
        <v>837</v>
      </c>
      <c r="B366" s="10" t="s">
        <v>838</v>
      </c>
      <c r="C366" s="10" t="s">
        <v>838</v>
      </c>
      <c r="D366" s="11" t="s">
        <v>2585</v>
      </c>
      <c r="E366" s="8">
        <f>IF(F366 = "NULL", "NULL", F366/28.35)</f>
        <v>0.25</v>
      </c>
      <c r="F366" s="8">
        <v>7.0875000000000004</v>
      </c>
      <c r="G366" s="8">
        <f>IF(H366 = "NULL", "NULL", H366/28.35)</f>
        <v>0.5</v>
      </c>
      <c r="H366" s="8">
        <v>14.175000000000001</v>
      </c>
      <c r="I366" s="8">
        <f>IF(G366 = "NULL", "NULL", G366*1.25)</f>
        <v>0.625</v>
      </c>
      <c r="J366" s="8">
        <f>IF(G366 = "NULL", "NULL", H366*1.25)</f>
        <v>17.71875</v>
      </c>
      <c r="K366" s="8">
        <f>IF(G366 = "NULL", "NULL", G366*2)</f>
        <v>1</v>
      </c>
      <c r="L366" s="8">
        <f>IF(G366 = "NULL", "NULL", H366*2)</f>
        <v>28.35</v>
      </c>
      <c r="M366" s="11" t="str">
        <f>CONCATENATE(D366, CHAR(10), " - NET WT. ", TEXT(E366, "0.00"), " oz (", F366, " grams)")</f>
        <v>Parsley Ingredients:
parsley
• Packed in a facility and/or equipment that produces products containing peanuts, tree nuts, soybean, milk, dairy, eggs, fish, shellfish, wheat, sesame. •
 - NET WT. 0.25 oz (7.0875 grams)</v>
      </c>
      <c r="N366" s="12">
        <v>10000000476</v>
      </c>
      <c r="O366" s="12">
        <v>30000000476</v>
      </c>
      <c r="P366" s="12">
        <v>50000000476</v>
      </c>
      <c r="Q366" s="12">
        <v>70000000476</v>
      </c>
      <c r="R366" s="12">
        <v>90000000476</v>
      </c>
      <c r="S366" s="12">
        <v>11000000476</v>
      </c>
      <c r="T366" s="12">
        <v>13000000476</v>
      </c>
      <c r="U366" s="10"/>
      <c r="V366" s="11"/>
      <c r="W366" s="8">
        <f>IF(G366 = "NULL", "NULL", G366/4)</f>
        <v>0.125</v>
      </c>
      <c r="X366" s="8">
        <f>IF(W366 = "NULL", "NULL", W366*28.35)</f>
        <v>3.5437500000000002</v>
      </c>
      <c r="Y366" s="8">
        <f>IF(G366 = "NULL", "NULL", G366*4)</f>
        <v>2</v>
      </c>
      <c r="Z366" s="8">
        <f>IF(G366 = "NULL", "NULL", H366*4)</f>
        <v>56.7</v>
      </c>
      <c r="AA366" s="15">
        <v>15000000476</v>
      </c>
      <c r="AB366" s="8">
        <f>IF(OR(E366 = "NULL", G366 = "NULL"), "NULL", (E366+G366)/2)</f>
        <v>0.375</v>
      </c>
      <c r="AC366" s="8">
        <f>IF(OR(F366 = "NULL", H366 = "NULL"), "NULL", (F366+H366)/2)</f>
        <v>10.631250000000001</v>
      </c>
      <c r="AD366" s="15">
        <v>17000000476</v>
      </c>
      <c r="AE366" s="8">
        <f>IF(H366 = "NULL", "NULL", AF366/28.35)</f>
        <v>1.25</v>
      </c>
      <c r="AF366" s="8">
        <f>IF(H366 = "NULL", "NULL", J366*2)</f>
        <v>35.4375</v>
      </c>
      <c r="AG366" s="15">
        <v>19000000476</v>
      </c>
      <c r="AH366" s="8">
        <f>IF(AB366 = "NULL", "NULL", AB366*2)</f>
        <v>0.75</v>
      </c>
      <c r="AI366" s="8">
        <f>IF(AC366 = "NULL", "NULL", AC366*2)</f>
        <v>21.262500000000003</v>
      </c>
      <c r="AJ366" s="15">
        <v>21000000476</v>
      </c>
      <c r="AK366" s="13"/>
      <c r="AL366" s="11" t="str">
        <f>SUBSTITUTE(D366,CHAR(10)&amp;"• Packed in a facility and/or equipment that produces products containing peanuts, tree nuts, soybean, milk, dairy, eggs, fish, shellfish, wheat, sesame. •","")</f>
        <v>Parsley Ingredients:
parsley</v>
      </c>
    </row>
    <row r="367" spans="1:38" ht="90" x14ac:dyDescent="0.3">
      <c r="A367" s="10" t="s">
        <v>1637</v>
      </c>
      <c r="B367" s="10" t="s">
        <v>839</v>
      </c>
      <c r="C367" s="10" t="s">
        <v>2097</v>
      </c>
      <c r="D367" s="11" t="s">
        <v>2330</v>
      </c>
      <c r="E367" s="8">
        <f>IF(F367 = "NULL", "NULL", F367/28.35)</f>
        <v>0.8</v>
      </c>
      <c r="F367" s="8">
        <v>22.680000000000003</v>
      </c>
      <c r="G367" s="8">
        <f>IF(H367 = "NULL", "NULL", H367/28.35)</f>
        <v>1.6</v>
      </c>
      <c r="H367" s="8">
        <v>45.360000000000007</v>
      </c>
      <c r="I367" s="8">
        <f>IF(G367 = "NULL", "NULL", G367*1.25)</f>
        <v>2</v>
      </c>
      <c r="J367" s="8">
        <f>IF(G367 = "NULL", "NULL", H367*1.25)</f>
        <v>56.70000000000001</v>
      </c>
      <c r="K367" s="8">
        <f>IF(G367 = "NULL", "NULL", G367*2)</f>
        <v>3.2</v>
      </c>
      <c r="L367" s="8">
        <f>IF(G367 = "NULL", "NULL", H367*2)</f>
        <v>90.720000000000013</v>
      </c>
      <c r="M367" s="11" t="str">
        <f>CONCATENATE(D367, CHAR(10), " - NET WT. ", TEXT(E367, "0.00"), " oz (", F367, " grams)")</f>
        <v>Peach Passion Tea Ingredients:
black tea, orange blossom, safflower, elderberry, flower pollen, artificial flavoring
• Packed in a facility and/or equipment that produces products containing peanuts, tree nuts, soybean, milk, dairy, eggs, fish, shellfish, wheat, sesame. •
 - NET WT. 0.80 oz (22.68 grams)</v>
      </c>
      <c r="N367" s="12">
        <v>10000000239</v>
      </c>
      <c r="O367" s="12">
        <v>30000000239</v>
      </c>
      <c r="P367" s="12">
        <v>50000000239</v>
      </c>
      <c r="Q367" s="12">
        <v>70000000239</v>
      </c>
      <c r="R367" s="12">
        <v>90000000239</v>
      </c>
      <c r="S367" s="12">
        <v>11000000239</v>
      </c>
      <c r="T367" s="12">
        <v>13000000239</v>
      </c>
      <c r="U367" s="10" t="s">
        <v>38</v>
      </c>
      <c r="V367" s="11" t="s">
        <v>1299</v>
      </c>
      <c r="W367" s="8">
        <f>IF(G367 = "NULL", "NULL", G367/4)</f>
        <v>0.4</v>
      </c>
      <c r="X367" s="8">
        <f>IF(W367 = "NULL", "NULL", W367*28.35)</f>
        <v>11.340000000000002</v>
      </c>
      <c r="Y367" s="8">
        <f>IF(G367 = "NULL", "NULL", G367*4)</f>
        <v>6.4</v>
      </c>
      <c r="Z367" s="8">
        <f>IF(G367 = "NULL", "NULL", H367*4)</f>
        <v>181.44000000000003</v>
      </c>
      <c r="AA367" s="15">
        <v>15000000239</v>
      </c>
      <c r="AB367" s="8">
        <f>IF(OR(E367 = "NULL", G367 = "NULL"), "NULL", (E367+G367)/2)</f>
        <v>1.2000000000000002</v>
      </c>
      <c r="AC367" s="8">
        <f>IF(OR(F367 = "NULL", H367 = "NULL"), "NULL", (F367+H367)/2)</f>
        <v>34.020000000000003</v>
      </c>
      <c r="AD367" s="15">
        <v>17000000239</v>
      </c>
      <c r="AE367" s="8">
        <f>IF(H367 = "NULL", "NULL", AF367/28.35)</f>
        <v>4.0000000000000009</v>
      </c>
      <c r="AF367" s="8">
        <f>IF(H367 = "NULL", "NULL", J367*2)</f>
        <v>113.40000000000002</v>
      </c>
      <c r="AG367" s="15">
        <v>19000000239</v>
      </c>
      <c r="AH367" s="8">
        <f>IF(AB367 = "NULL", "NULL", AB367*2)</f>
        <v>2.4000000000000004</v>
      </c>
      <c r="AI367" s="8">
        <f>IF(AC367 = "NULL", "NULL", AC367*2)</f>
        <v>68.040000000000006</v>
      </c>
      <c r="AJ367" s="15">
        <v>21000000239</v>
      </c>
      <c r="AK367" s="13"/>
      <c r="AL367" s="11" t="str">
        <f>SUBSTITUTE(D367,CHAR(10)&amp;"• Packed in a facility and/or equipment that produces products containing peanuts, tree nuts, soybean, milk, dairy, eggs, fish, shellfish, wheat, sesame. •","")</f>
        <v>Peach Passion Tea Ingredients:
black tea, orange blossom, safflower, elderberry, flower pollen, artificial flavoring</v>
      </c>
    </row>
    <row r="368" spans="1:38" ht="31.2" x14ac:dyDescent="0.3">
      <c r="A368" s="10" t="s">
        <v>840</v>
      </c>
      <c r="B368" s="10" t="s">
        <v>841</v>
      </c>
      <c r="C368" s="10" t="s">
        <v>842</v>
      </c>
      <c r="D368" s="11" t="s">
        <v>32</v>
      </c>
      <c r="E368" s="8">
        <f>IF(F368 = "NULL", "NULL", F368/28.35)</f>
        <v>2.9</v>
      </c>
      <c r="F368" s="8">
        <v>82.215000000000003</v>
      </c>
      <c r="G368" s="8">
        <f>IF(H368 = "NULL", "NULL", H368/28.35)</f>
        <v>5.8</v>
      </c>
      <c r="H368" s="8">
        <v>164.43</v>
      </c>
      <c r="I368" s="8">
        <f>IF(G368 = "NULL", "NULL", G368*1.25)</f>
        <v>7.25</v>
      </c>
      <c r="J368" s="8">
        <f>IF(G368 = "NULL", "NULL", H368*1.25)</f>
        <v>205.53750000000002</v>
      </c>
      <c r="K368" s="8">
        <f>IF(G368 = "NULL", "NULL", G368*2)</f>
        <v>11.6</v>
      </c>
      <c r="L368" s="8">
        <f>IF(G368 = "NULL", "NULL", H368*2)</f>
        <v>328.86</v>
      </c>
      <c r="M368" s="11" t="str">
        <f>CONCATENATE(D368, CHAR(10), " - NET WT. ", TEXT(E368, "0.00"), " oz (", F368, " grams)")</f>
        <v>NULL
 - NET WT. 2.90 oz (82.215 grams)</v>
      </c>
      <c r="N368" s="12">
        <v>10000000240</v>
      </c>
      <c r="O368" s="12">
        <v>30000000240</v>
      </c>
      <c r="P368" s="12">
        <v>50000000240</v>
      </c>
      <c r="Q368" s="12">
        <v>70000000240</v>
      </c>
      <c r="R368" s="12">
        <v>90000000240</v>
      </c>
      <c r="S368" s="12">
        <v>11000000240</v>
      </c>
      <c r="T368" s="12">
        <v>13000000240</v>
      </c>
      <c r="U368" s="10"/>
      <c r="V368" s="11"/>
      <c r="W368" s="8">
        <f>IF(G368 = "NULL", "NULL", G368/4)</f>
        <v>1.45</v>
      </c>
      <c r="X368" s="8">
        <f>IF(W368 = "NULL", "NULL", W368*28.35)</f>
        <v>41.107500000000002</v>
      </c>
      <c r="Y368" s="8">
        <f>IF(G368 = "NULL", "NULL", G368*4)</f>
        <v>23.2</v>
      </c>
      <c r="Z368" s="8">
        <f>IF(G368 = "NULL", "NULL", H368*4)</f>
        <v>657.72</v>
      </c>
      <c r="AA368" s="15">
        <v>15000000240</v>
      </c>
      <c r="AB368" s="8">
        <f>IF(OR(E368 = "NULL", G368 = "NULL"), "NULL", (E368+G368)/2)</f>
        <v>4.3499999999999996</v>
      </c>
      <c r="AC368" s="8">
        <f>IF(OR(F368 = "NULL", H368 = "NULL"), "NULL", (F368+H368)/2)</f>
        <v>123.32250000000001</v>
      </c>
      <c r="AD368" s="15">
        <v>17000000240</v>
      </c>
      <c r="AE368" s="8">
        <f>IF(H368 = "NULL", "NULL", AF368/28.35)</f>
        <v>14.5</v>
      </c>
      <c r="AF368" s="8">
        <f>IF(H368 = "NULL", "NULL", J368*2)</f>
        <v>411.07500000000005</v>
      </c>
      <c r="AG368" s="15">
        <v>19000000240</v>
      </c>
      <c r="AH368" s="8">
        <f>IF(AB368 = "NULL", "NULL", AB368*2)</f>
        <v>8.6999999999999993</v>
      </c>
      <c r="AI368" s="8">
        <f>IF(AC368 = "NULL", "NULL", AC368*2)</f>
        <v>246.64500000000001</v>
      </c>
      <c r="AJ368" s="15">
        <v>21000000240</v>
      </c>
      <c r="AK368" s="13"/>
      <c r="AL368" s="11" t="str">
        <f>SUBSTITUTE(D368,CHAR(10)&amp;"• Packed in a facility and/or equipment that produces products containing peanuts, tree nuts, soybean, milk, dairy, eggs, fish, shellfish, wheat, sesame. •","")</f>
        <v>NULL</v>
      </c>
    </row>
    <row r="369" spans="1:38" ht="75" x14ac:dyDescent="0.3">
      <c r="A369" s="39" t="s">
        <v>1205</v>
      </c>
      <c r="B369" s="10" t="s">
        <v>1332</v>
      </c>
      <c r="C369" s="10" t="s">
        <v>1332</v>
      </c>
      <c r="D369" s="11" t="s">
        <v>2296</v>
      </c>
      <c r="E369" s="8">
        <f>IF(F369 = "NULL", "NULL", F369/28.35)</f>
        <v>0.81128747795414458</v>
      </c>
      <c r="F369" s="8">
        <v>23</v>
      </c>
      <c r="G369" s="8">
        <f>IF(H369 = "NULL", "NULL", H369/28.35)</f>
        <v>2.1164021164021163</v>
      </c>
      <c r="H369" s="8">
        <v>60</v>
      </c>
      <c r="I369" s="8">
        <f>IF(G369 = "NULL", "NULL", G369*1.25)</f>
        <v>2.6455026455026456</v>
      </c>
      <c r="J369" s="8">
        <f>IF(G369 = "NULL", "NULL", H369*1.25)</f>
        <v>75</v>
      </c>
      <c r="K369" s="8">
        <f>IF(G369 = "NULL", "NULL", G369*2)</f>
        <v>4.2328042328042326</v>
      </c>
      <c r="L369" s="8">
        <f>IF(G369 = "NULL", "NULL", H369*2)</f>
        <v>120</v>
      </c>
      <c r="M369" s="11" t="str">
        <f>CONCATENATE(D369, CHAR(10), " - NET WT. ", TEXT(E369, "0.00"), " oz (", F369, " grams)")</f>
        <v>Pennsylvania Pork Rub Ingredients:
chili powder, dehydrated garlic, spices, sea salt
• Packed in a facility and/or equipment that produces products containing peanuts, tree nuts, soybean, milk, dairy, eggs, fish, shellfish, wheat, sesame. •
 - NET WT. 0.81 oz (23 grams)</v>
      </c>
      <c r="N369" s="12">
        <v>10000000414</v>
      </c>
      <c r="O369" s="12">
        <v>30000000414</v>
      </c>
      <c r="P369" s="12">
        <v>50000000414</v>
      </c>
      <c r="Q369" s="12">
        <v>70000000414</v>
      </c>
      <c r="R369" s="12">
        <v>90000000414</v>
      </c>
      <c r="S369" s="12">
        <v>11000000414</v>
      </c>
      <c r="T369" s="12">
        <v>13000000414</v>
      </c>
      <c r="U369" s="10" t="s">
        <v>38</v>
      </c>
      <c r="V369" s="11"/>
      <c r="W369" s="8">
        <f>IF(G369 = "NULL", "NULL", G369/4)</f>
        <v>0.52910052910052907</v>
      </c>
      <c r="X369" s="8">
        <f>IF(W369 = "NULL", "NULL", W369*28.35)</f>
        <v>15</v>
      </c>
      <c r="Y369" s="8">
        <f>IF(G369 = "NULL", "NULL", G369*4)</f>
        <v>8.4656084656084651</v>
      </c>
      <c r="Z369" s="8">
        <f>IF(G369 = "NULL", "NULL", H369*4)</f>
        <v>240</v>
      </c>
      <c r="AA369" s="15">
        <v>15000000414</v>
      </c>
      <c r="AB369" s="8">
        <f>IF(OR(E369 = "NULL", G369 = "NULL"), "NULL", (E369+G369)/2)</f>
        <v>1.4638447971781305</v>
      </c>
      <c r="AC369" s="8">
        <f>IF(OR(F369 = "NULL", H369 = "NULL"), "NULL", (F369+H369)/2)</f>
        <v>41.5</v>
      </c>
      <c r="AD369" s="15">
        <v>17000000414</v>
      </c>
      <c r="AE369" s="8">
        <f>IF(H369 = "NULL", "NULL", AF369/28.35)</f>
        <v>5.2910052910052912</v>
      </c>
      <c r="AF369" s="8">
        <f>IF(H369 = "NULL", "NULL", J369*2)</f>
        <v>150</v>
      </c>
      <c r="AG369" s="15">
        <v>19000000414</v>
      </c>
      <c r="AH369" s="8">
        <f>IF(AB369 = "NULL", "NULL", AB369*2)</f>
        <v>2.9276895943562611</v>
      </c>
      <c r="AI369" s="8">
        <f>IF(AC369 = "NULL", "NULL", AC369*2)</f>
        <v>83</v>
      </c>
      <c r="AJ369" s="15">
        <v>21000000414</v>
      </c>
      <c r="AK369" s="13" t="s">
        <v>1627</v>
      </c>
      <c r="AL369" s="11" t="str">
        <f>SUBSTITUTE(D369,CHAR(10)&amp;"• Packed in a facility and/or equipment that produces products containing peanuts, tree nuts, soybean, milk, dairy, eggs, fish, shellfish, wheat, sesame. •","")</f>
        <v>Pennsylvania Pork Rub Ingredients:
chili powder, dehydrated garlic, spices, sea salt</v>
      </c>
    </row>
    <row r="370" spans="1:38" ht="105" x14ac:dyDescent="0.3">
      <c r="A370" s="10" t="s">
        <v>1358</v>
      </c>
      <c r="B370" s="10" t="s">
        <v>1378</v>
      </c>
      <c r="C370" s="10" t="s">
        <v>1378</v>
      </c>
      <c r="D370" s="11" t="s">
        <v>2392</v>
      </c>
      <c r="E370" s="8">
        <f>IF(F370 = "NULL", "NULL", F370/28.35)</f>
        <v>1.128747795414462</v>
      </c>
      <c r="F370" s="8">
        <v>32</v>
      </c>
      <c r="G370" s="8">
        <f>IF(H370 = "NULL", "NULL", H370/28.35)</f>
        <v>2.3985890652557318</v>
      </c>
      <c r="H370" s="8">
        <v>68</v>
      </c>
      <c r="I370" s="8">
        <f>IF(G370 = "NULL", "NULL", G370*1.25)</f>
        <v>2.9982363315696645</v>
      </c>
      <c r="J370" s="8">
        <f>IF(G370 = "NULL", "NULL", H370*1.25)</f>
        <v>85</v>
      </c>
      <c r="K370" s="8">
        <f>IF(G370 = "NULL", "NULL", G370*2)</f>
        <v>4.7971781305114636</v>
      </c>
      <c r="L370" s="8">
        <f>IF(G370 = "NULL", "NULL", H370*2)</f>
        <v>136</v>
      </c>
      <c r="M370" s="11" t="str">
        <f>CONCATENATE(D370, CHAR(10), " - NET WT. ", TEXT(E370, "0.00"), " oz (", F370, " grams)")</f>
        <v>Pepper Sensation Ingredients:
dehydrated garlic, dehydrated red and green bell peppers, salt, black pepper, dehydrated onion, spices, hickory oil
• Packed in a facility and/or equipment that produces products containing peanuts, tree nuts, soybean, milk, dairy, eggs, fish, shellfish, wheat, sesame. •
 - NET WT. 1.13 oz (32 grams)</v>
      </c>
      <c r="N370" s="12">
        <v>10000000498</v>
      </c>
      <c r="O370" s="12">
        <v>30000000498</v>
      </c>
      <c r="P370" s="12">
        <v>50000000498</v>
      </c>
      <c r="Q370" s="12">
        <v>70000000498</v>
      </c>
      <c r="R370" s="12">
        <v>90000000498</v>
      </c>
      <c r="S370" s="12">
        <v>11000000498</v>
      </c>
      <c r="T370" s="12">
        <v>13000000498</v>
      </c>
      <c r="U370" s="10" t="s">
        <v>38</v>
      </c>
      <c r="V370" s="11" t="s">
        <v>1300</v>
      </c>
      <c r="W370" s="8">
        <f>IF(G370 = "NULL", "NULL", G370/4)</f>
        <v>0.59964726631393295</v>
      </c>
      <c r="X370" s="8">
        <f>IF(W370 = "NULL", "NULL", W370*28.35)</f>
        <v>17</v>
      </c>
      <c r="Y370" s="8">
        <f>IF(G370 = "NULL", "NULL", G370*4)</f>
        <v>9.5943562610229272</v>
      </c>
      <c r="Z370" s="8">
        <f>IF(G370 = "NULL", "NULL", H370*4)</f>
        <v>272</v>
      </c>
      <c r="AA370" s="15">
        <v>15000000498</v>
      </c>
      <c r="AB370" s="8">
        <f>IF(OR(E370 = "NULL", G370 = "NULL"), "NULL", (E370+G370)/2)</f>
        <v>1.7636684303350969</v>
      </c>
      <c r="AC370" s="8">
        <f>IF(OR(F370 = "NULL", H370 = "NULL"), "NULL", (F370+H370)/2)</f>
        <v>50</v>
      </c>
      <c r="AD370" s="15">
        <v>17000000498</v>
      </c>
      <c r="AE370" s="8">
        <f>IF(H370 = "NULL", "NULL", AF370/28.35)</f>
        <v>5.9964726631393299</v>
      </c>
      <c r="AF370" s="8">
        <f>IF(H370 = "NULL", "NULL", J370*2)</f>
        <v>170</v>
      </c>
      <c r="AG370" s="15">
        <v>19000000498</v>
      </c>
      <c r="AH370" s="8">
        <f>IF(AB370 = "NULL", "NULL", AB370*2)</f>
        <v>3.5273368606701938</v>
      </c>
      <c r="AI370" s="8">
        <f>IF(AC370 = "NULL", "NULL", AC370*2)</f>
        <v>100</v>
      </c>
      <c r="AJ370" s="15">
        <v>21000000498</v>
      </c>
      <c r="AK370" s="13"/>
      <c r="AL370" s="11" t="str">
        <f>SUBSTITUTE(D370,CHAR(10)&amp;"• Packed in a facility and/or equipment that produces products containing peanuts, tree nuts, soybean, milk, dairy, eggs, fish, shellfish, wheat, sesame. •","")</f>
        <v>Pepper Sensation Ingredients:
dehydrated garlic, dehydrated red and green bell peppers, salt, black pepper, dehydrated onion, spices, hickory oil</v>
      </c>
    </row>
    <row r="371" spans="1:38" ht="75" x14ac:dyDescent="0.3">
      <c r="A371" s="10" t="s">
        <v>36</v>
      </c>
      <c r="B371" s="10" t="s">
        <v>1377</v>
      </c>
      <c r="C371" s="10" t="s">
        <v>1377</v>
      </c>
      <c r="D371" s="11" t="s">
        <v>2379</v>
      </c>
      <c r="E371" s="8">
        <f>IF(F371 = "NULL", "NULL", F371/28.35)</f>
        <v>1.164021164021164</v>
      </c>
      <c r="F371" s="8">
        <v>33</v>
      </c>
      <c r="G371" s="8">
        <f>IF(H371 = "NULL", "NULL", H371/28.35)</f>
        <v>2.3633156966490301</v>
      </c>
      <c r="H371" s="8">
        <v>67</v>
      </c>
      <c r="I371" s="8">
        <f>IF(G371 = "NULL", "NULL", G371*1.25)</f>
        <v>2.9541446208112876</v>
      </c>
      <c r="J371" s="8">
        <f>IF(G371 = "NULL", "NULL", H371*1.25)</f>
        <v>83.75</v>
      </c>
      <c r="K371" s="8">
        <f>IF(G371 = "NULL", "NULL", G371*2)</f>
        <v>4.7266313932980601</v>
      </c>
      <c r="L371" s="8">
        <f>IF(G371 = "NULL", "NULL", H371*2)</f>
        <v>134</v>
      </c>
      <c r="M371" s="11" t="str">
        <f>CONCATENATE(D371, CHAR(10), " - NET WT. ", TEXT(E371, "0.00"), " oz (", F371, " grams)")</f>
        <v>Peppercorn Medley Ingredients:
black, white, green, pink, Jamaican allspice peppercorns
• Packed in a facility and/or equipment that produces products containing peanuts, tree nuts, soybean, milk, dairy, eggs, fish, shellfish, wheat, sesame. •
 - NET WT. 1.16 oz (33 grams)</v>
      </c>
      <c r="N371" s="12">
        <v>10000000003</v>
      </c>
      <c r="O371" s="12">
        <v>30000000003</v>
      </c>
      <c r="P371" s="12">
        <v>50000000003</v>
      </c>
      <c r="Q371" s="12">
        <v>70000000003</v>
      </c>
      <c r="R371" s="12">
        <v>90000000003</v>
      </c>
      <c r="S371" s="12">
        <v>11000000003</v>
      </c>
      <c r="T371" s="12">
        <v>13000000003</v>
      </c>
      <c r="U371" s="10" t="s">
        <v>38</v>
      </c>
      <c r="V371" s="11" t="s">
        <v>1300</v>
      </c>
      <c r="W371" s="8">
        <f>IF(G371 = "NULL", "NULL", G371/4)</f>
        <v>0.59082892416225752</v>
      </c>
      <c r="X371" s="8">
        <f>IF(W371 = "NULL", "NULL", W371*28.35)</f>
        <v>16.75</v>
      </c>
      <c r="Y371" s="8">
        <f>IF(G371 = "NULL", "NULL", G371*4)</f>
        <v>9.4532627865961203</v>
      </c>
      <c r="Z371" s="8">
        <f>IF(G371 = "NULL", "NULL", H371*4)</f>
        <v>268</v>
      </c>
      <c r="AA371" s="15">
        <v>15000000003</v>
      </c>
      <c r="AB371" s="8">
        <f>IF(OR(E371 = "NULL", G371 = "NULL"), "NULL", (E371+G371)/2)</f>
        <v>1.7636684303350969</v>
      </c>
      <c r="AC371" s="8">
        <f>IF(OR(F371 = "NULL", H371 = "NULL"), "NULL", (F371+H371)/2)</f>
        <v>50</v>
      </c>
      <c r="AD371" s="15">
        <v>17000000003</v>
      </c>
      <c r="AE371" s="8">
        <f>IF(H371 = "NULL", "NULL", AF371/28.35)</f>
        <v>5.9082892416225743</v>
      </c>
      <c r="AF371" s="8">
        <f>IF(H371 = "NULL", "NULL", J371*2)</f>
        <v>167.5</v>
      </c>
      <c r="AG371" s="15">
        <v>19000000003</v>
      </c>
      <c r="AH371" s="8">
        <f>IF(AB371 = "NULL", "NULL", AB371*2)</f>
        <v>3.5273368606701938</v>
      </c>
      <c r="AI371" s="8">
        <f>IF(AC371 = "NULL", "NULL", AC371*2)</f>
        <v>100</v>
      </c>
      <c r="AJ371" s="15">
        <v>21000000003</v>
      </c>
      <c r="AK371" s="13"/>
      <c r="AL371" s="11" t="str">
        <f>SUBSTITUTE(D371,CHAR(10)&amp;"• Packed in a facility and/or equipment that produces products containing peanuts, tree nuts, soybean, milk, dairy, eggs, fish, shellfish, wheat, sesame. •","")</f>
        <v>Peppercorn Medley Ingredients:
black, white, green, pink, Jamaican allspice peppercorns</v>
      </c>
    </row>
    <row r="372" spans="1:38" ht="75" x14ac:dyDescent="0.3">
      <c r="A372" s="10" t="s">
        <v>844</v>
      </c>
      <c r="B372" s="10" t="s">
        <v>845</v>
      </c>
      <c r="C372" s="10" t="s">
        <v>845</v>
      </c>
      <c r="D372" s="11" t="s">
        <v>2364</v>
      </c>
      <c r="E372" s="8">
        <f>IF(F372 = "NULL", "NULL", F372/28.35)</f>
        <v>0.8</v>
      </c>
      <c r="F372" s="8">
        <v>22.680000000000003</v>
      </c>
      <c r="G372" s="8">
        <f>IF(H372 = "NULL", "NULL", H372/28.35)</f>
        <v>1.6</v>
      </c>
      <c r="H372" s="8">
        <v>45.360000000000007</v>
      </c>
      <c r="I372" s="8">
        <f>IF(G372 = "NULL", "NULL", G372*1.25)</f>
        <v>2</v>
      </c>
      <c r="J372" s="8">
        <f>IF(G372 = "NULL", "NULL", H372*1.25)</f>
        <v>56.70000000000001</v>
      </c>
      <c r="K372" s="8">
        <f>IF(G372 = "NULL", "NULL", G372*2)</f>
        <v>3.2</v>
      </c>
      <c r="L372" s="8">
        <f>IF(G372 = "NULL", "NULL", H372*2)</f>
        <v>90.720000000000013</v>
      </c>
      <c r="M372" s="11" t="str">
        <f>CONCATENATE(D372, CHAR(10), " - NET WT. ", TEXT(E372, "0.00"), " oz (", F372, " grams)")</f>
        <v>Peppermint Tea Ingredients:
peppermint leaves
• Packed in a facility and/or equipment that produces products containing peanuts, tree nuts, soybean, milk, dairy, eggs, fish, shellfish, wheat, sesame. •
 - NET WT. 0.80 oz (22.68 grams)</v>
      </c>
      <c r="N372" s="12">
        <v>10000000369</v>
      </c>
      <c r="O372" s="12">
        <v>30000000369</v>
      </c>
      <c r="P372" s="12">
        <v>50000000369</v>
      </c>
      <c r="Q372" s="12">
        <v>70000000369</v>
      </c>
      <c r="R372" s="12">
        <v>90000000369</v>
      </c>
      <c r="S372" s="12">
        <v>11000000369</v>
      </c>
      <c r="T372" s="12">
        <v>13000000369</v>
      </c>
      <c r="U372" s="10"/>
      <c r="V372" s="11"/>
      <c r="W372" s="8">
        <f>IF(G372 = "NULL", "NULL", G372/4)</f>
        <v>0.4</v>
      </c>
      <c r="X372" s="8">
        <f>IF(W372 = "NULL", "NULL", W372*28.35)</f>
        <v>11.340000000000002</v>
      </c>
      <c r="Y372" s="8">
        <f>IF(G372 = "NULL", "NULL", G372*4)</f>
        <v>6.4</v>
      </c>
      <c r="Z372" s="8">
        <f>IF(G372 = "NULL", "NULL", H372*4)</f>
        <v>181.44000000000003</v>
      </c>
      <c r="AA372" s="15">
        <v>15000000369</v>
      </c>
      <c r="AB372" s="8">
        <f>IF(OR(E372 = "NULL", G372 = "NULL"), "NULL", (E372+G372)/2)</f>
        <v>1.2000000000000002</v>
      </c>
      <c r="AC372" s="8">
        <f>IF(OR(F372 = "NULL", H372 = "NULL"), "NULL", (F372+H372)/2)</f>
        <v>34.020000000000003</v>
      </c>
      <c r="AD372" s="15">
        <v>17000000369</v>
      </c>
      <c r="AE372" s="8">
        <f>IF(H372 = "NULL", "NULL", AF372/28.35)</f>
        <v>4.0000000000000009</v>
      </c>
      <c r="AF372" s="8">
        <f>IF(H372 = "NULL", "NULL", J372*2)</f>
        <v>113.40000000000002</v>
      </c>
      <c r="AG372" s="15">
        <v>19000000369</v>
      </c>
      <c r="AH372" s="8">
        <f>IF(AB372 = "NULL", "NULL", AB372*2)</f>
        <v>2.4000000000000004</v>
      </c>
      <c r="AI372" s="8">
        <f>IF(AC372 = "NULL", "NULL", AC372*2)</f>
        <v>68.040000000000006</v>
      </c>
      <c r="AJ372" s="15">
        <v>21000000369</v>
      </c>
      <c r="AK372" s="13"/>
      <c r="AL372" s="11" t="str">
        <f>SUBSTITUTE(D372,CHAR(10)&amp;"• Packed in a facility and/or equipment that produces products containing peanuts, tree nuts, soybean, milk, dairy, eggs, fish, shellfish, wheat, sesame. •","")</f>
        <v>Peppermint Tea Ingredients:
peppermint leaves</v>
      </c>
    </row>
    <row r="373" spans="1:38" ht="90" x14ac:dyDescent="0.3">
      <c r="A373" s="39" t="s">
        <v>1347</v>
      </c>
      <c r="B373" s="10" t="s">
        <v>846</v>
      </c>
      <c r="C373" s="10" t="s">
        <v>847</v>
      </c>
      <c r="D373" s="11" t="s">
        <v>2434</v>
      </c>
      <c r="E373" s="8">
        <f>IF(F373 = "NULL", "NULL", F373/28.35)</f>
        <v>1.0934744268077601</v>
      </c>
      <c r="F373" s="8">
        <v>31</v>
      </c>
      <c r="G373" s="8">
        <f>IF(H373 = "NULL", "NULL", H373/28.35)</f>
        <v>2.1869488536155202</v>
      </c>
      <c r="H373" s="8">
        <v>62</v>
      </c>
      <c r="I373" s="8">
        <f>IF(G373 = "NULL", "NULL", G373*1.25)</f>
        <v>2.7336860670194003</v>
      </c>
      <c r="J373" s="8">
        <f>IF(G373 = "NULL", "NULL", H373*1.25)</f>
        <v>77.5</v>
      </c>
      <c r="K373" s="8">
        <f>IF(G373 = "NULL", "NULL", G373*2)</f>
        <v>4.3738977072310403</v>
      </c>
      <c r="L373" s="8">
        <f>IF(G373 = "NULL", "NULL", H373*2)</f>
        <v>124</v>
      </c>
      <c r="M373" s="11" t="str">
        <f>CONCATENATE(D373, CHAR(10), " - NET WT. ", TEXT(E373, "0.00"), " oz (", F373, " grams)")</f>
        <v>Pepperoni Kick Pizza Seasoning Ingredients:
paprika, garlic, onion, spices, &lt;1% calcium stearate (anti caking)
• Packed in a facility and/or equipment that produces products containing peanuts, tree nuts, soybean, milk, dairy, eggs, fish, shellfish, wheat, sesame. •
 - NET WT. 1.09 oz (31 grams)</v>
      </c>
      <c r="N373" s="12">
        <v>10000000416</v>
      </c>
      <c r="O373" s="12">
        <v>30000000416</v>
      </c>
      <c r="P373" s="12">
        <v>50000000416</v>
      </c>
      <c r="Q373" s="12">
        <v>70000000416</v>
      </c>
      <c r="R373" s="12">
        <v>90000000416</v>
      </c>
      <c r="S373" s="12">
        <v>11000000416</v>
      </c>
      <c r="T373" s="12">
        <v>13000000416</v>
      </c>
      <c r="U373" s="10" t="s">
        <v>38</v>
      </c>
      <c r="V373" s="11" t="s">
        <v>1300</v>
      </c>
      <c r="W373" s="8">
        <f>IF(G373 = "NULL", "NULL", G373/4)</f>
        <v>0.54673721340388004</v>
      </c>
      <c r="X373" s="8">
        <f>IF(W373 = "NULL", "NULL", W373*28.35)</f>
        <v>15.5</v>
      </c>
      <c r="Y373" s="8">
        <f>IF(G373 = "NULL", "NULL", G373*4)</f>
        <v>8.7477954144620806</v>
      </c>
      <c r="Z373" s="8">
        <f>IF(G373 = "NULL", "NULL", H373*4)</f>
        <v>248</v>
      </c>
      <c r="AA373" s="15">
        <v>15000000416</v>
      </c>
      <c r="AB373" s="8">
        <f>IF(OR(E373 = "NULL", G373 = "NULL"), "NULL", (E373+G373)/2)</f>
        <v>1.64021164021164</v>
      </c>
      <c r="AC373" s="8">
        <f>IF(OR(F373 = "NULL", H373 = "NULL"), "NULL", (F373+H373)/2)</f>
        <v>46.5</v>
      </c>
      <c r="AD373" s="15">
        <v>17000000416</v>
      </c>
      <c r="AE373" s="8">
        <f>IF(H373 = "NULL", "NULL", AF373/28.35)</f>
        <v>5.4673721340388006</v>
      </c>
      <c r="AF373" s="8">
        <f>IF(H373 = "NULL", "NULL", J373*2)</f>
        <v>155</v>
      </c>
      <c r="AG373" s="15">
        <v>19000000416</v>
      </c>
      <c r="AH373" s="8">
        <f>IF(AB373 = "NULL", "NULL", AB373*2)</f>
        <v>3.28042328042328</v>
      </c>
      <c r="AI373" s="8">
        <f>IF(AC373 = "NULL", "NULL", AC373*2)</f>
        <v>93</v>
      </c>
      <c r="AJ373" s="15">
        <v>21000000416</v>
      </c>
      <c r="AK373" s="13" t="s">
        <v>1614</v>
      </c>
      <c r="AL373" s="11" t="str">
        <f>SUBSTITUTE(D373,CHAR(10)&amp;"• Packed in a facility and/or equipment that produces products containing peanuts, tree nuts, soybean, milk, dairy, eggs, fish, shellfish, wheat, sesame. •","")</f>
        <v>Pepperoni Kick Pizza Seasoning Ingredients:
paprika, garlic, onion, spices, &lt;1% calcium stearate (anti caking)</v>
      </c>
    </row>
    <row r="374" spans="1:38" ht="90" x14ac:dyDescent="0.3">
      <c r="A374" s="10" t="s">
        <v>848</v>
      </c>
      <c r="B374" s="10" t="s">
        <v>849</v>
      </c>
      <c r="C374" s="10" t="s">
        <v>850</v>
      </c>
      <c r="D374" s="11" t="s">
        <v>2127</v>
      </c>
      <c r="E374" s="8">
        <f>IF(F374 = "NULL", "NULL", F374/28.35)</f>
        <v>0.5</v>
      </c>
      <c r="F374" s="8">
        <v>14.175000000000001</v>
      </c>
      <c r="G374" s="8">
        <f>IF(H374 = "NULL", "NULL", H374/28.35)</f>
        <v>1</v>
      </c>
      <c r="H374" s="8">
        <v>28.35</v>
      </c>
      <c r="I374" s="8">
        <f>IF(G374 = "NULL", "NULL", G374*1.25)</f>
        <v>1.25</v>
      </c>
      <c r="J374" s="8">
        <f>IF(G374 = "NULL", "NULL", H374*1.25)</f>
        <v>35.4375</v>
      </c>
      <c r="K374" s="8">
        <f>IF(G374 = "NULL", "NULL", G374*2)</f>
        <v>2</v>
      </c>
      <c r="L374" s="8">
        <f>IF(G374 = "NULL", "NULL", H374*2)</f>
        <v>56.7</v>
      </c>
      <c r="M374" s="11" t="str">
        <f>CONCATENATE(D374, CHAR(10), " - NET WT. ", TEXT(E374, "0.00"), " oz (", F374, " grams)")</f>
        <v>Perfect Blend Italian Bread Dip Ingredients:
oregano, marjoram, thyme, basil, rosemary, red peppers, sage
• Packed in a facility and/or equipment that produces products containing peanuts, tree nuts, soybean, milk, dairy, eggs, fish, shellfish, wheat, sesame. •
 - NET WT. 0.50 oz (14.175 grams)</v>
      </c>
      <c r="N374" s="12">
        <v>10000000241</v>
      </c>
      <c r="O374" s="12">
        <v>30000000241</v>
      </c>
      <c r="P374" s="12">
        <v>50000000241</v>
      </c>
      <c r="Q374" s="12">
        <v>70000000241</v>
      </c>
      <c r="R374" s="12">
        <v>90000000241</v>
      </c>
      <c r="S374" s="12">
        <v>11000000241</v>
      </c>
      <c r="T374" s="12">
        <v>13000000241</v>
      </c>
      <c r="U374" s="10"/>
      <c r="V374" s="11" t="s">
        <v>1850</v>
      </c>
      <c r="W374" s="8">
        <f>IF(G374 = "NULL", "NULL", G374/4)</f>
        <v>0.25</v>
      </c>
      <c r="X374" s="8">
        <f>IF(W374 = "NULL", "NULL", W374*28.35)</f>
        <v>7.0875000000000004</v>
      </c>
      <c r="Y374" s="8">
        <f>IF(G374 = "NULL", "NULL", G374*4)</f>
        <v>4</v>
      </c>
      <c r="Z374" s="8">
        <f>IF(G374 = "NULL", "NULL", H374*4)</f>
        <v>113.4</v>
      </c>
      <c r="AA374" s="15">
        <v>15000000241</v>
      </c>
      <c r="AB374" s="8">
        <f>IF(OR(E374 = "NULL", G374 = "NULL"), "NULL", (E374+G374)/2)</f>
        <v>0.75</v>
      </c>
      <c r="AC374" s="8">
        <f>IF(OR(F374 = "NULL", H374 = "NULL"), "NULL", (F374+H374)/2)</f>
        <v>21.262500000000003</v>
      </c>
      <c r="AD374" s="15">
        <v>17000000241</v>
      </c>
      <c r="AE374" s="8">
        <f>IF(H374 = "NULL", "NULL", AF374/28.35)</f>
        <v>2.5</v>
      </c>
      <c r="AF374" s="8">
        <f>IF(H374 = "NULL", "NULL", J374*2)</f>
        <v>70.875</v>
      </c>
      <c r="AG374" s="15">
        <v>19000000241</v>
      </c>
      <c r="AH374" s="8">
        <f>IF(AB374 = "NULL", "NULL", AB374*2)</f>
        <v>1.5</v>
      </c>
      <c r="AI374" s="8">
        <f>IF(AC374 = "NULL", "NULL", AC374*2)</f>
        <v>42.525000000000006</v>
      </c>
      <c r="AJ374" s="15">
        <v>21000000241</v>
      </c>
      <c r="AK374" s="13" t="s">
        <v>1893</v>
      </c>
      <c r="AL374" s="11" t="str">
        <f>SUBSTITUTE(D374,CHAR(10)&amp;"• Packed in a facility and/or equipment that produces products containing peanuts, tree nuts, soybean, milk, dairy, eggs, fish, shellfish, wheat, sesame. •","")</f>
        <v>Perfect Blend Italian Bread Dip Ingredients:
oregano, marjoram, thyme, basil, rosemary, red peppers, sage</v>
      </c>
    </row>
    <row r="375" spans="1:38" ht="90" x14ac:dyDescent="0.3">
      <c r="A375" s="10" t="s">
        <v>1351</v>
      </c>
      <c r="B375" s="10" t="s">
        <v>1359</v>
      </c>
      <c r="C375" s="10" t="s">
        <v>1359</v>
      </c>
      <c r="D375" s="11" t="s">
        <v>2315</v>
      </c>
      <c r="E375" s="8">
        <f>IF(F375 = "NULL", "NULL", F375/28.35)</f>
        <v>1.128747795414462</v>
      </c>
      <c r="F375" s="8">
        <v>32</v>
      </c>
      <c r="G375" s="8">
        <f>IF(H375 = "NULL", "NULL", H375/28.35)</f>
        <v>2.5396825396825395</v>
      </c>
      <c r="H375" s="8">
        <v>72</v>
      </c>
      <c r="I375" s="8">
        <f>IF(G375 = "NULL", "NULL", G375*1.25)</f>
        <v>3.1746031746031744</v>
      </c>
      <c r="J375" s="8">
        <f>IF(G375 = "NULL", "NULL", H375*1.25)</f>
        <v>90</v>
      </c>
      <c r="K375" s="8">
        <f>IF(G375 = "NULL", "NULL", G375*2)</f>
        <v>5.0793650793650791</v>
      </c>
      <c r="L375" s="8">
        <f>IF(G375 = "NULL", "NULL", H375*2)</f>
        <v>144</v>
      </c>
      <c r="M375" s="11" t="str">
        <f>CONCATENATE(D375, CHAR(10), " - NET WT. ", TEXT(E375, "0.00"), " oz (", F375, " grams)")</f>
        <v>Perfect Prime Rib Seasoning Ingredients:
black pepper, spices, dehydrated onion, dehydrated garlic, salt
• Packed in a facility and/or equipment that produces products containing peanuts, tree nuts, soybean, milk, dairy, eggs, fish, shellfish, wheat, sesame. •
 - NET WT. 1.13 oz (32 grams)</v>
      </c>
      <c r="N375" s="12">
        <v>10000000495</v>
      </c>
      <c r="O375" s="12">
        <v>30000000495</v>
      </c>
      <c r="P375" s="12">
        <v>50000000495</v>
      </c>
      <c r="Q375" s="12">
        <v>70000000495</v>
      </c>
      <c r="R375" s="12">
        <v>90000000495</v>
      </c>
      <c r="S375" s="12">
        <v>11000000495</v>
      </c>
      <c r="T375" s="12">
        <v>13000000495</v>
      </c>
      <c r="U375" s="10" t="s">
        <v>38</v>
      </c>
      <c r="V375" s="11" t="s">
        <v>1300</v>
      </c>
      <c r="W375" s="8">
        <f>IF(G375 = "NULL", "NULL", G375/4)</f>
        <v>0.63492063492063489</v>
      </c>
      <c r="X375" s="8">
        <f>IF(W375 = "NULL", "NULL", W375*28.35)</f>
        <v>18</v>
      </c>
      <c r="Y375" s="8">
        <f>IF(G375 = "NULL", "NULL", G375*4)</f>
        <v>10.158730158730158</v>
      </c>
      <c r="Z375" s="8">
        <f>IF(G375 = "NULL", "NULL", H375*4)</f>
        <v>288</v>
      </c>
      <c r="AA375" s="15">
        <v>15000000495</v>
      </c>
      <c r="AB375" s="8">
        <f>IF(OR(E375 = "NULL", G375 = "NULL"), "NULL", (E375+G375)/2)</f>
        <v>1.8342151675485008</v>
      </c>
      <c r="AC375" s="8">
        <f>IF(OR(F375 = "NULL", H375 = "NULL"), "NULL", (F375+H375)/2)</f>
        <v>52</v>
      </c>
      <c r="AD375" s="15">
        <v>17000000495</v>
      </c>
      <c r="AE375" s="8">
        <f>IF(H375 = "NULL", "NULL", AF375/28.35)</f>
        <v>6.3492063492063489</v>
      </c>
      <c r="AF375" s="8">
        <f>IF(H375 = "NULL", "NULL", J375*2)</f>
        <v>180</v>
      </c>
      <c r="AG375" s="15">
        <v>19000000495</v>
      </c>
      <c r="AH375" s="8">
        <f>IF(AB375 = "NULL", "NULL", AB375*2)</f>
        <v>3.6684303350970016</v>
      </c>
      <c r="AI375" s="8">
        <f>IF(AC375 = "NULL", "NULL", AC375*2)</f>
        <v>104</v>
      </c>
      <c r="AJ375" s="15">
        <v>21000000495</v>
      </c>
      <c r="AK375" s="13" t="s">
        <v>1605</v>
      </c>
      <c r="AL375" s="11" t="str">
        <f>SUBSTITUTE(D375,CHAR(10)&amp;"• Packed in a facility and/or equipment that produces products containing peanuts, tree nuts, soybean, milk, dairy, eggs, fish, shellfish, wheat, sesame. •","")</f>
        <v>Perfect Prime Rib Seasoning Ingredients:
black pepper, spices, dehydrated onion, dehydrated garlic, salt</v>
      </c>
    </row>
    <row r="376" spans="1:38" ht="31.2" x14ac:dyDescent="0.3">
      <c r="A376" s="10" t="s">
        <v>851</v>
      </c>
      <c r="B376" s="10" t="s">
        <v>852</v>
      </c>
      <c r="C376" s="10" t="s">
        <v>853</v>
      </c>
      <c r="D376" s="11" t="s">
        <v>32</v>
      </c>
      <c r="E376" s="8">
        <f>IF(F376 = "NULL", "NULL", F376/28.35)</f>
        <v>2.9</v>
      </c>
      <c r="F376" s="8">
        <v>82.215000000000003</v>
      </c>
      <c r="G376" s="8">
        <f>IF(H376 = "NULL", "NULL", H376/28.35)</f>
        <v>5.8</v>
      </c>
      <c r="H376" s="8">
        <v>164.43</v>
      </c>
      <c r="I376" s="8">
        <f>IF(G376 = "NULL", "NULL", G376*1.25)</f>
        <v>7.25</v>
      </c>
      <c r="J376" s="8">
        <f>IF(G376 = "NULL", "NULL", H376*1.25)</f>
        <v>205.53750000000002</v>
      </c>
      <c r="K376" s="8">
        <f>IF(G376 = "NULL", "NULL", G376*2)</f>
        <v>11.6</v>
      </c>
      <c r="L376" s="8">
        <f>IF(G376 = "NULL", "NULL", H376*2)</f>
        <v>328.86</v>
      </c>
      <c r="M376" s="11" t="str">
        <f>CONCATENATE(D376, CHAR(10), " - NET WT. ", TEXT(E376, "0.00"), " oz (", F376, " grams)")</f>
        <v>NULL
 - NET WT. 2.90 oz (82.215 grams)</v>
      </c>
      <c r="N376" s="12">
        <v>10000000242</v>
      </c>
      <c r="O376" s="12">
        <v>30000000242</v>
      </c>
      <c r="P376" s="12">
        <v>50000000242</v>
      </c>
      <c r="Q376" s="12">
        <v>70000000242</v>
      </c>
      <c r="R376" s="12">
        <v>90000000242</v>
      </c>
      <c r="S376" s="12">
        <v>11000000242</v>
      </c>
      <c r="T376" s="12">
        <v>13000000242</v>
      </c>
      <c r="U376" s="10"/>
      <c r="V376" s="11"/>
      <c r="W376" s="8">
        <f>IF(G376 = "NULL", "NULL", G376/4)</f>
        <v>1.45</v>
      </c>
      <c r="X376" s="8">
        <f>IF(W376 = "NULL", "NULL", W376*28.35)</f>
        <v>41.107500000000002</v>
      </c>
      <c r="Y376" s="8">
        <f>IF(G376 = "NULL", "NULL", G376*4)</f>
        <v>23.2</v>
      </c>
      <c r="Z376" s="8">
        <f>IF(G376 = "NULL", "NULL", H376*4)</f>
        <v>657.72</v>
      </c>
      <c r="AA376" s="15">
        <v>15000000242</v>
      </c>
      <c r="AB376" s="8">
        <f>IF(OR(E376 = "NULL", G376 = "NULL"), "NULL", (E376+G376)/2)</f>
        <v>4.3499999999999996</v>
      </c>
      <c r="AC376" s="8">
        <f>IF(OR(F376 = "NULL", H376 = "NULL"), "NULL", (F376+H376)/2)</f>
        <v>123.32250000000001</v>
      </c>
      <c r="AD376" s="15">
        <v>17000000242</v>
      </c>
      <c r="AE376" s="8">
        <f>IF(H376 = "NULL", "NULL", AF376/28.35)</f>
        <v>14.5</v>
      </c>
      <c r="AF376" s="8">
        <f>IF(H376 = "NULL", "NULL", J376*2)</f>
        <v>411.07500000000005</v>
      </c>
      <c r="AG376" s="15">
        <v>19000000242</v>
      </c>
      <c r="AH376" s="8">
        <f>IF(AB376 = "NULL", "NULL", AB376*2)</f>
        <v>8.6999999999999993</v>
      </c>
      <c r="AI376" s="8">
        <f>IF(AC376 = "NULL", "NULL", AC376*2)</f>
        <v>246.64500000000001</v>
      </c>
      <c r="AJ376" s="15">
        <v>21000000242</v>
      </c>
      <c r="AK376" s="13"/>
      <c r="AL376" s="11" t="str">
        <f>SUBSTITUTE(D376,CHAR(10)&amp;"• Packed in a facility and/or equipment that produces products containing peanuts, tree nuts, soybean, milk, dairy, eggs, fish, shellfish, wheat, sesame. •","")</f>
        <v>NULL</v>
      </c>
    </row>
    <row r="377" spans="1:38" ht="120" x14ac:dyDescent="0.3">
      <c r="A377" s="39" t="s">
        <v>854</v>
      </c>
      <c r="B377" s="10" t="s">
        <v>855</v>
      </c>
      <c r="C377" s="10" t="s">
        <v>856</v>
      </c>
      <c r="D377" s="11" t="s">
        <v>2114</v>
      </c>
      <c r="E377" s="8">
        <f>IF(F377 = "NULL", "NULL", F377/28.35)</f>
        <v>0.7407407407407407</v>
      </c>
      <c r="F377" s="8">
        <v>21</v>
      </c>
      <c r="G377" s="8">
        <f>IF(H377 = "NULL", "NULL", H377/28.35)</f>
        <v>1.5873015873015872</v>
      </c>
      <c r="H377" s="8">
        <v>45</v>
      </c>
      <c r="I377" s="8">
        <f>IF(G377 = "NULL", "NULL", G377*1.25)</f>
        <v>1.984126984126984</v>
      </c>
      <c r="J377" s="8">
        <f>IF(G377 = "NULL", "NULL", H377*1.25)</f>
        <v>56.25</v>
      </c>
      <c r="K377" s="8">
        <f>IF(G377 = "NULL", "NULL", G377*2)</f>
        <v>3.1746031746031744</v>
      </c>
      <c r="L377" s="8">
        <f>IF(G377 = "NULL", "NULL", H377*2)</f>
        <v>90</v>
      </c>
      <c r="M377" s="11" t="str">
        <f>CONCATENATE(D377, CHAR(10), " - NET WT. ", TEXT(E377, "0.00"), " oz (", F377, " grams)")</f>
        <v>Pesto &amp; Cheese Bread Dip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377" s="12">
        <v>10000000243</v>
      </c>
      <c r="O377" s="12">
        <v>30000000243</v>
      </c>
      <c r="P377" s="12">
        <v>50000000243</v>
      </c>
      <c r="Q377" s="12">
        <v>70000000243</v>
      </c>
      <c r="R377" s="12">
        <v>90000000243</v>
      </c>
      <c r="S377" s="12">
        <v>11000000243</v>
      </c>
      <c r="T377" s="12">
        <v>13000000243</v>
      </c>
      <c r="U377" s="10" t="s">
        <v>38</v>
      </c>
      <c r="V377" s="11" t="s">
        <v>455</v>
      </c>
      <c r="W377" s="8">
        <f>IF(G377 = "NULL", "NULL", G377/4)</f>
        <v>0.3968253968253968</v>
      </c>
      <c r="X377" s="8">
        <f>IF(W377 = "NULL", "NULL", W377*28.35)</f>
        <v>11.25</v>
      </c>
      <c r="Y377" s="8">
        <f>IF(G377 = "NULL", "NULL", G377*4)</f>
        <v>6.3492063492063489</v>
      </c>
      <c r="Z377" s="8">
        <f>IF(G377 = "NULL", "NULL", H377*4)</f>
        <v>180</v>
      </c>
      <c r="AA377" s="15">
        <v>15000000243</v>
      </c>
      <c r="AB377" s="8">
        <f>IF(OR(E377 = "NULL", G377 = "NULL"), "NULL", (E377+G377)/2)</f>
        <v>1.164021164021164</v>
      </c>
      <c r="AC377" s="8">
        <f>IF(OR(F377 = "NULL", H377 = "NULL"), "NULL", (F377+H377)/2)</f>
        <v>33</v>
      </c>
      <c r="AD377" s="15">
        <v>17000000243</v>
      </c>
      <c r="AE377" s="8">
        <f>IF(H377 = "NULL", "NULL", AF377/28.35)</f>
        <v>3.9682539682539679</v>
      </c>
      <c r="AF377" s="8">
        <f>IF(H377 = "NULL", "NULL", J377*2)</f>
        <v>112.5</v>
      </c>
      <c r="AG377" s="15">
        <v>19000000243</v>
      </c>
      <c r="AH377" s="8">
        <f>IF(AB377 = "NULL", "NULL", AB377*2)</f>
        <v>2.3280423280423279</v>
      </c>
      <c r="AI377" s="8">
        <f>IF(AC377 = "NULL", "NULL", AC377*2)</f>
        <v>66</v>
      </c>
      <c r="AJ377" s="15">
        <v>21000000243</v>
      </c>
      <c r="AK377" s="13" t="s">
        <v>1581</v>
      </c>
      <c r="AL377" s="11" t="str">
        <f>SUBSTITUTE(D377,CHAR(10)&amp;"• Packed in a facility and/or equipment that produces products containing peanuts, tree nuts, soybean, milk, dairy, eggs, fish, shellfish, wheat, sesame. •","")</f>
        <v>Pesto &amp; Cheese Bread Dip Ingredients:
parmesan cheese (part-skim milk, parsley, cheese cultures, salt, enzymes), spices, dehydrated garlic, parsley, silicon dioxide added to prevent caking
• ALLERGY ALERT: contains milk •</v>
      </c>
    </row>
    <row r="378" spans="1:38" ht="120" x14ac:dyDescent="0.3">
      <c r="A378" s="41" t="s">
        <v>857</v>
      </c>
      <c r="B378" s="10" t="s">
        <v>1779</v>
      </c>
      <c r="C378" s="10" t="s">
        <v>1779</v>
      </c>
      <c r="D378" s="11" t="s">
        <v>2186</v>
      </c>
      <c r="E378" s="8">
        <f>IF(F378 = "NULL", "NULL", F378/28.35)</f>
        <v>0.7407407407407407</v>
      </c>
      <c r="F378" s="8">
        <v>21</v>
      </c>
      <c r="G378" s="8">
        <f>IF(H378 = "NULL", "NULL", H378/28.35)</f>
        <v>1.5873015873015872</v>
      </c>
      <c r="H378" s="8">
        <v>45</v>
      </c>
      <c r="I378" s="8">
        <f>IF(G378 = "NULL", "NULL", G378*1.25)</f>
        <v>1.984126984126984</v>
      </c>
      <c r="J378" s="8">
        <f>IF(G378 = "NULL", "NULL", H378*1.25)</f>
        <v>56.25</v>
      </c>
      <c r="K378" s="8">
        <f>IF(G378 = "NULL", "NULL", G378*2)</f>
        <v>3.1746031746031744</v>
      </c>
      <c r="L378" s="8">
        <f>IF(G378 = "NULL", "NULL", H378*2)</f>
        <v>90</v>
      </c>
      <c r="M378" s="11" t="str">
        <f>CONCATENATE(D378, CHAR(10), " - NET WT. ", TEXT(E378, "0.00"), " oz (", F378, " grams)")</f>
        <v>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378" s="12">
        <v>10000000445</v>
      </c>
      <c r="O378" s="12">
        <v>30000000445</v>
      </c>
      <c r="P378" s="12">
        <v>50000000445</v>
      </c>
      <c r="Q378" s="12">
        <v>70000000445</v>
      </c>
      <c r="R378" s="12">
        <v>90000000445</v>
      </c>
      <c r="S378" s="12">
        <v>11000000445</v>
      </c>
      <c r="T378" s="12">
        <v>13000000445</v>
      </c>
      <c r="U378" s="11" t="s">
        <v>38</v>
      </c>
      <c r="V378" s="11"/>
      <c r="W378" s="8">
        <f>IF(G378 = "NULL", "NULL", G378/4)</f>
        <v>0.3968253968253968</v>
      </c>
      <c r="X378" s="8">
        <f>IF(W378 = "NULL", "NULL", W378*28.35)</f>
        <v>11.25</v>
      </c>
      <c r="Y378" s="8">
        <f>IF(G378 = "NULL", "NULL", G378*4)</f>
        <v>6.3492063492063489</v>
      </c>
      <c r="Z378" s="8">
        <f>IF(G378 = "NULL", "NULL", H378*4)</f>
        <v>180</v>
      </c>
      <c r="AA378" s="15">
        <v>15000000445</v>
      </c>
      <c r="AB378" s="8">
        <f>IF(OR(E378 = "NULL", G378 = "NULL"), "NULL", (E378+G378)/2)</f>
        <v>1.164021164021164</v>
      </c>
      <c r="AC378" s="8">
        <f>IF(OR(F378 = "NULL", H378 = "NULL"), "NULL", (F378+H378)/2)</f>
        <v>33</v>
      </c>
      <c r="AD378" s="15">
        <v>17000000445</v>
      </c>
      <c r="AE378" s="8">
        <f>IF(H378 = "NULL", "NULL", AF378/28.35)</f>
        <v>3.9682539682539679</v>
      </c>
      <c r="AF378" s="8">
        <f>IF(H378 = "NULL", "NULL", J378*2)</f>
        <v>112.5</v>
      </c>
      <c r="AG378" s="15">
        <v>19000000445</v>
      </c>
      <c r="AH378" s="8">
        <f>IF(AB378 = "NULL", "NULL", AB378*2)</f>
        <v>2.3280423280423279</v>
      </c>
      <c r="AI378" s="8">
        <f>IF(AC378 = "NULL", "NULL", AC378*2)</f>
        <v>66</v>
      </c>
      <c r="AJ378" s="15">
        <v>21000000445</v>
      </c>
      <c r="AK378" s="13" t="s">
        <v>858</v>
      </c>
      <c r="AL378" s="11" t="str">
        <f>SUBSTITUTE(D378,CHAR(10)&amp;"• Packed in a facility and/or equipment that produces products containing peanuts, tree nuts, soybean, milk, dairy, eggs, fish, shellfish, wheat, sesame. •","")</f>
        <v>Pesto &amp; Parmesan Seasoning Ingredients:
parmesan cheese (part-skim milk, parsley, cheese cultures, salt, enzymes), spices, dehydrated garlic, parsley, silicon dioxide added to prevent caking
• ALLERGY ALERT: contains milk •</v>
      </c>
    </row>
    <row r="379" spans="1:38" ht="120" x14ac:dyDescent="0.3">
      <c r="A379" s="41" t="s">
        <v>1803</v>
      </c>
      <c r="B379" s="10" t="s">
        <v>1779</v>
      </c>
      <c r="C379" s="10" t="s">
        <v>1779</v>
      </c>
      <c r="D379" s="11" t="s">
        <v>2186</v>
      </c>
      <c r="E379" s="8">
        <f>IF(F379 = "NULL", "NULL", F379/28.35)</f>
        <v>0.7407407407407407</v>
      </c>
      <c r="F379" s="8">
        <v>21</v>
      </c>
      <c r="G379" s="8">
        <f>IF(H379 = "NULL", "NULL", H379/28.35)</f>
        <v>1.5873015873015872</v>
      </c>
      <c r="H379" s="8">
        <v>45</v>
      </c>
      <c r="I379" s="8">
        <f>IF(G379 = "NULL", "NULL", G379*1.25)</f>
        <v>1.984126984126984</v>
      </c>
      <c r="J379" s="8">
        <f>IF(G379 = "NULL", "NULL", H379*1.25)</f>
        <v>56.25</v>
      </c>
      <c r="K379" s="8">
        <f>IF(G379 = "NULL", "NULL", G379*2)</f>
        <v>3.1746031746031744</v>
      </c>
      <c r="L379" s="8">
        <f>IF(G379 = "NULL", "NULL", H379*2)</f>
        <v>90</v>
      </c>
      <c r="M379" s="11" t="str">
        <f>CONCATENATE(D379, CHAR(10), " - NET WT. ", TEXT(E379, "0.00"), " oz (", F379, " grams)")</f>
        <v>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379" s="12">
        <v>10000000523</v>
      </c>
      <c r="O379" s="12">
        <v>30000000523</v>
      </c>
      <c r="P379" s="12">
        <v>50000000523</v>
      </c>
      <c r="Q379" s="12">
        <v>70000000523</v>
      </c>
      <c r="R379" s="12">
        <v>90000000523</v>
      </c>
      <c r="S379" s="12">
        <v>11000000523</v>
      </c>
      <c r="T379" s="12">
        <v>13000000523</v>
      </c>
      <c r="U379" s="24"/>
      <c r="W379" s="8">
        <f>IF(G379 = "NULL", "NULL", G379/4)</f>
        <v>0.3968253968253968</v>
      </c>
      <c r="X379" s="8">
        <f>IF(W379 = "NULL", "NULL", W379*28.35)</f>
        <v>11.25</v>
      </c>
      <c r="Y379" s="8">
        <f>IF(G379 = "NULL", "NULL", G379*4)</f>
        <v>6.3492063492063489</v>
      </c>
      <c r="Z379" s="8">
        <f>IF(G379 = "NULL", "NULL", H379*4)</f>
        <v>180</v>
      </c>
      <c r="AA379" s="15">
        <v>15000000523</v>
      </c>
      <c r="AB379" s="8">
        <f>IF(OR(E379 = "NULL", G379 = "NULL"), "NULL", (E379+G379)/2)</f>
        <v>1.164021164021164</v>
      </c>
      <c r="AC379" s="8">
        <f>IF(OR(F379 = "NULL", H379 = "NULL"), "NULL", (F379+H379)/2)</f>
        <v>33</v>
      </c>
      <c r="AD379" s="15">
        <v>17000000523</v>
      </c>
      <c r="AE379" s="8">
        <f>IF(H379 = "NULL", "NULL", AF379/28.35)</f>
        <v>3.9682539682539679</v>
      </c>
      <c r="AF379" s="8">
        <f>IF(H379 = "NULL", "NULL", J379*2)</f>
        <v>112.5</v>
      </c>
      <c r="AG379" s="15">
        <v>19000000523</v>
      </c>
      <c r="AH379" s="8">
        <f>IF(AB379 = "NULL", "NULL", AB379*2)</f>
        <v>2.3280423280423279</v>
      </c>
      <c r="AI379" s="8">
        <f>IF(AC379 = "NULL", "NULL", AC379*2)</f>
        <v>66</v>
      </c>
      <c r="AJ379" s="15">
        <v>21000000523</v>
      </c>
      <c r="AK379" s="13" t="s">
        <v>1802</v>
      </c>
      <c r="AL379" s="11" t="str">
        <f>SUBSTITUTE(D379,CHAR(10)&amp;"• Packed in a facility and/or equipment that produces products containing peanuts, tree nuts, soybean, milk, dairy, eggs, fish, shellfish, wheat, sesame. •","")</f>
        <v>Pesto &amp; Parmesan Seasoning Ingredients:
parmesan cheese (part-skim milk, parsley, cheese cultures, salt, enzymes), spices, dehydrated garlic, parsley, silicon dioxide added to prevent caking
• ALLERGY ALERT: contains milk •</v>
      </c>
    </row>
    <row r="380" spans="1:38" ht="90" x14ac:dyDescent="0.3">
      <c r="A380" s="10" t="s">
        <v>1663</v>
      </c>
      <c r="B380" s="10" t="s">
        <v>859</v>
      </c>
      <c r="C380" s="10" t="s">
        <v>860</v>
      </c>
      <c r="D380" s="11" t="s">
        <v>2432</v>
      </c>
      <c r="E380" s="8">
        <f>IF(F380 = "NULL", "NULL", F380/28.35)</f>
        <v>1.1000000000000001</v>
      </c>
      <c r="F380" s="8">
        <v>31.185000000000006</v>
      </c>
      <c r="G380" s="8">
        <f>IF(H380 = "NULL", "NULL", H380/28.35)</f>
        <v>2.2000000000000002</v>
      </c>
      <c r="H380" s="8">
        <v>62.370000000000012</v>
      </c>
      <c r="I380" s="8">
        <f>IF(G380 = "NULL", "NULL", G380*1.25)</f>
        <v>2.75</v>
      </c>
      <c r="J380" s="8">
        <f>IF(G380 = "NULL", "NULL", H380*1.25)</f>
        <v>77.96250000000002</v>
      </c>
      <c r="K380" s="8">
        <f>IF(G380 = "NULL", "NULL", G380*2)</f>
        <v>4.4000000000000004</v>
      </c>
      <c r="L380" s="8">
        <f>IF(G380 = "NULL", "NULL", H380*2)</f>
        <v>124.74000000000002</v>
      </c>
      <c r="M380" s="11" t="str">
        <f>CONCATENATE(D380, CHAR(10), " - NET WT. ", TEXT(E380, "0.00"), " oz (", F380, " grams)")</f>
        <v>Philly Favorite Pizza Seasoning Ingredients:
onion, marjoram, red &amp; green bell pepper, oregano, thyme, parsley, fennel, garlic, celery &amp; chives
• Packed in a facility and/or equipment that produces products containing peanuts, tree nuts, soybean, milk, dairy, eggs, fish, shellfish, wheat, sesame. •
 - NET WT. 1.10 oz (31.185 grams)</v>
      </c>
      <c r="N380" s="12">
        <v>10000000244</v>
      </c>
      <c r="O380" s="12">
        <v>30000000244</v>
      </c>
      <c r="P380" s="12">
        <v>50000000244</v>
      </c>
      <c r="Q380" s="12">
        <v>70000000244</v>
      </c>
      <c r="R380" s="12">
        <v>90000000244</v>
      </c>
      <c r="S380" s="12">
        <v>11000000244</v>
      </c>
      <c r="T380" s="12">
        <v>13000000244</v>
      </c>
      <c r="U380" s="10" t="s">
        <v>38</v>
      </c>
      <c r="V380" s="11" t="s">
        <v>861</v>
      </c>
      <c r="W380" s="8">
        <f>IF(G380 = "NULL", "NULL", G380/4)</f>
        <v>0.55000000000000004</v>
      </c>
      <c r="X380" s="8">
        <f>IF(W380 = "NULL", "NULL", W380*28.35)</f>
        <v>15.592500000000003</v>
      </c>
      <c r="Y380" s="8">
        <f>IF(G380 = "NULL", "NULL", G380*4)</f>
        <v>8.8000000000000007</v>
      </c>
      <c r="Z380" s="8">
        <f>IF(G380 = "NULL", "NULL", H380*4)</f>
        <v>249.48000000000005</v>
      </c>
      <c r="AA380" s="15">
        <v>15000000244</v>
      </c>
      <c r="AB380" s="8">
        <f>IF(OR(E380 = "NULL", G380 = "NULL"), "NULL", (E380+G380)/2)</f>
        <v>1.6500000000000001</v>
      </c>
      <c r="AC380" s="8">
        <f>IF(OR(F380 = "NULL", H380 = "NULL"), "NULL", (F380+H380)/2)</f>
        <v>46.777500000000011</v>
      </c>
      <c r="AD380" s="15">
        <v>17000000244</v>
      </c>
      <c r="AE380" s="8">
        <f>IF(H380 = "NULL", "NULL", AF380/28.35)</f>
        <v>5.5000000000000009</v>
      </c>
      <c r="AF380" s="8">
        <f>IF(H380 = "NULL", "NULL", J380*2)</f>
        <v>155.92500000000004</v>
      </c>
      <c r="AG380" s="15">
        <v>19000000244</v>
      </c>
      <c r="AH380" s="8">
        <f>IF(AB380 = "NULL", "NULL", AB380*2)</f>
        <v>3.3000000000000003</v>
      </c>
      <c r="AI380" s="8">
        <f>IF(AC380 = "NULL", "NULL", AC380*2)</f>
        <v>93.555000000000021</v>
      </c>
      <c r="AJ380" s="15">
        <v>21000000244</v>
      </c>
      <c r="AK380" s="13"/>
      <c r="AL380" s="11" t="str">
        <f>SUBSTITUTE(D380,CHAR(10)&amp;"• Packed in a facility and/or equipment that produces products containing peanuts, tree nuts, soybean, milk, dairy, eggs, fish, shellfish, wheat, sesame. •","")</f>
        <v>Philly Favorite Pizza Seasoning Ingredients:
onion, marjoram, red &amp; green bell pepper, oregano, thyme, parsley, fennel, garlic, celery &amp; chives</v>
      </c>
    </row>
    <row r="381" spans="1:38" ht="210" x14ac:dyDescent="0.3">
      <c r="A381" s="10" t="s">
        <v>862</v>
      </c>
      <c r="B381" s="10" t="s">
        <v>1946</v>
      </c>
      <c r="C381" s="10" t="s">
        <v>1947</v>
      </c>
      <c r="D381" s="11" t="s">
        <v>2622</v>
      </c>
      <c r="E381" s="8">
        <f>IF(F381 = "NULL", "NULL", F381/28.35)</f>
        <v>1.6875</v>
      </c>
      <c r="F381" s="8">
        <v>47.840625000000003</v>
      </c>
      <c r="G381" s="8">
        <f>IF(H381 = "NULL", "NULL", H381/28.35)</f>
        <v>3.375</v>
      </c>
      <c r="H381" s="8">
        <v>95.681250000000006</v>
      </c>
      <c r="I381" s="8">
        <f>IF(G381 = "NULL", "NULL", G381*1.25)</f>
        <v>4.21875</v>
      </c>
      <c r="J381" s="8">
        <f>IF(G381 = "NULL", "NULL", H381*1.25)</f>
        <v>119.6015625</v>
      </c>
      <c r="K381" s="8">
        <f>IF(G381 = "NULL", "NULL", G381*2)</f>
        <v>6.75</v>
      </c>
      <c r="L381" s="8">
        <f>IF(G381 = "NULL", "NULL", H381*2)</f>
        <v>191.36250000000001</v>
      </c>
      <c r="M381" s="11" t="str">
        <f>CONCATENATE(D381, CHAR(10), " - NET WT. ", TEXT(E381, "0.00"), " oz (", F381, " grams)")</f>
        <v>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81" s="12">
        <v>10000000245</v>
      </c>
      <c r="O381" s="12">
        <v>30000000245</v>
      </c>
      <c r="P381" s="12">
        <v>50000000245</v>
      </c>
      <c r="Q381" s="12">
        <v>70000000245</v>
      </c>
      <c r="R381" s="12">
        <v>90000000245</v>
      </c>
      <c r="S381" s="12">
        <v>11000000245</v>
      </c>
      <c r="T381" s="12">
        <v>13000000245</v>
      </c>
      <c r="U381" s="10"/>
      <c r="V381" s="11" t="s">
        <v>255</v>
      </c>
      <c r="W381" s="8">
        <f>IF(G381 = "NULL", "NULL", G381/4)</f>
        <v>0.84375</v>
      </c>
      <c r="X381" s="8">
        <f>IF(W381 = "NULL", "NULL", W381*28.35)</f>
        <v>23.920312500000001</v>
      </c>
      <c r="Y381" s="8">
        <f>IF(G381 = "NULL", "NULL", G381*4)</f>
        <v>13.5</v>
      </c>
      <c r="Z381" s="8">
        <f>IF(G381 = "NULL", "NULL", H381*4)</f>
        <v>382.72500000000002</v>
      </c>
      <c r="AA381" s="15">
        <v>15000000245</v>
      </c>
      <c r="AB381" s="8">
        <f>IF(OR(E381 = "NULL", G381 = "NULL"), "NULL", (E381+G381)/2)</f>
        <v>2.53125</v>
      </c>
      <c r="AC381" s="8">
        <f>IF(OR(F381 = "NULL", H381 = "NULL"), "NULL", (F381+H381)/2)</f>
        <v>71.760937500000011</v>
      </c>
      <c r="AD381" s="15">
        <v>17000000245</v>
      </c>
      <c r="AE381" s="8">
        <f>IF(H381 = "NULL", "NULL", AF381/28.35)</f>
        <v>8.4375</v>
      </c>
      <c r="AF381" s="8">
        <f>IF(H381 = "NULL", "NULL", J381*2)</f>
        <v>239.203125</v>
      </c>
      <c r="AG381" s="15">
        <v>19000000245</v>
      </c>
      <c r="AH381" s="8">
        <f>IF(AB381 = "NULL", "NULL", AB381*2)</f>
        <v>5.0625</v>
      </c>
      <c r="AI381" s="8">
        <f>IF(AC381 = "NULL", "NULL", AC381*2)</f>
        <v>143.52187500000002</v>
      </c>
      <c r="AJ381" s="15">
        <v>21000000245</v>
      </c>
      <c r="AK381" s="13"/>
      <c r="AL381" s="11" t="str">
        <f>SUBSTITUTE(D381,CHAR(10)&amp;"• Packed in a facility and/or equipment that produces products containing peanuts, tree nuts, soybean, milk, dairy, eggs, fish, shellfish, wheat, sesame. •","")</f>
        <v>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v>
      </c>
    </row>
    <row r="382" spans="1:38" ht="210" x14ac:dyDescent="0.3">
      <c r="A382" s="10" t="s">
        <v>863</v>
      </c>
      <c r="B382" s="10" t="s">
        <v>864</v>
      </c>
      <c r="C382" s="10" t="s">
        <v>865</v>
      </c>
      <c r="D382" s="11" t="s">
        <v>2632</v>
      </c>
      <c r="E382" s="8">
        <f>IF(F382 = "NULL", "NULL", F382/28.35)</f>
        <v>1.6875</v>
      </c>
      <c r="F382" s="8">
        <v>47.840625000000003</v>
      </c>
      <c r="G382" s="8">
        <f>IF(H382 = "NULL", "NULL", H382/28.35)</f>
        <v>3.375</v>
      </c>
      <c r="H382" s="8">
        <v>95.681250000000006</v>
      </c>
      <c r="I382" s="8">
        <f>IF(G382 = "NULL", "NULL", G382*1.25)</f>
        <v>4.21875</v>
      </c>
      <c r="J382" s="8">
        <f>IF(G382 = "NULL", "NULL", H382*1.25)</f>
        <v>119.6015625</v>
      </c>
      <c r="K382" s="8">
        <f>IF(G382 = "NULL", "NULL", G382*2)</f>
        <v>6.75</v>
      </c>
      <c r="L382" s="8">
        <f>IF(G382 = "NULL", "NULL", H382*2)</f>
        <v>191.36250000000001</v>
      </c>
      <c r="M382" s="11" t="str">
        <f>CONCATENATE(D382, CHAR(10), " - NET WT. ", TEXT(E382, "0.00"), " oz (", F382, " grams)")</f>
        <v>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82" s="12">
        <v>10000000246</v>
      </c>
      <c r="O382" s="12">
        <v>30000000246</v>
      </c>
      <c r="P382" s="12">
        <v>50000000246</v>
      </c>
      <c r="Q382" s="12">
        <v>70000000246</v>
      </c>
      <c r="R382" s="12">
        <v>90000000246</v>
      </c>
      <c r="S382" s="12">
        <v>11000000246</v>
      </c>
      <c r="T382" s="12">
        <v>13000000246</v>
      </c>
      <c r="U382" s="10"/>
      <c r="V382" s="11" t="s">
        <v>255</v>
      </c>
      <c r="W382" s="8">
        <f>IF(G382 = "NULL", "NULL", G382/4)</f>
        <v>0.84375</v>
      </c>
      <c r="X382" s="8">
        <f>IF(W382 = "NULL", "NULL", W382*28.35)</f>
        <v>23.920312500000001</v>
      </c>
      <c r="Y382" s="8">
        <f>IF(G382 = "NULL", "NULL", G382*4)</f>
        <v>13.5</v>
      </c>
      <c r="Z382" s="8">
        <f>IF(G382 = "NULL", "NULL", H382*4)</f>
        <v>382.72500000000002</v>
      </c>
      <c r="AA382" s="15">
        <v>15000000246</v>
      </c>
      <c r="AB382" s="8">
        <f>IF(OR(E382 = "NULL", G382 = "NULL"), "NULL", (E382+G382)/2)</f>
        <v>2.53125</v>
      </c>
      <c r="AC382" s="8">
        <f>IF(OR(F382 = "NULL", H382 = "NULL"), "NULL", (F382+H382)/2)</f>
        <v>71.760937500000011</v>
      </c>
      <c r="AD382" s="15">
        <v>17000000246</v>
      </c>
      <c r="AE382" s="8">
        <f>IF(H382 = "NULL", "NULL", AF382/28.35)</f>
        <v>8.4375</v>
      </c>
      <c r="AF382" s="8">
        <f>IF(H382 = "NULL", "NULL", J382*2)</f>
        <v>239.203125</v>
      </c>
      <c r="AG382" s="15">
        <v>19000000246</v>
      </c>
      <c r="AH382" s="8">
        <f>IF(AB382 = "NULL", "NULL", AB382*2)</f>
        <v>5.0625</v>
      </c>
      <c r="AI382" s="8">
        <f>IF(AC382 = "NULL", "NULL", AC382*2)</f>
        <v>143.52187500000002</v>
      </c>
      <c r="AJ382" s="15">
        <v>21000000246</v>
      </c>
      <c r="AK382" s="13"/>
      <c r="AL382" s="11" t="str">
        <f>SUBSTITUTE(D382,CHAR(10)&amp;"• Packed in a facility and/or equipment that produces products containing peanuts, tree nuts, soybean, milk, dairy, eggs, fish, shellfish, wheat, sesame. •","")</f>
        <v>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v>
      </c>
    </row>
    <row r="383" spans="1:38" ht="75" x14ac:dyDescent="0.3">
      <c r="A383" s="41" t="s">
        <v>1764</v>
      </c>
      <c r="B383" s="10" t="s">
        <v>1780</v>
      </c>
      <c r="C383" s="10" t="s">
        <v>1781</v>
      </c>
      <c r="D383" s="11" t="s">
        <v>2214</v>
      </c>
      <c r="E383" s="8">
        <f>IF(F383 = "NULL", "NULL", F383/28.35)</f>
        <v>2.1869488536155202</v>
      </c>
      <c r="F383" s="8">
        <v>62</v>
      </c>
      <c r="G383" s="8">
        <f>IF(H383 = "NULL", "NULL", H383/28.35)</f>
        <v>4.5149911816578481</v>
      </c>
      <c r="H383" s="8">
        <v>128</v>
      </c>
      <c r="I383" s="8">
        <f>IF(G383 = "NULL", "NULL", G383*1.25)</f>
        <v>5.6437389770723101</v>
      </c>
      <c r="J383" s="8">
        <f>IF(G383 = "NULL", "NULL", H383*1.25)</f>
        <v>160</v>
      </c>
      <c r="K383" s="8">
        <f>IF(G383 = "NULL", "NULL", G383*2)</f>
        <v>9.0299823633156961</v>
      </c>
      <c r="L383" s="8">
        <f>IF(G383 = "NULL", "NULL", H383*2)</f>
        <v>256</v>
      </c>
      <c r="M383" s="11" t="str">
        <f>CONCATENATE(D383, CHAR(10), " - NET WT. ", TEXT(E383, "0.00"), " oz (", F383, " grams)")</f>
        <v>Pink Himalayan &amp; Ghost Chili Sea Salt Ingredients:
coarse pink Himalayan sea salt, ghost chili peppers
• Packed in a facility and/or equipment that produces products containing peanuts, tree nuts, soybean, milk, dairy, eggs, fish, shellfish, wheat, sesame. •
 - NET WT. 2.19 oz (62 grams)</v>
      </c>
      <c r="N383" s="12">
        <v>10000000510</v>
      </c>
      <c r="O383" s="12">
        <v>30000000510</v>
      </c>
      <c r="P383" s="12">
        <v>50000000510</v>
      </c>
      <c r="Q383" s="12">
        <v>70000000510</v>
      </c>
      <c r="R383" s="12">
        <v>90000000510</v>
      </c>
      <c r="S383" s="12">
        <v>11000000510</v>
      </c>
      <c r="T383" s="12">
        <v>13000000510</v>
      </c>
      <c r="U383" s="24"/>
      <c r="W383" s="8">
        <f>IF(G383 = "NULL", "NULL", G383/4)</f>
        <v>1.128747795414462</v>
      </c>
      <c r="X383" s="8">
        <f>IF(W383 = "NULL", "NULL", W383*28.35)</f>
        <v>32</v>
      </c>
      <c r="Y383" s="8">
        <f>IF(G383 = "NULL", "NULL", G383*4)</f>
        <v>18.059964726631392</v>
      </c>
      <c r="Z383" s="8">
        <f>IF(G383 = "NULL", "NULL", H383*4)</f>
        <v>512</v>
      </c>
      <c r="AA383" s="15">
        <v>15000000510</v>
      </c>
      <c r="AB383" s="8">
        <f>IF(OR(E383 = "NULL", G383 = "NULL"), "NULL", (E383+G383)/2)</f>
        <v>3.3509700176366843</v>
      </c>
      <c r="AC383" s="8">
        <f>IF(OR(F383 = "NULL", H383 = "NULL"), "NULL", (F383+H383)/2)</f>
        <v>95</v>
      </c>
      <c r="AD383" s="15">
        <v>17000000510</v>
      </c>
      <c r="AE383" s="8">
        <f>IF(H383 = "NULL", "NULL", AF383/28.35)</f>
        <v>11.28747795414462</v>
      </c>
      <c r="AF383" s="8">
        <f>IF(H383 = "NULL", "NULL", J383*2)</f>
        <v>320</v>
      </c>
      <c r="AG383" s="15">
        <v>19000000510</v>
      </c>
      <c r="AH383" s="8">
        <f>IF(AB383 = "NULL", "NULL", AB383*2)</f>
        <v>6.7019400352733687</v>
      </c>
      <c r="AI383" s="8">
        <f>IF(AC383 = "NULL", "NULL", AC383*2)</f>
        <v>190</v>
      </c>
      <c r="AJ383" s="15">
        <v>21000000510</v>
      </c>
      <c r="AK383" s="13" t="s">
        <v>1751</v>
      </c>
      <c r="AL383" s="11" t="str">
        <f>SUBSTITUTE(D383,CHAR(10)&amp;"• Packed in a facility and/or equipment that produces products containing peanuts, tree nuts, soybean, milk, dairy, eggs, fish, shellfish, wheat, sesame. •","")</f>
        <v>Pink Himalayan &amp; Ghost Chili Sea Salt Ingredients:
coarse pink Himalayan sea salt, ghost chili peppers</v>
      </c>
    </row>
    <row r="384" spans="1:38" ht="90" x14ac:dyDescent="0.3">
      <c r="A384" s="39" t="s">
        <v>866</v>
      </c>
      <c r="B384" s="10" t="s">
        <v>867</v>
      </c>
      <c r="C384" s="10" t="s">
        <v>868</v>
      </c>
      <c r="D384" s="11" t="s">
        <v>2557</v>
      </c>
      <c r="E384" s="8">
        <f>IF(F384 = "NULL", "NULL", F384/28.35)</f>
        <v>2.1869488536155202</v>
      </c>
      <c r="F384" s="8">
        <v>62</v>
      </c>
      <c r="G384" s="8">
        <f>IF(H384 = "NULL", "NULL", H384/28.35)</f>
        <v>4.5149911816578481</v>
      </c>
      <c r="H384" s="8">
        <v>128</v>
      </c>
      <c r="I384" s="8">
        <f>IF(G384 = "NULL", "NULL", G384*1.25)</f>
        <v>5.6437389770723101</v>
      </c>
      <c r="J384" s="8">
        <f>IF(G384 = "NULL", "NULL", H384*1.25)</f>
        <v>160</v>
      </c>
      <c r="K384" s="8">
        <f>IF(G384 = "NULL", "NULL", G384*2)</f>
        <v>9.0299823633156961</v>
      </c>
      <c r="L384" s="8">
        <f>IF(G384 = "NULL", "NULL", H384*2)</f>
        <v>256</v>
      </c>
      <c r="M384" s="11" t="str">
        <f>CONCATENATE(D384, CHAR(10), " - NET WT. ", TEXT(E384, "0.00"), " oz (", F384, " grams)")</f>
        <v>Pink Himalayan &amp; Ghost Chili Sea Salt (Coarse) Ingredients:
coarse pink Himalayan sea salt, ghost chili peppers
• Packed in a facility and/or equipment that produces products containing peanuts, tree nuts, soybean, milk, dairy, eggs, fish, shellfish, wheat, sesame. •
 - NET WT. 2.19 oz (62 grams)</v>
      </c>
      <c r="N384" s="12">
        <v>10000000160</v>
      </c>
      <c r="O384" s="12">
        <v>30000000160</v>
      </c>
      <c r="P384" s="12">
        <v>50000000160</v>
      </c>
      <c r="Q384" s="12">
        <v>70000000160</v>
      </c>
      <c r="R384" s="12">
        <v>90000000160</v>
      </c>
      <c r="S384" s="12">
        <v>11000000160</v>
      </c>
      <c r="T384" s="12">
        <v>13000000160</v>
      </c>
      <c r="U384" s="10" t="s">
        <v>38</v>
      </c>
      <c r="V384" s="11" t="s">
        <v>455</v>
      </c>
      <c r="W384" s="8">
        <f>IF(G384 = "NULL", "NULL", G384/4)</f>
        <v>1.128747795414462</v>
      </c>
      <c r="X384" s="8">
        <f>IF(W384 = "NULL", "NULL", W384*28.35)</f>
        <v>32</v>
      </c>
      <c r="Y384" s="8">
        <f>IF(G384 = "NULL", "NULL", G384*4)</f>
        <v>18.059964726631392</v>
      </c>
      <c r="Z384" s="8">
        <f>IF(G384 = "NULL", "NULL", H384*4)</f>
        <v>512</v>
      </c>
      <c r="AA384" s="15">
        <v>15000000160</v>
      </c>
      <c r="AB384" s="8">
        <f>IF(OR(E384 = "NULL", G384 = "NULL"), "NULL", (E384+G384)/2)</f>
        <v>3.3509700176366843</v>
      </c>
      <c r="AC384" s="8">
        <f>IF(OR(F384 = "NULL", H384 = "NULL"), "NULL", (F384+H384)/2)</f>
        <v>95</v>
      </c>
      <c r="AD384" s="15">
        <v>17000000160</v>
      </c>
      <c r="AE384" s="8">
        <f>IF(H384 = "NULL", "NULL", AF384/28.35)</f>
        <v>11.28747795414462</v>
      </c>
      <c r="AF384" s="8">
        <f>IF(H384 = "NULL", "NULL", J384*2)</f>
        <v>320</v>
      </c>
      <c r="AG384" s="15">
        <v>19000000160</v>
      </c>
      <c r="AH384" s="8">
        <f>IF(AB384 = "NULL", "NULL", AB384*2)</f>
        <v>6.7019400352733687</v>
      </c>
      <c r="AI384" s="8">
        <f>IF(AC384 = "NULL", "NULL", AC384*2)</f>
        <v>190</v>
      </c>
      <c r="AJ384" s="15">
        <v>21000000160</v>
      </c>
      <c r="AK384" s="13"/>
      <c r="AL384" s="11" t="str">
        <f>SUBSTITUTE(D384,CHAR(10)&amp;"• Packed in a facility and/or equipment that produces products containing peanuts, tree nuts, soybean, milk, dairy, eggs, fish, shellfish, wheat, sesame. •","")</f>
        <v>Pink Himalayan &amp; Ghost Chili Sea Salt (Coarse) Ingredients:
coarse pink Himalayan sea salt, ghost chili peppers</v>
      </c>
    </row>
    <row r="385" spans="1:38" ht="75" x14ac:dyDescent="0.3">
      <c r="A385" s="10" t="s">
        <v>869</v>
      </c>
      <c r="B385" s="10" t="s">
        <v>870</v>
      </c>
      <c r="C385" s="10" t="s">
        <v>871</v>
      </c>
      <c r="D385" s="11" t="s">
        <v>2556</v>
      </c>
      <c r="E385" s="8">
        <f>IF(F385 = "NULL", "NULL", F385/28.35)</f>
        <v>2.1869488536155202</v>
      </c>
      <c r="F385" s="8">
        <v>62</v>
      </c>
      <c r="G385" s="8">
        <f>IF(H385 = "NULL", "NULL", H385/28.35)</f>
        <v>4.5149911816578481</v>
      </c>
      <c r="H385" s="8">
        <v>128</v>
      </c>
      <c r="I385" s="8">
        <f>IF(G385 = "NULL", "NULL", G385*1.25)</f>
        <v>5.6437389770723101</v>
      </c>
      <c r="J385" s="8">
        <f>IF(G385 = "NULL", "NULL", H385*1.25)</f>
        <v>160</v>
      </c>
      <c r="K385" s="8">
        <f>IF(G385 = "NULL", "NULL", G385*2)</f>
        <v>9.0299823633156961</v>
      </c>
      <c r="L385" s="8">
        <f>IF(G385 = "NULL", "NULL", H385*2)</f>
        <v>256</v>
      </c>
      <c r="M385" s="11" t="str">
        <f>CONCATENATE(D385, CHAR(10), " - NET WT. ", TEXT(E385, "0.00"), " oz (", F385, " grams)")</f>
        <v>Pink Himalayan &amp; Ghost Chili Sea Salt (Fine) Ingredients:
pink Himalayan salt w/ smoked ghost chili peppers
• Packed in a facility and/or equipment that produces products containing peanuts, tree nuts, soybean, milk, dairy, eggs, fish, shellfish, wheat, sesame. •
 - NET WT. 2.19 oz (62 grams)</v>
      </c>
      <c r="N385" s="12">
        <v>10000000418</v>
      </c>
      <c r="O385" s="12">
        <v>30000000418</v>
      </c>
      <c r="P385" s="12">
        <v>50000000418</v>
      </c>
      <c r="Q385" s="12">
        <v>70000000418</v>
      </c>
      <c r="R385" s="12">
        <v>90000000418</v>
      </c>
      <c r="S385" s="12">
        <v>11000000418</v>
      </c>
      <c r="T385" s="12">
        <v>13000000418</v>
      </c>
      <c r="U385" s="10" t="s">
        <v>38</v>
      </c>
      <c r="V385" s="11"/>
      <c r="W385" s="8">
        <f>IF(G385 = "NULL", "NULL", G385/4)</f>
        <v>1.128747795414462</v>
      </c>
      <c r="X385" s="8">
        <f>IF(W385 = "NULL", "NULL", W385*28.35)</f>
        <v>32</v>
      </c>
      <c r="Y385" s="8">
        <f>IF(G385 = "NULL", "NULL", G385*4)</f>
        <v>18.059964726631392</v>
      </c>
      <c r="Z385" s="8">
        <f>IF(G385 = "NULL", "NULL", H385*4)</f>
        <v>512</v>
      </c>
      <c r="AA385" s="15">
        <v>15000000418</v>
      </c>
      <c r="AB385" s="8">
        <f>IF(OR(E385 = "NULL", G385 = "NULL"), "NULL", (E385+G385)/2)</f>
        <v>3.3509700176366843</v>
      </c>
      <c r="AC385" s="8">
        <f>IF(OR(F385 = "NULL", H385 = "NULL"), "NULL", (F385+H385)/2)</f>
        <v>95</v>
      </c>
      <c r="AD385" s="15">
        <v>17000000418</v>
      </c>
      <c r="AE385" s="8">
        <f>IF(H385 = "NULL", "NULL", AF385/28.35)</f>
        <v>11.28747795414462</v>
      </c>
      <c r="AF385" s="8">
        <f>IF(H385 = "NULL", "NULL", J385*2)</f>
        <v>320</v>
      </c>
      <c r="AG385" s="15">
        <v>19000000418</v>
      </c>
      <c r="AH385" s="8">
        <f>IF(AB385 = "NULL", "NULL", AB385*2)</f>
        <v>6.7019400352733687</v>
      </c>
      <c r="AI385" s="8">
        <f>IF(AC385 = "NULL", "NULL", AC385*2)</f>
        <v>190</v>
      </c>
      <c r="AJ385" s="15">
        <v>21000000418</v>
      </c>
      <c r="AK385" s="13"/>
      <c r="AL385" s="11" t="str">
        <f>SUBSTITUTE(D385,CHAR(10)&amp;"• Packed in a facility and/or equipment that produces products containing peanuts, tree nuts, soybean, milk, dairy, eggs, fish, shellfish, wheat, sesame. •","")</f>
        <v>Pink Himalayan &amp; Ghost Chili Sea Salt (Fine) Ingredients:
pink Himalayan salt w/ smoked ghost chili peppers</v>
      </c>
    </row>
    <row r="386" spans="1:38" ht="75" x14ac:dyDescent="0.3">
      <c r="A386" s="10" t="s">
        <v>872</v>
      </c>
      <c r="B386" s="10" t="s">
        <v>873</v>
      </c>
      <c r="C386" s="10" t="s">
        <v>874</v>
      </c>
      <c r="D386" s="11" t="s">
        <v>2550</v>
      </c>
      <c r="E386" s="8">
        <f>IF(F386 = "NULL", "NULL", F386/28.35)</f>
        <v>3.2</v>
      </c>
      <c r="F386" s="8">
        <v>90.720000000000013</v>
      </c>
      <c r="G386" s="8">
        <f>IF(H386 = "NULL", "NULL", H386/28.35)</f>
        <v>6.4</v>
      </c>
      <c r="H386" s="8">
        <v>181.44000000000003</v>
      </c>
      <c r="I386" s="8">
        <f>IF(G386 = "NULL", "NULL", G386*1.25)</f>
        <v>8</v>
      </c>
      <c r="J386" s="8">
        <f>IF(G386 = "NULL", "NULL", H386*1.25)</f>
        <v>226.80000000000004</v>
      </c>
      <c r="K386" s="8">
        <f>IF(G386 = "NULL", "NULL", G386*2)</f>
        <v>12.8</v>
      </c>
      <c r="L386" s="8">
        <f>IF(G386 = "NULL", "NULL", H386*2)</f>
        <v>362.88000000000005</v>
      </c>
      <c r="M386" s="11" t="str">
        <f>CONCATENATE(D386, CHAR(10), " - NET WT. ", TEXT(E386, "0.00"), " oz (", F386, " grams)")</f>
        <v>Pink Himalayan Coarse Sea Salt Ingredients:
coarse pink himalayan sea salt
• Packed in a facility and/or equipment that produces products containing peanuts, tree nuts, soybean, milk, dairy, eggs, fish, shellfish, wheat, sesame. •
 - NET WT. 3.20 oz (90.72 grams)</v>
      </c>
      <c r="N386" s="12">
        <v>10000000158</v>
      </c>
      <c r="O386" s="12">
        <v>30000000158</v>
      </c>
      <c r="P386" s="12">
        <v>50000000158</v>
      </c>
      <c r="Q386" s="12">
        <v>70000000158</v>
      </c>
      <c r="R386" s="12">
        <v>90000000158</v>
      </c>
      <c r="S386" s="12">
        <v>11000000158</v>
      </c>
      <c r="T386" s="12">
        <v>13000000158</v>
      </c>
      <c r="U386" s="10"/>
      <c r="V386" s="11"/>
      <c r="W386" s="8">
        <f>IF(G386 = "NULL", "NULL", G386/4)</f>
        <v>1.6</v>
      </c>
      <c r="X386" s="8">
        <f>IF(W386 = "NULL", "NULL", W386*28.35)</f>
        <v>45.360000000000007</v>
      </c>
      <c r="Y386" s="8">
        <f>IF(G386 = "NULL", "NULL", G386*4)</f>
        <v>25.6</v>
      </c>
      <c r="Z386" s="8">
        <f>IF(G386 = "NULL", "NULL", H386*4)</f>
        <v>725.7600000000001</v>
      </c>
      <c r="AA386" s="15">
        <v>15000000158</v>
      </c>
      <c r="AB386" s="8">
        <f>IF(OR(E386 = "NULL", G386 = "NULL"), "NULL", (E386+G386)/2)</f>
        <v>4.8000000000000007</v>
      </c>
      <c r="AC386" s="8">
        <f>IF(OR(F386 = "NULL", H386 = "NULL"), "NULL", (F386+H386)/2)</f>
        <v>136.08000000000001</v>
      </c>
      <c r="AD386" s="15">
        <v>17000000158</v>
      </c>
      <c r="AE386" s="8">
        <f>IF(H386 = "NULL", "NULL", AF386/28.35)</f>
        <v>16.000000000000004</v>
      </c>
      <c r="AF386" s="8">
        <f>IF(H386 = "NULL", "NULL", J386*2)</f>
        <v>453.60000000000008</v>
      </c>
      <c r="AG386" s="15">
        <v>19000000158</v>
      </c>
      <c r="AH386" s="8">
        <f>IF(AB386 = "NULL", "NULL", AB386*2)</f>
        <v>9.6000000000000014</v>
      </c>
      <c r="AI386" s="8">
        <f>IF(AC386 = "NULL", "NULL", AC386*2)</f>
        <v>272.16000000000003</v>
      </c>
      <c r="AJ386" s="15">
        <v>21000000158</v>
      </c>
      <c r="AK386" s="13"/>
      <c r="AL386" s="11" t="str">
        <f>SUBSTITUTE(D386,CHAR(10)&amp;"• Packed in a facility and/or equipment that produces products containing peanuts, tree nuts, soybean, milk, dairy, eggs, fish, shellfish, wheat, sesame. •","")</f>
        <v>Pink Himalayan Coarse Sea Salt Ingredients:
coarse pink himalayan sea salt</v>
      </c>
    </row>
    <row r="387" spans="1:38" ht="75" x14ac:dyDescent="0.3">
      <c r="A387" s="10" t="s">
        <v>875</v>
      </c>
      <c r="B387" s="10" t="s">
        <v>876</v>
      </c>
      <c r="C387" s="10" t="s">
        <v>877</v>
      </c>
      <c r="D387" s="11" t="s">
        <v>2549</v>
      </c>
      <c r="E387" s="8">
        <f>IF(F387 = "NULL", "NULL", F387/28.35)</f>
        <v>1.9</v>
      </c>
      <c r="F387" s="8">
        <v>53.865000000000002</v>
      </c>
      <c r="G387" s="8">
        <f>IF(H387 = "NULL", "NULL", H387/28.35)</f>
        <v>3.8</v>
      </c>
      <c r="H387" s="8">
        <v>107.73</v>
      </c>
      <c r="I387" s="8">
        <f>IF(G387 = "NULL", "NULL", G387*1.25)</f>
        <v>4.75</v>
      </c>
      <c r="J387" s="8">
        <f>IF(G387 = "NULL", "NULL", H387*1.25)</f>
        <v>134.66249999999999</v>
      </c>
      <c r="K387" s="8">
        <f>IF(G387 = "NULL", "NULL", G387*2)</f>
        <v>7.6</v>
      </c>
      <c r="L387" s="8">
        <f>IF(G387 = "NULL", "NULL", H387*2)</f>
        <v>215.46</v>
      </c>
      <c r="M387" s="11" t="str">
        <f>CONCATENATE(D387, CHAR(10), " - NET WT. ", TEXT(E387, "0.00"), " oz (", F387, " grams)")</f>
        <v>Pink Himalayan Fine Sea Salt Ingredients:
pink himalayan salt
• Packed in a facility and/or equipment that produces products containing peanuts, tree nuts, soybean, milk, dairy, eggs, fish, shellfish, wheat, sesame. •
 - NET WT. 1.90 oz (53.865 grams)</v>
      </c>
      <c r="N387" s="12">
        <v>10000000159</v>
      </c>
      <c r="O387" s="12">
        <v>30000000159</v>
      </c>
      <c r="P387" s="12">
        <v>50000000159</v>
      </c>
      <c r="Q387" s="12">
        <v>70000000159</v>
      </c>
      <c r="R387" s="12">
        <v>90000000159</v>
      </c>
      <c r="S387" s="12">
        <v>11000000159</v>
      </c>
      <c r="T387" s="12">
        <v>13000000159</v>
      </c>
      <c r="U387" s="10" t="s">
        <v>38</v>
      </c>
      <c r="V387" s="11"/>
      <c r="W387" s="8">
        <f>IF(G387 = "NULL", "NULL", G387/4)</f>
        <v>0.95</v>
      </c>
      <c r="X387" s="8">
        <f>IF(W387 = "NULL", "NULL", W387*28.35)</f>
        <v>26.932500000000001</v>
      </c>
      <c r="Y387" s="8">
        <f>IF(G387 = "NULL", "NULL", G387*4)</f>
        <v>15.2</v>
      </c>
      <c r="Z387" s="8">
        <f>IF(G387 = "NULL", "NULL", H387*4)</f>
        <v>430.92</v>
      </c>
      <c r="AA387" s="15">
        <v>15000000159</v>
      </c>
      <c r="AB387" s="8">
        <f>IF(OR(E387 = "NULL", G387 = "NULL"), "NULL", (E387+G387)/2)</f>
        <v>2.8499999999999996</v>
      </c>
      <c r="AC387" s="8">
        <f>IF(OR(F387 = "NULL", H387 = "NULL"), "NULL", (F387+H387)/2)</f>
        <v>80.797499999999999</v>
      </c>
      <c r="AD387" s="15">
        <v>17000000159</v>
      </c>
      <c r="AE387" s="8">
        <f>IF(H387 = "NULL", "NULL", AF387/28.35)</f>
        <v>9.5</v>
      </c>
      <c r="AF387" s="8">
        <f>IF(H387 = "NULL", "NULL", J387*2)</f>
        <v>269.32499999999999</v>
      </c>
      <c r="AG387" s="15">
        <v>19000000159</v>
      </c>
      <c r="AH387" s="8">
        <f>IF(AB387 = "NULL", "NULL", AB387*2)</f>
        <v>5.6999999999999993</v>
      </c>
      <c r="AI387" s="8">
        <f>IF(AC387 = "NULL", "NULL", AC387*2)</f>
        <v>161.595</v>
      </c>
      <c r="AJ387" s="15">
        <v>21000000159</v>
      </c>
      <c r="AK387" s="13"/>
      <c r="AL387" s="11" t="str">
        <f>SUBSTITUTE(D387,CHAR(10)&amp;"• Packed in a facility and/or equipment that produces products containing peanuts, tree nuts, soybean, milk, dairy, eggs, fish, shellfish, wheat, sesame. •","")</f>
        <v>Pink Himalayan Fine Sea Salt Ingredients:
pink himalayan salt</v>
      </c>
    </row>
    <row r="388" spans="1:38" ht="90" x14ac:dyDescent="0.3">
      <c r="A388" s="10" t="s">
        <v>878</v>
      </c>
      <c r="B388" s="10" t="s">
        <v>879</v>
      </c>
      <c r="C388" s="10" t="s">
        <v>879</v>
      </c>
      <c r="D388" s="11" t="s">
        <v>2387</v>
      </c>
      <c r="E388" s="8">
        <f>IF(F388 = "NULL", "NULL", F388/28.35)</f>
        <v>0.6</v>
      </c>
      <c r="F388" s="8">
        <v>17.010000000000002</v>
      </c>
      <c r="G388" s="8">
        <f>IF(H388 = "NULL", "NULL", H388/28.35)</f>
        <v>1.2</v>
      </c>
      <c r="H388" s="8">
        <v>34.020000000000003</v>
      </c>
      <c r="I388" s="8">
        <f>IF(G388 = "NULL", "NULL", G388*1.25)</f>
        <v>1.5</v>
      </c>
      <c r="J388" s="8">
        <f>IF(G388 = "NULL", "NULL", H388*1.25)</f>
        <v>42.525000000000006</v>
      </c>
      <c r="K388" s="8">
        <f>IF(G388 = "NULL", "NULL", G388*2)</f>
        <v>2.4</v>
      </c>
      <c r="L388" s="8">
        <f>IF(G388 = "NULL", "NULL", H388*2)</f>
        <v>68.040000000000006</v>
      </c>
      <c r="M388" s="11" t="str">
        <f>CONCATENATE(D388, CHAR(10), " - NET WT. ", TEXT(E388, "0.00"), " oz (", F388, " grams)")</f>
        <v>Pink Peppercorn Ingredients:
pink peppercorns that have a sweet and spicy flavor with hints of citrus
• Packed in a facility and/or equipment that produces products containing peanuts, tree nuts, soybean, milk, dairy, eggs, fish, shellfish, wheat, sesame. •
 - NET WT. 0.60 oz (17.01 grams)</v>
      </c>
      <c r="N388" s="12">
        <v>10000000247</v>
      </c>
      <c r="O388" s="12">
        <v>30000000247</v>
      </c>
      <c r="P388" s="12">
        <v>50000000247</v>
      </c>
      <c r="Q388" s="12">
        <v>70000000247</v>
      </c>
      <c r="R388" s="12">
        <v>90000000247</v>
      </c>
      <c r="S388" s="12">
        <v>11000000247</v>
      </c>
      <c r="T388" s="12">
        <v>13000000247</v>
      </c>
      <c r="U388" s="10"/>
      <c r="V388" s="11" t="s">
        <v>1299</v>
      </c>
      <c r="W388" s="8">
        <f>IF(G388 = "NULL", "NULL", G388/4)</f>
        <v>0.3</v>
      </c>
      <c r="X388" s="8">
        <f>IF(W388 = "NULL", "NULL", W388*28.35)</f>
        <v>8.5050000000000008</v>
      </c>
      <c r="Y388" s="8">
        <f>IF(G388 = "NULL", "NULL", G388*4)</f>
        <v>4.8</v>
      </c>
      <c r="Z388" s="8">
        <f>IF(G388 = "NULL", "NULL", H388*4)</f>
        <v>136.08000000000001</v>
      </c>
      <c r="AA388" s="15">
        <v>15000000247</v>
      </c>
      <c r="AB388" s="8">
        <f>IF(OR(E388 = "NULL", G388 = "NULL"), "NULL", (E388+G388)/2)</f>
        <v>0.89999999999999991</v>
      </c>
      <c r="AC388" s="8">
        <f>IF(OR(F388 = "NULL", H388 = "NULL"), "NULL", (F388+H388)/2)</f>
        <v>25.515000000000001</v>
      </c>
      <c r="AD388" s="15">
        <v>17000000247</v>
      </c>
      <c r="AE388" s="8">
        <f>IF(H388 = "NULL", "NULL", AF388/28.35)</f>
        <v>3.0000000000000004</v>
      </c>
      <c r="AF388" s="8">
        <f>IF(H388 = "NULL", "NULL", J388*2)</f>
        <v>85.050000000000011</v>
      </c>
      <c r="AG388" s="15">
        <v>19000000247</v>
      </c>
      <c r="AH388" s="8">
        <f>IF(AB388 = "NULL", "NULL", AB388*2)</f>
        <v>1.7999999999999998</v>
      </c>
      <c r="AI388" s="8">
        <f>IF(AC388 = "NULL", "NULL", AC388*2)</f>
        <v>51.03</v>
      </c>
      <c r="AJ388" s="15">
        <v>21000000247</v>
      </c>
      <c r="AK388" s="13"/>
      <c r="AL388" s="11" t="str">
        <f>SUBSTITUTE(D388,CHAR(10)&amp;"• Packed in a facility and/or equipment that produces products containing peanuts, tree nuts, soybean, milk, dairy, eggs, fish, shellfish, wheat, sesame. •","")</f>
        <v>Pink Peppercorn Ingredients:
pink peppercorns that have a sweet and spicy flavor with hints of citrus</v>
      </c>
    </row>
    <row r="389" spans="1:38" ht="135" x14ac:dyDescent="0.3">
      <c r="A389" s="10" t="s">
        <v>880</v>
      </c>
      <c r="B389" s="10" t="s">
        <v>881</v>
      </c>
      <c r="C389" s="10" t="s">
        <v>882</v>
      </c>
      <c r="D389" s="11" t="s">
        <v>2401</v>
      </c>
      <c r="E389" s="8">
        <f>IF(F389 = "NULL", "NULL", F389/28.35)</f>
        <v>1.9</v>
      </c>
      <c r="F389" s="8">
        <v>53.865000000000002</v>
      </c>
      <c r="G389" s="8">
        <f>IF(H389 = "NULL", "NULL", H389/28.35)</f>
        <v>3.8</v>
      </c>
      <c r="H389" s="8">
        <v>107.73</v>
      </c>
      <c r="I389" s="8">
        <f>IF(G389 = "NULL", "NULL", G389*1.25)</f>
        <v>4.75</v>
      </c>
      <c r="J389" s="8">
        <f>IF(G389 = "NULL", "NULL", H389*1.25)</f>
        <v>134.66249999999999</v>
      </c>
      <c r="K389" s="8">
        <f>IF(G389 = "NULL", "NULL", G389*2)</f>
        <v>7.6</v>
      </c>
      <c r="L389" s="8">
        <f>IF(G389 = "NULL", "NULL", H389*2)</f>
        <v>215.46</v>
      </c>
      <c r="M389" s="11" t="str">
        <f>CONCATENATE(D389, CHAR(10), " - NET WT. ", TEXT(E389, "0.00"), " oz (", F389, " grams)")</f>
        <v>Pizza Popcorn Seasoning Ingredients:
tomato, salt, sugar, dehydrated cheeses (cheddar, parmesan, romano, whey, buttermilk, salt, soybean oil, maltodextrin, disodium phosphate, citric acid, sodium caseinate, lactic acid, &gt;2% silicon dioxide (prevent caking)), onion, basil, oregano, garlic
• Packed in a facility and/or equipment that produces products containing peanuts, tree nuts, soybean, milk, dairy, eggs, fish, shellfish, wheat, sesame. •
 - NET WT. 1.90 oz (53.865 grams)</v>
      </c>
      <c r="N389" s="12">
        <v>10000000248</v>
      </c>
      <c r="O389" s="12">
        <v>30000000248</v>
      </c>
      <c r="P389" s="12">
        <v>50000000248</v>
      </c>
      <c r="Q389" s="12">
        <v>70000000248</v>
      </c>
      <c r="R389" s="12">
        <v>90000000248</v>
      </c>
      <c r="S389" s="12">
        <v>11000000248</v>
      </c>
      <c r="T389" s="12">
        <v>13000000248</v>
      </c>
      <c r="U389" s="10" t="s">
        <v>38</v>
      </c>
      <c r="V389" s="11" t="s">
        <v>82</v>
      </c>
      <c r="W389" s="8">
        <f>IF(G389 = "NULL", "NULL", G389/4)</f>
        <v>0.95</v>
      </c>
      <c r="X389" s="8">
        <f>IF(W389 = "NULL", "NULL", W389*28.35)</f>
        <v>26.932500000000001</v>
      </c>
      <c r="Y389" s="8">
        <f>IF(G389 = "NULL", "NULL", G389*4)</f>
        <v>15.2</v>
      </c>
      <c r="Z389" s="8">
        <f>IF(G389 = "NULL", "NULL", H389*4)</f>
        <v>430.92</v>
      </c>
      <c r="AA389" s="15">
        <v>15000000248</v>
      </c>
      <c r="AB389" s="8">
        <f>IF(OR(E389 = "NULL", G389 = "NULL"), "NULL", (E389+G389)/2)</f>
        <v>2.8499999999999996</v>
      </c>
      <c r="AC389" s="8">
        <f>IF(OR(F389 = "NULL", H389 = "NULL"), "NULL", (F389+H389)/2)</f>
        <v>80.797499999999999</v>
      </c>
      <c r="AD389" s="15">
        <v>17000000248</v>
      </c>
      <c r="AE389" s="8">
        <f>IF(H389 = "NULL", "NULL", AF389/28.35)</f>
        <v>9.5</v>
      </c>
      <c r="AF389" s="8">
        <f>IF(H389 = "NULL", "NULL", J389*2)</f>
        <v>269.32499999999999</v>
      </c>
      <c r="AG389" s="15">
        <v>19000000248</v>
      </c>
      <c r="AH389" s="8">
        <f>IF(AB389 = "NULL", "NULL", AB389*2)</f>
        <v>5.6999999999999993</v>
      </c>
      <c r="AI389" s="8">
        <f>IF(AC389 = "NULL", "NULL", AC389*2)</f>
        <v>161.595</v>
      </c>
      <c r="AJ389" s="15">
        <v>21000000248</v>
      </c>
      <c r="AK389" s="13"/>
      <c r="AL389" s="11" t="str">
        <f>SUBSTITUTE(D389,CHAR(10)&amp;"• Packed in a facility and/or equipment that produces products containing peanuts, tree nuts, soybean, milk, dairy, eggs, fish, shellfish, wheat, sesame. •","")</f>
        <v>Pizza Popcorn Seasoning Ingredients:
tomato, salt, sugar, dehydrated cheeses (cheddar, parmesan, romano, whey, buttermilk, salt, soybean oil, maltodextrin, disodium phosphate, citric acid, sodium caseinate, lactic acid, &gt;2% silicon dioxide (prevent caking)), onion, basil, oregano, garlic</v>
      </c>
    </row>
    <row r="390" spans="1:38" ht="90" x14ac:dyDescent="0.3">
      <c r="A390" s="41" t="s">
        <v>1319</v>
      </c>
      <c r="B390" s="10" t="s">
        <v>1314</v>
      </c>
      <c r="C390" s="10" t="s">
        <v>1314</v>
      </c>
      <c r="D390" s="11" t="s">
        <v>2204</v>
      </c>
      <c r="E390" s="8">
        <f>IF(F390 = "NULL", "NULL", F390/28.35)</f>
        <v>1.85</v>
      </c>
      <c r="F390" s="8">
        <v>52.447500000000005</v>
      </c>
      <c r="G390" s="8">
        <f>IF(H390 = "NULL", "NULL", H390/28.35)</f>
        <v>3.7</v>
      </c>
      <c r="H390" s="8">
        <v>104.89500000000001</v>
      </c>
      <c r="I390" s="8">
        <f>IF(G390 = "NULL", "NULL", G390*1.25)</f>
        <v>4.625</v>
      </c>
      <c r="J390" s="8">
        <f>IF(G390 = "NULL", "NULL", H390*1.25)</f>
        <v>131.11875000000001</v>
      </c>
      <c r="K390" s="8">
        <f>IF(G390 = "NULL", "NULL", G390*2)</f>
        <v>7.4</v>
      </c>
      <c r="L390" s="8">
        <f>IF(G390 = "NULL", "NULL", H390*2)</f>
        <v>209.79000000000002</v>
      </c>
      <c r="M390" s="11" t="str">
        <f>CONCATENATE(D390, CHAR(10), " - NET WT. ", TEXT(E390, "0.00"), " oz (", F390, " grams)")</f>
        <v>Plow Boy Rub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390" s="12">
        <v>10000000488</v>
      </c>
      <c r="O390" s="12">
        <v>30000000488</v>
      </c>
      <c r="P390" s="12">
        <v>50000000488</v>
      </c>
      <c r="Q390" s="12">
        <v>70000000488</v>
      </c>
      <c r="R390" s="12">
        <v>90000000488</v>
      </c>
      <c r="S390" s="12">
        <v>11000000488</v>
      </c>
      <c r="T390" s="12">
        <v>13000000488</v>
      </c>
      <c r="U390" s="11"/>
      <c r="V390" s="11"/>
      <c r="W390" s="8">
        <f>IF(G390 = "NULL", "NULL", G390/4)</f>
        <v>0.92500000000000004</v>
      </c>
      <c r="X390" s="8">
        <f>IF(W390 = "NULL", "NULL", W390*28.35)</f>
        <v>26.223750000000003</v>
      </c>
      <c r="Y390" s="8">
        <f>IF(G390 = "NULL", "NULL", G390*4)</f>
        <v>14.8</v>
      </c>
      <c r="Z390" s="8">
        <f>IF(G390 = "NULL", "NULL", H390*4)</f>
        <v>419.58000000000004</v>
      </c>
      <c r="AA390" s="15">
        <v>15000000488</v>
      </c>
      <c r="AB390" s="8">
        <f>IF(OR(E390 = "NULL", G390 = "NULL"), "NULL", (E390+G390)/2)</f>
        <v>2.7750000000000004</v>
      </c>
      <c r="AC390" s="8">
        <f>IF(OR(F390 = "NULL", H390 = "NULL"), "NULL", (F390+H390)/2)</f>
        <v>78.671250000000015</v>
      </c>
      <c r="AD390" s="15">
        <v>17000000488</v>
      </c>
      <c r="AE390" s="8">
        <f>IF(H390 = "NULL", "NULL", AF390/28.35)</f>
        <v>9.25</v>
      </c>
      <c r="AF390" s="8">
        <f>IF(H390 = "NULL", "NULL", J390*2)</f>
        <v>262.23750000000001</v>
      </c>
      <c r="AG390" s="15">
        <v>19000000488</v>
      </c>
      <c r="AH390" s="8">
        <f>IF(AB390 = "NULL", "NULL", AB390*2)</f>
        <v>5.5500000000000007</v>
      </c>
      <c r="AI390" s="8">
        <f>IF(AC390 = "NULL", "NULL", AC390*2)</f>
        <v>157.34250000000003</v>
      </c>
      <c r="AJ390" s="15">
        <v>21000000488</v>
      </c>
      <c r="AK390" s="13" t="s">
        <v>1315</v>
      </c>
      <c r="AL390" s="11" t="str">
        <f>SUBSTITUTE(D390,CHAR(10)&amp;"• Packed in a facility and/or equipment that produces products containing peanuts, tree nuts, soybean, milk, dairy, eggs, fish, shellfish, wheat, sesame. •","")</f>
        <v>Plow Boy Rub Ingredients:
salt, spices, dehydrated garlic, oleoresin paprika, natural flavor, &lt;2% soybean oil as a processing acid</v>
      </c>
    </row>
    <row r="391" spans="1:38" ht="90" x14ac:dyDescent="0.3">
      <c r="A391" s="10" t="s">
        <v>1647</v>
      </c>
      <c r="B391" s="10" t="s">
        <v>884</v>
      </c>
      <c r="C391" s="10" t="s">
        <v>2098</v>
      </c>
      <c r="D391" s="11" t="s">
        <v>2349</v>
      </c>
      <c r="E391" s="8">
        <f>IF(F391 = "NULL", "NULL", F391/28.35)</f>
        <v>0.8</v>
      </c>
      <c r="F391" s="8">
        <v>22.680000000000003</v>
      </c>
      <c r="G391" s="8">
        <f>IF(H391 = "NULL", "NULL", H391/28.35)</f>
        <v>1.6</v>
      </c>
      <c r="H391" s="8">
        <v>45.360000000000007</v>
      </c>
      <c r="I391" s="8">
        <f>IF(G391 = "NULL", "NULL", G391*1.25)</f>
        <v>2</v>
      </c>
      <c r="J391" s="8">
        <f>IF(G391 = "NULL", "NULL", H391*1.25)</f>
        <v>56.70000000000001</v>
      </c>
      <c r="K391" s="8">
        <f>IF(G391 = "NULL", "NULL", G391*2)</f>
        <v>3.2</v>
      </c>
      <c r="L391" s="8">
        <f>IF(G391 = "NULL", "NULL", H391*2)</f>
        <v>90.720000000000013</v>
      </c>
      <c r="M391" s="11" t="str">
        <f>CONCATENATE(D391, CHAR(10), " - NET WT. ", TEXT(E391, "0.00"), " oz (", F391, " grams)")</f>
        <v>Pomegranate Tea Ingredients:
sencha green tea, pink rose petals, artificial pomegranate flavor
• Packed in a facility and/or equipment that produces products containing peanuts, tree nuts, soybean, milk, dairy, eggs, fish, shellfish, wheat, sesame. •
 - NET WT. 0.80 oz (22.68 grams)</v>
      </c>
      <c r="N391" s="12">
        <v>10000000250</v>
      </c>
      <c r="O391" s="12">
        <v>30000000250</v>
      </c>
      <c r="P391" s="12">
        <v>50000000250</v>
      </c>
      <c r="Q391" s="12">
        <v>70000000250</v>
      </c>
      <c r="R391" s="12">
        <v>90000000250</v>
      </c>
      <c r="S391" s="12">
        <v>11000000250</v>
      </c>
      <c r="T391" s="12">
        <v>13000000250</v>
      </c>
      <c r="U391" s="10" t="s">
        <v>38</v>
      </c>
      <c r="V391" s="11" t="s">
        <v>1299</v>
      </c>
      <c r="W391" s="8">
        <f>IF(G391 = "NULL", "NULL", G391/4)</f>
        <v>0.4</v>
      </c>
      <c r="X391" s="8">
        <f>IF(W391 = "NULL", "NULL", W391*28.35)</f>
        <v>11.340000000000002</v>
      </c>
      <c r="Y391" s="8">
        <f>IF(G391 = "NULL", "NULL", G391*4)</f>
        <v>6.4</v>
      </c>
      <c r="Z391" s="8">
        <f>IF(G391 = "NULL", "NULL", H391*4)</f>
        <v>181.44000000000003</v>
      </c>
      <c r="AA391" s="15">
        <v>15000000250</v>
      </c>
      <c r="AB391" s="8">
        <f>IF(OR(E391 = "NULL", G391 = "NULL"), "NULL", (E391+G391)/2)</f>
        <v>1.2000000000000002</v>
      </c>
      <c r="AC391" s="8">
        <f>IF(OR(F391 = "NULL", H391 = "NULL"), "NULL", (F391+H391)/2)</f>
        <v>34.020000000000003</v>
      </c>
      <c r="AD391" s="15">
        <v>17000000250</v>
      </c>
      <c r="AE391" s="8">
        <f>IF(H391 = "NULL", "NULL", AF391/28.35)</f>
        <v>4.0000000000000009</v>
      </c>
      <c r="AF391" s="8">
        <f>IF(H391 = "NULL", "NULL", J391*2)</f>
        <v>113.40000000000002</v>
      </c>
      <c r="AG391" s="15">
        <v>19000000250</v>
      </c>
      <c r="AH391" s="8">
        <f>IF(AB391 = "NULL", "NULL", AB391*2)</f>
        <v>2.4000000000000004</v>
      </c>
      <c r="AI391" s="8">
        <f>IF(AC391 = "NULL", "NULL", AC391*2)</f>
        <v>68.040000000000006</v>
      </c>
      <c r="AJ391" s="15">
        <v>21000000250</v>
      </c>
      <c r="AK391" s="13"/>
      <c r="AL391" s="11" t="str">
        <f>SUBSTITUTE(D391,CHAR(10)&amp;"• Packed in a facility and/or equipment that produces products containing peanuts, tree nuts, soybean, milk, dairy, eggs, fish, shellfish, wheat, sesame. •","")</f>
        <v>Pomegranate Tea Ingredients:
sencha green tea, pink rose petals, artificial pomegranate flavor</v>
      </c>
    </row>
    <row r="392" spans="1:38" ht="195" x14ac:dyDescent="0.3">
      <c r="A392" s="10" t="s">
        <v>885</v>
      </c>
      <c r="B392" s="10" t="s">
        <v>886</v>
      </c>
      <c r="C392" s="10" t="s">
        <v>887</v>
      </c>
      <c r="D392" s="11" t="s">
        <v>2628</v>
      </c>
      <c r="E392" s="8">
        <f>IF(F392 = "NULL", "NULL", F392/28.35)</f>
        <v>1.6875</v>
      </c>
      <c r="F392" s="8">
        <v>47.840625000000003</v>
      </c>
      <c r="G392" s="8">
        <f>IF(H392 = "NULL", "NULL", H392/28.35)</f>
        <v>3.375</v>
      </c>
      <c r="H392" s="8">
        <v>95.681250000000006</v>
      </c>
      <c r="I392" s="8">
        <f>IF(G392 = "NULL", "NULL", G392*1.25)</f>
        <v>4.21875</v>
      </c>
      <c r="J392" s="8">
        <f>IF(G392 = "NULL", "NULL", H392*1.25)</f>
        <v>119.6015625</v>
      </c>
      <c r="K392" s="8">
        <f>IF(G392 = "NULL", "NULL", G392*2)</f>
        <v>6.75</v>
      </c>
      <c r="L392" s="8">
        <f>IF(G392 = "NULL", "NULL", H392*2)</f>
        <v>191.36250000000001</v>
      </c>
      <c r="M392" s="11" t="str">
        <f>CONCATENATE(D392, CHAR(10), " - NET WT. ", TEXT(E392, "0.00"), " oz (", F392, " grams)")</f>
        <v>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92" s="12">
        <v>10000000251</v>
      </c>
      <c r="O392" s="12">
        <v>30000000251</v>
      </c>
      <c r="P392" s="12">
        <v>50000000251</v>
      </c>
      <c r="Q392" s="12">
        <v>70000000251</v>
      </c>
      <c r="R392" s="12">
        <v>90000000251</v>
      </c>
      <c r="S392" s="12">
        <v>11000000251</v>
      </c>
      <c r="T392" s="12">
        <v>13000000251</v>
      </c>
      <c r="U392" s="10"/>
      <c r="V392" s="11" t="s">
        <v>255</v>
      </c>
      <c r="W392" s="8">
        <f>IF(G392 = "NULL", "NULL", G392/4)</f>
        <v>0.84375</v>
      </c>
      <c r="X392" s="8">
        <f>IF(W392 = "NULL", "NULL", W392*28.35)</f>
        <v>23.920312500000001</v>
      </c>
      <c r="Y392" s="8">
        <f>IF(G392 = "NULL", "NULL", G392*4)</f>
        <v>13.5</v>
      </c>
      <c r="Z392" s="8">
        <f>IF(G392 = "NULL", "NULL", H392*4)</f>
        <v>382.72500000000002</v>
      </c>
      <c r="AA392" s="15">
        <v>15000000251</v>
      </c>
      <c r="AB392" s="8">
        <f>IF(OR(E392 = "NULL", G392 = "NULL"), "NULL", (E392+G392)/2)</f>
        <v>2.53125</v>
      </c>
      <c r="AC392" s="8">
        <f>IF(OR(F392 = "NULL", H392 = "NULL"), "NULL", (F392+H392)/2)</f>
        <v>71.760937500000011</v>
      </c>
      <c r="AD392" s="15">
        <v>17000000251</v>
      </c>
      <c r="AE392" s="8">
        <f>IF(H392 = "NULL", "NULL", AF392/28.35)</f>
        <v>8.4375</v>
      </c>
      <c r="AF392" s="8">
        <f>IF(H392 = "NULL", "NULL", J392*2)</f>
        <v>239.203125</v>
      </c>
      <c r="AG392" s="15">
        <v>19000000251</v>
      </c>
      <c r="AH392" s="8">
        <f>IF(AB392 = "NULL", "NULL", AB392*2)</f>
        <v>5.0625</v>
      </c>
      <c r="AI392" s="8">
        <f>IF(AC392 = "NULL", "NULL", AC392*2)</f>
        <v>143.52187500000002</v>
      </c>
      <c r="AJ392" s="15">
        <v>21000000251</v>
      </c>
      <c r="AK392" s="13"/>
      <c r="AL392" s="11" t="str">
        <f>SUBSTITUTE(D392,CHAR(10)&amp;"• Packed in a facility and/or equipment that produces products containing peanuts, tree nuts, soybean, milk, dairy, eggs, fish, shellfish, wheat, sesame. •","")</f>
        <v>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v>
      </c>
    </row>
    <row r="393" spans="1:38" ht="30" x14ac:dyDescent="0.3">
      <c r="A393" s="10" t="s">
        <v>888</v>
      </c>
      <c r="B393" s="10" t="s">
        <v>889</v>
      </c>
      <c r="C393" s="10" t="s">
        <v>889</v>
      </c>
      <c r="D393" s="11" t="s">
        <v>32</v>
      </c>
      <c r="E393" s="8">
        <f>IF(F393 = "NULL", "NULL", F393/28.35)</f>
        <v>2.0499999999999998</v>
      </c>
      <c r="F393" s="8">
        <v>58.1175</v>
      </c>
      <c r="G393" s="8">
        <f>IF(H393 = "NULL", "NULL", H393/28.35)</f>
        <v>4.0999999999999996</v>
      </c>
      <c r="H393" s="8">
        <v>116.235</v>
      </c>
      <c r="I393" s="8">
        <f>IF(G393 = "NULL", "NULL", G393*1.25)</f>
        <v>5.125</v>
      </c>
      <c r="J393" s="8">
        <f>IF(G393 = "NULL", "NULL", H393*1.25)</f>
        <v>145.29374999999999</v>
      </c>
      <c r="K393" s="8">
        <f>IF(G393 = "NULL", "NULL", G393*2)</f>
        <v>8.1999999999999993</v>
      </c>
      <c r="L393" s="8">
        <f>IF(G393 = "NULL", "NULL", H393*2)</f>
        <v>232.47</v>
      </c>
      <c r="M393" s="11" t="str">
        <f>CONCATENATE(D393, CHAR(10), " - NET WT. ", TEXT(E393, "0.00"), " oz (", F393, " grams)")</f>
        <v>NULL
 - NET WT. 2.05 oz (58.1175 grams)</v>
      </c>
      <c r="N393" s="12">
        <v>10000000252</v>
      </c>
      <c r="O393" s="12">
        <v>30000000252</v>
      </c>
      <c r="P393" s="12">
        <v>50000000252</v>
      </c>
      <c r="Q393" s="12">
        <v>70000000252</v>
      </c>
      <c r="R393" s="12">
        <v>90000000252</v>
      </c>
      <c r="S393" s="12">
        <v>11000000252</v>
      </c>
      <c r="T393" s="12">
        <v>13000000252</v>
      </c>
      <c r="U393" s="10"/>
      <c r="V393" s="11"/>
      <c r="W393" s="8">
        <f>IF(G393 = "NULL", "NULL", G393/4)</f>
        <v>1.0249999999999999</v>
      </c>
      <c r="X393" s="8">
        <f>IF(W393 = "NULL", "NULL", W393*28.35)</f>
        <v>29.05875</v>
      </c>
      <c r="Y393" s="8">
        <f>IF(G393 = "NULL", "NULL", G393*4)</f>
        <v>16.399999999999999</v>
      </c>
      <c r="Z393" s="8">
        <f>IF(G393 = "NULL", "NULL", H393*4)</f>
        <v>464.94</v>
      </c>
      <c r="AA393" s="15">
        <v>15000000252</v>
      </c>
      <c r="AB393" s="8">
        <f>IF(OR(E393 = "NULL", G393 = "NULL"), "NULL", (E393+G393)/2)</f>
        <v>3.0749999999999997</v>
      </c>
      <c r="AC393" s="8">
        <f>IF(OR(F393 = "NULL", H393 = "NULL"), "NULL", (F393+H393)/2)</f>
        <v>87.176249999999996</v>
      </c>
      <c r="AD393" s="15">
        <v>17000000252</v>
      </c>
      <c r="AE393" s="8">
        <f>IF(H393 = "NULL", "NULL", AF393/28.35)</f>
        <v>10.249999999999998</v>
      </c>
      <c r="AF393" s="8">
        <f>IF(H393 = "NULL", "NULL", J393*2)</f>
        <v>290.58749999999998</v>
      </c>
      <c r="AG393" s="15">
        <v>19000000252</v>
      </c>
      <c r="AH393" s="8">
        <f>IF(AB393 = "NULL", "NULL", AB393*2)</f>
        <v>6.1499999999999995</v>
      </c>
      <c r="AI393" s="8">
        <f>IF(AC393 = "NULL", "NULL", AC393*2)</f>
        <v>174.35249999999999</v>
      </c>
      <c r="AJ393" s="15">
        <v>21000000252</v>
      </c>
      <c r="AK393" s="13"/>
      <c r="AL393" s="11" t="str">
        <f>SUBSTITUTE(D393,CHAR(10)&amp;"• Packed in a facility and/or equipment that produces products containing peanuts, tree nuts, soybean, milk, dairy, eggs, fish, shellfish, wheat, sesame. •","")</f>
        <v>NULL</v>
      </c>
    </row>
    <row r="394" spans="1:38" ht="225" x14ac:dyDescent="0.3">
      <c r="A394" s="10" t="s">
        <v>890</v>
      </c>
      <c r="B394" s="10" t="s">
        <v>891</v>
      </c>
      <c r="C394" s="10" t="s">
        <v>891</v>
      </c>
      <c r="D394" s="11" t="s">
        <v>2501</v>
      </c>
      <c r="E394" s="8">
        <f>IF(F394 = "NULL", "NULL", F394/28.35)</f>
        <v>1.3500000000000003</v>
      </c>
      <c r="F394" s="8">
        <v>38.272500000000008</v>
      </c>
      <c r="G394" s="8">
        <f>IF(H394 = "NULL", "NULL", H394/28.35)</f>
        <v>2.7000000000000006</v>
      </c>
      <c r="H394" s="8">
        <v>76.545000000000016</v>
      </c>
      <c r="I394" s="8">
        <f>IF(G394 = "NULL", "NULL", G394*1.25)</f>
        <v>3.3750000000000009</v>
      </c>
      <c r="J394" s="8">
        <f>IF(G394 = "NULL", "NULL", H394*1.25)</f>
        <v>95.68125000000002</v>
      </c>
      <c r="K394" s="8">
        <f>IF(G394 = "NULL", "NULL", G394*2)</f>
        <v>5.4000000000000012</v>
      </c>
      <c r="L394" s="8">
        <f>IF(G394 = "NULL", "NULL", H394*2)</f>
        <v>153.09000000000003</v>
      </c>
      <c r="M394" s="11" t="str">
        <f>CONCATENATE(D394, CHAR(10), " - NET WT. ", TEXT(E394, "0.00"), " oz (", F394, " grams)")</f>
        <v>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
• Packed in a facility and/or equipment that produces products containing peanuts, tree nuts, soybean, milk, dairy, eggs, fish, shellfish, wheat, sesame. •
 - NET WT. 1.35 oz (38.2725 grams)</v>
      </c>
      <c r="N394" s="12">
        <v>10000000459</v>
      </c>
      <c r="O394" s="12">
        <v>30000000459</v>
      </c>
      <c r="P394" s="12">
        <v>50000000459</v>
      </c>
      <c r="Q394" s="12">
        <v>70000000459</v>
      </c>
      <c r="R394" s="12">
        <v>90000000459</v>
      </c>
      <c r="S394" s="12">
        <v>11000000459</v>
      </c>
      <c r="T394" s="12">
        <v>13000000459</v>
      </c>
      <c r="U394" s="10" t="s">
        <v>38</v>
      </c>
      <c r="V394" s="11"/>
      <c r="W394" s="8">
        <f>IF(G394 = "NULL", "NULL", G394/4)</f>
        <v>0.67500000000000016</v>
      </c>
      <c r="X394" s="8">
        <f>IF(W394 = "NULL", "NULL", W394*28.35)</f>
        <v>19.136250000000004</v>
      </c>
      <c r="Y394" s="8">
        <f>IF(G394 = "NULL", "NULL", G394*4)</f>
        <v>10.800000000000002</v>
      </c>
      <c r="Z394" s="8">
        <f>IF(G394 = "NULL", "NULL", H394*4)</f>
        <v>306.18000000000006</v>
      </c>
      <c r="AA394" s="15">
        <v>15000000459</v>
      </c>
      <c r="AB394" s="8">
        <f>IF(OR(E394 = "NULL", G394 = "NULL"), "NULL", (E394+G394)/2)</f>
        <v>2.0250000000000004</v>
      </c>
      <c r="AC394" s="8">
        <f>IF(OR(F394 = "NULL", H394 = "NULL"), "NULL", (F394+H394)/2)</f>
        <v>57.408750000000012</v>
      </c>
      <c r="AD394" s="15">
        <v>17000000459</v>
      </c>
      <c r="AE394" s="8">
        <f>IF(H394 = "NULL", "NULL", AF394/28.35)</f>
        <v>6.7500000000000009</v>
      </c>
      <c r="AF394" s="8">
        <f>IF(H394 = "NULL", "NULL", J394*2)</f>
        <v>191.36250000000004</v>
      </c>
      <c r="AG394" s="15">
        <v>19000000459</v>
      </c>
      <c r="AH394" s="8">
        <f>IF(AB394 = "NULL", "NULL", AB394*2)</f>
        <v>4.0500000000000007</v>
      </c>
      <c r="AI394" s="8">
        <f>IF(AC394 = "NULL", "NULL", AC394*2)</f>
        <v>114.81750000000002</v>
      </c>
      <c r="AJ394" s="15">
        <v>21000000459</v>
      </c>
      <c r="AK394" s="13"/>
      <c r="AL394" s="11" t="str">
        <f>SUBSTITUTE(D394,CHAR(10)&amp;"• Packed in a facility and/or equipment that produces products containing peanuts, tree nuts, soybean, milk, dairy, eggs, fish, shellfish, wheat, sesame. •","")</f>
        <v>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v>
      </c>
    </row>
    <row r="395" spans="1:38" ht="90" x14ac:dyDescent="0.3">
      <c r="A395" s="10" t="s">
        <v>892</v>
      </c>
      <c r="B395" s="10" t="s">
        <v>893</v>
      </c>
      <c r="C395" s="10" t="s">
        <v>894</v>
      </c>
      <c r="D395" s="11" t="s">
        <v>2526</v>
      </c>
      <c r="E395" s="8">
        <f>IF(F395 = "NULL", "NULL", F395/28.35)</f>
        <v>1.3403880070546736</v>
      </c>
      <c r="F395" s="8">
        <v>38</v>
      </c>
      <c r="G395" s="8">
        <f>IF(H395 = "NULL", "NULL", H395/28.35)</f>
        <v>2.7513227513227512</v>
      </c>
      <c r="H395" s="8">
        <v>78</v>
      </c>
      <c r="I395" s="8">
        <f>IF(G395 = "NULL", "NULL", G395*1.25)</f>
        <v>3.4391534391534391</v>
      </c>
      <c r="J395" s="8">
        <f>IF(G395 = "NULL", "NULL", H395*1.25)</f>
        <v>97.5</v>
      </c>
      <c r="K395" s="8">
        <f>IF(G395 = "NULL", "NULL", G395*2)</f>
        <v>5.5026455026455023</v>
      </c>
      <c r="L395" s="8">
        <f>IF(G395 = "NULL", "NULL", H395*2)</f>
        <v>156</v>
      </c>
      <c r="M395" s="11" t="str">
        <f>CONCATENATE(D395, CHAR(10), " - NET WT. ", TEXT(E395, "0.00"), " oz (", F395, " grams)")</f>
        <v>Porcini Champignon Sea Salt Ingredients:
salt, mushroom powder, natural flavor, onion, garlic, porcini mushrooms, bolete mushrooms
• Packed in a facility and/or equipment that produces products containing peanuts, tree nuts, soybean, milk, dairy, eggs, fish, shellfish, wheat, sesame. •
 - NET WT. 1.34 oz (38 grams)</v>
      </c>
      <c r="N395" s="12">
        <v>10000000253</v>
      </c>
      <c r="O395" s="12">
        <v>30000000253</v>
      </c>
      <c r="P395" s="12">
        <v>50000000253</v>
      </c>
      <c r="Q395" s="12">
        <v>70000000253</v>
      </c>
      <c r="R395" s="12">
        <v>90000000253</v>
      </c>
      <c r="S395" s="12">
        <v>11000000253</v>
      </c>
      <c r="T395" s="12">
        <v>13000000253</v>
      </c>
      <c r="U395" s="10" t="s">
        <v>38</v>
      </c>
      <c r="V395" s="11" t="s">
        <v>895</v>
      </c>
      <c r="W395" s="8">
        <f>IF(G395 = "NULL", "NULL", G395/4)</f>
        <v>0.68783068783068779</v>
      </c>
      <c r="X395" s="8">
        <f>IF(W395 = "NULL", "NULL", W395*28.35)</f>
        <v>19.5</v>
      </c>
      <c r="Y395" s="8">
        <f>IF(G395 = "NULL", "NULL", G395*4)</f>
        <v>11.005291005291005</v>
      </c>
      <c r="Z395" s="8">
        <f>IF(G395 = "NULL", "NULL", H395*4)</f>
        <v>312</v>
      </c>
      <c r="AA395" s="15">
        <v>15000000253</v>
      </c>
      <c r="AB395" s="8">
        <f>IF(OR(E395 = "NULL", G395 = "NULL"), "NULL", (E395+G395)/2)</f>
        <v>2.0458553791887124</v>
      </c>
      <c r="AC395" s="8">
        <f>IF(OR(F395 = "NULL", H395 = "NULL"), "NULL", (F395+H395)/2)</f>
        <v>58</v>
      </c>
      <c r="AD395" s="15">
        <v>17000000253</v>
      </c>
      <c r="AE395" s="8">
        <f>IF(H395 = "NULL", "NULL", AF395/28.35)</f>
        <v>6.8783068783068781</v>
      </c>
      <c r="AF395" s="8">
        <f>IF(H395 = "NULL", "NULL", J395*2)</f>
        <v>195</v>
      </c>
      <c r="AG395" s="15">
        <v>19000000253</v>
      </c>
      <c r="AH395" s="8">
        <f>IF(AB395 = "NULL", "NULL", AB395*2)</f>
        <v>4.0917107583774248</v>
      </c>
      <c r="AI395" s="8">
        <f>IF(AC395 = "NULL", "NULL", AC395*2)</f>
        <v>116</v>
      </c>
      <c r="AJ395" s="15">
        <v>21000000253</v>
      </c>
      <c r="AK395" s="13"/>
      <c r="AL395" s="11" t="str">
        <f>SUBSTITUTE(D395,CHAR(10)&amp;"• Packed in a facility and/or equipment that produces products containing peanuts, tree nuts, soybean, milk, dairy, eggs, fish, shellfish, wheat, sesame. •","")</f>
        <v>Porcini Champignon Sea Salt Ingredients:
salt, mushroom powder, natural flavor, onion, garlic, porcini mushrooms, bolete mushrooms</v>
      </c>
    </row>
    <row r="396" spans="1:38" ht="135" x14ac:dyDescent="0.3">
      <c r="A396" s="10" t="s">
        <v>1350</v>
      </c>
      <c r="B396" s="10" t="s">
        <v>1360</v>
      </c>
      <c r="C396" s="10" t="s">
        <v>1360</v>
      </c>
      <c r="D396" s="11" t="s">
        <v>2506</v>
      </c>
      <c r="E396" s="8">
        <f>IF(F396 = "NULL", "NULL", F396/28.35)</f>
        <v>1.1992945326278659</v>
      </c>
      <c r="F396" s="8">
        <v>34</v>
      </c>
      <c r="G396" s="8">
        <f>IF(H396 = "NULL", "NULL", H396/28.35)</f>
        <v>2.6102292768959434</v>
      </c>
      <c r="H396" s="8">
        <v>74</v>
      </c>
      <c r="I396" s="8">
        <f>IF(G396 = "NULL", "NULL", G396*1.25)</f>
        <v>3.2627865961199292</v>
      </c>
      <c r="J396" s="8">
        <f>IF(G396 = "NULL", "NULL", H396*1.25)</f>
        <v>92.5</v>
      </c>
      <c r="K396" s="8">
        <f>IF(G396 = "NULL", "NULL", G396*2)</f>
        <v>5.2204585537918868</v>
      </c>
      <c r="L396" s="8">
        <f>IF(G396 = "NULL", "NULL", H396*2)</f>
        <v>148</v>
      </c>
      <c r="M396" s="11" t="str">
        <f>CONCATENATE(D396, CHAR(10), " - NET WT. ", TEXT(E396, "0.00"), " oz (", F396, " grams)")</f>
        <v>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
• Packed in a facility and/or equipment that produces products containing peanuts, tree nuts, soybean, milk, dairy, eggs, fish, shellfish, wheat, sesame. •
 - NET WT. 1.20 oz (34 grams)</v>
      </c>
      <c r="N396" s="12">
        <v>10000000502</v>
      </c>
      <c r="O396" s="12">
        <v>30000000502</v>
      </c>
      <c r="P396" s="12">
        <v>50000000502</v>
      </c>
      <c r="Q396" s="12">
        <v>70000000502</v>
      </c>
      <c r="R396" s="12">
        <v>90000000502</v>
      </c>
      <c r="S396" s="12">
        <v>11000000502</v>
      </c>
      <c r="T396" s="12">
        <v>13000000502</v>
      </c>
      <c r="U396" s="10" t="s">
        <v>38</v>
      </c>
      <c r="V396" s="11" t="s">
        <v>1300</v>
      </c>
      <c r="W396" s="8">
        <f>IF(G396 = "NULL", "NULL", G396/4)</f>
        <v>0.65255731922398585</v>
      </c>
      <c r="X396" s="8">
        <f>IF(W396 = "NULL", "NULL", W396*28.35)</f>
        <v>18.5</v>
      </c>
      <c r="Y396" s="8">
        <f>IF(G396 = "NULL", "NULL", G396*4)</f>
        <v>10.440917107583774</v>
      </c>
      <c r="Z396" s="8">
        <f>IF(G396 = "NULL", "NULL", H396*4)</f>
        <v>296</v>
      </c>
      <c r="AA396" s="15">
        <v>15000000502</v>
      </c>
      <c r="AB396" s="8">
        <f>IF(OR(E396 = "NULL", G396 = "NULL"), "NULL", (E396+G396)/2)</f>
        <v>1.9047619047619047</v>
      </c>
      <c r="AC396" s="8">
        <f>IF(OR(F396 = "NULL", H396 = "NULL"), "NULL", (F396+H396)/2)</f>
        <v>54</v>
      </c>
      <c r="AD396" s="15">
        <v>17000000502</v>
      </c>
      <c r="AE396" s="8">
        <f>IF(H396 = "NULL", "NULL", AF396/28.35)</f>
        <v>6.5255731922398583</v>
      </c>
      <c r="AF396" s="8">
        <f>IF(H396 = "NULL", "NULL", J396*2)</f>
        <v>185</v>
      </c>
      <c r="AG396" s="15">
        <v>19000000502</v>
      </c>
      <c r="AH396" s="8">
        <f>IF(AB396 = "NULL", "NULL", AB396*2)</f>
        <v>3.8095238095238093</v>
      </c>
      <c r="AI396" s="8">
        <f>IF(AC396 = "NULL", "NULL", AC396*2)</f>
        <v>108</v>
      </c>
      <c r="AJ396" s="15">
        <v>21000000502</v>
      </c>
      <c r="AK396" s="13" t="s">
        <v>1624</v>
      </c>
      <c r="AL396" s="11" t="str">
        <f>SUBSTITUTE(D396,CHAR(10)&amp;"• Packed in a facility and/or equipment that produces products containing peanuts, tree nuts, soybean, milk, dairy, eggs, fish, shellfish, wheat, sesame. •","")</f>
        <v>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v>
      </c>
    </row>
    <row r="397" spans="1:38" ht="75" x14ac:dyDescent="0.3">
      <c r="A397" s="10" t="s">
        <v>896</v>
      </c>
      <c r="B397" s="10" t="s">
        <v>897</v>
      </c>
      <c r="C397" s="10" t="s">
        <v>897</v>
      </c>
      <c r="D397" s="11" t="s">
        <v>2538</v>
      </c>
      <c r="E397" s="8">
        <f>IF(F397 = "NULL", "NULL", F397/28.35)</f>
        <v>2.6</v>
      </c>
      <c r="F397" s="8">
        <v>73.710000000000008</v>
      </c>
      <c r="G397" s="8">
        <f>IF(H397 = "NULL", "NULL", H397/28.35)</f>
        <v>5.2</v>
      </c>
      <c r="H397" s="8">
        <v>147.42000000000002</v>
      </c>
      <c r="I397" s="8">
        <f>IF(G397 = "NULL", "NULL", G397*1.25)</f>
        <v>6.5</v>
      </c>
      <c r="J397" s="8">
        <f>IF(G397 = "NULL", "NULL", H397*1.25)</f>
        <v>184.27500000000003</v>
      </c>
      <c r="K397" s="8">
        <f>IF(G397 = "NULL", "NULL", G397*2)</f>
        <v>10.4</v>
      </c>
      <c r="L397" s="8">
        <f>IF(G397 = "NULL", "NULL", H397*2)</f>
        <v>294.84000000000003</v>
      </c>
      <c r="M397" s="11" t="str">
        <f>CONCATENATE(D397, CHAR(10), " - NET WT. ", TEXT(E397, "0.00"), " oz (", F397, " grams)")</f>
        <v>Pretzel Salt Ingredients:
pure white uniodized pretzel salt kosher certified
• Packed in a facility and/or equipment that produces products containing peanuts, tree nuts, soybean, milk, dairy, eggs, fish, shellfish, wheat, sesame. •
 - NET WT. 2.60 oz (73.71 grams)</v>
      </c>
      <c r="N397" s="12">
        <v>10000000254</v>
      </c>
      <c r="O397" s="12">
        <v>30000000254</v>
      </c>
      <c r="P397" s="12">
        <v>50000000254</v>
      </c>
      <c r="Q397" s="12">
        <v>70000000254</v>
      </c>
      <c r="R397" s="12">
        <v>90000000254</v>
      </c>
      <c r="S397" s="12">
        <v>11000000254</v>
      </c>
      <c r="T397" s="12">
        <v>13000000254</v>
      </c>
      <c r="U397" s="10"/>
      <c r="V397" s="11"/>
      <c r="W397" s="8">
        <f>IF(G397 = "NULL", "NULL", G397/4)</f>
        <v>1.3</v>
      </c>
      <c r="X397" s="8">
        <f>IF(W397 = "NULL", "NULL", W397*28.35)</f>
        <v>36.855000000000004</v>
      </c>
      <c r="Y397" s="8">
        <f>IF(G397 = "NULL", "NULL", G397*4)</f>
        <v>20.8</v>
      </c>
      <c r="Z397" s="8">
        <f>IF(G397 = "NULL", "NULL", H397*4)</f>
        <v>589.68000000000006</v>
      </c>
      <c r="AA397" s="15">
        <v>15000000254</v>
      </c>
      <c r="AB397" s="8">
        <f>IF(OR(E397 = "NULL", G397 = "NULL"), "NULL", (E397+G397)/2)</f>
        <v>3.9000000000000004</v>
      </c>
      <c r="AC397" s="8">
        <f>IF(OR(F397 = "NULL", H397 = "NULL"), "NULL", (F397+H397)/2)</f>
        <v>110.56500000000001</v>
      </c>
      <c r="AD397" s="15">
        <v>17000000254</v>
      </c>
      <c r="AE397" s="8">
        <f>IF(H397 = "NULL", "NULL", AF397/28.35)</f>
        <v>13.000000000000002</v>
      </c>
      <c r="AF397" s="8">
        <f>IF(H397 = "NULL", "NULL", J397*2)</f>
        <v>368.55000000000007</v>
      </c>
      <c r="AG397" s="15">
        <v>19000000254</v>
      </c>
      <c r="AH397" s="8">
        <f>IF(AB397 = "NULL", "NULL", AB397*2)</f>
        <v>7.8000000000000007</v>
      </c>
      <c r="AI397" s="8">
        <f>IF(AC397 = "NULL", "NULL", AC397*2)</f>
        <v>221.13000000000002</v>
      </c>
      <c r="AJ397" s="15">
        <v>21000000254</v>
      </c>
      <c r="AK397" s="13"/>
      <c r="AL397" s="11" t="str">
        <f>SUBSTITUTE(D397,CHAR(10)&amp;"• Packed in a facility and/or equipment that produces products containing peanuts, tree nuts, soybean, milk, dairy, eggs, fish, shellfish, wheat, sesame. •","")</f>
        <v>Pretzel Salt Ingredients:
pure white uniodized pretzel salt kosher certified</v>
      </c>
    </row>
    <row r="398" spans="1:38" ht="31.2" x14ac:dyDescent="0.3">
      <c r="A398" s="10" t="s">
        <v>898</v>
      </c>
      <c r="B398" s="10" t="s">
        <v>899</v>
      </c>
      <c r="C398" s="10" t="s">
        <v>900</v>
      </c>
      <c r="D398" s="11" t="s">
        <v>32</v>
      </c>
      <c r="E398" s="8">
        <f>IF(F398 = "NULL", "NULL", F398/28.35)</f>
        <v>2.9</v>
      </c>
      <c r="F398" s="8">
        <v>82.215000000000003</v>
      </c>
      <c r="G398" s="8">
        <f>IF(H398 = "NULL", "NULL", H398/28.35)</f>
        <v>5.8</v>
      </c>
      <c r="H398" s="8">
        <v>164.43</v>
      </c>
      <c r="I398" s="8">
        <f>IF(G398 = "NULL", "NULL", G398*1.25)</f>
        <v>7.25</v>
      </c>
      <c r="J398" s="8">
        <f>IF(G398 = "NULL", "NULL", H398*1.25)</f>
        <v>205.53750000000002</v>
      </c>
      <c r="K398" s="8">
        <f>IF(G398 = "NULL", "NULL", G398*2)</f>
        <v>11.6</v>
      </c>
      <c r="L398" s="8">
        <f>IF(G398 = "NULL", "NULL", H398*2)</f>
        <v>328.86</v>
      </c>
      <c r="M398" s="11" t="str">
        <f>CONCATENATE(D398, CHAR(10), " - NET WT. ", TEXT(E398, "0.00"), " oz (", F398, " grams)")</f>
        <v>NULL
 - NET WT. 2.90 oz (82.215 grams)</v>
      </c>
      <c r="N398" s="12">
        <v>10000000255</v>
      </c>
      <c r="O398" s="12">
        <v>30000000255</v>
      </c>
      <c r="P398" s="12">
        <v>50000000255</v>
      </c>
      <c r="Q398" s="12">
        <v>70000000255</v>
      </c>
      <c r="R398" s="12">
        <v>90000000255</v>
      </c>
      <c r="S398" s="12">
        <v>11000000255</v>
      </c>
      <c r="T398" s="12">
        <v>13000000255</v>
      </c>
      <c r="U398" s="10"/>
      <c r="V398" s="11"/>
      <c r="W398" s="8">
        <f>IF(G398 = "NULL", "NULL", G398/4)</f>
        <v>1.45</v>
      </c>
      <c r="X398" s="8">
        <f>IF(W398 = "NULL", "NULL", W398*28.35)</f>
        <v>41.107500000000002</v>
      </c>
      <c r="Y398" s="8">
        <f>IF(G398 = "NULL", "NULL", G398*4)</f>
        <v>23.2</v>
      </c>
      <c r="Z398" s="8">
        <f>IF(G398 = "NULL", "NULL", H398*4)</f>
        <v>657.72</v>
      </c>
      <c r="AA398" s="15">
        <v>15000000255</v>
      </c>
      <c r="AB398" s="8">
        <f>IF(OR(E398 = "NULL", G398 = "NULL"), "NULL", (E398+G398)/2)</f>
        <v>4.3499999999999996</v>
      </c>
      <c r="AC398" s="8">
        <f>IF(OR(F398 = "NULL", H398 = "NULL"), "NULL", (F398+H398)/2)</f>
        <v>123.32250000000001</v>
      </c>
      <c r="AD398" s="15">
        <v>17000000255</v>
      </c>
      <c r="AE398" s="8">
        <f>IF(H398 = "NULL", "NULL", AF398/28.35)</f>
        <v>14.5</v>
      </c>
      <c r="AF398" s="8">
        <f>IF(H398 = "NULL", "NULL", J398*2)</f>
        <v>411.07500000000005</v>
      </c>
      <c r="AG398" s="15">
        <v>19000000255</v>
      </c>
      <c r="AH398" s="8">
        <f>IF(AB398 = "NULL", "NULL", AB398*2)</f>
        <v>8.6999999999999993</v>
      </c>
      <c r="AI398" s="8">
        <f>IF(AC398 = "NULL", "NULL", AC398*2)</f>
        <v>246.64500000000001</v>
      </c>
      <c r="AJ398" s="15">
        <v>21000000255</v>
      </c>
      <c r="AK398" s="13"/>
      <c r="AL398" s="11" t="str">
        <f>SUBSTITUTE(D398,CHAR(10)&amp;"• Packed in a facility and/or equipment that produces products containing peanuts, tree nuts, soybean, milk, dairy, eggs, fish, shellfish, wheat, sesame. •","")</f>
        <v>NULL</v>
      </c>
    </row>
    <row r="399" spans="1:38" ht="31.2" x14ac:dyDescent="0.3">
      <c r="A399" s="10" t="s">
        <v>901</v>
      </c>
      <c r="B399" s="10" t="s">
        <v>902</v>
      </c>
      <c r="C399" s="10" t="s">
        <v>903</v>
      </c>
      <c r="D399" s="11" t="s">
        <v>32</v>
      </c>
      <c r="E399" s="8">
        <f>IF(F399 = "NULL", "NULL", F399/28.35)</f>
        <v>0.8</v>
      </c>
      <c r="F399" s="8">
        <v>22.680000000000003</v>
      </c>
      <c r="G399" s="8">
        <f>IF(H399 = "NULL", "NULL", H399/28.35)</f>
        <v>1.6</v>
      </c>
      <c r="H399" s="8">
        <v>45.360000000000007</v>
      </c>
      <c r="I399" s="8">
        <f>IF(G399 = "NULL", "NULL", G399*1.25)</f>
        <v>2</v>
      </c>
      <c r="J399" s="8">
        <f>IF(G399 = "NULL", "NULL", H399*1.25)</f>
        <v>56.70000000000001</v>
      </c>
      <c r="K399" s="8">
        <f>IF(G399 = "NULL", "NULL", G399*2)</f>
        <v>3.2</v>
      </c>
      <c r="L399" s="8">
        <f>IF(G399 = "NULL", "NULL", H399*2)</f>
        <v>90.720000000000013</v>
      </c>
      <c r="M399" s="11" t="str">
        <f>CONCATENATE(D399, CHAR(10), " - NET WT. ", TEXT(E399, "0.00"), " oz (", F399, " grams)")</f>
        <v>NULL
 - NET WT. 0.80 oz (22.68 grams)</v>
      </c>
      <c r="N399" s="12">
        <v>10000000256</v>
      </c>
      <c r="O399" s="12">
        <v>30000000256</v>
      </c>
      <c r="P399" s="12">
        <v>50000000256</v>
      </c>
      <c r="Q399" s="12">
        <v>70000000256</v>
      </c>
      <c r="R399" s="12">
        <v>90000000256</v>
      </c>
      <c r="S399" s="12">
        <v>11000000256</v>
      </c>
      <c r="T399" s="12">
        <v>13000000256</v>
      </c>
      <c r="U399" s="10"/>
      <c r="V399" s="11"/>
      <c r="W399" s="8">
        <f>IF(G399 = "NULL", "NULL", G399/4)</f>
        <v>0.4</v>
      </c>
      <c r="X399" s="8">
        <f>IF(W399 = "NULL", "NULL", W399*28.35)</f>
        <v>11.340000000000002</v>
      </c>
      <c r="Y399" s="8">
        <f>IF(G399 = "NULL", "NULL", G399*4)</f>
        <v>6.4</v>
      </c>
      <c r="Z399" s="8">
        <f>IF(G399 = "NULL", "NULL", H399*4)</f>
        <v>181.44000000000003</v>
      </c>
      <c r="AA399" s="15">
        <v>15000000256</v>
      </c>
      <c r="AB399" s="8">
        <f>IF(OR(E399 = "NULL", G399 = "NULL"), "NULL", (E399+G399)/2)</f>
        <v>1.2000000000000002</v>
      </c>
      <c r="AC399" s="8">
        <f>IF(OR(F399 = "NULL", H399 = "NULL"), "NULL", (F399+H399)/2)</f>
        <v>34.020000000000003</v>
      </c>
      <c r="AD399" s="15">
        <v>17000000256</v>
      </c>
      <c r="AE399" s="8">
        <f>IF(H399 = "NULL", "NULL", AF399/28.35)</f>
        <v>4.0000000000000009</v>
      </c>
      <c r="AF399" s="8">
        <f>IF(H399 = "NULL", "NULL", J399*2)</f>
        <v>113.40000000000002</v>
      </c>
      <c r="AG399" s="15">
        <v>19000000256</v>
      </c>
      <c r="AH399" s="8">
        <f>IF(AB399 = "NULL", "NULL", AB399*2)</f>
        <v>2.4000000000000004</v>
      </c>
      <c r="AI399" s="8">
        <f>IF(AC399 = "NULL", "NULL", AC399*2)</f>
        <v>68.040000000000006</v>
      </c>
      <c r="AJ399" s="15">
        <v>21000000256</v>
      </c>
      <c r="AK399" s="13"/>
      <c r="AL399" s="11" t="str">
        <f>SUBSTITUTE(D399,CHAR(10)&amp;"• Packed in a facility and/or equipment that produces products containing peanuts, tree nuts, soybean, milk, dairy, eggs, fish, shellfish, wheat, sesame. •","")</f>
        <v>NULL</v>
      </c>
    </row>
    <row r="400" spans="1:38" ht="75" x14ac:dyDescent="0.3">
      <c r="A400" s="10" t="s">
        <v>907</v>
      </c>
      <c r="B400" s="10" t="s">
        <v>908</v>
      </c>
      <c r="C400" s="10" t="s">
        <v>909</v>
      </c>
      <c r="D400" s="11" t="s">
        <v>2473</v>
      </c>
      <c r="E400" s="8">
        <f>IF(F400 = "NULL", "NULL", F400/28.35)</f>
        <v>1</v>
      </c>
      <c r="F400" s="8">
        <v>28.35</v>
      </c>
      <c r="G400" s="8">
        <f>IF(H400 = "NULL", "NULL", H400/28.35)</f>
        <v>2</v>
      </c>
      <c r="H400" s="8">
        <v>56.7</v>
      </c>
      <c r="I400" s="8">
        <f>IF(G400 = "NULL", "NULL", G400*1.25)</f>
        <v>2.5</v>
      </c>
      <c r="J400" s="8">
        <f>IF(G400 = "NULL", "NULL", H400*1.25)</f>
        <v>70.875</v>
      </c>
      <c r="K400" s="8">
        <f>IF(G400 = "NULL", "NULL", G400*2)</f>
        <v>4</v>
      </c>
      <c r="L400" s="8">
        <f>IF(G400 = "NULL", "NULL", H400*2)</f>
        <v>113.4</v>
      </c>
      <c r="M400" s="11" t="str">
        <f>CONCATENATE(D400, CHAR(10), " - NET WT. ", TEXT(E400, "0.00"), " oz (", F400, " grams)")</f>
        <v>Pumpkin Pie Spice Ingredients:
natural spices
• Packed in a facility and/or equipment that produces products containing peanuts, tree nuts, soybean, milk, dairy, eggs, fish, shellfish, wheat, sesame. •
 - NET WT. 1.00 oz (28.35 grams)</v>
      </c>
      <c r="N400" s="12">
        <v>10000000258</v>
      </c>
      <c r="O400" s="12">
        <v>30000000258</v>
      </c>
      <c r="P400" s="12">
        <v>50000000258</v>
      </c>
      <c r="Q400" s="12">
        <v>70000000258</v>
      </c>
      <c r="R400" s="12">
        <v>90000000258</v>
      </c>
      <c r="S400" s="12">
        <v>11000000258</v>
      </c>
      <c r="T400" s="12">
        <v>13000000258</v>
      </c>
      <c r="U400" s="10" t="s">
        <v>38</v>
      </c>
      <c r="V400" s="11"/>
      <c r="W400" s="8">
        <f>IF(G400 = "NULL", "NULL", G400/4)</f>
        <v>0.5</v>
      </c>
      <c r="X400" s="8">
        <f>IF(W400 = "NULL", "NULL", W400*28.35)</f>
        <v>14.175000000000001</v>
      </c>
      <c r="Y400" s="8">
        <f>IF(G400 = "NULL", "NULL", G400*4)</f>
        <v>8</v>
      </c>
      <c r="Z400" s="8">
        <f>IF(G400 = "NULL", "NULL", H400*4)</f>
        <v>226.8</v>
      </c>
      <c r="AA400" s="15">
        <v>15000000258</v>
      </c>
      <c r="AB400" s="8">
        <f>IF(OR(E400 = "NULL", G400 = "NULL"), "NULL", (E400+G400)/2)</f>
        <v>1.5</v>
      </c>
      <c r="AC400" s="8">
        <f>IF(OR(F400 = "NULL", H400 = "NULL"), "NULL", (F400+H400)/2)</f>
        <v>42.525000000000006</v>
      </c>
      <c r="AD400" s="15">
        <v>17000000258</v>
      </c>
      <c r="AE400" s="8">
        <f>IF(H400 = "NULL", "NULL", AF400/28.35)</f>
        <v>5</v>
      </c>
      <c r="AF400" s="8">
        <f>IF(H400 = "NULL", "NULL", J400*2)</f>
        <v>141.75</v>
      </c>
      <c r="AG400" s="15">
        <v>19000000258</v>
      </c>
      <c r="AH400" s="8">
        <f>IF(AB400 = "NULL", "NULL", AB400*2)</f>
        <v>3</v>
      </c>
      <c r="AI400" s="8">
        <f>IF(AC400 = "NULL", "NULL", AC400*2)</f>
        <v>85.050000000000011</v>
      </c>
      <c r="AJ400" s="15">
        <v>21000000258</v>
      </c>
      <c r="AK400" s="13"/>
      <c r="AL400" s="11" t="str">
        <f>SUBSTITUTE(D400,CHAR(10)&amp;"• Packed in a facility and/or equipment that produces products containing peanuts, tree nuts, soybean, milk, dairy, eggs, fish, shellfish, wheat, sesame. •","")</f>
        <v>Pumpkin Pie Spice Ingredients:
natural spices</v>
      </c>
    </row>
    <row r="401" spans="1:38" ht="75" x14ac:dyDescent="0.3">
      <c r="A401" s="10" t="s">
        <v>910</v>
      </c>
      <c r="B401" s="10" t="s">
        <v>911</v>
      </c>
      <c r="C401" s="10" t="s">
        <v>912</v>
      </c>
      <c r="D401" s="11" t="s">
        <v>2422</v>
      </c>
      <c r="E401" s="8">
        <f>IF(F401 = "NULL", "NULL", F401/28.35)</f>
        <v>1.85</v>
      </c>
      <c r="F401" s="8">
        <v>52.447500000000005</v>
      </c>
      <c r="G401" s="8">
        <f>IF(H401 = "NULL", "NULL", H401/28.35)</f>
        <v>3.7</v>
      </c>
      <c r="H401" s="8">
        <v>104.89500000000001</v>
      </c>
      <c r="I401" s="8">
        <f>IF(G401 = "NULL", "NULL", G401*1.25)</f>
        <v>4.625</v>
      </c>
      <c r="J401" s="8">
        <f>IF(G401 = "NULL", "NULL", H401*1.25)</f>
        <v>131.11875000000001</v>
      </c>
      <c r="K401" s="8">
        <f>IF(G401 = "NULL", "NULL", G401*2)</f>
        <v>7.4</v>
      </c>
      <c r="L401" s="8">
        <f>IF(G401 = "NULL", "NULL", H401*2)</f>
        <v>209.79000000000002</v>
      </c>
      <c r="M401" s="11" t="str">
        <f>CONCATENATE(D401, CHAR(10), " - NET WT. ", TEXT(E401, "0.00"), " oz (", F401, " grams)")</f>
        <v>Pumpkin Spice Popcorn Seasoning Ingredients:
sugar, cinnamon, salt, spices
• Packed in a facility and/or equipment that produces products containing peanuts, tree nuts, soybean, milk, dairy, eggs, fish, shellfish, wheat, sesame. •
 - NET WT. 1.85 oz (52.4475 grams)</v>
      </c>
      <c r="N401" s="12">
        <v>10000000259</v>
      </c>
      <c r="O401" s="12">
        <v>30000000259</v>
      </c>
      <c r="P401" s="12">
        <v>50000000259</v>
      </c>
      <c r="Q401" s="12">
        <v>70000000259</v>
      </c>
      <c r="R401" s="12">
        <v>90000000259</v>
      </c>
      <c r="S401" s="12">
        <v>11000000259</v>
      </c>
      <c r="T401" s="12">
        <v>13000000259</v>
      </c>
      <c r="U401" s="10" t="s">
        <v>38</v>
      </c>
      <c r="V401" s="11"/>
      <c r="W401" s="8">
        <f>IF(G401 = "NULL", "NULL", G401/4)</f>
        <v>0.92500000000000004</v>
      </c>
      <c r="X401" s="8">
        <f>IF(W401 = "NULL", "NULL", W401*28.35)</f>
        <v>26.223750000000003</v>
      </c>
      <c r="Y401" s="8">
        <f>IF(G401 = "NULL", "NULL", G401*4)</f>
        <v>14.8</v>
      </c>
      <c r="Z401" s="8">
        <f>IF(G401 = "NULL", "NULL", H401*4)</f>
        <v>419.58000000000004</v>
      </c>
      <c r="AA401" s="15">
        <v>15000000259</v>
      </c>
      <c r="AB401" s="8">
        <f>IF(OR(E401 = "NULL", G401 = "NULL"), "NULL", (E401+G401)/2)</f>
        <v>2.7750000000000004</v>
      </c>
      <c r="AC401" s="8">
        <f>IF(OR(F401 = "NULL", H401 = "NULL"), "NULL", (F401+H401)/2)</f>
        <v>78.671250000000015</v>
      </c>
      <c r="AD401" s="15">
        <v>17000000259</v>
      </c>
      <c r="AE401" s="8">
        <f>IF(H401 = "NULL", "NULL", AF401/28.35)</f>
        <v>9.25</v>
      </c>
      <c r="AF401" s="8">
        <f>IF(H401 = "NULL", "NULL", J401*2)</f>
        <v>262.23750000000001</v>
      </c>
      <c r="AG401" s="15">
        <v>19000000259</v>
      </c>
      <c r="AH401" s="8">
        <f>IF(AB401 = "NULL", "NULL", AB401*2)</f>
        <v>5.5500000000000007</v>
      </c>
      <c r="AI401" s="8">
        <f>IF(AC401 = "NULL", "NULL", AC401*2)</f>
        <v>157.34250000000003</v>
      </c>
      <c r="AJ401" s="15">
        <v>21000000259</v>
      </c>
      <c r="AK401" s="13"/>
      <c r="AL401" s="11" t="str">
        <f>SUBSTITUTE(D401,CHAR(10)&amp;"• Packed in a facility and/or equipment that produces products containing peanuts, tree nuts, soybean, milk, dairy, eggs, fish, shellfish, wheat, sesame. •","")</f>
        <v>Pumpkin Spice Popcorn Seasoning Ingredients:
sugar, cinnamon, salt, spices</v>
      </c>
    </row>
    <row r="402" spans="1:38" ht="75" x14ac:dyDescent="0.3">
      <c r="A402" s="41" t="s">
        <v>913</v>
      </c>
      <c r="B402" s="10" t="s">
        <v>914</v>
      </c>
      <c r="C402" s="10" t="s">
        <v>914</v>
      </c>
      <c r="D402" s="11" t="s">
        <v>2199</v>
      </c>
      <c r="E402" s="8">
        <f>IF(F402 = "NULL", "NULL", F402/28.35)</f>
        <v>1.9</v>
      </c>
      <c r="F402" s="8">
        <v>53.865000000000002</v>
      </c>
      <c r="G402" s="8">
        <f>IF(H402 = "NULL", "NULL", H402/28.35)</f>
        <v>3.8</v>
      </c>
      <c r="H402" s="8">
        <v>107.73</v>
      </c>
      <c r="I402" s="8">
        <f>IF(G402 = "NULL", "NULL", G402*1.25)</f>
        <v>4.75</v>
      </c>
      <c r="J402" s="8">
        <f>IF(G402 = "NULL", "NULL", H402*1.25)</f>
        <v>134.66249999999999</v>
      </c>
      <c r="K402" s="8">
        <f>IF(G402 = "NULL", "NULL", G402*2)</f>
        <v>7.6</v>
      </c>
      <c r="L402" s="8">
        <f>IF(G402 = "NULL", "NULL", H402*2)</f>
        <v>215.46</v>
      </c>
      <c r="M402" s="11" t="str">
        <f>CONCATENATE(D402, CHAR(10), " - NET WT. ", TEXT(E402, "0.00"), " oz (", F402, " grams)")</f>
        <v>Pure Spanish Saffron Ingredients:
saffron
• Packed in a facility and/or equipment that produces products containing peanuts, tree nuts, soybean, milk, dairy, eggs, fish, shellfish, wheat, sesame. •
 - NET WT. 1.90 oz (53.865 grams)</v>
      </c>
      <c r="N402" s="12">
        <v>10000000464</v>
      </c>
      <c r="O402" s="12">
        <v>30000000464</v>
      </c>
      <c r="P402" s="12">
        <v>50000000464</v>
      </c>
      <c r="Q402" s="12">
        <v>70000000464</v>
      </c>
      <c r="R402" s="12">
        <v>90000000464</v>
      </c>
      <c r="S402" s="12">
        <v>11000000464</v>
      </c>
      <c r="T402" s="12">
        <v>13000000464</v>
      </c>
      <c r="U402" s="11"/>
      <c r="V402" s="11"/>
      <c r="W402" s="8">
        <f>IF(G402 = "NULL", "NULL", G402/4)</f>
        <v>0.95</v>
      </c>
      <c r="X402" s="8">
        <f>IF(W402 = "NULL", "NULL", W402*28.35)</f>
        <v>26.932500000000001</v>
      </c>
      <c r="Y402" s="8">
        <f>IF(G402 = "NULL", "NULL", G402*4)</f>
        <v>15.2</v>
      </c>
      <c r="Z402" s="8">
        <f>IF(G402 = "NULL", "NULL", H402*4)</f>
        <v>430.92</v>
      </c>
      <c r="AA402" s="15">
        <v>15000000464</v>
      </c>
      <c r="AB402" s="8">
        <f>IF(OR(E402 = "NULL", G402 = "NULL"), "NULL", (E402+G402)/2)</f>
        <v>2.8499999999999996</v>
      </c>
      <c r="AC402" s="8">
        <f>IF(OR(F402 = "NULL", H402 = "NULL"), "NULL", (F402+H402)/2)</f>
        <v>80.797499999999999</v>
      </c>
      <c r="AD402" s="15">
        <v>17000000464</v>
      </c>
      <c r="AE402" s="8">
        <f>IF(H402 = "NULL", "NULL", AF402/28.35)</f>
        <v>9.5</v>
      </c>
      <c r="AF402" s="8">
        <f>IF(H402 = "NULL", "NULL", J402*2)</f>
        <v>269.32499999999999</v>
      </c>
      <c r="AG402" s="15">
        <v>19000000464</v>
      </c>
      <c r="AH402" s="8">
        <f>IF(AB402 = "NULL", "NULL", AB402*2)</f>
        <v>5.6999999999999993</v>
      </c>
      <c r="AI402" s="8">
        <f>IF(AC402 = "NULL", "NULL", AC402*2)</f>
        <v>161.595</v>
      </c>
      <c r="AJ402" s="15">
        <v>21000000464</v>
      </c>
      <c r="AK402" s="13" t="s">
        <v>915</v>
      </c>
      <c r="AL402" s="11" t="str">
        <f>SUBSTITUTE(D402,CHAR(10)&amp;"• Packed in a facility and/or equipment that produces products containing peanuts, tree nuts, soybean, milk, dairy, eggs, fish, shellfish, wheat, sesame. •","")</f>
        <v>Pure Spanish Saffron Ingredients:
saffron</v>
      </c>
    </row>
    <row r="403" spans="1:38" ht="300" x14ac:dyDescent="0.3">
      <c r="A403" s="10" t="s">
        <v>917</v>
      </c>
      <c r="B403" s="10" t="s">
        <v>918</v>
      </c>
      <c r="C403" s="10" t="s">
        <v>918</v>
      </c>
      <c r="D403" s="11" t="s">
        <v>2437</v>
      </c>
      <c r="E403" s="8">
        <f>IF(F403 = "NULL", "NULL", F403/28.35)</f>
        <v>1.95</v>
      </c>
      <c r="F403" s="8">
        <v>55.282499999999999</v>
      </c>
      <c r="G403" s="8">
        <f>IF(H403 = "NULL", "NULL", H403/28.35)</f>
        <v>3.9</v>
      </c>
      <c r="H403" s="8">
        <v>110.565</v>
      </c>
      <c r="I403" s="8">
        <f>IF(G403 = "NULL", "NULL", G403*1.25)</f>
        <v>4.875</v>
      </c>
      <c r="J403" s="8">
        <f>IF(G403 = "NULL", "NULL", H403*1.25)</f>
        <v>138.20625000000001</v>
      </c>
      <c r="K403" s="8">
        <f>IF(G403 = "NULL", "NULL", G403*2)</f>
        <v>7.8</v>
      </c>
      <c r="L403" s="8">
        <f>IF(G403 = "NULL", "NULL", H403*2)</f>
        <v>221.13</v>
      </c>
      <c r="M403" s="11" t="str">
        <f>CONCATENATE(D403, CHAR(10), " - NET WT. ", TEXT(E403, "0.00"), " oz (", F403, " grams)")</f>
        <v>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Packed in a facility and/or equipment that produces products containing peanuts, tree nuts, soybean, milk, dairy, eggs, fish, shellfish, wheat, sesame. •
 - NET WT. 1.95 oz (55.2825 grams)</v>
      </c>
      <c r="N403" s="12">
        <v>10000000261</v>
      </c>
      <c r="O403" s="12">
        <v>30000000261</v>
      </c>
      <c r="P403" s="12">
        <v>50000000261</v>
      </c>
      <c r="Q403" s="12">
        <v>70000000261</v>
      </c>
      <c r="R403" s="12">
        <v>90000000261</v>
      </c>
      <c r="S403" s="12">
        <v>11000000261</v>
      </c>
      <c r="T403" s="12">
        <v>13000000261</v>
      </c>
      <c r="U403" s="10"/>
      <c r="V403" s="11"/>
      <c r="W403" s="8">
        <f>IF(G403 = "NULL", "NULL", G403/4)</f>
        <v>0.97499999999999998</v>
      </c>
      <c r="X403" s="8">
        <f>IF(W403 = "NULL", "NULL", W403*28.35)</f>
        <v>27.641249999999999</v>
      </c>
      <c r="Y403" s="8">
        <f>IF(G403 = "NULL", "NULL", G403*4)</f>
        <v>15.6</v>
      </c>
      <c r="Z403" s="8">
        <f>IF(G403 = "NULL", "NULL", H403*4)</f>
        <v>442.26</v>
      </c>
      <c r="AA403" s="15">
        <v>15000000261</v>
      </c>
      <c r="AB403" s="8">
        <f>IF(OR(E403 = "NULL", G403 = "NULL"), "NULL", (E403+G403)/2)</f>
        <v>2.9249999999999998</v>
      </c>
      <c r="AC403" s="8">
        <f>IF(OR(F403 = "NULL", H403 = "NULL"), "NULL", (F403+H403)/2)</f>
        <v>82.923749999999998</v>
      </c>
      <c r="AD403" s="15">
        <v>17000000261</v>
      </c>
      <c r="AE403" s="8">
        <f>IF(H403 = "NULL", "NULL", AF403/28.35)</f>
        <v>9.75</v>
      </c>
      <c r="AF403" s="8">
        <f>IF(H403 = "NULL", "NULL", J403*2)</f>
        <v>276.41250000000002</v>
      </c>
      <c r="AG403" s="15">
        <v>19000000261</v>
      </c>
      <c r="AH403" s="8">
        <f>IF(AB403 = "NULL", "NULL", AB403*2)</f>
        <v>5.85</v>
      </c>
      <c r="AI403" s="8">
        <f>IF(AC403 = "NULL", "NULL", AC403*2)</f>
        <v>165.8475</v>
      </c>
      <c r="AJ403" s="15">
        <v>21000000261</v>
      </c>
      <c r="AK403" s="13"/>
      <c r="AL403" s="11" t="str">
        <f>SUBSTITUTE(D403,CHAR(10)&amp;"• Packed in a facility and/or equipment that produces products containing peanuts, tree nuts, soybean, milk, dairy, eggs, fish, shellfish, wheat, sesame. •","")</f>
        <v>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v>
      </c>
    </row>
    <row r="404" spans="1:38" ht="150" x14ac:dyDescent="0.3">
      <c r="A404" s="39" t="s">
        <v>919</v>
      </c>
      <c r="B404" s="10" t="s">
        <v>920</v>
      </c>
      <c r="C404" s="10" t="s">
        <v>921</v>
      </c>
      <c r="D404" s="11" t="s">
        <v>2402</v>
      </c>
      <c r="E404" s="8">
        <f>IF(F404 = "NULL", "NULL", F404/28.35)</f>
        <v>1.5873015873015872</v>
      </c>
      <c r="F404" s="8">
        <v>45</v>
      </c>
      <c r="G404" s="8">
        <f>IF(H404 = "NULL", "NULL", H404/28.35)</f>
        <v>3.1746031746031744</v>
      </c>
      <c r="H404" s="8">
        <v>90</v>
      </c>
      <c r="I404" s="8">
        <f>IF(G404 = "NULL", "NULL", G404*1.25)</f>
        <v>3.9682539682539679</v>
      </c>
      <c r="J404" s="8">
        <f>IF(G404 = "NULL", "NULL", H404*1.25)</f>
        <v>112.5</v>
      </c>
      <c r="K404" s="8">
        <f>IF(G404 = "NULL", "NULL", G404*2)</f>
        <v>6.3492063492063489</v>
      </c>
      <c r="L404" s="8">
        <f>IF(G404 = "NULL", "NULL", H404*2)</f>
        <v>180</v>
      </c>
      <c r="M404" s="11" t="str">
        <f>CONCATENATE(D404, CHAR(10), " - NET WT. ", TEXT(E404, "0.00"), " oz (", F404, " grams)")</f>
        <v>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
 - NET WT. 1.59 oz (45 grams)</v>
      </c>
      <c r="N404" s="12">
        <v>10000000262</v>
      </c>
      <c r="O404" s="12">
        <v>30000000262</v>
      </c>
      <c r="P404" s="12">
        <v>50000000262</v>
      </c>
      <c r="Q404" s="12">
        <v>70000000262</v>
      </c>
      <c r="R404" s="12">
        <v>90000000262</v>
      </c>
      <c r="S404" s="12">
        <v>11000000262</v>
      </c>
      <c r="T404" s="12">
        <v>13000000262</v>
      </c>
      <c r="U404" s="10" t="s">
        <v>38</v>
      </c>
      <c r="V404" s="11" t="s">
        <v>1612</v>
      </c>
      <c r="W404" s="8">
        <f>IF(G404 = "NULL", "NULL", G404/4)</f>
        <v>0.79365079365079361</v>
      </c>
      <c r="X404" s="8">
        <f>IF(W404 = "NULL", "NULL", W404*28.35)</f>
        <v>22.5</v>
      </c>
      <c r="Y404" s="8">
        <f>IF(G404 = "NULL", "NULL", G404*4)</f>
        <v>12.698412698412698</v>
      </c>
      <c r="Z404" s="8">
        <f>IF(G404 = "NULL", "NULL", H404*4)</f>
        <v>360</v>
      </c>
      <c r="AA404" s="15">
        <v>15000000262</v>
      </c>
      <c r="AB404" s="8">
        <f>IF(OR(E404 = "NULL", G404 = "NULL"), "NULL", (E404+G404)/2)</f>
        <v>2.3809523809523809</v>
      </c>
      <c r="AC404" s="8">
        <f>IF(OR(F404 = "NULL", H404 = "NULL"), "NULL", (F404+H404)/2)</f>
        <v>67.5</v>
      </c>
      <c r="AD404" s="15">
        <v>17000000262</v>
      </c>
      <c r="AE404" s="8">
        <f>IF(H404 = "NULL", "NULL", AF404/28.35)</f>
        <v>7.9365079365079358</v>
      </c>
      <c r="AF404" s="8">
        <f>IF(H404 = "NULL", "NULL", J404*2)</f>
        <v>225</v>
      </c>
      <c r="AG404" s="15">
        <v>19000000262</v>
      </c>
      <c r="AH404" s="8">
        <f>IF(AB404 = "NULL", "NULL", AB404*2)</f>
        <v>4.7619047619047619</v>
      </c>
      <c r="AI404" s="8">
        <f>IF(AC404 = "NULL", "NULL", AC404*2)</f>
        <v>135</v>
      </c>
      <c r="AJ404" s="15">
        <v>21000000262</v>
      </c>
      <c r="AK404" s="13"/>
      <c r="AL404" s="11" t="str">
        <f>SUBSTITUTE(D404,CHAR(10)&amp;"• Packed in a facility and/or equipment that produces products containing peanuts, tree nuts, soybean, milk, dairy, eggs, fish, shellfish, wheat, sesame. •","")</f>
        <v>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v>
      </c>
    </row>
    <row r="405" spans="1:38" ht="150" x14ac:dyDescent="0.3">
      <c r="A405" s="41" t="s">
        <v>1759</v>
      </c>
      <c r="B405" s="10" t="s">
        <v>1741</v>
      </c>
      <c r="C405" s="10" t="s">
        <v>1741</v>
      </c>
      <c r="D405" s="11" t="s">
        <v>2209</v>
      </c>
      <c r="E405" s="8">
        <f>IF(F405 = "NULL", "NULL", F405/28.35)</f>
        <v>1.5873015873015872</v>
      </c>
      <c r="F405" s="8">
        <v>45</v>
      </c>
      <c r="G405" s="8">
        <f>IF(H405 = "NULL", "NULL", H405/28.35)</f>
        <v>3.1746031746031744</v>
      </c>
      <c r="H405" s="8">
        <v>90</v>
      </c>
      <c r="I405" s="8">
        <f>IF(G405 = "NULL", "NULL", G405*1.25)</f>
        <v>3.9682539682539679</v>
      </c>
      <c r="J405" s="8">
        <f>IF(G405 = "NULL", "NULL", H405*1.25)</f>
        <v>112.5</v>
      </c>
      <c r="K405" s="8">
        <f>IF(G405 = "NULL", "NULL", G405*2)</f>
        <v>6.3492063492063489</v>
      </c>
      <c r="L405" s="8">
        <f>IF(G405 = "NULL", "NULL", H405*2)</f>
        <v>180</v>
      </c>
      <c r="M405" s="11" t="str">
        <f>CONCATENATE(D405, CHAR(10), " - NET WT. ", TEXT(E405, "0.00"), " oz (", F405, " grams)")</f>
        <v>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
 - NET WT. 1.59 oz (45 grams)</v>
      </c>
      <c r="N405" s="12">
        <v>10000000513</v>
      </c>
      <c r="O405" s="12">
        <v>30000000513</v>
      </c>
      <c r="P405" s="12">
        <v>50000000513</v>
      </c>
      <c r="Q405" s="12">
        <v>70000000513</v>
      </c>
      <c r="R405" s="12">
        <v>90000000513</v>
      </c>
      <c r="S405" s="12">
        <v>11000000513</v>
      </c>
      <c r="T405" s="12">
        <v>13000000513</v>
      </c>
      <c r="U405" s="24"/>
      <c r="W405" s="8">
        <f>IF(G405 = "NULL", "NULL", G405/4)</f>
        <v>0.79365079365079361</v>
      </c>
      <c r="X405" s="8">
        <f>IF(W405 = "NULL", "NULL", W405*28.35)</f>
        <v>22.5</v>
      </c>
      <c r="Y405" s="8">
        <f>IF(G405 = "NULL", "NULL", G405*4)</f>
        <v>12.698412698412698</v>
      </c>
      <c r="Z405" s="8">
        <f>IF(G405 = "NULL", "NULL", H405*4)</f>
        <v>360</v>
      </c>
      <c r="AA405" s="15">
        <v>15000000513</v>
      </c>
      <c r="AB405" s="8">
        <f>IF(OR(E405 = "NULL", G405 = "NULL"), "NULL", (E405+G405)/2)</f>
        <v>2.3809523809523809</v>
      </c>
      <c r="AC405" s="8">
        <f>IF(OR(F405 = "NULL", H405 = "NULL"), "NULL", (F405+H405)/2)</f>
        <v>67.5</v>
      </c>
      <c r="AD405" s="15">
        <v>17000000513</v>
      </c>
      <c r="AE405" s="8">
        <f>IF(H405 = "NULL", "NULL", AF405/28.35)</f>
        <v>7.9365079365079358</v>
      </c>
      <c r="AF405" s="8">
        <f>IF(H405 = "NULL", "NULL", J405*2)</f>
        <v>225</v>
      </c>
      <c r="AG405" s="15">
        <v>19000000513</v>
      </c>
      <c r="AH405" s="8">
        <f>IF(AB405 = "NULL", "NULL", AB405*2)</f>
        <v>4.7619047619047619</v>
      </c>
      <c r="AI405" s="8">
        <f>IF(AC405 = "NULL", "NULL", AC405*2)</f>
        <v>135</v>
      </c>
      <c r="AJ405" s="15">
        <v>21000000513</v>
      </c>
      <c r="AK405" s="13" t="s">
        <v>1754</v>
      </c>
      <c r="AL405" s="11" t="str">
        <f>SUBSTITUTE(D405,CHAR(10)&amp;"• Packed in a facility and/or equipment that produces products containing peanuts, tree nuts, soybean, milk, dairy, eggs, fish, shellfish, wheat, sesame. •","")</f>
        <v>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v>
      </c>
    </row>
    <row r="406" spans="1:38" ht="90" x14ac:dyDescent="0.3">
      <c r="A406" s="10" t="s">
        <v>922</v>
      </c>
      <c r="B406" s="10" t="s">
        <v>923</v>
      </c>
      <c r="C406" s="10" t="s">
        <v>923</v>
      </c>
      <c r="D406" s="11" t="s">
        <v>2481</v>
      </c>
      <c r="E406" s="8">
        <f>IF(F406 = "NULL", "NULL", F406/28.35)</f>
        <v>1.3</v>
      </c>
      <c r="F406" s="8">
        <v>36.855000000000004</v>
      </c>
      <c r="G406" s="8">
        <f>IF(H406 = "NULL", "NULL", H406/28.35)</f>
        <v>2.6</v>
      </c>
      <c r="H406" s="8">
        <v>73.710000000000008</v>
      </c>
      <c r="I406" s="8">
        <f>IF(G406 = "NULL", "NULL", G406*1.25)</f>
        <v>3.25</v>
      </c>
      <c r="J406" s="8">
        <f>IF(G406 = "NULL", "NULL", H406*1.25)</f>
        <v>92.137500000000017</v>
      </c>
      <c r="K406" s="8">
        <f>IF(G406 = "NULL", "NULL", G406*2)</f>
        <v>5.2</v>
      </c>
      <c r="L406" s="8">
        <f>IF(G406 = "NULL", "NULL", H406*2)</f>
        <v>147.42000000000002</v>
      </c>
      <c r="M406" s="11" t="str">
        <f>CONCATENATE(D406, CHAR(10), " - NET WT. ", TEXT(E406, "0.00"), " oz (", F406, " grams)")</f>
        <v>Ras El Hanout Ingredients:
coriander, cumin, nutmeg, ginger, paprika, turmeric, black pepper, cardamom, red pepper, allspice, cloves
• Packed in a facility and/or equipment that produces products containing peanuts, tree nuts, soybean, milk, dairy, eggs, fish, shellfish, wheat, sesame. •
 - NET WT. 1.30 oz (36.855 grams)</v>
      </c>
      <c r="N406" s="12">
        <v>10000000263</v>
      </c>
      <c r="O406" s="12">
        <v>30000000263</v>
      </c>
      <c r="P406" s="12">
        <v>50000000263</v>
      </c>
      <c r="Q406" s="12">
        <v>70000000263</v>
      </c>
      <c r="R406" s="12">
        <v>90000000263</v>
      </c>
      <c r="S406" s="12">
        <v>11000000263</v>
      </c>
      <c r="T406" s="12">
        <v>13000000263</v>
      </c>
      <c r="U406" s="10"/>
      <c r="V406" s="11"/>
      <c r="W406" s="8">
        <f>IF(G406 = "NULL", "NULL", G406/4)</f>
        <v>0.65</v>
      </c>
      <c r="X406" s="8">
        <f>IF(W406 = "NULL", "NULL", W406*28.35)</f>
        <v>18.427500000000002</v>
      </c>
      <c r="Y406" s="8">
        <f>IF(G406 = "NULL", "NULL", G406*4)</f>
        <v>10.4</v>
      </c>
      <c r="Z406" s="8">
        <f>IF(G406 = "NULL", "NULL", H406*4)</f>
        <v>294.84000000000003</v>
      </c>
      <c r="AA406" s="15">
        <v>15000000263</v>
      </c>
      <c r="AB406" s="8">
        <f>IF(OR(E406 = "NULL", G406 = "NULL"), "NULL", (E406+G406)/2)</f>
        <v>1.9500000000000002</v>
      </c>
      <c r="AC406" s="8">
        <f>IF(OR(F406 = "NULL", H406 = "NULL"), "NULL", (F406+H406)/2)</f>
        <v>55.282500000000006</v>
      </c>
      <c r="AD406" s="15">
        <v>17000000263</v>
      </c>
      <c r="AE406" s="8">
        <f>IF(H406 = "NULL", "NULL", AF406/28.35)</f>
        <v>6.5000000000000009</v>
      </c>
      <c r="AF406" s="8">
        <f>IF(H406 = "NULL", "NULL", J406*2)</f>
        <v>184.27500000000003</v>
      </c>
      <c r="AG406" s="15">
        <v>19000000263</v>
      </c>
      <c r="AH406" s="8">
        <f>IF(AB406 = "NULL", "NULL", AB406*2)</f>
        <v>3.9000000000000004</v>
      </c>
      <c r="AI406" s="8">
        <f>IF(AC406 = "NULL", "NULL", AC406*2)</f>
        <v>110.56500000000001</v>
      </c>
      <c r="AJ406" s="15">
        <v>21000000263</v>
      </c>
      <c r="AK406" s="13"/>
      <c r="AL406" s="11" t="str">
        <f>SUBSTITUTE(D406,CHAR(10)&amp;"• Packed in a facility and/or equipment that produces products containing peanuts, tree nuts, soybean, milk, dairy, eggs, fish, shellfish, wheat, sesame. •","")</f>
        <v>Ras El Hanout Ingredients:
coriander, cumin, nutmeg, ginger, paprika, turmeric, black pepper, cardamom, red pepper, allspice, cloves</v>
      </c>
    </row>
    <row r="407" spans="1:38" ht="75" x14ac:dyDescent="0.3">
      <c r="A407" s="10" t="s">
        <v>1641</v>
      </c>
      <c r="B407" s="10" t="s">
        <v>924</v>
      </c>
      <c r="C407" s="10" t="s">
        <v>924</v>
      </c>
      <c r="D407" s="11" t="s">
        <v>2340</v>
      </c>
      <c r="E407" s="8">
        <f>IF(F407 = "NULL", "NULL", F407/28.35)</f>
        <v>0.8</v>
      </c>
      <c r="F407" s="8">
        <v>22.680000000000003</v>
      </c>
      <c r="G407" s="8">
        <f>IF(H407 = "NULL", "NULL", H407/28.35)</f>
        <v>1.6</v>
      </c>
      <c r="H407" s="8">
        <v>45.360000000000007</v>
      </c>
      <c r="I407" s="8">
        <f>IF(G407 = "NULL", "NULL", G407*1.25)</f>
        <v>2</v>
      </c>
      <c r="J407" s="8">
        <f>IF(G407 = "NULL", "NULL", H407*1.25)</f>
        <v>56.70000000000001</v>
      </c>
      <c r="K407" s="8">
        <f>IF(G407 = "NULL", "NULL", G407*2)</f>
        <v>3.2</v>
      </c>
      <c r="L407" s="8">
        <f>IF(G407 = "NULL", "NULL", H407*2)</f>
        <v>90.720000000000013</v>
      </c>
      <c r="M407" s="11" t="str">
        <f>CONCATENATE(D407, CHAR(10), " - NET WT. ", TEXT(E407, "0.00"), " oz (", F407, " grams)")</f>
        <v>Raspberry Tea Ingredients:
black tea, blackberry leaf, artificial flavor
• Packed in a facility and/or equipment that produces products containing peanuts, tree nuts, soybean, milk, dairy, eggs, fish, shellfish, wheat, sesame. •
 - NET WT. 0.80 oz (22.68 grams)</v>
      </c>
      <c r="N407" s="12">
        <v>10000000264</v>
      </c>
      <c r="O407" s="12">
        <v>30000000264</v>
      </c>
      <c r="P407" s="12">
        <v>50000000264</v>
      </c>
      <c r="Q407" s="12">
        <v>70000000264</v>
      </c>
      <c r="R407" s="12">
        <v>90000000264</v>
      </c>
      <c r="S407" s="12">
        <v>11000000264</v>
      </c>
      <c r="T407" s="12">
        <v>13000000264</v>
      </c>
      <c r="U407" s="10" t="s">
        <v>38</v>
      </c>
      <c r="V407" s="11" t="s">
        <v>1299</v>
      </c>
      <c r="W407" s="8">
        <f>IF(G407 = "NULL", "NULL", G407/4)</f>
        <v>0.4</v>
      </c>
      <c r="X407" s="8">
        <f>IF(W407 = "NULL", "NULL", W407*28.35)</f>
        <v>11.340000000000002</v>
      </c>
      <c r="Y407" s="8">
        <f>IF(G407 = "NULL", "NULL", G407*4)</f>
        <v>6.4</v>
      </c>
      <c r="Z407" s="8">
        <f>IF(G407 = "NULL", "NULL", H407*4)</f>
        <v>181.44000000000003</v>
      </c>
      <c r="AA407" s="15">
        <v>15000000264</v>
      </c>
      <c r="AB407" s="8">
        <f>IF(OR(E407 = "NULL", G407 = "NULL"), "NULL", (E407+G407)/2)</f>
        <v>1.2000000000000002</v>
      </c>
      <c r="AC407" s="8">
        <f>IF(OR(F407 = "NULL", H407 = "NULL"), "NULL", (F407+H407)/2)</f>
        <v>34.020000000000003</v>
      </c>
      <c r="AD407" s="15">
        <v>17000000264</v>
      </c>
      <c r="AE407" s="8">
        <f>IF(H407 = "NULL", "NULL", AF407/28.35)</f>
        <v>4.0000000000000009</v>
      </c>
      <c r="AF407" s="8">
        <f>IF(H407 = "NULL", "NULL", J407*2)</f>
        <v>113.40000000000002</v>
      </c>
      <c r="AG407" s="15">
        <v>19000000264</v>
      </c>
      <c r="AH407" s="8">
        <f>IF(AB407 = "NULL", "NULL", AB407*2)</f>
        <v>2.4000000000000004</v>
      </c>
      <c r="AI407" s="8">
        <f>IF(AC407 = "NULL", "NULL", AC407*2)</f>
        <v>68.040000000000006</v>
      </c>
      <c r="AJ407" s="15">
        <v>21000000264</v>
      </c>
      <c r="AK407" s="13"/>
      <c r="AL407" s="11" t="str">
        <f>SUBSTITUTE(D407,CHAR(10)&amp;"• Packed in a facility and/or equipment that produces products containing peanuts, tree nuts, soybean, milk, dairy, eggs, fish, shellfish, wheat, sesame. •","")</f>
        <v>Raspberry Tea Ingredients:
black tea, blackberry leaf, artificial flavor</v>
      </c>
    </row>
    <row r="408" spans="1:38" ht="90" x14ac:dyDescent="0.3">
      <c r="A408" s="10" t="s">
        <v>926</v>
      </c>
      <c r="B408" s="10" t="s">
        <v>927</v>
      </c>
      <c r="C408" s="10" t="s">
        <v>928</v>
      </c>
      <c r="D408" s="11" t="s">
        <v>2355</v>
      </c>
      <c r="E408" s="8">
        <f>IF(F408 = "NULL", "NULL", F408/28.35)</f>
        <v>0.8</v>
      </c>
      <c r="F408" s="8">
        <v>22.680000000000003</v>
      </c>
      <c r="G408" s="8">
        <f>IF(H408 = "NULL", "NULL", H408/28.35)</f>
        <v>1.6</v>
      </c>
      <c r="H408" s="8">
        <v>45.360000000000007</v>
      </c>
      <c r="I408" s="8">
        <f>IF(G408 = "NULL", "NULL", G408*1.25)</f>
        <v>2</v>
      </c>
      <c r="J408" s="8">
        <f>IF(G408 = "NULL", "NULL", H408*1.25)</f>
        <v>56.70000000000001</v>
      </c>
      <c r="K408" s="8">
        <f>IF(G408 = "NULL", "NULL", G408*2)</f>
        <v>3.2</v>
      </c>
      <c r="L408" s="8">
        <f>IF(G408 = "NULL", "NULL", H408*2)</f>
        <v>90.720000000000013</v>
      </c>
      <c r="M408" s="11" t="str">
        <f>CONCATENATE(D408, CHAR(10), " - NET WT. ", TEXT(E408, "0.00"), " oz (", F408, " grams)")</f>
        <v>Red Fruit Cocktail Tea Ingredients:
hibiscus petals, elderberries, black currants, currants, flavoring
• Packed in a facility and/or equipment that produces products containing peanuts, tree nuts, soybean, milk, dairy, eggs, fish, shellfish, wheat, sesame. •
 - NET WT. 0.80 oz (22.68 grams)</v>
      </c>
      <c r="N408" s="12">
        <v>10000000266</v>
      </c>
      <c r="O408" s="12">
        <v>30000000266</v>
      </c>
      <c r="P408" s="12">
        <v>50000000266</v>
      </c>
      <c r="Q408" s="12">
        <v>70000000266</v>
      </c>
      <c r="R408" s="12">
        <v>90000000266</v>
      </c>
      <c r="S408" s="12">
        <v>11000000266</v>
      </c>
      <c r="T408" s="12">
        <v>13000000266</v>
      </c>
      <c r="U408" s="10"/>
      <c r="V408" s="11"/>
      <c r="W408" s="8">
        <f>IF(G408 = "NULL", "NULL", G408/4)</f>
        <v>0.4</v>
      </c>
      <c r="X408" s="8">
        <f>IF(W408 = "NULL", "NULL", W408*28.35)</f>
        <v>11.340000000000002</v>
      </c>
      <c r="Y408" s="8">
        <f>IF(G408 = "NULL", "NULL", G408*4)</f>
        <v>6.4</v>
      </c>
      <c r="Z408" s="8">
        <f>IF(G408 = "NULL", "NULL", H408*4)</f>
        <v>181.44000000000003</v>
      </c>
      <c r="AA408" s="15">
        <v>15000000266</v>
      </c>
      <c r="AB408" s="8">
        <f>IF(OR(E408 = "NULL", G408 = "NULL"), "NULL", (E408+G408)/2)</f>
        <v>1.2000000000000002</v>
      </c>
      <c r="AC408" s="8">
        <f>IF(OR(F408 = "NULL", H408 = "NULL"), "NULL", (F408+H408)/2)</f>
        <v>34.020000000000003</v>
      </c>
      <c r="AD408" s="15">
        <v>17000000266</v>
      </c>
      <c r="AE408" s="8">
        <f>IF(H408 = "NULL", "NULL", AF408/28.35)</f>
        <v>4.0000000000000009</v>
      </c>
      <c r="AF408" s="8">
        <f>IF(H408 = "NULL", "NULL", J408*2)</f>
        <v>113.40000000000002</v>
      </c>
      <c r="AG408" s="15">
        <v>19000000266</v>
      </c>
      <c r="AH408" s="8">
        <f>IF(AB408 = "NULL", "NULL", AB408*2)</f>
        <v>2.4000000000000004</v>
      </c>
      <c r="AI408" s="8">
        <f>IF(AC408 = "NULL", "NULL", AC408*2)</f>
        <v>68.040000000000006</v>
      </c>
      <c r="AJ408" s="15">
        <v>21000000266</v>
      </c>
      <c r="AK408" s="13"/>
      <c r="AL408" s="11" t="str">
        <f>SUBSTITUTE(D408,CHAR(10)&amp;"• Packed in a facility and/or equipment that produces products containing peanuts, tree nuts, soybean, milk, dairy, eggs, fish, shellfish, wheat, sesame. •","")</f>
        <v>Red Fruit Cocktail Tea Ingredients:
hibiscus petals, elderberries, black currants, currants, flavoring</v>
      </c>
    </row>
    <row r="409" spans="1:38" ht="90" x14ac:dyDescent="0.3">
      <c r="A409" s="10" t="s">
        <v>2046</v>
      </c>
      <c r="B409" s="10" t="s">
        <v>2047</v>
      </c>
      <c r="C409" s="10" t="s">
        <v>2048</v>
      </c>
      <c r="D409" s="11" t="s">
        <v>2320</v>
      </c>
      <c r="E409" s="8">
        <f>IF(F409 = "NULL", "NULL", F409/28.35)</f>
        <v>1</v>
      </c>
      <c r="F409" s="8">
        <v>28.35</v>
      </c>
      <c r="G409" s="8">
        <f>IF(H409 = "NULL", "NULL", H409/28.35)</f>
        <v>2</v>
      </c>
      <c r="H409" s="8">
        <v>56.7</v>
      </c>
      <c r="I409" s="8">
        <f>IF(G409 = "NULL", "NULL", G409*1.25)</f>
        <v>2.5</v>
      </c>
      <c r="J409" s="8">
        <f>IF(G409 = "NULL", "NULL", H409*1.25)</f>
        <v>70.875</v>
      </c>
      <c r="K409" s="8">
        <f>IF(G409 = "NULL", "NULL", G409*2)</f>
        <v>4</v>
      </c>
      <c r="L409" s="8">
        <f>IF(G409 = "NULL", "NULL", H409*2)</f>
        <v>113.4</v>
      </c>
      <c r="M409" s="11" t="str">
        <f>CONCATENATE(D409, CHAR(10), " - NET WT. ", TEXT(E409, "0.00"), " oz (", F409, " grams)")</f>
        <v>Red Hot Heat Grill Seasoning Ingredients:
salt, pepper, coriander, cumin, fennel, paprika, chipotle, crushed red pepper, habanero
• Packed in a facility and/or equipment that produces products containing peanuts, tree nuts, soybean, milk, dairy, eggs, fish, shellfish, wheat, sesame. •
 - NET WT. 1.00 oz (28.35 grams)</v>
      </c>
      <c r="N409" s="12">
        <v>10000000568</v>
      </c>
      <c r="O409" s="12">
        <v>30000000568</v>
      </c>
      <c r="P409" s="12">
        <v>50000000568</v>
      </c>
      <c r="Q409" s="12">
        <v>70000000568</v>
      </c>
      <c r="R409" s="12">
        <v>90000000568</v>
      </c>
      <c r="S409" s="12">
        <v>11000000568</v>
      </c>
      <c r="T409" s="12">
        <v>13000000568</v>
      </c>
      <c r="U409" s="24"/>
      <c r="W409" s="8">
        <f>IF(G409 = "NULL", "NULL", G409/4)</f>
        <v>0.5</v>
      </c>
      <c r="X409" s="8">
        <f>IF(W409 = "NULL", "NULL", W409*28.35)</f>
        <v>14.175000000000001</v>
      </c>
      <c r="Y409" s="8">
        <f>IF(G409 = "NULL", "NULL", G409*4)</f>
        <v>8</v>
      </c>
      <c r="Z409" s="8">
        <f>IF(G409 = "NULL", "NULL", H409*4)</f>
        <v>226.8</v>
      </c>
      <c r="AA409" s="15">
        <v>15000000568</v>
      </c>
      <c r="AB409" s="8">
        <f>IF(OR(E409 = "NULL", G409 = "NULL"), "NULL", (E409+G409)/2)</f>
        <v>1.5</v>
      </c>
      <c r="AC409" s="8">
        <f>IF(OR(F409 = "NULL", H409 = "NULL"), "NULL", (F409+H409)/2)</f>
        <v>42.525000000000006</v>
      </c>
      <c r="AD409" s="15">
        <v>17000000568</v>
      </c>
      <c r="AE409" s="15">
        <f>IF(H409 = "NULL", "NULL", AF409/28.35)</f>
        <v>5</v>
      </c>
      <c r="AF409" s="15">
        <f>IF(H409 = "NULL", "NULL", J409*2)</f>
        <v>141.75</v>
      </c>
      <c r="AG409" s="15">
        <v>19000000568</v>
      </c>
      <c r="AH409" s="8">
        <f>IF(AB409 = "NULL", "NULL", AB409*2)</f>
        <v>3</v>
      </c>
      <c r="AI409" s="8">
        <f>IF(AC409 = "NULL", "NULL", AC409*2)</f>
        <v>85.050000000000011</v>
      </c>
      <c r="AJ409" s="15">
        <v>21000000568</v>
      </c>
      <c r="AK409" s="13" t="s">
        <v>2049</v>
      </c>
      <c r="AL409" s="11" t="str">
        <f>SUBSTITUTE(D409,CHAR(10)&amp;"• Packed in a facility and/or equipment that produces products containing peanuts, tree nuts, soybean, milk, dairy, eggs, fish, shellfish, wheat, sesame. •","")</f>
        <v>Red Hot Heat Grill Seasoning Ingredients:
salt, pepper, coriander, cumin, fennel, paprika, chipotle, crushed red pepper, habanero</v>
      </c>
    </row>
    <row r="410" spans="1:38" ht="90" x14ac:dyDescent="0.3">
      <c r="A410" s="10" t="s">
        <v>1628</v>
      </c>
      <c r="B410" s="10" t="s">
        <v>1334</v>
      </c>
      <c r="C410" s="10" t="s">
        <v>1334</v>
      </c>
      <c r="D410" s="11" t="s">
        <v>2395</v>
      </c>
      <c r="E410" s="8">
        <f>IF(F410 = "NULL", "NULL", F410/28.35)</f>
        <v>0.70546737213403876</v>
      </c>
      <c r="F410" s="8">
        <v>20</v>
      </c>
      <c r="G410" s="8">
        <f>IF(H410 = "NULL", "NULL", H410/28.35)</f>
        <v>1.4109347442680775</v>
      </c>
      <c r="H410" s="8">
        <v>40</v>
      </c>
      <c r="I410" s="8">
        <f>IF(G410 = "NULL", "NULL", G410*1.25)</f>
        <v>1.7636684303350969</v>
      </c>
      <c r="J410" s="8">
        <f>IF(G410 = "NULL", "NULL", H410*1.25)</f>
        <v>50</v>
      </c>
      <c r="K410" s="8">
        <f>IF(G410 = "NULL", "NULL", G410*2)</f>
        <v>2.821869488536155</v>
      </c>
      <c r="L410" s="8">
        <f>IF(G410 = "NULL", "NULL", H410*2)</f>
        <v>80</v>
      </c>
      <c r="M410" s="11" t="str">
        <f>CONCATENATE(D410, CHAR(10), " - NET WT. ", TEXT(E410, "0.00"), " oz (", F410, " grams)")</f>
        <v>Red Hot Pepper Flakes Ingredients:
dehydrated crushed red pepper skin and seeds (pepper plant is in the cayenne pepper family)
• Packed in a facility and/or equipment that produces products containing peanuts, tree nuts, soybean, milk, dairy, eggs, fish, shellfish, wheat, sesame. •
 - NET WT. 0.71 oz (20 grams)</v>
      </c>
      <c r="N410" s="12">
        <v>10000000500</v>
      </c>
      <c r="O410" s="12">
        <v>30000000500</v>
      </c>
      <c r="P410" s="12">
        <v>50000000500</v>
      </c>
      <c r="Q410" s="12">
        <v>70000000500</v>
      </c>
      <c r="R410" s="12">
        <v>90000000500</v>
      </c>
      <c r="S410" s="12">
        <v>11000000500</v>
      </c>
      <c r="T410" s="12">
        <v>13000000500</v>
      </c>
      <c r="U410" s="10" t="s">
        <v>38</v>
      </c>
      <c r="V410" s="11" t="s">
        <v>195</v>
      </c>
      <c r="W410" s="8">
        <f>IF(G410 = "NULL", "NULL", G410/4)</f>
        <v>0.35273368606701938</v>
      </c>
      <c r="X410" s="8">
        <f>IF(W410 = "NULL", "NULL", W410*28.35)</f>
        <v>10</v>
      </c>
      <c r="Y410" s="8">
        <f>IF(G410 = "NULL", "NULL", G410*4)</f>
        <v>5.6437389770723101</v>
      </c>
      <c r="Z410" s="8">
        <f>IF(G410 = "NULL", "NULL", H410*4)</f>
        <v>160</v>
      </c>
      <c r="AA410" s="15">
        <v>15000000500</v>
      </c>
      <c r="AB410" s="8">
        <f>IF(OR(E410 = "NULL", G410 = "NULL"), "NULL", (E410+G410)/2)</f>
        <v>1.0582010582010581</v>
      </c>
      <c r="AC410" s="8">
        <f>IF(OR(F410 = "NULL", H410 = "NULL"), "NULL", (F410+H410)/2)</f>
        <v>30</v>
      </c>
      <c r="AD410" s="15">
        <v>17000000500</v>
      </c>
      <c r="AE410" s="8">
        <f>IF(H410 = "NULL", "NULL", AF410/28.35)</f>
        <v>3.5273368606701938</v>
      </c>
      <c r="AF410" s="8">
        <f>IF(H410 = "NULL", "NULL", J410*2)</f>
        <v>100</v>
      </c>
      <c r="AG410" s="15">
        <v>19000000500</v>
      </c>
      <c r="AH410" s="8">
        <f>IF(AB410 = "NULL", "NULL", AB410*2)</f>
        <v>2.1164021164021163</v>
      </c>
      <c r="AI410" s="8">
        <f>IF(AC410 = "NULL", "NULL", AC410*2)</f>
        <v>60</v>
      </c>
      <c r="AJ410" s="15">
        <v>21000000500</v>
      </c>
      <c r="AK410" s="13" t="s">
        <v>1611</v>
      </c>
      <c r="AL410" s="11" t="str">
        <f>SUBSTITUTE(D410,CHAR(10)&amp;"• Packed in a facility and/or equipment that produces products containing peanuts, tree nuts, soybean, milk, dairy, eggs, fish, shellfish, wheat, sesame. •","")</f>
        <v>Red Hot Pepper Flakes Ingredients:
dehydrated crushed red pepper skin and seeds (pepper plant is in the cayenne pepper family)</v>
      </c>
    </row>
    <row r="411" spans="1:38" ht="150" x14ac:dyDescent="0.3">
      <c r="A411" s="10" t="s">
        <v>929</v>
      </c>
      <c r="B411" s="10" t="s">
        <v>930</v>
      </c>
      <c r="C411" s="10" t="s">
        <v>931</v>
      </c>
      <c r="D411" s="11" t="s">
        <v>2614</v>
      </c>
      <c r="E411" s="8">
        <f>IF(F411 = "NULL", "NULL", F411/28.35)</f>
        <v>2</v>
      </c>
      <c r="F411" s="8">
        <v>56.7</v>
      </c>
      <c r="G411" s="8">
        <f>IF(H411 = "NULL", "NULL", H411/28.35)</f>
        <v>4</v>
      </c>
      <c r="H411" s="8">
        <v>113.4</v>
      </c>
      <c r="I411" s="8">
        <f>IF(G411 = "NULL", "NULL", G411*1.25)</f>
        <v>5</v>
      </c>
      <c r="J411" s="8">
        <f>IF(G411 = "NULL", "NULL", H411*1.25)</f>
        <v>141.75</v>
      </c>
      <c r="K411" s="8">
        <f>IF(G411 = "NULL", "NULL", G411*2)</f>
        <v>8</v>
      </c>
      <c r="L411" s="8">
        <f>IF(G411 = "NULL", "NULL", H411*2)</f>
        <v>226.8</v>
      </c>
      <c r="M411" s="11" t="str">
        <f>CONCATENATE(D411, CHAR(10), " - NET WT. ", TEXT(E411, "0.00"), " oz (", F411, " grams)")</f>
        <v>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411" s="12">
        <v>10000000267</v>
      </c>
      <c r="O411" s="12">
        <v>30000000267</v>
      </c>
      <c r="P411" s="12">
        <v>50000000267</v>
      </c>
      <c r="Q411" s="12">
        <v>70000000267</v>
      </c>
      <c r="R411" s="12">
        <v>90000000267</v>
      </c>
      <c r="S411" s="12">
        <v>11000000267</v>
      </c>
      <c r="T411" s="12">
        <v>13000000267</v>
      </c>
      <c r="U411" s="10"/>
      <c r="V411" s="11"/>
      <c r="W411" s="8">
        <f>IF(G411 = "NULL", "NULL", G411/4)</f>
        <v>1</v>
      </c>
      <c r="X411" s="8">
        <f>IF(W411 = "NULL", "NULL", W411*28.35)</f>
        <v>28.35</v>
      </c>
      <c r="Y411" s="8">
        <f>IF(G411 = "NULL", "NULL", G411*4)</f>
        <v>16</v>
      </c>
      <c r="Z411" s="8">
        <f>IF(G411 = "NULL", "NULL", H411*4)</f>
        <v>453.6</v>
      </c>
      <c r="AA411" s="15">
        <v>15000000267</v>
      </c>
      <c r="AB411" s="8">
        <f>IF(OR(E411 = "NULL", G411 = "NULL"), "NULL", (E411+G411)/2)</f>
        <v>3</v>
      </c>
      <c r="AC411" s="8">
        <f>IF(OR(F411 = "NULL", H411 = "NULL"), "NULL", (F411+H411)/2)</f>
        <v>85.050000000000011</v>
      </c>
      <c r="AD411" s="15">
        <v>17000000267</v>
      </c>
      <c r="AE411" s="8">
        <f>IF(H411 = "NULL", "NULL", AF411/28.35)</f>
        <v>10</v>
      </c>
      <c r="AF411" s="8">
        <f>IF(H411 = "NULL", "NULL", J411*2)</f>
        <v>283.5</v>
      </c>
      <c r="AG411" s="15">
        <v>19000000267</v>
      </c>
      <c r="AH411" s="8">
        <f>IF(AB411 = "NULL", "NULL", AB411*2)</f>
        <v>6</v>
      </c>
      <c r="AI411" s="8">
        <f>IF(AC411 = "NULL", "NULL", AC411*2)</f>
        <v>170.10000000000002</v>
      </c>
      <c r="AJ411" s="15">
        <v>21000000267</v>
      </c>
      <c r="AK411" s="13"/>
      <c r="AL411" s="11" t="str">
        <f>SUBSTITUTE(D411,CHAR(10)&amp;"• Packed in a facility and/or equipment that produces products containing peanuts, tree nuts, soybean, milk, dairy, eggs, fish, shellfish, wheat, sesame. •","")</f>
        <v>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v>
      </c>
    </row>
    <row r="412" spans="1:38" ht="105" x14ac:dyDescent="0.3">
      <c r="A412" s="10" t="s">
        <v>932</v>
      </c>
      <c r="B412" s="10" t="s">
        <v>933</v>
      </c>
      <c r="C412" s="10" t="s">
        <v>933</v>
      </c>
      <c r="D412" s="11" t="s">
        <v>2237</v>
      </c>
      <c r="E412" s="8">
        <f>IF(F412 = "NULL", "NULL", F412/28.35)</f>
        <v>1.6</v>
      </c>
      <c r="F412" s="8">
        <v>45.360000000000007</v>
      </c>
      <c r="G412" s="8">
        <f>IF(H412 = "NULL", "NULL", H412/28.35)</f>
        <v>3.2</v>
      </c>
      <c r="H412" s="8">
        <v>90.720000000000013</v>
      </c>
      <c r="I412" s="8">
        <f>IF(G412 = "NULL", "NULL", G412*1.25)</f>
        <v>4</v>
      </c>
      <c r="J412" s="8">
        <f>IF(G412 = "NULL", "NULL", H412*1.25)</f>
        <v>113.40000000000002</v>
      </c>
      <c r="K412" s="8">
        <f>IF(G412 = "NULL", "NULL", G412*2)</f>
        <v>6.4</v>
      </c>
      <c r="L412" s="8">
        <f>IF(G412 = "NULL", "NULL", H412*2)</f>
        <v>181.44000000000003</v>
      </c>
      <c r="M412" s="11" t="str">
        <f>CONCATENATE(D412, CHAR(10), " - NET WT. ", TEXT(E412, "0.00"), " oz (", F412, " grams)")</f>
        <v>River City Blend Ingredients:
onion powder, garlic powder, coriander, black pepper, crushed chili flakes, minced onion, minced garlic, cut &amp; sifted rosemary, crushed red pepper, parsley
• Packed in a facility and/or equipment that produces products containing peanuts, tree nuts, soybean, milk, dairy, eggs, fish, shellfish, wheat, sesame. •
 - NET WT. 1.60 oz (45.36 grams)</v>
      </c>
      <c r="N412" s="12">
        <v>10000000456</v>
      </c>
      <c r="O412" s="12">
        <v>30000000456</v>
      </c>
      <c r="P412" s="12">
        <v>50000000456</v>
      </c>
      <c r="Q412" s="12">
        <v>70000000456</v>
      </c>
      <c r="R412" s="12">
        <v>90000000456</v>
      </c>
      <c r="S412" s="12">
        <v>11000000456</v>
      </c>
      <c r="T412" s="12">
        <v>13000000456</v>
      </c>
      <c r="U412" s="10"/>
      <c r="V412" s="11"/>
      <c r="W412" s="8">
        <f>IF(G412 = "NULL", "NULL", G412/4)</f>
        <v>0.8</v>
      </c>
      <c r="X412" s="8">
        <f>IF(W412 = "NULL", "NULL", W412*28.35)</f>
        <v>22.680000000000003</v>
      </c>
      <c r="Y412" s="8">
        <f>IF(G412 = "NULL", "NULL", G412*4)</f>
        <v>12.8</v>
      </c>
      <c r="Z412" s="8">
        <f>IF(G412 = "NULL", "NULL", H412*4)</f>
        <v>362.88000000000005</v>
      </c>
      <c r="AA412" s="15">
        <v>15000000456</v>
      </c>
      <c r="AB412" s="8">
        <f>IF(OR(E412 = "NULL", G412 = "NULL"), "NULL", (E412+G412)/2)</f>
        <v>2.4000000000000004</v>
      </c>
      <c r="AC412" s="8">
        <f>IF(OR(F412 = "NULL", H412 = "NULL"), "NULL", (F412+H412)/2)</f>
        <v>68.040000000000006</v>
      </c>
      <c r="AD412" s="15">
        <v>17000000456</v>
      </c>
      <c r="AE412" s="8">
        <f>IF(H412 = "NULL", "NULL", AF412/28.35)</f>
        <v>8.0000000000000018</v>
      </c>
      <c r="AF412" s="8">
        <f>IF(H412 = "NULL", "NULL", J412*2)</f>
        <v>226.80000000000004</v>
      </c>
      <c r="AG412" s="15">
        <v>19000000456</v>
      </c>
      <c r="AH412" s="8">
        <f>IF(AB412 = "NULL", "NULL", AB412*2)</f>
        <v>4.8000000000000007</v>
      </c>
      <c r="AI412" s="8">
        <f>IF(AC412 = "NULL", "NULL", AC412*2)</f>
        <v>136.08000000000001</v>
      </c>
      <c r="AJ412" s="15">
        <v>21000000456</v>
      </c>
      <c r="AK412" s="13" t="s">
        <v>934</v>
      </c>
      <c r="AL412" s="11" t="str">
        <f>SUBSTITUTE(D412,CHAR(10)&amp;"• Packed in a facility and/or equipment that produces products containing peanuts, tree nuts, soybean, milk, dairy, eggs, fish, shellfish, wheat, sesame. •","")</f>
        <v>River City Blend Ingredients:
onion powder, garlic powder, coriander, black pepper, crushed chili flakes, minced onion, minced garlic, cut &amp; sifted rosemary, crushed red pepper, parsley</v>
      </c>
    </row>
    <row r="413" spans="1:38" ht="75" x14ac:dyDescent="0.3">
      <c r="A413" s="10" t="s">
        <v>935</v>
      </c>
      <c r="B413" s="10" t="s">
        <v>936</v>
      </c>
      <c r="C413" s="10" t="s">
        <v>936</v>
      </c>
      <c r="D413" s="11" t="s">
        <v>2254</v>
      </c>
      <c r="E413" s="8">
        <f>IF(F413 = "NULL", "NULL", F413/28.35)</f>
        <v>2.0499999999999998</v>
      </c>
      <c r="F413" s="8">
        <v>58.1175</v>
      </c>
      <c r="G413" s="8">
        <f>IF(H413 = "NULL", "NULL", H413/28.35)</f>
        <v>4.0999999999999996</v>
      </c>
      <c r="H413" s="8">
        <v>116.235</v>
      </c>
      <c r="I413" s="8">
        <f>IF(G413 = "NULL", "NULL", G413*1.25)</f>
        <v>5.125</v>
      </c>
      <c r="J413" s="8">
        <f>IF(G413 = "NULL", "NULL", H413*1.25)</f>
        <v>145.29374999999999</v>
      </c>
      <c r="K413" s="8">
        <f>IF(G413 = "NULL", "NULL", G413*2)</f>
        <v>8.1999999999999993</v>
      </c>
      <c r="L413" s="8">
        <f>IF(G413 = "NULL", "NULL", H413*2)</f>
        <v>232.47</v>
      </c>
      <c r="M413" s="11" t="str">
        <f>CONCATENATE(D413, CHAR(10), " - NET WT. ", TEXT(E413, "0.00"), " oz (", F413, " grams)")</f>
        <v>Roast Beef Seasoning Ingredients:
onion, garlic, salt, black pepper
• Packed in a facility and/or equipment that produces products containing peanuts, tree nuts, soybean, milk, dairy, eggs, fish, shellfish, wheat, sesame. •
 - NET WT. 2.05 oz (58.1175 grams)</v>
      </c>
      <c r="N413" s="12">
        <v>10000000268</v>
      </c>
      <c r="O413" s="12">
        <v>30000000268</v>
      </c>
      <c r="P413" s="12">
        <v>50000000268</v>
      </c>
      <c r="Q413" s="12">
        <v>70000000268</v>
      </c>
      <c r="R413" s="12">
        <v>90000000268</v>
      </c>
      <c r="S413" s="12">
        <v>11000000268</v>
      </c>
      <c r="T413" s="12">
        <v>13000000268</v>
      </c>
      <c r="U413" s="10"/>
      <c r="V413" s="11"/>
      <c r="W413" s="8">
        <f>IF(G413 = "NULL", "NULL", G413/4)</f>
        <v>1.0249999999999999</v>
      </c>
      <c r="X413" s="8">
        <f>IF(W413 = "NULL", "NULL", W413*28.35)</f>
        <v>29.05875</v>
      </c>
      <c r="Y413" s="8">
        <f>IF(G413 = "NULL", "NULL", G413*4)</f>
        <v>16.399999999999999</v>
      </c>
      <c r="Z413" s="8">
        <f>IF(G413 = "NULL", "NULL", H413*4)</f>
        <v>464.94</v>
      </c>
      <c r="AA413" s="15">
        <v>15000000268</v>
      </c>
      <c r="AB413" s="8">
        <f>IF(OR(E413 = "NULL", G413 = "NULL"), "NULL", (E413+G413)/2)</f>
        <v>3.0749999999999997</v>
      </c>
      <c r="AC413" s="8">
        <f>IF(OR(F413 = "NULL", H413 = "NULL"), "NULL", (F413+H413)/2)</f>
        <v>87.176249999999996</v>
      </c>
      <c r="AD413" s="15">
        <v>17000000268</v>
      </c>
      <c r="AE413" s="8">
        <f>IF(H413 = "NULL", "NULL", AF413/28.35)</f>
        <v>10.249999999999998</v>
      </c>
      <c r="AF413" s="8">
        <f>IF(H413 = "NULL", "NULL", J413*2)</f>
        <v>290.58749999999998</v>
      </c>
      <c r="AG413" s="15">
        <v>19000000268</v>
      </c>
      <c r="AH413" s="8">
        <f>IF(AB413 = "NULL", "NULL", AB413*2)</f>
        <v>6.1499999999999995</v>
      </c>
      <c r="AI413" s="8">
        <f>IF(AC413 = "NULL", "NULL", AC413*2)</f>
        <v>174.35249999999999</v>
      </c>
      <c r="AJ413" s="15">
        <v>21000000268</v>
      </c>
      <c r="AK413" s="13"/>
      <c r="AL413" s="11" t="str">
        <f>SUBSTITUTE(D413,CHAR(10)&amp;"• Packed in a facility and/or equipment that produces products containing peanuts, tree nuts, soybean, milk, dairy, eggs, fish, shellfish, wheat, sesame. •","")</f>
        <v>Roast Beef Seasoning Ingredients:
onion, garlic, salt, black pepper</v>
      </c>
    </row>
    <row r="414" spans="1:38" ht="105" x14ac:dyDescent="0.3">
      <c r="A414" s="10" t="s">
        <v>937</v>
      </c>
      <c r="B414" s="10" t="s">
        <v>938</v>
      </c>
      <c r="C414" s="10" t="s">
        <v>939</v>
      </c>
      <c r="D414" s="11" t="s">
        <v>2260</v>
      </c>
      <c r="E414" s="8">
        <f>IF(F414 = "NULL", "NULL", F414/28.35)</f>
        <v>1.7</v>
      </c>
      <c r="F414" s="8">
        <v>48.195</v>
      </c>
      <c r="G414" s="8">
        <f>IF(H414 = "NULL", "NULL", H414/28.35)</f>
        <v>3.4</v>
      </c>
      <c r="H414" s="8">
        <v>96.39</v>
      </c>
      <c r="I414" s="8">
        <f>IF(G414 = "NULL", "NULL", G414*1.25)</f>
        <v>4.25</v>
      </c>
      <c r="J414" s="8">
        <f>IF(G414 = "NULL", "NULL", H414*1.25)</f>
        <v>120.4875</v>
      </c>
      <c r="K414" s="8">
        <f>IF(G414 = "NULL", "NULL", G414*2)</f>
        <v>6.8</v>
      </c>
      <c r="L414" s="8">
        <f>IF(G414 = "NULL", "NULL", H414*2)</f>
        <v>192.78</v>
      </c>
      <c r="M414" s="11" t="str">
        <f>CONCATENATE(D414, CHAR(10), " - NET WT. ", TEXT(E414, "0.00"), " oz (", F414, " grams)")</f>
        <v>Roasted Chicken Dinner Seasoning Ingredients:
garlic, basil, oregano, pepper, salt, coriander, ginger, paprika, thyme, citric acid, soybean oil, &lt;2% calcium stearate as anti caking agent, spices
• Packed in a facility and/or equipment that produces products containing peanuts, tree nuts, soybean, milk, dairy, eggs, fish, shellfish, wheat, sesame. •
 - NET WT. 1.70 oz (48.195 grams)</v>
      </c>
      <c r="N414" s="12">
        <v>10000000269</v>
      </c>
      <c r="O414" s="12">
        <v>30000000269</v>
      </c>
      <c r="P414" s="12">
        <v>50000000269</v>
      </c>
      <c r="Q414" s="12">
        <v>70000000269</v>
      </c>
      <c r="R414" s="12">
        <v>90000000269</v>
      </c>
      <c r="S414" s="12">
        <v>11000000269</v>
      </c>
      <c r="T414" s="12">
        <v>13000000269</v>
      </c>
      <c r="U414" s="10"/>
      <c r="V414" s="11"/>
      <c r="W414" s="8">
        <f>IF(G414 = "NULL", "NULL", G414/4)</f>
        <v>0.85</v>
      </c>
      <c r="X414" s="8">
        <f>IF(W414 = "NULL", "NULL", W414*28.35)</f>
        <v>24.0975</v>
      </c>
      <c r="Y414" s="8">
        <f>IF(G414 = "NULL", "NULL", G414*4)</f>
        <v>13.6</v>
      </c>
      <c r="Z414" s="8">
        <f>IF(G414 = "NULL", "NULL", H414*4)</f>
        <v>385.56</v>
      </c>
      <c r="AA414" s="15">
        <v>15000000269</v>
      </c>
      <c r="AB414" s="8">
        <f>IF(OR(E414 = "NULL", G414 = "NULL"), "NULL", (E414+G414)/2)</f>
        <v>2.5499999999999998</v>
      </c>
      <c r="AC414" s="8">
        <f>IF(OR(F414 = "NULL", H414 = "NULL"), "NULL", (F414+H414)/2)</f>
        <v>72.292500000000004</v>
      </c>
      <c r="AD414" s="15">
        <v>17000000269</v>
      </c>
      <c r="AE414" s="8">
        <f>IF(H414 = "NULL", "NULL", AF414/28.35)</f>
        <v>8.5</v>
      </c>
      <c r="AF414" s="8">
        <f>IF(H414 = "NULL", "NULL", J414*2)</f>
        <v>240.97499999999999</v>
      </c>
      <c r="AG414" s="15">
        <v>19000000269</v>
      </c>
      <c r="AH414" s="8">
        <f>IF(AB414 = "NULL", "NULL", AB414*2)</f>
        <v>5.0999999999999996</v>
      </c>
      <c r="AI414" s="8">
        <f>IF(AC414 = "NULL", "NULL", AC414*2)</f>
        <v>144.58500000000001</v>
      </c>
      <c r="AJ414" s="15">
        <v>21000000269</v>
      </c>
      <c r="AK414" s="13"/>
      <c r="AL414" s="11" t="str">
        <f>SUBSTITUTE(D414,CHAR(10)&amp;"• Packed in a facility and/or equipment that produces products containing peanuts, tree nuts, soybean, milk, dairy, eggs, fish, shellfish, wheat, sesame. •","")</f>
        <v>Roasted Chicken Dinner Seasoning Ingredients:
garlic, basil, oregano, pepper, salt, coriander, ginger, paprika, thyme, citric acid, soybean oil, &lt;2% calcium stearate as anti caking agent, spices</v>
      </c>
    </row>
    <row r="415" spans="1:38" ht="75" x14ac:dyDescent="0.3">
      <c r="A415" s="10" t="s">
        <v>940</v>
      </c>
      <c r="B415" s="10" t="s">
        <v>941</v>
      </c>
      <c r="C415" s="10" t="s">
        <v>942</v>
      </c>
      <c r="D415" s="11" t="s">
        <v>2381</v>
      </c>
      <c r="E415" s="8">
        <f>IF(F415 = "NULL", "NULL", F415/28.35)</f>
        <v>1.3</v>
      </c>
      <c r="F415" s="8">
        <v>36.855000000000004</v>
      </c>
      <c r="G415" s="8">
        <f>IF(H415 = "NULL", "NULL", H415/28.35)</f>
        <v>2.6</v>
      </c>
      <c r="H415" s="8">
        <v>73.710000000000008</v>
      </c>
      <c r="I415" s="8">
        <f>IF(G415 = "NULL", "NULL", G415*1.25)</f>
        <v>3.25</v>
      </c>
      <c r="J415" s="8">
        <f>IF(G415 = "NULL", "NULL", H415*1.25)</f>
        <v>92.137500000000017</v>
      </c>
      <c r="K415" s="8">
        <f>IF(G415 = "NULL", "NULL", G415*2)</f>
        <v>5.2</v>
      </c>
      <c r="L415" s="8">
        <f>IF(G415 = "NULL", "NULL", H415*2)</f>
        <v>147.42000000000002</v>
      </c>
      <c r="M415" s="11" t="str">
        <f>CONCATENATE(D415, CHAR(10), " - NET WT. ", TEXT(E415, "0.00"), " oz (", F415, " grams)")</f>
        <v>Roasted Garlic Pepper Ingredients:
black pepper, garlic, onion, and white pepper
• Packed in a facility and/or equipment that produces products containing peanuts, tree nuts, soybean, milk, dairy, eggs, fish, shellfish, wheat, sesame. •
 - NET WT. 1.30 oz (36.855 grams)</v>
      </c>
      <c r="N415" s="12">
        <v>10000000271</v>
      </c>
      <c r="O415" s="12">
        <v>30000000271</v>
      </c>
      <c r="P415" s="12">
        <v>50000000271</v>
      </c>
      <c r="Q415" s="12">
        <v>70000000271</v>
      </c>
      <c r="R415" s="12">
        <v>90000000271</v>
      </c>
      <c r="S415" s="12">
        <v>11000000271</v>
      </c>
      <c r="T415" s="12">
        <v>13000000271</v>
      </c>
      <c r="U415" s="10" t="s">
        <v>38</v>
      </c>
      <c r="V415" s="11" t="s">
        <v>138</v>
      </c>
      <c r="W415" s="8">
        <f>IF(G415 = "NULL", "NULL", G415/4)</f>
        <v>0.65</v>
      </c>
      <c r="X415" s="8">
        <f>IF(W415 = "NULL", "NULL", W415*28.35)</f>
        <v>18.427500000000002</v>
      </c>
      <c r="Y415" s="8">
        <f>IF(G415 = "NULL", "NULL", G415*4)</f>
        <v>10.4</v>
      </c>
      <c r="Z415" s="8">
        <f>IF(G415 = "NULL", "NULL", H415*4)</f>
        <v>294.84000000000003</v>
      </c>
      <c r="AA415" s="15">
        <v>15000000271</v>
      </c>
      <c r="AB415" s="8">
        <f>IF(OR(E415 = "NULL", G415 = "NULL"), "NULL", (E415+G415)/2)</f>
        <v>1.9500000000000002</v>
      </c>
      <c r="AC415" s="8">
        <f>IF(OR(F415 = "NULL", H415 = "NULL"), "NULL", (F415+H415)/2)</f>
        <v>55.282500000000006</v>
      </c>
      <c r="AD415" s="15">
        <v>17000000271</v>
      </c>
      <c r="AE415" s="8">
        <f>IF(H415 = "NULL", "NULL", AF415/28.35)</f>
        <v>6.5000000000000009</v>
      </c>
      <c r="AF415" s="8">
        <f>IF(H415 = "NULL", "NULL", J415*2)</f>
        <v>184.27500000000003</v>
      </c>
      <c r="AG415" s="15">
        <v>19000000271</v>
      </c>
      <c r="AH415" s="8">
        <f>IF(AB415 = "NULL", "NULL", AB415*2)</f>
        <v>3.9000000000000004</v>
      </c>
      <c r="AI415" s="8">
        <f>IF(AC415 = "NULL", "NULL", AC415*2)</f>
        <v>110.56500000000001</v>
      </c>
      <c r="AJ415" s="15">
        <v>21000000271</v>
      </c>
      <c r="AK415" s="13"/>
      <c r="AL415" s="11" t="str">
        <f>SUBSTITUTE(D415,CHAR(10)&amp;"• Packed in a facility and/or equipment that produces products containing peanuts, tree nuts, soybean, milk, dairy, eggs, fish, shellfish, wheat, sesame. •","")</f>
        <v>Roasted Garlic Pepper Ingredients:
black pepper, garlic, onion, and white pepper</v>
      </c>
    </row>
    <row r="416" spans="1:38" ht="105" x14ac:dyDescent="0.3">
      <c r="A416" s="10" t="s">
        <v>1665</v>
      </c>
      <c r="B416" s="10" t="s">
        <v>943</v>
      </c>
      <c r="C416" s="10" t="s">
        <v>944</v>
      </c>
      <c r="D416" s="11" t="s">
        <v>2435</v>
      </c>
      <c r="E416" s="8">
        <f>IF(F416 = "NULL", "NULL", F416/28.35)</f>
        <v>1.8</v>
      </c>
      <c r="F416" s="8">
        <v>51.03</v>
      </c>
      <c r="G416" s="8">
        <f>IF(H416 = "NULL", "NULL", H416/28.35)</f>
        <v>3.6</v>
      </c>
      <c r="H416" s="8">
        <v>102.06</v>
      </c>
      <c r="I416" s="8">
        <f>IF(G416 = "NULL", "NULL", G416*1.25)</f>
        <v>4.5</v>
      </c>
      <c r="J416" s="8">
        <f>IF(G416 = "NULL", "NULL", H416*1.25)</f>
        <v>127.575</v>
      </c>
      <c r="K416" s="8">
        <f>IF(G416 = "NULL", "NULL", G416*2)</f>
        <v>7.2</v>
      </c>
      <c r="L416" s="8">
        <f>IF(G416 = "NULL", "NULL", H416*2)</f>
        <v>204.12</v>
      </c>
      <c r="M416" s="11" t="str">
        <f>CONCATENATE(D416, CHAR(10), " - NET WT. ", TEXT(E416, "0.00"), " oz (", F416, " grams)")</f>
        <v>Roasted Garlic Pepper Pizza Seasoning Ingredients:
dehydrated garlic, spices, dehydrated red and green bell peppers, salt, dehydrated onion, brown sugar and natural flavor
• Packed in a facility and/or equipment that produces products containing peanuts, tree nuts, soybean, milk, dairy, eggs, fish, shellfish, wheat, sesame. •
 - NET WT. 1.80 oz (51.03 grams)</v>
      </c>
      <c r="N416" s="12">
        <v>10000000417</v>
      </c>
      <c r="O416" s="12">
        <v>30000000417</v>
      </c>
      <c r="P416" s="12">
        <v>50000000417</v>
      </c>
      <c r="Q416" s="12">
        <v>70000000417</v>
      </c>
      <c r="R416" s="12">
        <v>90000000417</v>
      </c>
      <c r="S416" s="12">
        <v>11000000417</v>
      </c>
      <c r="T416" s="12">
        <v>13000000417</v>
      </c>
      <c r="U416" s="10" t="s">
        <v>38</v>
      </c>
      <c r="V416" s="11" t="s">
        <v>1300</v>
      </c>
      <c r="W416" s="8">
        <f>IF(G416 = "NULL", "NULL", G416/4)</f>
        <v>0.9</v>
      </c>
      <c r="X416" s="8">
        <f>IF(W416 = "NULL", "NULL", W416*28.35)</f>
        <v>25.515000000000001</v>
      </c>
      <c r="Y416" s="8">
        <f>IF(G416 = "NULL", "NULL", G416*4)</f>
        <v>14.4</v>
      </c>
      <c r="Z416" s="8">
        <f>IF(G416 = "NULL", "NULL", H416*4)</f>
        <v>408.24</v>
      </c>
      <c r="AA416" s="15">
        <v>15000000417</v>
      </c>
      <c r="AB416" s="8">
        <f>IF(OR(E416 = "NULL", G416 = "NULL"), "NULL", (E416+G416)/2)</f>
        <v>2.7</v>
      </c>
      <c r="AC416" s="8">
        <f>IF(OR(F416 = "NULL", H416 = "NULL"), "NULL", (F416+H416)/2)</f>
        <v>76.545000000000002</v>
      </c>
      <c r="AD416" s="15">
        <v>17000000417</v>
      </c>
      <c r="AE416" s="8">
        <f>IF(H416 = "NULL", "NULL", AF416/28.35)</f>
        <v>9</v>
      </c>
      <c r="AF416" s="8">
        <f>IF(H416 = "NULL", "NULL", J416*2)</f>
        <v>255.15</v>
      </c>
      <c r="AG416" s="15">
        <v>19000000417</v>
      </c>
      <c r="AH416" s="8">
        <f>IF(AB416 = "NULL", "NULL", AB416*2)</f>
        <v>5.4</v>
      </c>
      <c r="AI416" s="8">
        <f>IF(AC416 = "NULL", "NULL", AC416*2)</f>
        <v>153.09</v>
      </c>
      <c r="AJ416" s="15">
        <v>21000000417</v>
      </c>
      <c r="AK416" s="13"/>
      <c r="AL416" s="11" t="str">
        <f>SUBSTITUTE(D416,CHAR(10)&amp;"• Packed in a facility and/or equipment that produces products containing peanuts, tree nuts, soybean, milk, dairy, eggs, fish, shellfish, wheat, sesame. •","")</f>
        <v>Roasted Garlic Pepper Pizza Seasoning Ingredients:
dehydrated garlic, spices, dehydrated red and green bell peppers, salt, dehydrated onion, brown sugar and natural flavor</v>
      </c>
    </row>
    <row r="417" spans="1:38" ht="75" x14ac:dyDescent="0.3">
      <c r="A417" s="10" t="s">
        <v>945</v>
      </c>
      <c r="B417" s="10" t="s">
        <v>946</v>
      </c>
      <c r="C417" s="10" t="s">
        <v>947</v>
      </c>
      <c r="D417" s="11" t="s">
        <v>2547</v>
      </c>
      <c r="E417" s="8">
        <f>IF(F417 = "NULL", "NULL", F417/28.35)</f>
        <v>0.8</v>
      </c>
      <c r="F417" s="8">
        <v>22.680000000000003</v>
      </c>
      <c r="G417" s="8">
        <f>IF(H417 = "NULL", "NULL", H417/28.35)</f>
        <v>1.6</v>
      </c>
      <c r="H417" s="8">
        <v>45.360000000000007</v>
      </c>
      <c r="I417" s="8">
        <f>IF(G417 = "NULL", "NULL", G417*1.25)</f>
        <v>2</v>
      </c>
      <c r="J417" s="8">
        <f>IF(G417 = "NULL", "NULL", H417*1.25)</f>
        <v>56.70000000000001</v>
      </c>
      <c r="K417" s="8">
        <f>IF(G417 = "NULL", "NULL", G417*2)</f>
        <v>3.2</v>
      </c>
      <c r="L417" s="8">
        <f>IF(G417 = "NULL", "NULL", H417*2)</f>
        <v>90.720000000000013</v>
      </c>
      <c r="M417" s="11" t="str">
        <f>CONCATENATE(D417, CHAR(10), " - NET WT. ", TEXT(E417, "0.00"), " oz (", F417, " grams)")</f>
        <v>Roasted Garlic Sea Salt Ingredients:
natural sea salt, roasted garlic powder
• Packed in a facility and/or equipment that produces products containing peanuts, tree nuts, soybean, milk, dairy, eggs, fish, shellfish, wheat, sesame. •
 - NET WT. 0.80 oz (22.68 grams)</v>
      </c>
      <c r="N417" s="12">
        <v>10000000270</v>
      </c>
      <c r="O417" s="12">
        <v>30000000270</v>
      </c>
      <c r="P417" s="12">
        <v>50000000270</v>
      </c>
      <c r="Q417" s="12">
        <v>70000000270</v>
      </c>
      <c r="R417" s="12">
        <v>90000000270</v>
      </c>
      <c r="S417" s="12">
        <v>11000000270</v>
      </c>
      <c r="T417" s="12">
        <v>13000000270</v>
      </c>
      <c r="U417" s="10"/>
      <c r="V417" s="11"/>
      <c r="W417" s="8">
        <f>IF(G417 = "NULL", "NULL", G417/4)</f>
        <v>0.4</v>
      </c>
      <c r="X417" s="8">
        <f>IF(W417 = "NULL", "NULL", W417*28.35)</f>
        <v>11.340000000000002</v>
      </c>
      <c r="Y417" s="8">
        <f>IF(G417 = "NULL", "NULL", G417*4)</f>
        <v>6.4</v>
      </c>
      <c r="Z417" s="8">
        <f>IF(G417 = "NULL", "NULL", H417*4)</f>
        <v>181.44000000000003</v>
      </c>
      <c r="AA417" s="15">
        <v>15000000270</v>
      </c>
      <c r="AB417" s="8">
        <f>IF(OR(E417 = "NULL", G417 = "NULL"), "NULL", (E417+G417)/2)</f>
        <v>1.2000000000000002</v>
      </c>
      <c r="AC417" s="8">
        <f>IF(OR(F417 = "NULL", H417 = "NULL"), "NULL", (F417+H417)/2)</f>
        <v>34.020000000000003</v>
      </c>
      <c r="AD417" s="15">
        <v>17000000270</v>
      </c>
      <c r="AE417" s="8">
        <f>IF(H417 = "NULL", "NULL", AF417/28.35)</f>
        <v>4.0000000000000009</v>
      </c>
      <c r="AF417" s="8">
        <f>IF(H417 = "NULL", "NULL", J417*2)</f>
        <v>113.40000000000002</v>
      </c>
      <c r="AG417" s="15">
        <v>19000000270</v>
      </c>
      <c r="AH417" s="8">
        <f>IF(AB417 = "NULL", "NULL", AB417*2)</f>
        <v>2.4000000000000004</v>
      </c>
      <c r="AI417" s="8">
        <f>IF(AC417 = "NULL", "NULL", AC417*2)</f>
        <v>68.040000000000006</v>
      </c>
      <c r="AJ417" s="15">
        <v>21000000270</v>
      </c>
      <c r="AK417" s="13"/>
      <c r="AL417" s="11" t="str">
        <f>SUBSTITUTE(D417,CHAR(10)&amp;"• Packed in a facility and/or equipment that produces products containing peanuts, tree nuts, soybean, milk, dairy, eggs, fish, shellfish, wheat, sesame. •","")</f>
        <v>Roasted Garlic Sea Salt Ingredients:
natural sea salt, roasted garlic powder</v>
      </c>
    </row>
    <row r="418" spans="1:38" ht="105" x14ac:dyDescent="0.3">
      <c r="A418" s="10" t="s">
        <v>1662</v>
      </c>
      <c r="B418" s="10" t="s">
        <v>949</v>
      </c>
      <c r="C418" s="10" t="s">
        <v>950</v>
      </c>
      <c r="D418" s="11" t="s">
        <v>2431</v>
      </c>
      <c r="E418" s="8">
        <f>IF(F418 = "NULL", "NULL", F418/28.35)</f>
        <v>1.7</v>
      </c>
      <c r="F418" s="8">
        <v>48.195</v>
      </c>
      <c r="G418" s="8">
        <f>IF(H418 = "NULL", "NULL", H418/28.35)</f>
        <v>3.4</v>
      </c>
      <c r="H418" s="8">
        <v>96.39</v>
      </c>
      <c r="I418" s="8">
        <f>IF(G418 = "NULL", "NULL", G418*1.25)</f>
        <v>4.25</v>
      </c>
      <c r="J418" s="8">
        <f>IF(G418 = "NULL", "NULL", H418*1.25)</f>
        <v>120.4875</v>
      </c>
      <c r="K418" s="8">
        <f>IF(G418 = "NULL", "NULL", G418*2)</f>
        <v>6.8</v>
      </c>
      <c r="L418" s="8">
        <f>IF(G418 = "NULL", "NULL", H418*2)</f>
        <v>192.78</v>
      </c>
      <c r="M418" s="11" t="str">
        <f>CONCATENATE(D418, CHAR(10), " - NET WT. ", TEXT(E418, "0.00"), " oz (", F418, " grams)")</f>
        <v>Roma Romano Pizza Seasoning Ingredients:
garlic pepper seasoning, tomato powder, Romano cheese powder, herbs, &lt; 1% silicon dioxide
• ALLERGY ALERT: contains milk •
• Packed in a facility and/or equipment that produces products containing peanuts, tree nuts, soybean, milk, dairy, eggs, fish, shellfish, wheat, sesame. •
 - NET WT. 1.70 oz (48.195 grams)</v>
      </c>
      <c r="N418" s="12">
        <v>10000000272</v>
      </c>
      <c r="O418" s="12">
        <v>30000000272</v>
      </c>
      <c r="P418" s="12">
        <v>50000000272</v>
      </c>
      <c r="Q418" s="12">
        <v>70000000272</v>
      </c>
      <c r="R418" s="12">
        <v>90000000272</v>
      </c>
      <c r="S418" s="12">
        <v>11000000272</v>
      </c>
      <c r="T418" s="12">
        <v>13000000272</v>
      </c>
      <c r="U418" s="10" t="s">
        <v>38</v>
      </c>
      <c r="V418" s="11" t="s">
        <v>255</v>
      </c>
      <c r="W418" s="8">
        <f>IF(G418 = "NULL", "NULL", G418/4)</f>
        <v>0.85</v>
      </c>
      <c r="X418" s="8">
        <f>IF(W418 = "NULL", "NULL", W418*28.35)</f>
        <v>24.0975</v>
      </c>
      <c r="Y418" s="8">
        <f>IF(G418 = "NULL", "NULL", G418*4)</f>
        <v>13.6</v>
      </c>
      <c r="Z418" s="8">
        <f>IF(G418 = "NULL", "NULL", H418*4)</f>
        <v>385.56</v>
      </c>
      <c r="AA418" s="15">
        <v>15000000272</v>
      </c>
      <c r="AB418" s="8">
        <f>IF(OR(E418 = "NULL", G418 = "NULL"), "NULL", (E418+G418)/2)</f>
        <v>2.5499999999999998</v>
      </c>
      <c r="AC418" s="8">
        <f>IF(OR(F418 = "NULL", H418 = "NULL"), "NULL", (F418+H418)/2)</f>
        <v>72.292500000000004</v>
      </c>
      <c r="AD418" s="15">
        <v>17000000272</v>
      </c>
      <c r="AE418" s="8">
        <f>IF(H418 = "NULL", "NULL", AF418/28.35)</f>
        <v>8.5</v>
      </c>
      <c r="AF418" s="8">
        <f>IF(H418 = "NULL", "NULL", J418*2)</f>
        <v>240.97499999999999</v>
      </c>
      <c r="AG418" s="15">
        <v>19000000272</v>
      </c>
      <c r="AH418" s="8">
        <f>IF(AB418 = "NULL", "NULL", AB418*2)</f>
        <v>5.0999999999999996</v>
      </c>
      <c r="AI418" s="8">
        <f>IF(AC418 = "NULL", "NULL", AC418*2)</f>
        <v>144.58500000000001</v>
      </c>
      <c r="AJ418" s="15">
        <v>21000000272</v>
      </c>
      <c r="AK418" s="13"/>
      <c r="AL418" s="11" t="str">
        <f>SUBSTITUTE(D418,CHAR(10)&amp;"• Packed in a facility and/or equipment that produces products containing peanuts, tree nuts, soybean, milk, dairy, eggs, fish, shellfish, wheat, sesame. •","")</f>
        <v>Roma Romano Pizza Seasoning Ingredients:
garlic pepper seasoning, tomato powder, Romano cheese powder, herbs, &lt; 1% silicon dioxide
• ALLERGY ALERT: contains milk •</v>
      </c>
    </row>
    <row r="419" spans="1:38" ht="120" x14ac:dyDescent="0.3">
      <c r="A419" s="10" t="s">
        <v>951</v>
      </c>
      <c r="B419" s="10" t="s">
        <v>952</v>
      </c>
      <c r="C419" s="10" t="s">
        <v>953</v>
      </c>
      <c r="D419" s="11" t="s">
        <v>2158</v>
      </c>
      <c r="E419" s="8">
        <f>IF(F419 = "NULL", "NULL", F419/28.35)</f>
        <v>1.1000000000000001</v>
      </c>
      <c r="F419" s="8">
        <v>31.185000000000006</v>
      </c>
      <c r="G419" s="8">
        <f>IF(H419 = "NULL", "NULL", H419/28.35)</f>
        <v>2.2000000000000002</v>
      </c>
      <c r="H419" s="8">
        <v>62.370000000000012</v>
      </c>
      <c r="I419" s="8">
        <f>IF(G419 = "NULL", "NULL", G419*1.25)</f>
        <v>2.75</v>
      </c>
      <c r="J419" s="8">
        <f>IF(G419 = "NULL", "NULL", H419*1.25)</f>
        <v>77.96250000000002</v>
      </c>
      <c r="K419" s="8">
        <f>IF(G419 = "NULL", "NULL", G419*2)</f>
        <v>4.4000000000000004</v>
      </c>
      <c r="L419" s="8">
        <f>IF(G419 = "NULL", "NULL", H419*2)</f>
        <v>124.74000000000002</v>
      </c>
      <c r="M419" s="11" t="str">
        <f>CONCATENATE(D419, CHAR(10), " - NET WT. ", TEXT(E419, "0.00"), " oz (", F419, " grams)")</f>
        <v>Romano Cheese Powder Ingredients:
dehydrated blend of Romano cheese (part skim cow milk, cheese culture, salt, enzymes) sodium phosphate
• ALLERGY ALERT: contains dairy •
• No artificial flavors or colors •
• Packed in a facility and/or equipment that produces products containing peanuts, tree nuts, soybean, milk, dairy, eggs, fish, shellfish, wheat, sesame. •
 - NET WT. 1.10 oz (31.185 grams)</v>
      </c>
      <c r="N419" s="12">
        <v>10000000273</v>
      </c>
      <c r="O419" s="12">
        <v>30000000273</v>
      </c>
      <c r="P419" s="12">
        <v>50000000273</v>
      </c>
      <c r="Q419" s="12">
        <v>70000000273</v>
      </c>
      <c r="R419" s="12">
        <v>90000000273</v>
      </c>
      <c r="S419" s="12">
        <v>11000000273</v>
      </c>
      <c r="T419" s="12">
        <v>13000000273</v>
      </c>
      <c r="U419" s="10"/>
      <c r="V419" s="11"/>
      <c r="W419" s="8">
        <f>IF(G419 = "NULL", "NULL", G419/4)</f>
        <v>0.55000000000000004</v>
      </c>
      <c r="X419" s="8">
        <f>IF(W419 = "NULL", "NULL", W419*28.35)</f>
        <v>15.592500000000003</v>
      </c>
      <c r="Y419" s="8">
        <f>IF(G419 = "NULL", "NULL", G419*4)</f>
        <v>8.8000000000000007</v>
      </c>
      <c r="Z419" s="8">
        <f>IF(G419 = "NULL", "NULL", H419*4)</f>
        <v>249.48000000000005</v>
      </c>
      <c r="AA419" s="15">
        <v>15000000273</v>
      </c>
      <c r="AB419" s="8">
        <f>IF(OR(E419 = "NULL", G419 = "NULL"), "NULL", (E419+G419)/2)</f>
        <v>1.6500000000000001</v>
      </c>
      <c r="AC419" s="8">
        <f>IF(OR(F419 = "NULL", H419 = "NULL"), "NULL", (F419+H419)/2)</f>
        <v>46.777500000000011</v>
      </c>
      <c r="AD419" s="15">
        <v>17000000273</v>
      </c>
      <c r="AE419" s="8">
        <f>IF(H419 = "NULL", "NULL", AF419/28.35)</f>
        <v>5.5000000000000009</v>
      </c>
      <c r="AF419" s="8">
        <f>IF(H419 = "NULL", "NULL", J419*2)</f>
        <v>155.92500000000004</v>
      </c>
      <c r="AG419" s="15">
        <v>19000000273</v>
      </c>
      <c r="AH419" s="8">
        <f>IF(AB419 = "NULL", "NULL", AB419*2)</f>
        <v>3.3000000000000003</v>
      </c>
      <c r="AI419" s="8">
        <f>IF(AC419 = "NULL", "NULL", AC419*2)</f>
        <v>93.555000000000021</v>
      </c>
      <c r="AJ419" s="15">
        <v>21000000273</v>
      </c>
      <c r="AK419" s="13"/>
      <c r="AL419" s="11" t="str">
        <f>SUBSTITUTE(D419,CHAR(10)&amp;"• Packed in a facility and/or equipment that produces products containing peanuts, tree nuts, soybean, milk, dairy, eggs, fish, shellfish, wheat, sesame. •","")</f>
        <v>Romano Cheese Powder Ingredients:
dehydrated blend of Romano cheese (part skim cow milk, cheese culture, salt, enzymes) sodium phosphate
• ALLERGY ALERT: contains dairy •
• No artificial flavors or colors •</v>
      </c>
    </row>
    <row r="420" spans="1:38" ht="75" x14ac:dyDescent="0.3">
      <c r="A420" s="39" t="s">
        <v>954</v>
      </c>
      <c r="B420" s="10" t="s">
        <v>955</v>
      </c>
      <c r="C420" s="10" t="s">
        <v>955</v>
      </c>
      <c r="D420" s="11" t="s">
        <v>2354</v>
      </c>
      <c r="E420" s="8">
        <f>IF(F420 = "NULL", "NULL", F420/28.35)</f>
        <v>0.8</v>
      </c>
      <c r="F420" s="8">
        <v>22.680000000000003</v>
      </c>
      <c r="G420" s="8">
        <f>IF(H420 = "NULL", "NULL", H420/28.35)</f>
        <v>1.6</v>
      </c>
      <c r="H420" s="8">
        <v>45.360000000000007</v>
      </c>
      <c r="I420" s="8">
        <f>IF(G420 = "NULL", "NULL", G420*1.25)</f>
        <v>2</v>
      </c>
      <c r="J420" s="8">
        <f>IF(G420 = "NULL", "NULL", H420*1.25)</f>
        <v>56.70000000000001</v>
      </c>
      <c r="K420" s="8">
        <f>IF(G420 = "NULL", "NULL", G420*2)</f>
        <v>3.2</v>
      </c>
      <c r="L420" s="8">
        <f>IF(G420 = "NULL", "NULL", H420*2)</f>
        <v>90.720000000000013</v>
      </c>
      <c r="M420" s="11" t="str">
        <f>CONCATENATE(D420, CHAR(10), " - NET WT. ", TEXT(E420, "0.00"), " oz (", F420, " grams)")</f>
        <v>Rooibos Tea Ingredients:
rooibos
• Packed in a facility and/or equipment that produces products containing peanuts, tree nuts, soybean, milk, dairy, eggs, fish, shellfish, wheat, sesame. •
 - NET WT. 0.80 oz (22.68 grams)</v>
      </c>
      <c r="N420" s="12">
        <v>10000000274</v>
      </c>
      <c r="O420" s="12">
        <v>30000000274</v>
      </c>
      <c r="P420" s="12">
        <v>50000000274</v>
      </c>
      <c r="Q420" s="12">
        <v>70000000274</v>
      </c>
      <c r="R420" s="12">
        <v>90000000274</v>
      </c>
      <c r="S420" s="12">
        <v>11000000274</v>
      </c>
      <c r="T420" s="12">
        <v>13000000274</v>
      </c>
      <c r="U420" s="10"/>
      <c r="V420" s="11"/>
      <c r="W420" s="8">
        <f>IF(G420 = "NULL", "NULL", G420/4)</f>
        <v>0.4</v>
      </c>
      <c r="X420" s="8">
        <f>IF(W420 = "NULL", "NULL", W420*28.35)</f>
        <v>11.340000000000002</v>
      </c>
      <c r="Y420" s="8">
        <f>IF(G420 = "NULL", "NULL", G420*4)</f>
        <v>6.4</v>
      </c>
      <c r="Z420" s="8">
        <f>IF(G420 = "NULL", "NULL", H420*4)</f>
        <v>181.44000000000003</v>
      </c>
      <c r="AA420" s="15">
        <v>15000000274</v>
      </c>
      <c r="AB420" s="8">
        <f>IF(OR(E420 = "NULL", G420 = "NULL"), "NULL", (E420+G420)/2)</f>
        <v>1.2000000000000002</v>
      </c>
      <c r="AC420" s="8">
        <f>IF(OR(F420 = "NULL", H420 = "NULL"), "NULL", (F420+H420)/2)</f>
        <v>34.020000000000003</v>
      </c>
      <c r="AD420" s="15">
        <v>17000000274</v>
      </c>
      <c r="AE420" s="8">
        <f>IF(H420 = "NULL", "NULL", AF420/28.35)</f>
        <v>4.0000000000000009</v>
      </c>
      <c r="AF420" s="8">
        <f>IF(H420 = "NULL", "NULL", J420*2)</f>
        <v>113.40000000000002</v>
      </c>
      <c r="AG420" s="15">
        <v>19000000274</v>
      </c>
      <c r="AH420" s="8">
        <f>IF(AB420 = "NULL", "NULL", AB420*2)</f>
        <v>2.4000000000000004</v>
      </c>
      <c r="AI420" s="8">
        <f>IF(AC420 = "NULL", "NULL", AC420*2)</f>
        <v>68.040000000000006</v>
      </c>
      <c r="AJ420" s="15">
        <v>21000000274</v>
      </c>
      <c r="AK420" s="13"/>
      <c r="AL420" s="11" t="str">
        <f>SUBSTITUTE(D420,CHAR(10)&amp;"• Packed in a facility and/or equipment that produces products containing peanuts, tree nuts, soybean, milk, dairy, eggs, fish, shellfish, wheat, sesame. •","")</f>
        <v>Rooibos Tea Ingredients:
rooibos</v>
      </c>
    </row>
    <row r="421" spans="1:38" ht="90" x14ac:dyDescent="0.3">
      <c r="A421" s="40" t="s">
        <v>956</v>
      </c>
      <c r="B421" s="25" t="s">
        <v>957</v>
      </c>
      <c r="C421" s="25" t="s">
        <v>958</v>
      </c>
      <c r="D421" s="26" t="s">
        <v>2109</v>
      </c>
      <c r="E421" s="27">
        <f>IF(F421 = "NULL", "NULL", F421/28.35)</f>
        <v>0.95</v>
      </c>
      <c r="F421" s="27">
        <v>26.932500000000001</v>
      </c>
      <c r="G421" s="27">
        <f>IF(H421 = "NULL", "NULL", H421/28.35)</f>
        <v>1.9</v>
      </c>
      <c r="H421" s="27">
        <v>53.865000000000002</v>
      </c>
      <c r="I421" s="27">
        <f>IF(G421 = "NULL", "NULL", G421*1.25)</f>
        <v>2.375</v>
      </c>
      <c r="J421" s="27">
        <f>IF(G421 = "NULL", "NULL", H421*1.25)</f>
        <v>67.331249999999997</v>
      </c>
      <c r="K421" s="27">
        <f>IF(G421 = "NULL", "NULL", G421*2)</f>
        <v>3.8</v>
      </c>
      <c r="L421" s="27">
        <f>IF(G421 = "NULL", "NULL", H421*2)</f>
        <v>107.73</v>
      </c>
      <c r="M421" s="11" t="str">
        <f>CONCATENATE(D421, CHAR(10), " - NET WT. ", TEXT(E421, "0.00"), " oz (", F421, " grams)")</f>
        <v>Rosemary &amp; Garlic Bread Dip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21" s="12">
        <v>10000000370</v>
      </c>
      <c r="O421" s="12">
        <v>30000000370</v>
      </c>
      <c r="P421" s="12">
        <v>50000000370</v>
      </c>
      <c r="Q421" s="12">
        <v>70000000370</v>
      </c>
      <c r="R421" s="12">
        <v>90000000370</v>
      </c>
      <c r="S421" s="12">
        <v>11000000370</v>
      </c>
      <c r="T421" s="12">
        <v>13000000370</v>
      </c>
      <c r="U421" s="25"/>
      <c r="V421" s="26" t="s">
        <v>1850</v>
      </c>
      <c r="W421" s="8">
        <f>IF(G421 = "NULL", "NULL", G421/4)</f>
        <v>0.47499999999999998</v>
      </c>
      <c r="X421" s="8">
        <f>IF(W421 = "NULL", "NULL", W421*28.35)</f>
        <v>13.46625</v>
      </c>
      <c r="Y421" s="27">
        <f>IF(G421 = "NULL", "NULL", G421*4)</f>
        <v>7.6</v>
      </c>
      <c r="Z421" s="27">
        <f>IF(G421 = "NULL", "NULL", H421*4)</f>
        <v>215.46</v>
      </c>
      <c r="AA421" s="15">
        <v>15000000370</v>
      </c>
      <c r="AB421" s="27">
        <f>IF(OR(E421 = "NULL", G421 = "NULL"), "NULL", (E421+G421)/2)</f>
        <v>1.4249999999999998</v>
      </c>
      <c r="AC421" s="27">
        <f>IF(OR(F421 = "NULL", H421 = "NULL"), "NULL", (F421+H421)/2)</f>
        <v>40.39875</v>
      </c>
      <c r="AD421" s="15">
        <v>17000000370</v>
      </c>
      <c r="AE421" s="8">
        <f>IF(H421 = "NULL", "NULL", AF421/28.35)</f>
        <v>4.75</v>
      </c>
      <c r="AF421" s="8">
        <f>IF(H421 = "NULL", "NULL", J421*2)</f>
        <v>134.66249999999999</v>
      </c>
      <c r="AG421" s="15">
        <v>19000000370</v>
      </c>
      <c r="AH421" s="8">
        <f>IF(AB421 = "NULL", "NULL", AB421*2)</f>
        <v>2.8499999999999996</v>
      </c>
      <c r="AI421" s="8">
        <f>IF(AC421 = "NULL", "NULL", AC421*2)</f>
        <v>80.797499999999999</v>
      </c>
      <c r="AJ421" s="15">
        <v>21000000370</v>
      </c>
      <c r="AK421" s="13"/>
      <c r="AL421" s="11" t="str">
        <f>SUBSTITUTE(D421,CHAR(10)&amp;"• Packed in a facility and/or equipment that produces products containing peanuts, tree nuts, soybean, milk, dairy, eggs, fish, shellfish, wheat, sesame. •","")</f>
        <v>Rosemary &amp; Garlic Bread Dip Ingredients:
salt, dehydrated garlic, basil, dehydrated tomato, green bell pepper, soybean oil, dehydrated parsley</v>
      </c>
    </row>
    <row r="422" spans="1:38" ht="90" x14ac:dyDescent="0.3">
      <c r="A422" s="41" t="s">
        <v>959</v>
      </c>
      <c r="B422" s="10" t="s">
        <v>960</v>
      </c>
      <c r="C422" s="10" t="s">
        <v>960</v>
      </c>
      <c r="D422" s="11" t="s">
        <v>2164</v>
      </c>
      <c r="E422" s="8">
        <f>IF(F422 = "NULL", "NULL", F422/28.35)</f>
        <v>0.95</v>
      </c>
      <c r="F422" s="8">
        <v>26.932500000000001</v>
      </c>
      <c r="G422" s="8">
        <f>IF(H422 = "NULL", "NULL", H422/28.35)</f>
        <v>1.9</v>
      </c>
      <c r="H422" s="8">
        <v>53.865000000000002</v>
      </c>
      <c r="I422" s="8">
        <f>IF(G422 = "NULL", "NULL", G422*1.25)</f>
        <v>2.375</v>
      </c>
      <c r="J422" s="8">
        <f>IF(G422 = "NULL", "NULL", H422*1.25)</f>
        <v>67.331249999999997</v>
      </c>
      <c r="K422" s="8">
        <f>IF(G422 = "NULL", "NULL", G422*2)</f>
        <v>3.8</v>
      </c>
      <c r="L422" s="8">
        <f>IF(G422 = "NULL", "NULL", H422*2)</f>
        <v>107.73</v>
      </c>
      <c r="M422" s="11" t="str">
        <f>CONCATENATE(D422, CHAR(10), " - NET WT. ", TEXT(E422, "0.00"), " oz (", F422, " grams)")</f>
        <v>Rosemary &amp; Garlic Griller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22" s="12">
        <v>10000000275</v>
      </c>
      <c r="O422" s="12">
        <v>30000000275</v>
      </c>
      <c r="P422" s="12">
        <v>50000000275</v>
      </c>
      <c r="Q422" s="12">
        <v>70000000275</v>
      </c>
      <c r="R422" s="12">
        <v>90000000275</v>
      </c>
      <c r="S422" s="12">
        <v>11000000275</v>
      </c>
      <c r="T422" s="12">
        <v>13000000275</v>
      </c>
      <c r="U422" s="11"/>
      <c r="V422" s="11"/>
      <c r="W422" s="8">
        <f>IF(G422 = "NULL", "NULL", G422/4)</f>
        <v>0.47499999999999998</v>
      </c>
      <c r="X422" s="8">
        <f>IF(W422 = "NULL", "NULL", W422*28.35)</f>
        <v>13.46625</v>
      </c>
      <c r="Y422" s="8">
        <f>IF(G422 = "NULL", "NULL", G422*4)</f>
        <v>7.6</v>
      </c>
      <c r="Z422" s="8">
        <f>IF(G422 = "NULL", "NULL", H422*4)</f>
        <v>215.46</v>
      </c>
      <c r="AA422" s="15">
        <v>15000000275</v>
      </c>
      <c r="AB422" s="8">
        <f>IF(OR(E422 = "NULL", G422 = "NULL"), "NULL", (E422+G422)/2)</f>
        <v>1.4249999999999998</v>
      </c>
      <c r="AC422" s="8">
        <f>IF(OR(F422 = "NULL", H422 = "NULL"), "NULL", (F422+H422)/2)</f>
        <v>40.39875</v>
      </c>
      <c r="AD422" s="15">
        <v>17000000275</v>
      </c>
      <c r="AE422" s="8">
        <f>IF(H422 = "NULL", "NULL", AF422/28.35)</f>
        <v>4.75</v>
      </c>
      <c r="AF422" s="8">
        <f>IF(H422 = "NULL", "NULL", J422*2)</f>
        <v>134.66249999999999</v>
      </c>
      <c r="AG422" s="15">
        <v>19000000275</v>
      </c>
      <c r="AH422" s="8">
        <f>IF(AB422 = "NULL", "NULL", AB422*2)</f>
        <v>2.8499999999999996</v>
      </c>
      <c r="AI422" s="8">
        <f>IF(AC422 = "NULL", "NULL", AC422*2)</f>
        <v>80.797499999999999</v>
      </c>
      <c r="AJ422" s="15">
        <v>21000000275</v>
      </c>
      <c r="AK422" s="13" t="s">
        <v>961</v>
      </c>
      <c r="AL422" s="11" t="str">
        <f>SUBSTITUTE(D422,CHAR(10)&amp;"• Packed in a facility and/or equipment that produces products containing peanuts, tree nuts, soybean, milk, dairy, eggs, fish, shellfish, wheat, sesame. •","")</f>
        <v>Rosemary &amp; Garlic Griller Ingredients:
salt, dehydrated garlic, basil, dehydrated tomato, green bell pepper, soybean oil, dehydrated parsley</v>
      </c>
    </row>
    <row r="423" spans="1:38" ht="90" x14ac:dyDescent="0.3">
      <c r="A423" s="41" t="s">
        <v>962</v>
      </c>
      <c r="B423" s="10" t="s">
        <v>963</v>
      </c>
      <c r="C423" s="10" t="s">
        <v>963</v>
      </c>
      <c r="D423" s="11" t="s">
        <v>2187</v>
      </c>
      <c r="E423" s="8">
        <f>IF(F423 = "NULL", "NULL", F423/28.35)</f>
        <v>0.95</v>
      </c>
      <c r="F423" s="8">
        <v>26.932500000000001</v>
      </c>
      <c r="G423" s="8">
        <f>IF(H423 = "NULL", "NULL", H423/28.35)</f>
        <v>1.9</v>
      </c>
      <c r="H423" s="8">
        <v>53.865000000000002</v>
      </c>
      <c r="I423" s="8">
        <f>IF(G423 = "NULL", "NULL", G423*1.25)</f>
        <v>2.375</v>
      </c>
      <c r="J423" s="8">
        <f>IF(G423 = "NULL", "NULL", H423*1.25)</f>
        <v>67.331249999999997</v>
      </c>
      <c r="K423" s="8">
        <f>IF(G423 = "NULL", "NULL", G423*2)</f>
        <v>3.8</v>
      </c>
      <c r="L423" s="8">
        <f>IF(G423 = "NULL", "NULL", H423*2)</f>
        <v>107.73</v>
      </c>
      <c r="M423" s="11" t="str">
        <f>CONCATENATE(D423, CHAR(10), " - NET WT. ", TEXT(E423, "0.00"), " oz (", F423, " grams)")</f>
        <v>Rosemary &amp; Garlic Seasoning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23" s="12">
        <v>10000000446</v>
      </c>
      <c r="O423" s="12">
        <v>30000000446</v>
      </c>
      <c r="P423" s="12">
        <v>50000000446</v>
      </c>
      <c r="Q423" s="12">
        <v>70000000446</v>
      </c>
      <c r="R423" s="12">
        <v>90000000446</v>
      </c>
      <c r="S423" s="12">
        <v>11000000446</v>
      </c>
      <c r="T423" s="12">
        <v>13000000446</v>
      </c>
      <c r="U423" s="11"/>
      <c r="V423" s="11"/>
      <c r="W423" s="8">
        <f>IF(G423 = "NULL", "NULL", G423/4)</f>
        <v>0.47499999999999998</v>
      </c>
      <c r="X423" s="8">
        <f>IF(W423 = "NULL", "NULL", W423*28.35)</f>
        <v>13.46625</v>
      </c>
      <c r="Y423" s="8">
        <f>IF(G423 = "NULL", "NULL", G423*4)</f>
        <v>7.6</v>
      </c>
      <c r="Z423" s="8">
        <f>IF(G423 = "NULL", "NULL", H423*4)</f>
        <v>215.46</v>
      </c>
      <c r="AA423" s="15">
        <v>15000000446</v>
      </c>
      <c r="AB423" s="8">
        <f>IF(OR(E423 = "NULL", G423 = "NULL"), "NULL", (E423+G423)/2)</f>
        <v>1.4249999999999998</v>
      </c>
      <c r="AC423" s="8">
        <f>IF(OR(F423 = "NULL", H423 = "NULL"), "NULL", (F423+H423)/2)</f>
        <v>40.39875</v>
      </c>
      <c r="AD423" s="15">
        <v>17000000446</v>
      </c>
      <c r="AE423" s="8">
        <f>IF(H423 = "NULL", "NULL", AF423/28.35)</f>
        <v>4.75</v>
      </c>
      <c r="AF423" s="8">
        <f>IF(H423 = "NULL", "NULL", J423*2)</f>
        <v>134.66249999999999</v>
      </c>
      <c r="AG423" s="15">
        <v>19000000446</v>
      </c>
      <c r="AH423" s="8">
        <f>IF(AB423 = "NULL", "NULL", AB423*2)</f>
        <v>2.8499999999999996</v>
      </c>
      <c r="AI423" s="8">
        <f>IF(AC423 = "NULL", "NULL", AC423*2)</f>
        <v>80.797499999999999</v>
      </c>
      <c r="AJ423" s="15">
        <v>21000000446</v>
      </c>
      <c r="AK423" s="13" t="s">
        <v>964</v>
      </c>
      <c r="AL423" s="11" t="str">
        <f>SUBSTITUTE(D423,CHAR(10)&amp;"• Packed in a facility and/or equipment that produces products containing peanuts, tree nuts, soybean, milk, dairy, eggs, fish, shellfish, wheat, sesame. •","")</f>
        <v>Rosemary &amp; Garlic Seasoning Ingredients:
salt, dehydrated garlic, basil, dehydrated tomato, green bell pepper, soybean oil, dehydrated parsley</v>
      </c>
    </row>
    <row r="424" spans="1:38" ht="90" x14ac:dyDescent="0.3">
      <c r="A424" s="39" t="s">
        <v>965</v>
      </c>
      <c r="B424" s="10" t="s">
        <v>966</v>
      </c>
      <c r="C424" s="10" t="s">
        <v>967</v>
      </c>
      <c r="D424" s="11" t="s">
        <v>2128</v>
      </c>
      <c r="E424" s="8">
        <f>IF(F424 = "NULL", "NULL", F424/28.35)</f>
        <v>0.84656084656084651</v>
      </c>
      <c r="F424" s="8">
        <v>24</v>
      </c>
      <c r="G424" s="8">
        <f>IF(H424 = "NULL", "NULL", H424/28.35)</f>
        <v>1.728395061728395</v>
      </c>
      <c r="H424" s="8">
        <v>49</v>
      </c>
      <c r="I424" s="8">
        <f>IF(G424 = "NULL", "NULL", G424*1.25)</f>
        <v>2.1604938271604937</v>
      </c>
      <c r="J424" s="8">
        <f>IF(G424 = "NULL", "NULL", H424*1.25)</f>
        <v>61.25</v>
      </c>
      <c r="K424" s="8">
        <f>IF(G424 = "NULL", "NULL", G424*2)</f>
        <v>3.4567901234567899</v>
      </c>
      <c r="L424" s="8">
        <f>IF(G424 = "NULL", "NULL", H424*2)</f>
        <v>98</v>
      </c>
      <c r="M424" s="11" t="str">
        <f>CONCATENATE(D424, CHAR(10), " - NET WT. ", TEXT(E424, "0.00"), " oz (", F424, " grams)")</f>
        <v>Rustic Herb Bread Dip Ingredients:
salt, red pepper, black pepper, oregano, rosemary, parsley, garlic, basil
• Packed in a facility and/or equipment that produces products containing peanuts, tree nuts, soybean, milk, dairy, eggs, fish, shellfish, wheat, sesame. •
 - NET WT. 0.85 oz (24 grams)</v>
      </c>
      <c r="N424" s="12">
        <v>10000000276</v>
      </c>
      <c r="O424" s="12">
        <v>30000000276</v>
      </c>
      <c r="P424" s="12">
        <v>50000000276</v>
      </c>
      <c r="Q424" s="12">
        <v>70000000276</v>
      </c>
      <c r="R424" s="12">
        <v>90000000276</v>
      </c>
      <c r="S424" s="12">
        <v>11000000276</v>
      </c>
      <c r="T424" s="12">
        <v>13000000276</v>
      </c>
      <c r="U424" s="10" t="s">
        <v>38</v>
      </c>
      <c r="V424" s="11" t="s">
        <v>836</v>
      </c>
      <c r="W424" s="8">
        <f>IF(G424 = "NULL", "NULL", G424/4)</f>
        <v>0.43209876543209874</v>
      </c>
      <c r="X424" s="8">
        <f>IF(W424 = "NULL", "NULL", W424*28.35)</f>
        <v>12.25</v>
      </c>
      <c r="Y424" s="8">
        <f>IF(G424 = "NULL", "NULL", G424*4)</f>
        <v>6.9135802469135799</v>
      </c>
      <c r="Z424" s="8">
        <f>IF(G424 = "NULL", "NULL", H424*4)</f>
        <v>196</v>
      </c>
      <c r="AA424" s="15">
        <v>15000000276</v>
      </c>
      <c r="AB424" s="8">
        <f>IF(OR(E424 = "NULL", G424 = "NULL"), "NULL", (E424+G424)/2)</f>
        <v>1.2874779541446206</v>
      </c>
      <c r="AC424" s="8">
        <f>IF(OR(F424 = "NULL", H424 = "NULL"), "NULL", (F424+H424)/2)</f>
        <v>36.5</v>
      </c>
      <c r="AD424" s="15">
        <v>17000000276</v>
      </c>
      <c r="AE424" s="8">
        <f>IF(H424 = "NULL", "NULL", AF424/28.35)</f>
        <v>4.3209876543209873</v>
      </c>
      <c r="AF424" s="8">
        <f>IF(H424 = "NULL", "NULL", J424*2)</f>
        <v>122.5</v>
      </c>
      <c r="AG424" s="15">
        <v>19000000276</v>
      </c>
      <c r="AH424" s="8">
        <f>IF(AB424 = "NULL", "NULL", AB424*2)</f>
        <v>2.5749559082892413</v>
      </c>
      <c r="AI424" s="8">
        <f>IF(AC424 = "NULL", "NULL", AC424*2)</f>
        <v>73</v>
      </c>
      <c r="AJ424" s="15">
        <v>21000000276</v>
      </c>
      <c r="AK424" s="13" t="s">
        <v>1582</v>
      </c>
      <c r="AL424" s="11" t="str">
        <f>SUBSTITUTE(D424,CHAR(10)&amp;"• Packed in a facility and/or equipment that produces products containing peanuts, tree nuts, soybean, milk, dairy, eggs, fish, shellfish, wheat, sesame. •","")</f>
        <v>Rustic Herb Bread Dip Ingredients:
salt, red pepper, black pepper, oregano, rosemary, parsley, garlic, basil</v>
      </c>
    </row>
    <row r="425" spans="1:38" ht="90" x14ac:dyDescent="0.3">
      <c r="A425" s="41" t="s">
        <v>968</v>
      </c>
      <c r="B425" s="10" t="s">
        <v>969</v>
      </c>
      <c r="C425" s="10" t="s">
        <v>970</v>
      </c>
      <c r="D425" s="11" t="s">
        <v>2188</v>
      </c>
      <c r="E425" s="8">
        <f>IF(F425 = "NULL", "NULL", F425/28.35)</f>
        <v>0.84656084656084651</v>
      </c>
      <c r="F425" s="8">
        <v>24</v>
      </c>
      <c r="G425" s="8">
        <f>IF(H425 = "NULL", "NULL", H425/28.35)</f>
        <v>1.728395061728395</v>
      </c>
      <c r="H425" s="8">
        <v>49</v>
      </c>
      <c r="I425" s="8">
        <f>IF(G425 = "NULL", "NULL", G425*1.25)</f>
        <v>2.1604938271604937</v>
      </c>
      <c r="J425" s="8">
        <f>IF(G425 = "NULL", "NULL", H425*1.25)</f>
        <v>61.25</v>
      </c>
      <c r="K425" s="8">
        <f>IF(G425 = "NULL", "NULL", G425*2)</f>
        <v>3.4567901234567899</v>
      </c>
      <c r="L425" s="8">
        <f>IF(G425 = "NULL", "NULL", H425*2)</f>
        <v>98</v>
      </c>
      <c r="M425" s="11" t="str">
        <f>CONCATENATE(D425, CHAR(10), " - NET WT. ", TEXT(E425, "0.00"), " oz (", F425, " grams)")</f>
        <v>Rustic Herb Seasoning Ingredients:
salt, red pepper, black pepper, oregano, rosemary, parsley, garlic, basil
• Packed in a facility and/or equipment that produces products containing peanuts, tree nuts, soybean, milk, dairy, eggs, fish, shellfish, wheat, sesame. •
 - NET WT. 0.85 oz (24 grams)</v>
      </c>
      <c r="N425" s="12">
        <v>10000000447</v>
      </c>
      <c r="O425" s="12">
        <v>30000000447</v>
      </c>
      <c r="P425" s="12">
        <v>50000000447</v>
      </c>
      <c r="Q425" s="12">
        <v>70000000447</v>
      </c>
      <c r="R425" s="12">
        <v>90000000447</v>
      </c>
      <c r="S425" s="12">
        <v>11000000447</v>
      </c>
      <c r="T425" s="12">
        <v>13000000447</v>
      </c>
      <c r="U425" s="11" t="s">
        <v>38</v>
      </c>
      <c r="V425" s="11"/>
      <c r="W425" s="8">
        <f>IF(G425 = "NULL", "NULL", G425/4)</f>
        <v>0.43209876543209874</v>
      </c>
      <c r="X425" s="8">
        <f>IF(W425 = "NULL", "NULL", W425*28.35)</f>
        <v>12.25</v>
      </c>
      <c r="Y425" s="8">
        <f>IF(G425 = "NULL", "NULL", G425*4)</f>
        <v>6.9135802469135799</v>
      </c>
      <c r="Z425" s="8">
        <f>IF(G425 = "NULL", "NULL", H425*4)</f>
        <v>196</v>
      </c>
      <c r="AA425" s="15">
        <v>15000000447</v>
      </c>
      <c r="AB425" s="8">
        <f>IF(OR(E425 = "NULL", G425 = "NULL"), "NULL", (E425+G425)/2)</f>
        <v>1.2874779541446206</v>
      </c>
      <c r="AC425" s="8">
        <f>IF(OR(F425 = "NULL", H425 = "NULL"), "NULL", (F425+H425)/2)</f>
        <v>36.5</v>
      </c>
      <c r="AD425" s="15">
        <v>17000000447</v>
      </c>
      <c r="AE425" s="8">
        <f>IF(H425 = "NULL", "NULL", AF425/28.35)</f>
        <v>4.3209876543209873</v>
      </c>
      <c r="AF425" s="8">
        <f>IF(H425 = "NULL", "NULL", J425*2)</f>
        <v>122.5</v>
      </c>
      <c r="AG425" s="15">
        <v>19000000447</v>
      </c>
      <c r="AH425" s="8">
        <f>IF(AB425 = "NULL", "NULL", AB425*2)</f>
        <v>2.5749559082892413</v>
      </c>
      <c r="AI425" s="8">
        <f>IF(AC425 = "NULL", "NULL", AC425*2)</f>
        <v>73</v>
      </c>
      <c r="AJ425" s="15">
        <v>21000000447</v>
      </c>
      <c r="AK425" s="13" t="s">
        <v>971</v>
      </c>
      <c r="AL425" s="11" t="str">
        <f>SUBSTITUTE(D425,CHAR(10)&amp;"• Packed in a facility and/or equipment that produces products containing peanuts, tree nuts, soybean, milk, dairy, eggs, fish, shellfish, wheat, sesame. •","")</f>
        <v>Rustic Herb Seasoning Ingredients:
salt, red pepper, black pepper, oregano, rosemary, parsley, garlic, basil</v>
      </c>
    </row>
    <row r="426" spans="1:38" ht="75" x14ac:dyDescent="0.3">
      <c r="A426" s="39" t="s">
        <v>972</v>
      </c>
      <c r="B426" s="10" t="s">
        <v>973</v>
      </c>
      <c r="C426" s="10" t="s">
        <v>973</v>
      </c>
      <c r="D426" s="11" t="s">
        <v>2477</v>
      </c>
      <c r="E426" s="8">
        <f>IF(F426 = "NULL", "NULL", F426/28.35)</f>
        <v>1.9</v>
      </c>
      <c r="F426" s="8">
        <v>53.865000000000002</v>
      </c>
      <c r="G426" s="8">
        <f>IF(H426 = "NULL", "NULL", H426/28.35)</f>
        <v>3.8</v>
      </c>
      <c r="H426" s="8">
        <v>107.73</v>
      </c>
      <c r="I426" s="8">
        <f>IF(G426 = "NULL", "NULL", G426*1.25)</f>
        <v>4.75</v>
      </c>
      <c r="J426" s="8">
        <f>IF(G426 = "NULL", "NULL", H426*1.25)</f>
        <v>134.66249999999999</v>
      </c>
      <c r="K426" s="8">
        <f>IF(G426 = "NULL", "NULL", G426*2)</f>
        <v>7.6</v>
      </c>
      <c r="L426" s="8">
        <f>IF(G426 = "NULL", "NULL", H426*2)</f>
        <v>215.46</v>
      </c>
      <c r="M426" s="11" t="str">
        <f>CONCATENATE(D426, CHAR(10), " - NET WT. ", TEXT(E426, "0.00"), " oz (", F426, " grams)")</f>
        <v>Saffron Ingredients:
saffron
• Packed in a facility and/or equipment that produces products containing peanuts, tree nuts, soybean, milk, dairy, eggs, fish, shellfish, wheat, sesame. •
 - NET WT. 1.90 oz (53.865 grams)</v>
      </c>
      <c r="N426" s="12">
        <v>10000000371</v>
      </c>
      <c r="O426" s="12">
        <v>30000000371</v>
      </c>
      <c r="P426" s="12">
        <v>50000000371</v>
      </c>
      <c r="Q426" s="12">
        <v>70000000371</v>
      </c>
      <c r="R426" s="12">
        <v>90000000371</v>
      </c>
      <c r="S426" s="12">
        <v>11000000371</v>
      </c>
      <c r="T426" s="12">
        <v>13000000371</v>
      </c>
      <c r="U426" s="10"/>
      <c r="V426" s="11"/>
      <c r="W426" s="8">
        <f>IF(G426 = "NULL", "NULL", G426/4)</f>
        <v>0.95</v>
      </c>
      <c r="X426" s="8">
        <f>IF(W426 = "NULL", "NULL", W426*28.35)</f>
        <v>26.932500000000001</v>
      </c>
      <c r="Y426" s="8">
        <f>IF(G426 = "NULL", "NULL", G426*4)</f>
        <v>15.2</v>
      </c>
      <c r="Z426" s="8">
        <f>IF(G426 = "NULL", "NULL", H426*4)</f>
        <v>430.92</v>
      </c>
      <c r="AA426" s="15">
        <v>15000000371</v>
      </c>
      <c r="AB426" s="8">
        <f>IF(OR(E426 = "NULL", G426 = "NULL"), "NULL", (E426+G426)/2)</f>
        <v>2.8499999999999996</v>
      </c>
      <c r="AC426" s="8">
        <f>IF(OR(F426 = "NULL", H426 = "NULL"), "NULL", (F426+H426)/2)</f>
        <v>80.797499999999999</v>
      </c>
      <c r="AD426" s="15">
        <v>17000000371</v>
      </c>
      <c r="AE426" s="8">
        <f>IF(H426 = "NULL", "NULL", AF426/28.35)</f>
        <v>9.5</v>
      </c>
      <c r="AF426" s="8">
        <f>IF(H426 = "NULL", "NULL", J426*2)</f>
        <v>269.32499999999999</v>
      </c>
      <c r="AG426" s="15">
        <v>19000000371</v>
      </c>
      <c r="AH426" s="8">
        <f>IF(AB426 = "NULL", "NULL", AB426*2)</f>
        <v>5.6999999999999993</v>
      </c>
      <c r="AI426" s="8">
        <f>IF(AC426 = "NULL", "NULL", AC426*2)</f>
        <v>161.595</v>
      </c>
      <c r="AJ426" s="15">
        <v>21000000371</v>
      </c>
      <c r="AK426" s="13"/>
      <c r="AL426" s="11" t="str">
        <f>SUBSTITUTE(D426,CHAR(10)&amp;"• Packed in a facility and/or equipment that produces products containing peanuts, tree nuts, soybean, milk, dairy, eggs, fish, shellfish, wheat, sesame. •","")</f>
        <v>Saffron Ingredients:
saffron</v>
      </c>
    </row>
    <row r="427" spans="1:38" ht="75" x14ac:dyDescent="0.3">
      <c r="A427" s="10" t="s">
        <v>974</v>
      </c>
      <c r="B427" s="10" t="s">
        <v>975</v>
      </c>
      <c r="C427" s="10" t="s">
        <v>976</v>
      </c>
      <c r="D427" s="11" t="s">
        <v>2544</v>
      </c>
      <c r="E427" s="8">
        <f>IF(F427 = "NULL", "NULL", F427/28.35)</f>
        <v>1.9</v>
      </c>
      <c r="F427" s="8">
        <v>53.865000000000002</v>
      </c>
      <c r="G427" s="8">
        <f>IF(H427 = "NULL", "NULL", H427/28.35)</f>
        <v>3.8</v>
      </c>
      <c r="H427" s="8">
        <v>107.73</v>
      </c>
      <c r="I427" s="8">
        <f>IF(G427 = "NULL", "NULL", G427*1.25)</f>
        <v>4.75</v>
      </c>
      <c r="J427" s="8">
        <f>IF(G427 = "NULL", "NULL", H427*1.25)</f>
        <v>134.66249999999999</v>
      </c>
      <c r="K427" s="8">
        <f>IF(G427 = "NULL", "NULL", G427*2)</f>
        <v>7.6</v>
      </c>
      <c r="L427" s="8">
        <f>IF(G427 = "NULL", "NULL", H427*2)</f>
        <v>215.46</v>
      </c>
      <c r="M427" s="11" t="str">
        <f>CONCATENATE(D427, CHAR(10), " - NET WT. ", TEXT(E427, "0.00"), " oz (", F427, " grams)")</f>
        <v>Saffron Pink Peppercorn Sea Salt Ingredients:
salt, pink peppercorns, turmeric, saffron powder
• Packed in a facility and/or equipment that produces products containing peanuts, tree nuts, soybean, milk, dairy, eggs, fish, shellfish, wheat, sesame. •
 - NET WT. 1.90 oz (53.865 grams)</v>
      </c>
      <c r="N427" s="12">
        <v>10000000277</v>
      </c>
      <c r="O427" s="12">
        <v>30000000277</v>
      </c>
      <c r="P427" s="12">
        <v>50000000277</v>
      </c>
      <c r="Q427" s="12">
        <v>70000000277</v>
      </c>
      <c r="R427" s="12">
        <v>90000000277</v>
      </c>
      <c r="S427" s="12">
        <v>11000000277</v>
      </c>
      <c r="T427" s="12">
        <v>13000000277</v>
      </c>
      <c r="U427" s="10"/>
      <c r="V427" s="11"/>
      <c r="W427" s="8">
        <f>IF(G427 = "NULL", "NULL", G427/4)</f>
        <v>0.95</v>
      </c>
      <c r="X427" s="8">
        <f>IF(W427 = "NULL", "NULL", W427*28.35)</f>
        <v>26.932500000000001</v>
      </c>
      <c r="Y427" s="8">
        <f>IF(G427 = "NULL", "NULL", G427*4)</f>
        <v>15.2</v>
      </c>
      <c r="Z427" s="8">
        <f>IF(G427 = "NULL", "NULL", H427*4)</f>
        <v>430.92</v>
      </c>
      <c r="AA427" s="15">
        <v>15000000277</v>
      </c>
      <c r="AB427" s="8">
        <f>IF(OR(E427 = "NULL", G427 = "NULL"), "NULL", (E427+G427)/2)</f>
        <v>2.8499999999999996</v>
      </c>
      <c r="AC427" s="8">
        <f>IF(OR(F427 = "NULL", H427 = "NULL"), "NULL", (F427+H427)/2)</f>
        <v>80.797499999999999</v>
      </c>
      <c r="AD427" s="15">
        <v>17000000277</v>
      </c>
      <c r="AE427" s="8">
        <f>IF(H427 = "NULL", "NULL", AF427/28.35)</f>
        <v>9.5</v>
      </c>
      <c r="AF427" s="8">
        <f>IF(H427 = "NULL", "NULL", J427*2)</f>
        <v>269.32499999999999</v>
      </c>
      <c r="AG427" s="15">
        <v>19000000277</v>
      </c>
      <c r="AH427" s="8">
        <f>IF(AB427 = "NULL", "NULL", AB427*2)</f>
        <v>5.6999999999999993</v>
      </c>
      <c r="AI427" s="8">
        <f>IF(AC427 = "NULL", "NULL", AC427*2)</f>
        <v>161.595</v>
      </c>
      <c r="AJ427" s="15">
        <v>21000000277</v>
      </c>
      <c r="AK427" s="13"/>
      <c r="AL427" s="11" t="str">
        <f>SUBSTITUTE(D427,CHAR(10)&amp;"• Packed in a facility and/or equipment that produces products containing peanuts, tree nuts, soybean, milk, dairy, eggs, fish, shellfish, wheat, sesame. •","")</f>
        <v>Saffron Pink Peppercorn Sea Salt Ingredients:
salt, pink peppercorns, turmeric, saffron powder</v>
      </c>
    </row>
    <row r="428" spans="1:38" ht="75" x14ac:dyDescent="0.3">
      <c r="A428" s="10" t="s">
        <v>977</v>
      </c>
      <c r="B428" s="10" t="s">
        <v>1291</v>
      </c>
      <c r="C428" s="10" t="s">
        <v>1292</v>
      </c>
      <c r="D428" s="11" t="s">
        <v>2566</v>
      </c>
      <c r="E428" s="8">
        <f>IF(F428 = "NULL", "NULL", F428/28.35)</f>
        <v>2.9</v>
      </c>
      <c r="F428" s="8">
        <v>82.215000000000003</v>
      </c>
      <c r="G428" s="8">
        <f>IF(H428 = "NULL", "NULL", H428/28.35)</f>
        <v>5.8</v>
      </c>
      <c r="H428" s="8">
        <v>164.43</v>
      </c>
      <c r="I428" s="8">
        <f>IF(G428 = "NULL", "NULL", G428*1.25)</f>
        <v>7.25</v>
      </c>
      <c r="J428" s="8">
        <f>IF(G428 = "NULL", "NULL", H428*1.25)</f>
        <v>205.53750000000002</v>
      </c>
      <c r="K428" s="8">
        <f>IF(G428 = "NULL", "NULL", G428*2)</f>
        <v>11.6</v>
      </c>
      <c r="L428" s="8">
        <f>IF(G428 = "NULL", "NULL", H428*2)</f>
        <v>328.86</v>
      </c>
      <c r="M428" s="11" t="str">
        <f>CONCATENATE(D428, CHAR(10), " - NET WT. ", TEXT(E428, "0.00"), " oz (", F428, " grams)")</f>
        <v>Sal de Vino Wine Salt Ingredients:
sea salt, red  wine
• Packed in a facility and/or equipment that produces products containing peanuts, tree nuts, soybean, milk, dairy, eggs, fish, shellfish, wheat, sesame. •
 - NET WT. 2.90 oz (82.215 grams)</v>
      </c>
      <c r="N428" s="12">
        <v>10000000278</v>
      </c>
      <c r="O428" s="12">
        <v>30000000278</v>
      </c>
      <c r="P428" s="12">
        <v>50000000278</v>
      </c>
      <c r="Q428" s="12">
        <v>70000000278</v>
      </c>
      <c r="R428" s="12">
        <v>90000000278</v>
      </c>
      <c r="S428" s="12">
        <v>11000000278</v>
      </c>
      <c r="T428" s="12">
        <v>13000000278</v>
      </c>
      <c r="U428" s="10" t="s">
        <v>38</v>
      </c>
      <c r="V428" s="11"/>
      <c r="W428" s="8">
        <f>IF(G428 = "NULL", "NULL", G428/4)</f>
        <v>1.45</v>
      </c>
      <c r="X428" s="8">
        <f>IF(W428 = "NULL", "NULL", W428*28.35)</f>
        <v>41.107500000000002</v>
      </c>
      <c r="Y428" s="8">
        <f>IF(G428 = "NULL", "NULL", G428*4)</f>
        <v>23.2</v>
      </c>
      <c r="Z428" s="8">
        <f>IF(G428 = "NULL", "NULL", H428*4)</f>
        <v>657.72</v>
      </c>
      <c r="AA428" s="15">
        <v>15000000278</v>
      </c>
      <c r="AB428" s="8">
        <f>IF(OR(E428 = "NULL", G428 = "NULL"), "NULL", (E428+G428)/2)</f>
        <v>4.3499999999999996</v>
      </c>
      <c r="AC428" s="8">
        <f>IF(OR(F428 = "NULL", H428 = "NULL"), "NULL", (F428+H428)/2)</f>
        <v>123.32250000000001</v>
      </c>
      <c r="AD428" s="15">
        <v>17000000278</v>
      </c>
      <c r="AE428" s="8">
        <f>IF(H428 = "NULL", "NULL", AF428/28.35)</f>
        <v>14.5</v>
      </c>
      <c r="AF428" s="8">
        <f>IF(H428 = "NULL", "NULL", J428*2)</f>
        <v>411.07500000000005</v>
      </c>
      <c r="AG428" s="15">
        <v>19000000278</v>
      </c>
      <c r="AH428" s="8">
        <f>IF(AB428 = "NULL", "NULL", AB428*2)</f>
        <v>8.6999999999999993</v>
      </c>
      <c r="AI428" s="8">
        <f>IF(AC428 = "NULL", "NULL", AC428*2)</f>
        <v>246.64500000000001</v>
      </c>
      <c r="AJ428" s="15">
        <v>21000000278</v>
      </c>
      <c r="AK428" s="13"/>
      <c r="AL428" s="11" t="str">
        <f>SUBSTITUTE(D428,CHAR(10)&amp;"• Packed in a facility and/or equipment that produces products containing peanuts, tree nuts, soybean, milk, dairy, eggs, fish, shellfish, wheat, sesame. •","")</f>
        <v>Sal de Vino Wine Salt Ingredients:
sea salt, red  wine</v>
      </c>
    </row>
    <row r="429" spans="1:38" ht="75" x14ac:dyDescent="0.3">
      <c r="A429" s="41" t="s">
        <v>2696</v>
      </c>
      <c r="B429" s="10" t="s">
        <v>2686</v>
      </c>
      <c r="C429" s="10" t="s">
        <v>2687</v>
      </c>
      <c r="D429" s="11" t="s">
        <v>2688</v>
      </c>
      <c r="E429" s="8">
        <f>IF(F429 = "NULL", "NULL", F429/28.35)</f>
        <v>0.84656084656084651</v>
      </c>
      <c r="F429" s="8">
        <v>24</v>
      </c>
      <c r="G429" s="8">
        <f>IF(H429 = "NULL", "NULL", H429/28.35)</f>
        <v>1.9047619047619047</v>
      </c>
      <c r="H429" s="8">
        <v>54</v>
      </c>
      <c r="I429" s="8">
        <f>IF(G429 = "NULL", "NULL", G429*1.25)</f>
        <v>2.3809523809523809</v>
      </c>
      <c r="J429" s="8">
        <f>IF(G429 = "NULL", "NULL", H429*1.25)</f>
        <v>67.5</v>
      </c>
      <c r="K429" s="8">
        <f>IF(G429 = "NULL", "NULL", G429*2)</f>
        <v>3.8095238095238093</v>
      </c>
      <c r="L429" s="8">
        <f>IF(G429 = "NULL", "NULL", H429*2)</f>
        <v>108</v>
      </c>
      <c r="M429" s="11" t="str">
        <f>CONCATENATE(D429, CHAR(10), " - NET WT. ", TEXT(E429, "0.00"), " oz (", F429, " grams)")</f>
        <v>Salem's Chilling Chicken Seasoning Ingredients:
garlic, onion, pepper, spices
• Packed in a facility and/or equipment that produces products containing peanuts, tree nuts, soybean, milk, dairy, eggs, fish, shellfish, wheat, sesame. •
 - NET WT. 0.85 oz (24 grams)</v>
      </c>
      <c r="N429" s="12">
        <v>10000000584</v>
      </c>
      <c r="O429" s="12">
        <v>30000000584</v>
      </c>
      <c r="P429" s="12">
        <v>50000000584</v>
      </c>
      <c r="Q429" s="12">
        <v>70000000584</v>
      </c>
      <c r="R429" s="12">
        <v>90000000584</v>
      </c>
      <c r="S429" s="12">
        <v>11000000584</v>
      </c>
      <c r="T429" s="12">
        <v>13000000584</v>
      </c>
      <c r="U429" s="10"/>
      <c r="V429" s="11" t="s">
        <v>195</v>
      </c>
      <c r="W429" s="8">
        <f>IF(G429 = "NULL", "NULL", G429/4)</f>
        <v>0.47619047619047616</v>
      </c>
      <c r="X429" s="8">
        <f>IF(W429 = "NULL", "NULL", W429*28.35)</f>
        <v>13.5</v>
      </c>
      <c r="Y429" s="8">
        <f>IF(G429 = "NULL", "NULL", G429*4)</f>
        <v>7.6190476190476186</v>
      </c>
      <c r="Z429" s="8">
        <f>IF(G429 = "NULL", "NULL", H429*4)</f>
        <v>216</v>
      </c>
      <c r="AA429" s="15">
        <v>15000000584</v>
      </c>
      <c r="AB429" s="8">
        <f>IF(OR(E429 = "NULL", G429 = "NULL"), "NULL", (E429+G429)/2)</f>
        <v>1.3756613756613756</v>
      </c>
      <c r="AC429" s="8">
        <f>IF(OR(F429 = "NULL", H429 = "NULL"), "NULL", (F429+H429)/2)</f>
        <v>39</v>
      </c>
      <c r="AD429" s="15">
        <v>17000000584</v>
      </c>
      <c r="AE429" s="8">
        <f>IF(H429 = "NULL", "NULL", AF429/28.35)</f>
        <v>4.7619047619047619</v>
      </c>
      <c r="AF429" s="8">
        <f>IF(H429 = "NULL", "NULL", J429*2)</f>
        <v>135</v>
      </c>
      <c r="AG429" s="15">
        <v>19000000584</v>
      </c>
      <c r="AH429" s="8">
        <f>IF(AB429 = "NULL", "NULL", AB429*2)</f>
        <v>2.7513227513227512</v>
      </c>
      <c r="AI429" s="8">
        <f>IF(AC429 = "NULL", "NULL", AC429*2)</f>
        <v>78</v>
      </c>
      <c r="AJ429" s="15">
        <v>21000000584</v>
      </c>
      <c r="AK429" s="13" t="s">
        <v>2685</v>
      </c>
      <c r="AL429" s="48" t="str">
        <f>SUBSTITUTE(D429,CHAR(10)&amp;"• Packed in a facility and/or equipment that produces products containing peanuts, tree nuts, soybean, milk, dairy, eggs, fish, shellfish, wheat, sesame •","")</f>
        <v>Salem's Chilling Chicken Seasoning Ingredients:
garlic, onion, pepper, spices
• Packed in a facility and/or equipment that produces products containing peanuts, tree nuts, soybean, milk, dairy, eggs, fish, shellfish, wheat, sesame. •</v>
      </c>
    </row>
    <row r="430" spans="1:38" ht="180" x14ac:dyDescent="0.3">
      <c r="A430" s="41" t="s">
        <v>2697</v>
      </c>
      <c r="B430" s="10" t="s">
        <v>2690</v>
      </c>
      <c r="C430" s="10" t="s">
        <v>2691</v>
      </c>
      <c r="D430" s="11" t="s">
        <v>2692</v>
      </c>
      <c r="E430" s="8">
        <f>IF(F430 = "NULL", "NULL", F430/28.35)</f>
        <v>1.0229276895943562</v>
      </c>
      <c r="F430" s="8">
        <v>29</v>
      </c>
      <c r="G430" s="8">
        <f>IF(H430 = "NULL", "NULL", H430/28.35)</f>
        <v>2.1164021164021163</v>
      </c>
      <c r="H430" s="8">
        <v>60</v>
      </c>
      <c r="I430" s="8">
        <f>IF(G430 = "NULL", "NULL", G430*1.25)</f>
        <v>2.6455026455026456</v>
      </c>
      <c r="J430" s="8">
        <f>IF(G430 = "NULL", "NULL", H430*1.25)</f>
        <v>75</v>
      </c>
      <c r="K430" s="8">
        <f>IF(G430 = "NULL", "NULL", G430*2)</f>
        <v>4.2328042328042326</v>
      </c>
      <c r="L430" s="8">
        <f>IF(G430 = "NULL", "NULL", H430*2)</f>
        <v>120</v>
      </c>
      <c r="M430" s="11" t="str">
        <f>CONCATENATE(D430, CHAR(10), " - NET WT. ", TEXT(E430, "0.00"), " oz (", F430, " grams)")</f>
        <v>Salem's Pinch Of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430" s="12">
        <v>10000000585</v>
      </c>
      <c r="O430" s="12">
        <v>30000000585</v>
      </c>
      <c r="P430" s="12">
        <v>50000000585</v>
      </c>
      <c r="Q430" s="12">
        <v>70000000585</v>
      </c>
      <c r="R430" s="12">
        <v>90000000585</v>
      </c>
      <c r="S430" s="12">
        <v>11000000585</v>
      </c>
      <c r="T430" s="12">
        <v>13000000585</v>
      </c>
      <c r="U430" s="10"/>
      <c r="V430" s="11" t="s">
        <v>646</v>
      </c>
      <c r="W430" s="8">
        <f>IF(G430 = "NULL", "NULL", G430/4)</f>
        <v>0.52910052910052907</v>
      </c>
      <c r="X430" s="8">
        <f>IF(W430 = "NULL", "NULL", W430*28.35)</f>
        <v>15</v>
      </c>
      <c r="Y430" s="8">
        <f>IF(G430 = "NULL", "NULL", G430*4)</f>
        <v>8.4656084656084651</v>
      </c>
      <c r="Z430" s="8">
        <f>IF(G430 = "NULL", "NULL", H430*4)</f>
        <v>240</v>
      </c>
      <c r="AA430" s="15">
        <v>15000000585</v>
      </c>
      <c r="AB430" s="8">
        <f>IF(OR(E430 = "NULL", G430 = "NULL"), "NULL", (E430+G430)/2)</f>
        <v>1.5696649029982361</v>
      </c>
      <c r="AC430" s="8">
        <f>IF(OR(F430 = "NULL", H430 = "NULL"), "NULL", (F430+H430)/2)</f>
        <v>44.5</v>
      </c>
      <c r="AD430" s="15">
        <v>17000000585</v>
      </c>
      <c r="AE430" s="8">
        <f>IF(H430 = "NULL", "NULL", AF430/28.35)</f>
        <v>5.2910052910052912</v>
      </c>
      <c r="AF430" s="8">
        <f>IF(H430 = "NULL", "NULL", J430*2)</f>
        <v>150</v>
      </c>
      <c r="AG430" s="15">
        <v>19000000585</v>
      </c>
      <c r="AH430" s="8">
        <f>IF(AB430 = "NULL", "NULL", AB430*2)</f>
        <v>3.1393298059964723</v>
      </c>
      <c r="AI430" s="8">
        <f>IF(AC430 = "NULL", "NULL", AC430*2)</f>
        <v>89</v>
      </c>
      <c r="AJ430" s="15">
        <v>21000000585</v>
      </c>
      <c r="AK430" s="13" t="s">
        <v>2689</v>
      </c>
      <c r="AL430" s="48" t="str">
        <f>SUBSTITUTE(D430,CHAR(10)&amp;"• Packed in a facility and/or equipment that produces products containing peanuts, tree nuts, soybean, milk, dairy, eggs, fish, shellfish, wheat, sesame •","")</f>
        <v>Salem's Pinch Of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v>
      </c>
    </row>
    <row r="431" spans="1:38" ht="120" x14ac:dyDescent="0.3">
      <c r="A431" s="10" t="s">
        <v>984</v>
      </c>
      <c r="B431" s="10" t="s">
        <v>1848</v>
      </c>
      <c r="C431" s="10" t="s">
        <v>1848</v>
      </c>
      <c r="D431" s="11" t="s">
        <v>2446</v>
      </c>
      <c r="E431" s="8">
        <f>IF(F431 = "NULL", "NULL", F431/28.35)</f>
        <v>1.95</v>
      </c>
      <c r="F431" s="8">
        <v>55.282499999999999</v>
      </c>
      <c r="G431" s="8">
        <f>IF(H431 = "NULL", "NULL", H431/28.35)</f>
        <v>3.9</v>
      </c>
      <c r="H431" s="8">
        <v>110.565</v>
      </c>
      <c r="I431" s="8">
        <f>IF(G431 = "NULL", "NULL", G431*1.25)</f>
        <v>4.875</v>
      </c>
      <c r="J431" s="8">
        <f>IF(G431 = "NULL", "NULL", H431*1.25)</f>
        <v>138.20625000000001</v>
      </c>
      <c r="K431" s="8">
        <f>IF(G431 = "NULL", "NULL", G431*2)</f>
        <v>7.8</v>
      </c>
      <c r="L431" s="8">
        <f>IF(G431 = "NULL", "NULL", H431*2)</f>
        <v>221.13</v>
      </c>
      <c r="M431" s="11" t="str">
        <f>CONCATENATE(D431, CHAR(10), " - NET WT. ", TEXT(E431, "0.00"), " oz (", F431, " grams)")</f>
        <v>Salmon Grill Seasoning Ingredients:
dehydrated onion &amp; garlic, sugar, sea salt, paprika, natural flavors (including smoke &amp; grilling spices, yeast extract, lemon juice powder, maltodextrin and lemon juice solids), citric acid, silicon dioxide (caking preventative)
• Packed in a facility and/or equipment that produces products containing peanuts, tree nuts, soybean, milk, dairy, eggs, fish, shellfish, wheat, sesame. •
 - NET WT. 1.95 oz (55.2825 grams)</v>
      </c>
      <c r="N431" s="12">
        <v>10000000391</v>
      </c>
      <c r="O431" s="12">
        <v>30000000391</v>
      </c>
      <c r="P431" s="12">
        <v>50000000391</v>
      </c>
      <c r="Q431" s="12">
        <v>70000000391</v>
      </c>
      <c r="R431" s="12">
        <v>90000000391</v>
      </c>
      <c r="S431" s="12">
        <v>11000000391</v>
      </c>
      <c r="T431" s="12">
        <v>13000000391</v>
      </c>
      <c r="U431" s="10" t="s">
        <v>38</v>
      </c>
      <c r="V431" s="11" t="s">
        <v>1850</v>
      </c>
      <c r="W431" s="8">
        <f>IF(G431 = "NULL", "NULL", G431/4)</f>
        <v>0.97499999999999998</v>
      </c>
      <c r="X431" s="8">
        <f>IF(W431 = "NULL", "NULL", W431*28.35)</f>
        <v>27.641249999999999</v>
      </c>
      <c r="Y431" s="8">
        <f>IF(G431 = "NULL", "NULL", G431*4)</f>
        <v>15.6</v>
      </c>
      <c r="Z431" s="8">
        <f>IF(G431 = "NULL", "NULL", H431*4)</f>
        <v>442.26</v>
      </c>
      <c r="AA431" s="15">
        <v>15000000391</v>
      </c>
      <c r="AB431" s="8">
        <f>IF(OR(E431 = "NULL", G431 = "NULL"), "NULL", (E431+G431)/2)</f>
        <v>2.9249999999999998</v>
      </c>
      <c r="AC431" s="8">
        <f>IF(OR(F431 = "NULL", H431 = "NULL"), "NULL", (F431+H431)/2)</f>
        <v>82.923749999999998</v>
      </c>
      <c r="AD431" s="15">
        <v>17000000391</v>
      </c>
      <c r="AE431" s="8">
        <f>IF(H431 = "NULL", "NULL", AF431/28.35)</f>
        <v>9.75</v>
      </c>
      <c r="AF431" s="8">
        <f>IF(H431 = "NULL", "NULL", J431*2)</f>
        <v>276.41250000000002</v>
      </c>
      <c r="AG431" s="15">
        <v>19000000391</v>
      </c>
      <c r="AH431" s="8">
        <f>IF(AB431 = "NULL", "NULL", AB431*2)</f>
        <v>5.85</v>
      </c>
      <c r="AI431" s="8">
        <f>IF(AC431 = "NULL", "NULL", AC431*2)</f>
        <v>165.8475</v>
      </c>
      <c r="AJ431" s="15">
        <v>21000000391</v>
      </c>
      <c r="AK431" s="13" t="s">
        <v>1849</v>
      </c>
      <c r="AL431" s="11" t="str">
        <f>SUBSTITUTE(D431,CHAR(10)&amp;"• Packed in a facility and/or equipment that produces products containing peanuts, tree nuts, soybean, milk, dairy, eggs, fish, shellfish, wheat, sesame. •","")</f>
        <v>Salmon Grill Seasoning Ingredients:
dehydrated onion &amp; garlic, sugar, sea salt, paprika, natural flavors (including smoke &amp; grilling spices, yeast extract, lemon juice powder, maltodextrin and lemon juice solids), citric acid, silicon dioxide (caking preventative)</v>
      </c>
    </row>
    <row r="432" spans="1:38" ht="75" x14ac:dyDescent="0.3">
      <c r="A432" s="10" t="s">
        <v>978</v>
      </c>
      <c r="B432" s="10" t="s">
        <v>1733</v>
      </c>
      <c r="C432" s="10" t="s">
        <v>1735</v>
      </c>
      <c r="D432" s="11" t="s">
        <v>2143</v>
      </c>
      <c r="E432" s="8">
        <f>IF(F432 = "NULL", "NULL", F432/28.35)</f>
        <v>0.35273368606701938</v>
      </c>
      <c r="F432" s="8">
        <v>10</v>
      </c>
      <c r="G432" s="8">
        <f>IF(H432 = "NULL", "NULL", H432/28.35)</f>
        <v>1.1992945326278659</v>
      </c>
      <c r="H432" s="8">
        <v>34</v>
      </c>
      <c r="I432" s="8">
        <f>IF(G432 = "NULL", "NULL", G432*1.25)</f>
        <v>1.4991181657848323</v>
      </c>
      <c r="J432" s="8">
        <f>IF(G432 = "NULL", "NULL", H432*1.25)</f>
        <v>42.5</v>
      </c>
      <c r="K432" s="8">
        <f>IF(G432 = "NULL", "NULL", G432*2)</f>
        <v>2.3985890652557318</v>
      </c>
      <c r="L432" s="8">
        <f>IF(G432 = "NULL", "NULL", H432*2)</f>
        <v>68</v>
      </c>
      <c r="M432" s="11" t="str">
        <f>CONCATENATE(D432, CHAR(10), " - NET WT. ", TEXT(E432, "0.00"), " oz (", F432, " grams)")</f>
        <v>Salt Free European Bread Dip Ingredients:
garlic, basil, oregano, parsley, thyme, spices
• Packed in a facility and/or equipment that produces products containing peanuts, tree nuts, soybean, milk, dairy, eggs, fish, shellfish, wheat, sesame. •
 - NET WT. 0.35 oz (10 grams)</v>
      </c>
      <c r="N432" s="12">
        <v>10000000469</v>
      </c>
      <c r="O432" s="12">
        <v>30000000469</v>
      </c>
      <c r="P432" s="12">
        <v>50000000469</v>
      </c>
      <c r="Q432" s="12">
        <v>70000000469</v>
      </c>
      <c r="R432" s="12">
        <v>90000000469</v>
      </c>
      <c r="S432" s="12">
        <v>11000000469</v>
      </c>
      <c r="T432" s="12">
        <v>13000000469</v>
      </c>
      <c r="U432" s="10" t="s">
        <v>38</v>
      </c>
      <c r="V432" s="11" t="s">
        <v>195</v>
      </c>
      <c r="W432" s="8">
        <f>IF(G432 = "NULL", "NULL", G432/4)</f>
        <v>0.29982363315696647</v>
      </c>
      <c r="X432" s="8">
        <f>IF(W432 = "NULL", "NULL", W432*28.35)</f>
        <v>8.5</v>
      </c>
      <c r="Y432" s="8">
        <f>IF(G432 = "NULL", "NULL", G432*4)</f>
        <v>4.7971781305114636</v>
      </c>
      <c r="Z432" s="8">
        <f>IF(G432 = "NULL", "NULL", H432*4)</f>
        <v>136</v>
      </c>
      <c r="AA432" s="15">
        <v>15000000469</v>
      </c>
      <c r="AB432" s="8">
        <f>IF(OR(E432 = "NULL", G432 = "NULL"), "NULL", (E432+G432)/2)</f>
        <v>0.77601410934744264</v>
      </c>
      <c r="AC432" s="8">
        <f>IF(OR(F432 = "NULL", H432 = "NULL"), "NULL", (F432+H432)/2)</f>
        <v>22</v>
      </c>
      <c r="AD432" s="15">
        <v>17000000469</v>
      </c>
      <c r="AE432" s="8">
        <f>IF(H432 = "NULL", "NULL", AF432/28.35)</f>
        <v>2.998236331569665</v>
      </c>
      <c r="AF432" s="8">
        <f>IF(H432 = "NULL", "NULL", J432*2)</f>
        <v>85</v>
      </c>
      <c r="AG432" s="15">
        <v>19000000469</v>
      </c>
      <c r="AH432" s="8">
        <f>IF(AB432 = "NULL", "NULL", AB432*2)</f>
        <v>1.5520282186948853</v>
      </c>
      <c r="AI432" s="8">
        <f>IF(AC432 = "NULL", "NULL", AC432*2)</f>
        <v>44</v>
      </c>
      <c r="AJ432" s="15">
        <v>21000000469</v>
      </c>
      <c r="AK432" s="13" t="s">
        <v>1583</v>
      </c>
      <c r="AL432" s="11" t="str">
        <f>SUBSTITUTE(D432,CHAR(10)&amp;"• Packed in a facility and/or equipment that produces products containing peanuts, tree nuts, soybean, milk, dairy, eggs, fish, shellfish, wheat, sesame. •","")</f>
        <v>Salt Free European Bread Dip Ingredients:
garlic, basil, oregano, parsley, thyme, spices</v>
      </c>
    </row>
    <row r="433" spans="1:38" ht="75" x14ac:dyDescent="0.3">
      <c r="A433" s="41" t="s">
        <v>1003</v>
      </c>
      <c r="B433" s="10" t="s">
        <v>1737</v>
      </c>
      <c r="C433" s="10" t="s">
        <v>1738</v>
      </c>
      <c r="D433" s="11" t="s">
        <v>2189</v>
      </c>
      <c r="E433" s="8">
        <f>IF(F433 = "NULL", "NULL", F433/28.35)</f>
        <v>0.98765432098765427</v>
      </c>
      <c r="F433" s="8">
        <v>28</v>
      </c>
      <c r="G433" s="8">
        <f>IF(H433 = "NULL", "NULL", H433/28.35)</f>
        <v>2.1164021164021163</v>
      </c>
      <c r="H433" s="8">
        <v>60</v>
      </c>
      <c r="I433" s="8">
        <f>IF(G433 = "NULL", "NULL", G433*1.25)</f>
        <v>2.6455026455026456</v>
      </c>
      <c r="J433" s="8">
        <f>IF(G433 = "NULL", "NULL", H433*1.25)</f>
        <v>75</v>
      </c>
      <c r="K433" s="8">
        <f>IF(G433 = "NULL", "NULL", G433*2)</f>
        <v>4.2328042328042326</v>
      </c>
      <c r="L433" s="8">
        <f>IF(G433 = "NULL", "NULL", H433*2)</f>
        <v>120</v>
      </c>
      <c r="M433" s="11" t="str">
        <f>CONCATENATE(D433, CHAR(10), " - NET WT. ", TEXT(E433, "0.00"), " oz (", F433, " grams)")</f>
        <v>Salt Free Sea Side Seafood Seasoning Ingredients:
garlic, onion, paprika, pepper, oregano, parsley
• Packed in a facility and/or equipment that produces products containing peanuts, tree nuts, soybean, milk, dairy, eggs, fish, shellfish, wheat, sesame. •
 - NET WT. 0.99 oz (28 grams)</v>
      </c>
      <c r="N433" s="12">
        <v>10000000448</v>
      </c>
      <c r="O433" s="12">
        <v>30000000448</v>
      </c>
      <c r="P433" s="12">
        <v>50000000448</v>
      </c>
      <c r="Q433" s="12">
        <v>70000000448</v>
      </c>
      <c r="R433" s="12">
        <v>90000000448</v>
      </c>
      <c r="S433" s="12">
        <v>11000000448</v>
      </c>
      <c r="T433" s="12">
        <v>13000000448</v>
      </c>
      <c r="U433" s="11" t="s">
        <v>38</v>
      </c>
      <c r="V433" s="11"/>
      <c r="W433" s="8">
        <f>IF(G433 = "NULL", "NULL", G433/4)</f>
        <v>0.52910052910052907</v>
      </c>
      <c r="X433" s="8">
        <f>IF(W433 = "NULL", "NULL", W433*28.35)</f>
        <v>15</v>
      </c>
      <c r="Y433" s="8">
        <f>IF(G433 = "NULL", "NULL", G433*4)</f>
        <v>8.4656084656084651</v>
      </c>
      <c r="Z433" s="8">
        <f>IF(G433 = "NULL", "NULL", H433*4)</f>
        <v>240</v>
      </c>
      <c r="AA433" s="15">
        <v>15000000448</v>
      </c>
      <c r="AB433" s="8">
        <f>IF(OR(E433 = "NULL", G433 = "NULL"), "NULL", (E433+G433)/2)</f>
        <v>1.5520282186948853</v>
      </c>
      <c r="AC433" s="8">
        <f>IF(OR(F433 = "NULL", H433 = "NULL"), "NULL", (F433+H433)/2)</f>
        <v>44</v>
      </c>
      <c r="AD433" s="15">
        <v>17000000448</v>
      </c>
      <c r="AE433" s="8">
        <f>IF(H433 = "NULL", "NULL", AF433/28.35)</f>
        <v>5.2910052910052912</v>
      </c>
      <c r="AF433" s="8">
        <f>IF(H433 = "NULL", "NULL", J433*2)</f>
        <v>150</v>
      </c>
      <c r="AG433" s="15">
        <v>19000000448</v>
      </c>
      <c r="AH433" s="8">
        <f>IF(AB433 = "NULL", "NULL", AB433*2)</f>
        <v>3.1040564373897706</v>
      </c>
      <c r="AI433" s="8">
        <f>IF(AC433 = "NULL", "NULL", AC433*2)</f>
        <v>88</v>
      </c>
      <c r="AJ433" s="15">
        <v>21000000448</v>
      </c>
      <c r="AK433" s="13" t="s">
        <v>1004</v>
      </c>
      <c r="AL433" s="11" t="str">
        <f>SUBSTITUTE(D433,CHAR(10)&amp;"• Packed in a facility and/or equipment that produces products containing peanuts, tree nuts, soybean, milk, dairy, eggs, fish, shellfish, wheat, sesame. •","")</f>
        <v>Salt Free Sea Side Seafood Seasoning Ingredients:
garlic, onion, paprika, pepper, oregano, parsley</v>
      </c>
    </row>
    <row r="434" spans="1:38" ht="75" x14ac:dyDescent="0.3">
      <c r="A434" s="41" t="s">
        <v>1797</v>
      </c>
      <c r="B434" s="10" t="s">
        <v>1782</v>
      </c>
      <c r="C434" s="10" t="s">
        <v>1784</v>
      </c>
      <c r="D434" s="11" t="s">
        <v>2216</v>
      </c>
      <c r="E434" s="8">
        <f>IF(F434 = "NULL", "NULL", F434/28.35)</f>
        <v>0.98765432098765427</v>
      </c>
      <c r="F434" s="8">
        <v>28</v>
      </c>
      <c r="G434" s="8">
        <f>IF(H434 = "NULL", "NULL", H434/28.35)</f>
        <v>2.1164021164021163</v>
      </c>
      <c r="H434" s="8">
        <v>60</v>
      </c>
      <c r="I434" s="8">
        <f>IF(G434 = "NULL", "NULL", G434*1.25)</f>
        <v>2.6455026455026456</v>
      </c>
      <c r="J434" s="8">
        <f>IF(G434 = "NULL", "NULL", H434*1.25)</f>
        <v>75</v>
      </c>
      <c r="K434" s="8">
        <f>IF(G434 = "NULL", "NULL", G434*2)</f>
        <v>4.2328042328042326</v>
      </c>
      <c r="L434" s="8">
        <f>IF(G434 = "NULL", "NULL", H434*2)</f>
        <v>120</v>
      </c>
      <c r="M434" s="11" t="str">
        <f>CONCATENATE(D434, CHAR(10), " - NET WT. ", TEXT(E434, "0.00"), " oz (", F434, " grams)")</f>
        <v>Salt Free Seaside Seafood Ingredients:
garlic, onion, paprika, pepper, oregano, parsley
• Packed in a facility and/or equipment that produces products containing peanuts, tree nuts, soybean, milk, dairy, eggs, fish, shellfish, wheat, sesame. •
 - NET WT. 0.99 oz (28 grams)</v>
      </c>
      <c r="N434" s="12">
        <v>10000000518</v>
      </c>
      <c r="O434" s="12">
        <v>30000000518</v>
      </c>
      <c r="P434" s="12">
        <v>50000000518</v>
      </c>
      <c r="Q434" s="12">
        <v>70000000518</v>
      </c>
      <c r="R434" s="12">
        <v>90000000518</v>
      </c>
      <c r="S434" s="12">
        <v>11000000518</v>
      </c>
      <c r="T434" s="12">
        <v>13000000518</v>
      </c>
      <c r="U434" s="24"/>
      <c r="W434" s="8">
        <f>IF(G434 = "NULL", "NULL", G434/4)</f>
        <v>0.52910052910052907</v>
      </c>
      <c r="X434" s="8">
        <f>IF(W434 = "NULL", "NULL", W434*28.35)</f>
        <v>15</v>
      </c>
      <c r="Y434" s="8">
        <f>IF(G434 = "NULL", "NULL", G434*4)</f>
        <v>8.4656084656084651</v>
      </c>
      <c r="Z434" s="8">
        <f>IF(G434 = "NULL", "NULL", H434*4)</f>
        <v>240</v>
      </c>
      <c r="AA434" s="15">
        <v>15000000518</v>
      </c>
      <c r="AB434" s="8">
        <f>IF(OR(E434 = "NULL", G434 = "NULL"), "NULL", (E434+G434)/2)</f>
        <v>1.5520282186948853</v>
      </c>
      <c r="AC434" s="8">
        <f>IF(OR(F434 = "NULL", H434 = "NULL"), "NULL", (F434+H434)/2)</f>
        <v>44</v>
      </c>
      <c r="AD434" s="15">
        <v>17000000518</v>
      </c>
      <c r="AE434" s="8">
        <f>IF(H434 = "NULL", "NULL", AF434/28.35)</f>
        <v>5.2910052910052912</v>
      </c>
      <c r="AF434" s="8">
        <f>IF(H434 = "NULL", "NULL", J434*2)</f>
        <v>150</v>
      </c>
      <c r="AG434" s="15">
        <v>19000000518</v>
      </c>
      <c r="AH434" s="8">
        <f>IF(AB434 = "NULL", "NULL", AB434*2)</f>
        <v>3.1040564373897706</v>
      </c>
      <c r="AI434" s="8">
        <f>IF(AC434 = "NULL", "NULL", AC434*2)</f>
        <v>88</v>
      </c>
      <c r="AJ434" s="15">
        <v>21000000518</v>
      </c>
      <c r="AK434" s="13" t="s">
        <v>1783</v>
      </c>
      <c r="AL434" s="11" t="str">
        <f>SUBSTITUTE(D434,CHAR(10)&amp;"• Packed in a facility and/or equipment that produces products containing peanuts, tree nuts, soybean, milk, dairy, eggs, fish, shellfish, wheat, sesame. •","")</f>
        <v>Salt Free Seaside Seafood Ingredients:
garlic, onion, paprika, pepper, oregano, parsley</v>
      </c>
    </row>
    <row r="435" spans="1:38" ht="75" x14ac:dyDescent="0.3">
      <c r="A435" s="10" t="s">
        <v>1364</v>
      </c>
      <c r="B435" s="10" t="s">
        <v>1734</v>
      </c>
      <c r="C435" s="10" t="s">
        <v>1736</v>
      </c>
      <c r="D435" s="11" t="s">
        <v>2314</v>
      </c>
      <c r="E435" s="8">
        <f>IF(F435 = "NULL", "NULL", F435/28.35)</f>
        <v>0.84656084656084651</v>
      </c>
      <c r="F435" s="8">
        <v>24</v>
      </c>
      <c r="G435" s="8">
        <f>IF(H435 = "NULL", "NULL", H435/28.35)</f>
        <v>1.693121693121693</v>
      </c>
      <c r="H435" s="8">
        <v>48</v>
      </c>
      <c r="I435" s="8">
        <f>IF(G435 = "NULL", "NULL", G435*1.25)</f>
        <v>2.1164021164021163</v>
      </c>
      <c r="J435" s="8">
        <f>IF(G435 = "NULL", "NULL", H435*1.25)</f>
        <v>60</v>
      </c>
      <c r="K435" s="8">
        <f>IF(G435 = "NULL", "NULL", G435*2)</f>
        <v>3.3862433862433861</v>
      </c>
      <c r="L435" s="8">
        <f>IF(G435 = "NULL", "NULL", H435*2)</f>
        <v>96</v>
      </c>
      <c r="M435" s="11" t="str">
        <f>CONCATENATE(D435, CHAR(10), " - NET WT. ", TEXT(E435, "0.00"), " oz (", F435, " grams)")</f>
        <v>Salt Free Taco Seasoning Ingredients:
paprika, garlic, onion, cumin, oregano, spices
• Packed in a facility and/or equipment that produces products containing peanuts, tree nuts, soybean, milk, dairy, eggs, fish, shellfish, wheat, sesame. •
 - NET WT. 0.85 oz (24 grams)</v>
      </c>
      <c r="N435" s="12">
        <v>10000000481</v>
      </c>
      <c r="O435" s="12">
        <v>30000000481</v>
      </c>
      <c r="P435" s="12">
        <v>50000000481</v>
      </c>
      <c r="Q435" s="12">
        <v>70000000481</v>
      </c>
      <c r="R435" s="12">
        <v>90000000481</v>
      </c>
      <c r="S435" s="12">
        <v>11000000481</v>
      </c>
      <c r="T435" s="12">
        <v>13000000481</v>
      </c>
      <c r="U435" s="10" t="s">
        <v>38</v>
      </c>
      <c r="V435" s="11" t="s">
        <v>195</v>
      </c>
      <c r="W435" s="8">
        <f>IF(G435 = "NULL", "NULL", G435/4)</f>
        <v>0.42328042328042326</v>
      </c>
      <c r="X435" s="8">
        <f>IF(W435 = "NULL", "NULL", W435*28.35)</f>
        <v>12</v>
      </c>
      <c r="Y435" s="8">
        <f>IF(G435 = "NULL", "NULL", G435*4)</f>
        <v>6.7724867724867721</v>
      </c>
      <c r="Z435" s="8">
        <f>IF(G435 = "NULL", "NULL", H435*4)</f>
        <v>192</v>
      </c>
      <c r="AA435" s="15">
        <v>15000000481</v>
      </c>
      <c r="AB435" s="8">
        <f>IF(OR(E435 = "NULL", G435 = "NULL"), "NULL", (E435+G435)/2)</f>
        <v>1.2698412698412698</v>
      </c>
      <c r="AC435" s="8">
        <f>IF(OR(F435 = "NULL", H435 = "NULL"), "NULL", (F435+H435)/2)</f>
        <v>36</v>
      </c>
      <c r="AD435" s="15">
        <v>17000000481</v>
      </c>
      <c r="AE435" s="8">
        <f>IF(H435 = "NULL", "NULL", AF435/28.35)</f>
        <v>4.2328042328042326</v>
      </c>
      <c r="AF435" s="8">
        <f>IF(H435 = "NULL", "NULL", J435*2)</f>
        <v>120</v>
      </c>
      <c r="AG435" s="15">
        <v>19000000481</v>
      </c>
      <c r="AH435" s="8">
        <f>IF(AB435 = "NULL", "NULL", AB435*2)</f>
        <v>2.5396825396825395</v>
      </c>
      <c r="AI435" s="8">
        <f>IF(AC435 = "NULL", "NULL", AC435*2)</f>
        <v>72</v>
      </c>
      <c r="AJ435" s="15">
        <v>21000000481</v>
      </c>
      <c r="AK435" s="13"/>
      <c r="AL435" s="11" t="str">
        <f>SUBSTITUTE(D435,CHAR(10)&amp;"• Packed in a facility and/or equipment that produces products containing peanuts, tree nuts, soybean, milk, dairy, eggs, fish, shellfish, wheat, sesame. •","")</f>
        <v>Salt Free Taco Seasoning Ingredients:
paprika, garlic, onion, cumin, oregano, spices</v>
      </c>
    </row>
    <row r="436" spans="1:38" ht="120" x14ac:dyDescent="0.3">
      <c r="A436" s="10" t="s">
        <v>979</v>
      </c>
      <c r="B436" s="10" t="s">
        <v>980</v>
      </c>
      <c r="C436" s="10" t="s">
        <v>981</v>
      </c>
      <c r="D436" s="11" t="s">
        <v>2423</v>
      </c>
      <c r="E436" s="8">
        <f>IF(F436 = "NULL", "NULL", F436/28.35)</f>
        <v>2</v>
      </c>
      <c r="F436" s="8">
        <v>56.7</v>
      </c>
      <c r="G436" s="8">
        <f>IF(H436 = "NULL", "NULL", H436/28.35)</f>
        <v>4</v>
      </c>
      <c r="H436" s="8">
        <v>113.4</v>
      </c>
      <c r="I436" s="8">
        <f>IF(G436 = "NULL", "NULL", G436*1.25)</f>
        <v>5</v>
      </c>
      <c r="J436" s="8">
        <f>IF(G436 = "NULL", "NULL", H436*1.25)</f>
        <v>141.75</v>
      </c>
      <c r="K436" s="8">
        <f>IF(G436 = "NULL", "NULL", G436*2)</f>
        <v>8</v>
      </c>
      <c r="L436" s="8">
        <f>IF(G436 = "NULL", "NULL", H436*2)</f>
        <v>226.8</v>
      </c>
      <c r="M436" s="11" t="str">
        <f>CONCATENATE(D436, CHAR(10), " - NET WT. ", TEXT(E436, "0.00"), " oz (", F436, " grams)")</f>
        <v>Salted Caramel Popcorn Seasoning Ingredients:
sugar, brown sugar, molasses, artificial flavors, soy lecithin, salt, fd&amp;c yellow #5, fd&amp;c red #40, fd&amp;c blue #1, salt
• ALLERGY ALERT: contains soy •
• Packed in a facility and/or equipment that produces products containing peanuts, tree nuts, soybean, milk, dairy, eggs, fish, shellfish, wheat, sesame. •
 - NET WT. 2.00 oz (56.7 grams)</v>
      </c>
      <c r="N436" s="12">
        <v>10000000420</v>
      </c>
      <c r="O436" s="12">
        <v>30000000420</v>
      </c>
      <c r="P436" s="12">
        <v>50000000420</v>
      </c>
      <c r="Q436" s="12">
        <v>70000000420</v>
      </c>
      <c r="R436" s="12">
        <v>90000000420</v>
      </c>
      <c r="S436" s="12">
        <v>11000000420</v>
      </c>
      <c r="T436" s="12">
        <v>13000000420</v>
      </c>
      <c r="U436" s="10" t="s">
        <v>38</v>
      </c>
      <c r="V436" s="11"/>
      <c r="W436" s="8">
        <f>IF(G436 = "NULL", "NULL", G436/4)</f>
        <v>1</v>
      </c>
      <c r="X436" s="8">
        <f>IF(W436 = "NULL", "NULL", W436*28.35)</f>
        <v>28.35</v>
      </c>
      <c r="Y436" s="8">
        <f>IF(G436 = "NULL", "NULL", G436*4)</f>
        <v>16</v>
      </c>
      <c r="Z436" s="8">
        <f>IF(G436 = "NULL", "NULL", H436*4)</f>
        <v>453.6</v>
      </c>
      <c r="AA436" s="15">
        <v>15000000420</v>
      </c>
      <c r="AB436" s="8">
        <f>IF(OR(E436 = "NULL", G436 = "NULL"), "NULL", (E436+G436)/2)</f>
        <v>3</v>
      </c>
      <c r="AC436" s="8">
        <f>IF(OR(F436 = "NULL", H436 = "NULL"), "NULL", (F436+H436)/2)</f>
        <v>85.050000000000011</v>
      </c>
      <c r="AD436" s="15">
        <v>17000000420</v>
      </c>
      <c r="AE436" s="8">
        <f>IF(H436 = "NULL", "NULL", AF436/28.35)</f>
        <v>10</v>
      </c>
      <c r="AF436" s="8">
        <f>IF(H436 = "NULL", "NULL", J436*2)</f>
        <v>283.5</v>
      </c>
      <c r="AG436" s="15">
        <v>19000000420</v>
      </c>
      <c r="AH436" s="8">
        <f>IF(AB436 = "NULL", "NULL", AB436*2)</f>
        <v>6</v>
      </c>
      <c r="AI436" s="8">
        <f>IF(AC436 = "NULL", "NULL", AC436*2)</f>
        <v>170.10000000000002</v>
      </c>
      <c r="AJ436" s="15">
        <v>21000000420</v>
      </c>
      <c r="AK436" s="13"/>
      <c r="AL436" s="11" t="str">
        <f>SUBSTITUTE(D436,CHAR(10)&amp;"• Packed in a facility and/or equipment that produces products containing peanuts, tree nuts, soybean, milk, dairy, eggs, fish, shellfish, wheat, sesame. •","")</f>
        <v>Salted Caramel Popcorn Seasoning Ingredients:
sugar, brown sugar, molasses, artificial flavors, soy lecithin, salt, fd&amp;c yellow #5, fd&amp;c red #40, fd&amp;c blue #1, salt
• ALLERGY ALERT: contains soy •</v>
      </c>
    </row>
    <row r="437" spans="1:38" ht="75" x14ac:dyDescent="0.3">
      <c r="A437" s="10" t="s">
        <v>982</v>
      </c>
      <c r="B437" s="10" t="s">
        <v>983</v>
      </c>
      <c r="C437" s="10" t="s">
        <v>983</v>
      </c>
      <c r="D437" s="11" t="s">
        <v>2599</v>
      </c>
      <c r="E437" s="8">
        <f>IF(F437 = "NULL", "NULL", F437/28.35)</f>
        <v>1.5520282186948853</v>
      </c>
      <c r="F437" s="8">
        <v>44</v>
      </c>
      <c r="G437" s="8">
        <f>IF(H437 = "NULL", "NULL", H437/28.35)</f>
        <v>3.3156966490299822</v>
      </c>
      <c r="H437" s="8">
        <v>94</v>
      </c>
      <c r="I437" s="8">
        <f>IF(G437 = "NULL", "NULL", G437*1.25)</f>
        <v>4.1446208112874778</v>
      </c>
      <c r="J437" s="8">
        <f>IF(G437 = "NULL", "NULL", H437*1.25)</f>
        <v>117.5</v>
      </c>
      <c r="K437" s="8">
        <f>IF(G437 = "NULL", "NULL", G437*2)</f>
        <v>6.6313932980599644</v>
      </c>
      <c r="L437" s="8">
        <f>IF(G437 = "NULL", "NULL", H437*2)</f>
        <v>188</v>
      </c>
      <c r="M437" s="11" t="str">
        <f>CONCATENATE(D437, CHAR(10), " - NET WT. ", TEXT(E437, "0.00"), " oz (", F437, " grams)")</f>
        <v>Salted Caramel Sugar Ingredients:
cane sugar, caramel flavor, salt
• Packed in a facility and/or equipment that produces products containing peanuts, tree nuts, soybean, milk, dairy, eggs, fish, shellfish, wheat, sesame. •
 - NET WT. 1.55 oz (44 grams)</v>
      </c>
      <c r="N437" s="12">
        <v>10000000466</v>
      </c>
      <c r="O437" s="12">
        <v>30000000466</v>
      </c>
      <c r="P437" s="12">
        <v>50000000466</v>
      </c>
      <c r="Q437" s="12">
        <v>70000000466</v>
      </c>
      <c r="R437" s="12">
        <v>90000000466</v>
      </c>
      <c r="S437" s="12">
        <v>11000000466</v>
      </c>
      <c r="T437" s="12">
        <v>13000000466</v>
      </c>
      <c r="U437" s="10" t="s">
        <v>38</v>
      </c>
      <c r="V437" s="11" t="s">
        <v>1305</v>
      </c>
      <c r="W437" s="8">
        <f>IF(G437 = "NULL", "NULL", G437/4)</f>
        <v>0.82892416225749554</v>
      </c>
      <c r="X437" s="8">
        <f>IF(W437 = "NULL", "NULL", W437*28.35)</f>
        <v>23.5</v>
      </c>
      <c r="Y437" s="8">
        <f>IF(G437 = "NULL", "NULL", G437*4)</f>
        <v>13.262786596119929</v>
      </c>
      <c r="Z437" s="8">
        <f>IF(G437 = "NULL", "NULL", H437*4)</f>
        <v>376</v>
      </c>
      <c r="AA437" s="15">
        <v>15000000466</v>
      </c>
      <c r="AB437" s="8">
        <f>IF(OR(E437 = "NULL", G437 = "NULL"), "NULL", (E437+G437)/2)</f>
        <v>2.4338624338624335</v>
      </c>
      <c r="AC437" s="8">
        <f>IF(OR(F437 = "NULL", H437 = "NULL"), "NULL", (F437+H437)/2)</f>
        <v>69</v>
      </c>
      <c r="AD437" s="15">
        <v>17000000466</v>
      </c>
      <c r="AE437" s="8">
        <f>IF(H437 = "NULL", "NULL", AF437/28.35)</f>
        <v>8.2892416225749557</v>
      </c>
      <c r="AF437" s="8">
        <f>IF(H437 = "NULL", "NULL", J437*2)</f>
        <v>235</v>
      </c>
      <c r="AG437" s="15">
        <v>19000000466</v>
      </c>
      <c r="AH437" s="8">
        <f>IF(AB437 = "NULL", "NULL", AB437*2)</f>
        <v>4.867724867724867</v>
      </c>
      <c r="AI437" s="8">
        <f>IF(AC437 = "NULL", "NULL", AC437*2)</f>
        <v>138</v>
      </c>
      <c r="AJ437" s="15">
        <v>21000000466</v>
      </c>
      <c r="AK437" s="13"/>
      <c r="AL437" s="11" t="str">
        <f>SUBSTITUTE(D437,CHAR(10)&amp;"• Packed in a facility and/or equipment that produces products containing peanuts, tree nuts, soybean, milk, dairy, eggs, fish, shellfish, wheat, sesame. •","")</f>
        <v>Salted Caramel Sugar Ingredients:
cane sugar, caramel flavor, salt</v>
      </c>
    </row>
    <row r="438" spans="1:38" ht="90" x14ac:dyDescent="0.3">
      <c r="A438" s="39" t="s">
        <v>521</v>
      </c>
      <c r="B438" s="10" t="s">
        <v>1631</v>
      </c>
      <c r="C438" s="10" t="s">
        <v>1631</v>
      </c>
      <c r="D438" s="11" t="s">
        <v>2457</v>
      </c>
      <c r="E438" s="8">
        <f>IF(F438 = "NULL", "NULL", F438/28.35)</f>
        <v>1.1992945326278659</v>
      </c>
      <c r="F438" s="8">
        <v>34</v>
      </c>
      <c r="G438" s="8">
        <f>IF(H438 = "NULL", "NULL", H438/28.35)</f>
        <v>2.4691358024691357</v>
      </c>
      <c r="H438" s="8">
        <v>70</v>
      </c>
      <c r="I438" s="8">
        <f>IF(G438 = "NULL", "NULL", G438*1.25)</f>
        <v>3.0864197530864197</v>
      </c>
      <c r="J438" s="8">
        <f>IF(G438 = "NULL", "NULL", H438*1.25)</f>
        <v>87.5</v>
      </c>
      <c r="K438" s="8">
        <f>IF(G438 = "NULL", "NULL", G438*2)</f>
        <v>4.9382716049382713</v>
      </c>
      <c r="L438" s="8">
        <f>IF(G438 = "NULL", "NULL", H438*2)</f>
        <v>140</v>
      </c>
      <c r="M438" s="11" t="str">
        <f>CONCATENATE(D438, CHAR(10), " - NET WT. ", TEXT(E438, "0.00"), " oz (", F438, " grams)")</f>
        <v>Sassy Salmon Seasoning Ingredients:
brown sugar, orange zest, black pepper, sea salt, coriander, anise, cumin, fennel
• Packed in a facility and/or equipment that produces products containing peanuts, tree nuts, soybean, milk, dairy, eggs, fish, shellfish, wheat, sesame. •
 - NET WT. 1.20 oz (34 grams)</v>
      </c>
      <c r="N438" s="12">
        <v>10000000279</v>
      </c>
      <c r="O438" s="12">
        <v>30000000279</v>
      </c>
      <c r="P438" s="12">
        <v>50000000279</v>
      </c>
      <c r="Q438" s="12">
        <v>70000000279</v>
      </c>
      <c r="R438" s="12">
        <v>90000000279</v>
      </c>
      <c r="S438" s="12">
        <v>11000000279</v>
      </c>
      <c r="T438" s="12">
        <v>13000000279</v>
      </c>
      <c r="U438" s="10" t="s">
        <v>38</v>
      </c>
      <c r="V438" s="11"/>
      <c r="W438" s="8">
        <f>IF(G438 = "NULL", "NULL", G438/4)</f>
        <v>0.61728395061728392</v>
      </c>
      <c r="X438" s="8">
        <f>IF(W438 = "NULL", "NULL", W438*28.35)</f>
        <v>17.5</v>
      </c>
      <c r="Y438" s="8">
        <f>IF(G438 = "NULL", "NULL", G438*4)</f>
        <v>9.8765432098765427</v>
      </c>
      <c r="Z438" s="8">
        <f>IF(G438 = "NULL", "NULL", H438*4)</f>
        <v>280</v>
      </c>
      <c r="AA438" s="15">
        <v>15000000279</v>
      </c>
      <c r="AB438" s="8">
        <f>IF(OR(E438 = "NULL", G438 = "NULL"), "NULL", (E438+G438)/2)</f>
        <v>1.8342151675485008</v>
      </c>
      <c r="AC438" s="8">
        <f>IF(OR(F438 = "NULL", H438 = "NULL"), "NULL", (F438+H438)/2)</f>
        <v>52</v>
      </c>
      <c r="AD438" s="15">
        <v>17000000279</v>
      </c>
      <c r="AE438" s="8">
        <f>IF(H438 = "NULL", "NULL", AF438/28.35)</f>
        <v>6.1728395061728394</v>
      </c>
      <c r="AF438" s="8">
        <f>IF(H438 = "NULL", "NULL", J438*2)</f>
        <v>175</v>
      </c>
      <c r="AG438" s="15">
        <v>19000000279</v>
      </c>
      <c r="AH438" s="8">
        <f>IF(AB438 = "NULL", "NULL", AB438*2)</f>
        <v>3.6684303350970016</v>
      </c>
      <c r="AI438" s="8">
        <f>IF(AC438 = "NULL", "NULL", AC438*2)</f>
        <v>104</v>
      </c>
      <c r="AJ438" s="15">
        <v>21000000279</v>
      </c>
      <c r="AK438" s="13"/>
      <c r="AL438" s="11" t="str">
        <f>SUBSTITUTE(D438,CHAR(10)&amp;"• Packed in a facility and/or equipment that produces products containing peanuts, tree nuts, soybean, milk, dairy, eggs, fish, shellfish, wheat, sesame. •","")</f>
        <v>Sassy Salmon Seasoning Ingredients:
brown sugar, orange zest, black pepper, sea salt, coriander, anise, cumin, fennel</v>
      </c>
    </row>
    <row r="439" spans="1:38" ht="90" x14ac:dyDescent="0.3">
      <c r="A439" s="41" t="s">
        <v>985</v>
      </c>
      <c r="B439" s="10" t="s">
        <v>986</v>
      </c>
      <c r="C439" s="10" t="s">
        <v>986</v>
      </c>
      <c r="D439" s="11" t="s">
        <v>2197</v>
      </c>
      <c r="E439" s="8">
        <f>IF(F439 = "NULL", "NULL", F439/28.35)</f>
        <v>1.1992945326278659</v>
      </c>
      <c r="F439" s="8">
        <v>34</v>
      </c>
      <c r="G439" s="8">
        <f>IF(H439 = "NULL", "NULL", H439/28.35)</f>
        <v>2.4691358024691357</v>
      </c>
      <c r="H439" s="8">
        <v>70</v>
      </c>
      <c r="I439" s="8">
        <f>IF(G439 = "NULL", "NULL", G439*1.25)</f>
        <v>3.0864197530864197</v>
      </c>
      <c r="J439" s="8">
        <f>IF(G439 = "NULL", "NULL", H439*1.25)</f>
        <v>87.5</v>
      </c>
      <c r="K439" s="8">
        <f>IF(G439 = "NULL", "NULL", G439*2)</f>
        <v>4.9382716049382713</v>
      </c>
      <c r="L439" s="8">
        <f>IF(G439 = "NULL", "NULL", H439*2)</f>
        <v>140</v>
      </c>
      <c r="M439" s="11" t="str">
        <f>CONCATENATE(D439, CHAR(10), " - NET WT. ", TEXT(E439, "0.00"), " oz (", F439, " grams)")</f>
        <v>Sassy Seafood Ingredients:
brown sugar, orange zest, black pepper, sea salt, coriander, anise, cumin, fennel
• Packed in a facility and/or equipment that produces products containing peanuts, tree nuts, soybean, milk, dairy, eggs, fish, shellfish, wheat, sesame. •
 - NET WT. 1.20 oz (34 grams)</v>
      </c>
      <c r="N439" s="12">
        <v>10000000461</v>
      </c>
      <c r="O439" s="12">
        <v>30000000461</v>
      </c>
      <c r="P439" s="12">
        <v>50000000461</v>
      </c>
      <c r="Q439" s="12">
        <v>70000000461</v>
      </c>
      <c r="R439" s="12">
        <v>90000000461</v>
      </c>
      <c r="S439" s="12">
        <v>11000000461</v>
      </c>
      <c r="T439" s="12">
        <v>13000000461</v>
      </c>
      <c r="U439" s="11" t="s">
        <v>38</v>
      </c>
      <c r="V439" s="11"/>
      <c r="W439" s="8">
        <f>IF(G439 = "NULL", "NULL", G439/4)</f>
        <v>0.61728395061728392</v>
      </c>
      <c r="X439" s="8">
        <f>IF(W439 = "NULL", "NULL", W439*28.35)</f>
        <v>17.5</v>
      </c>
      <c r="Y439" s="8">
        <f>IF(G439 = "NULL", "NULL", G439*4)</f>
        <v>9.8765432098765427</v>
      </c>
      <c r="Z439" s="8">
        <f>IF(G439 = "NULL", "NULL", H439*4)</f>
        <v>280</v>
      </c>
      <c r="AA439" s="15">
        <v>15000000461</v>
      </c>
      <c r="AB439" s="8">
        <f>IF(OR(E439 = "NULL", G439 = "NULL"), "NULL", (E439+G439)/2)</f>
        <v>1.8342151675485008</v>
      </c>
      <c r="AC439" s="8">
        <f>IF(OR(F439 = "NULL", H439 = "NULL"), "NULL", (F439+H439)/2)</f>
        <v>52</v>
      </c>
      <c r="AD439" s="15">
        <v>17000000461</v>
      </c>
      <c r="AE439" s="8">
        <f>IF(H439 = "NULL", "NULL", AF439/28.35)</f>
        <v>6.1728395061728394</v>
      </c>
      <c r="AF439" s="8">
        <f>IF(H439 = "NULL", "NULL", J439*2)</f>
        <v>175</v>
      </c>
      <c r="AG439" s="15">
        <v>19000000461</v>
      </c>
      <c r="AH439" s="8">
        <f>IF(AB439 = "NULL", "NULL", AB439*2)</f>
        <v>3.6684303350970016</v>
      </c>
      <c r="AI439" s="8">
        <f>IF(AC439 = "NULL", "NULL", AC439*2)</f>
        <v>104</v>
      </c>
      <c r="AJ439" s="15">
        <v>21000000461</v>
      </c>
      <c r="AK439" s="13" t="s">
        <v>1674</v>
      </c>
      <c r="AL439" s="11" t="str">
        <f>SUBSTITUTE(D439,CHAR(10)&amp;"• Packed in a facility and/or equipment that produces products containing peanuts, tree nuts, soybean, milk, dairy, eggs, fish, shellfish, wheat, sesame. •","")</f>
        <v>Sassy Seafood Ingredients:
brown sugar, orange zest, black pepper, sea salt, coriander, anise, cumin, fennel</v>
      </c>
    </row>
    <row r="440" spans="1:38" ht="75" x14ac:dyDescent="0.3">
      <c r="A440" s="39" t="s">
        <v>987</v>
      </c>
      <c r="B440" s="10" t="s">
        <v>988</v>
      </c>
      <c r="C440" s="10" t="s">
        <v>989</v>
      </c>
      <c r="D440" s="11" t="s">
        <v>2125</v>
      </c>
      <c r="E440" s="8">
        <f>IF(F440 = "NULL", "NULL", F440/28.35)</f>
        <v>0.84656084656084651</v>
      </c>
      <c r="F440" s="8">
        <v>24</v>
      </c>
      <c r="G440" s="8">
        <f>IF(H440 = "NULL", "NULL", H440/28.35)</f>
        <v>1.9047619047619047</v>
      </c>
      <c r="H440" s="8">
        <v>54</v>
      </c>
      <c r="I440" s="8">
        <f>IF(G440 = "NULL", "NULL", G440*1.25)</f>
        <v>2.3809523809523809</v>
      </c>
      <c r="J440" s="8">
        <f>IF(G440 = "NULL", "NULL", H440*1.25)</f>
        <v>67.5</v>
      </c>
      <c r="K440" s="8">
        <f>IF(G440 = "NULL", "NULL", G440*2)</f>
        <v>3.8095238095238093</v>
      </c>
      <c r="L440" s="8">
        <f>IF(G440 = "NULL", "NULL", H440*2)</f>
        <v>108</v>
      </c>
      <c r="M440" s="11" t="str">
        <f>CONCATENATE(D440, CHAR(10), " - NET WT. ", TEXT(E440, "0.00"), " oz (", F440, " grams)")</f>
        <v>Savory Garlic &amp; Herb Bread Dip Ingredients:
garlic, onion, pepper, spices
• Packed in a facility and/or equipment that produces products containing peanuts, tree nuts, soybean, milk, dairy, eggs, fish, shellfish, wheat, sesame. •
 - NET WT. 0.85 oz (24 grams)</v>
      </c>
      <c r="N440" s="12">
        <v>10000000280</v>
      </c>
      <c r="O440" s="12">
        <v>30000000280</v>
      </c>
      <c r="P440" s="12">
        <v>50000000280</v>
      </c>
      <c r="Q440" s="12">
        <v>70000000280</v>
      </c>
      <c r="R440" s="12">
        <v>90000000280</v>
      </c>
      <c r="S440" s="12">
        <v>11000000280</v>
      </c>
      <c r="T440" s="12">
        <v>13000000280</v>
      </c>
      <c r="U440" s="10"/>
      <c r="V440" s="11" t="s">
        <v>195</v>
      </c>
      <c r="W440" s="8">
        <f>IF(G440 = "NULL", "NULL", G440/4)</f>
        <v>0.47619047619047616</v>
      </c>
      <c r="X440" s="8">
        <f>IF(W440 = "NULL", "NULL", W440*28.35)</f>
        <v>13.5</v>
      </c>
      <c r="Y440" s="8">
        <f>IF(G440 = "NULL", "NULL", G440*4)</f>
        <v>7.6190476190476186</v>
      </c>
      <c r="Z440" s="8">
        <f>IF(G440 = "NULL", "NULL", H440*4)</f>
        <v>216</v>
      </c>
      <c r="AA440" s="15">
        <v>15000000280</v>
      </c>
      <c r="AB440" s="8">
        <f>IF(OR(E440 = "NULL", G440 = "NULL"), "NULL", (E440+G440)/2)</f>
        <v>1.3756613756613756</v>
      </c>
      <c r="AC440" s="8">
        <f>IF(OR(F440 = "NULL", H440 = "NULL"), "NULL", (F440+H440)/2)</f>
        <v>39</v>
      </c>
      <c r="AD440" s="15">
        <v>17000000280</v>
      </c>
      <c r="AE440" s="8">
        <f>IF(H440 = "NULL", "NULL", AF440/28.35)</f>
        <v>4.7619047619047619</v>
      </c>
      <c r="AF440" s="8">
        <f>IF(H440 = "NULL", "NULL", J440*2)</f>
        <v>135</v>
      </c>
      <c r="AG440" s="15">
        <v>19000000280</v>
      </c>
      <c r="AH440" s="8">
        <f>IF(AB440 = "NULL", "NULL", AB440*2)</f>
        <v>2.7513227513227512</v>
      </c>
      <c r="AI440" s="8">
        <f>IF(AC440 = "NULL", "NULL", AC440*2)</f>
        <v>78</v>
      </c>
      <c r="AJ440" s="15">
        <v>21000000280</v>
      </c>
      <c r="AK440" s="13" t="s">
        <v>1894</v>
      </c>
      <c r="AL440" s="11" t="str">
        <f>SUBSTITUTE(D440,CHAR(10)&amp;"• Packed in a facility and/or equipment that produces products containing peanuts, tree nuts, soybean, milk, dairy, eggs, fish, shellfish, wheat, sesame. •","")</f>
        <v>Savory Garlic &amp; Herb Bread Dip Ingredients:
garlic, onion, pepper, spices</v>
      </c>
    </row>
    <row r="441" spans="1:38" ht="75" x14ac:dyDescent="0.3">
      <c r="A441" s="41" t="s">
        <v>990</v>
      </c>
      <c r="B441" s="10" t="s">
        <v>991</v>
      </c>
      <c r="C441" s="10" t="s">
        <v>992</v>
      </c>
      <c r="D441" s="11" t="s">
        <v>2194</v>
      </c>
      <c r="E441" s="8">
        <f>IF(F441 = "NULL", "NULL", F441/28.35)</f>
        <v>0.84656084656084651</v>
      </c>
      <c r="F441" s="8">
        <v>24</v>
      </c>
      <c r="G441" s="8">
        <f>IF(H441 = "NULL", "NULL", H441/28.35)</f>
        <v>1.9047619047619047</v>
      </c>
      <c r="H441" s="8">
        <v>54</v>
      </c>
      <c r="I441" s="8">
        <f>IF(G441 = "NULL", "NULL", G441*1.25)</f>
        <v>2.3809523809523809</v>
      </c>
      <c r="J441" s="8">
        <f>IF(G441 = "NULL", "NULL", H441*1.25)</f>
        <v>67.5</v>
      </c>
      <c r="K441" s="8">
        <f>IF(G441 = "NULL", "NULL", G441*2)</f>
        <v>3.8095238095238093</v>
      </c>
      <c r="L441" s="8">
        <f>IF(G441 = "NULL", "NULL", H441*2)</f>
        <v>108</v>
      </c>
      <c r="M441" s="11" t="str">
        <f>CONCATENATE(D441, CHAR(10), " - NET WT. ", TEXT(E441, "0.00"), " oz (", F441, " grams)")</f>
        <v>Savory Garlic &amp; Herb Seasoning Ingredients:
garlic, onion, pepper, spices
• Packed in a facility and/or equipment that produces products containing peanuts, tree nuts, soybean, milk, dairy, eggs, fish, shellfish, wheat, sesame. •
 - NET WT. 0.85 oz (24 grams)</v>
      </c>
      <c r="N441" s="12">
        <v>10000000453</v>
      </c>
      <c r="O441" s="12">
        <v>30000000453</v>
      </c>
      <c r="P441" s="12">
        <v>50000000453</v>
      </c>
      <c r="Q441" s="12">
        <v>70000000453</v>
      </c>
      <c r="R441" s="12">
        <v>90000000453</v>
      </c>
      <c r="S441" s="12">
        <v>11000000453</v>
      </c>
      <c r="T441" s="12">
        <v>13000000453</v>
      </c>
      <c r="U441" s="11"/>
      <c r="V441" s="11"/>
      <c r="W441" s="8">
        <f>IF(G441 = "NULL", "NULL", G441/4)</f>
        <v>0.47619047619047616</v>
      </c>
      <c r="X441" s="8">
        <f>IF(W441 = "NULL", "NULL", W441*28.35)</f>
        <v>13.5</v>
      </c>
      <c r="Y441" s="8">
        <f>IF(G441 = "NULL", "NULL", G441*4)</f>
        <v>7.6190476190476186</v>
      </c>
      <c r="Z441" s="8">
        <f>IF(G441 = "NULL", "NULL", H441*4)</f>
        <v>216</v>
      </c>
      <c r="AA441" s="15">
        <v>15000000453</v>
      </c>
      <c r="AB441" s="8">
        <f>IF(OR(E441 = "NULL", G441 = "NULL"), "NULL", (E441+G441)/2)</f>
        <v>1.3756613756613756</v>
      </c>
      <c r="AC441" s="8">
        <f>IF(OR(F441 = "NULL", H441 = "NULL"), "NULL", (F441+H441)/2)</f>
        <v>39</v>
      </c>
      <c r="AD441" s="15">
        <v>17000000453</v>
      </c>
      <c r="AE441" s="8">
        <f>IF(H441 = "NULL", "NULL", AF441/28.35)</f>
        <v>4.7619047619047619</v>
      </c>
      <c r="AF441" s="8">
        <f>IF(H441 = "NULL", "NULL", J441*2)</f>
        <v>135</v>
      </c>
      <c r="AG441" s="15">
        <v>19000000453</v>
      </c>
      <c r="AH441" s="8">
        <f>IF(AB441 = "NULL", "NULL", AB441*2)</f>
        <v>2.7513227513227512</v>
      </c>
      <c r="AI441" s="8">
        <f>IF(AC441 = "NULL", "NULL", AC441*2)</f>
        <v>78</v>
      </c>
      <c r="AJ441" s="15">
        <v>21000000453</v>
      </c>
      <c r="AK441" s="13" t="s">
        <v>993</v>
      </c>
      <c r="AL441" s="11" t="str">
        <f>SUBSTITUTE(D441,CHAR(10)&amp;"• Packed in a facility and/or equipment that produces products containing peanuts, tree nuts, soybean, milk, dairy, eggs, fish, shellfish, wheat, sesame. •","")</f>
        <v>Savory Garlic &amp; Herb Seasoning Ingredients:
garlic, onion, pepper, spices</v>
      </c>
    </row>
    <row r="442" spans="1:38" ht="75" x14ac:dyDescent="0.3">
      <c r="A442" s="41" t="s">
        <v>1808</v>
      </c>
      <c r="B442" s="10" t="s">
        <v>991</v>
      </c>
      <c r="C442" s="10" t="s">
        <v>992</v>
      </c>
      <c r="D442" s="11" t="s">
        <v>2194</v>
      </c>
      <c r="E442" s="8">
        <f>IF(F442 = "NULL", "NULL", F442/28.35)</f>
        <v>0.84656084656084651</v>
      </c>
      <c r="F442" s="8">
        <v>24</v>
      </c>
      <c r="G442" s="8">
        <f>IF(H442 = "NULL", "NULL", H442/28.35)</f>
        <v>1.9047619047619047</v>
      </c>
      <c r="H442" s="8">
        <v>54</v>
      </c>
      <c r="I442" s="8">
        <f>IF(G442 = "NULL", "NULL", G442*1.25)</f>
        <v>2.3809523809523809</v>
      </c>
      <c r="J442" s="8">
        <f>IF(G442 = "NULL", "NULL", H442*1.25)</f>
        <v>67.5</v>
      </c>
      <c r="K442" s="8">
        <f>IF(G442 = "NULL", "NULL", G442*2)</f>
        <v>3.8095238095238093</v>
      </c>
      <c r="L442" s="8">
        <f>IF(G442 = "NULL", "NULL", H442*2)</f>
        <v>108</v>
      </c>
      <c r="M442" s="11" t="str">
        <f>CONCATENATE(D442, CHAR(10), " - NET WT. ", TEXT(E442, "0.00"), " oz (", F442, " grams)")</f>
        <v>Savory Garlic &amp; Herb Seasoning Ingredients:
garlic, onion, pepper, spices
• Packed in a facility and/or equipment that produces products containing peanuts, tree nuts, soybean, milk, dairy, eggs, fish, shellfish, wheat, sesame. •
 - NET WT. 0.85 oz (24 grams)</v>
      </c>
      <c r="N442" s="12">
        <v>10000000524</v>
      </c>
      <c r="O442" s="12">
        <v>30000000524</v>
      </c>
      <c r="P442" s="12">
        <v>50000000524</v>
      </c>
      <c r="Q442" s="12">
        <v>70000000524</v>
      </c>
      <c r="R442" s="12">
        <v>90000000524</v>
      </c>
      <c r="S442" s="12">
        <v>11000000524</v>
      </c>
      <c r="T442" s="12">
        <v>13000000524</v>
      </c>
      <c r="U442" s="24"/>
      <c r="W442" s="8">
        <f>IF(G442 = "NULL", "NULL", G442/4)</f>
        <v>0.47619047619047616</v>
      </c>
      <c r="X442" s="8">
        <f>IF(W442 = "NULL", "NULL", W442*28.35)</f>
        <v>13.5</v>
      </c>
      <c r="Y442" s="8">
        <f>IF(G442 = "NULL", "NULL", G442*4)</f>
        <v>7.6190476190476186</v>
      </c>
      <c r="Z442" s="8">
        <f>IF(G442 = "NULL", "NULL", H442*4)</f>
        <v>216</v>
      </c>
      <c r="AA442" s="15">
        <v>15000000524</v>
      </c>
      <c r="AB442" s="8">
        <f>IF(OR(E442 = "NULL", G442 = "NULL"), "NULL", (E442+G442)/2)</f>
        <v>1.3756613756613756</v>
      </c>
      <c r="AC442" s="8">
        <f>IF(OR(F442 = "NULL", H442 = "NULL"), "NULL", (F442+H442)/2)</f>
        <v>39</v>
      </c>
      <c r="AD442" s="15">
        <v>17000000524</v>
      </c>
      <c r="AE442" s="8">
        <f>IF(H442 = "NULL", "NULL", AF442/28.35)</f>
        <v>4.7619047619047619</v>
      </c>
      <c r="AF442" s="8">
        <f>IF(H442 = "NULL", "NULL", J442*2)</f>
        <v>135</v>
      </c>
      <c r="AG442" s="15">
        <v>19000000524</v>
      </c>
      <c r="AH442" s="8">
        <f>IF(AB442 = "NULL", "NULL", AB442*2)</f>
        <v>2.7513227513227512</v>
      </c>
      <c r="AI442" s="8">
        <f>IF(AC442 = "NULL", "NULL", AC442*2)</f>
        <v>78</v>
      </c>
      <c r="AJ442" s="15">
        <v>21000000524</v>
      </c>
      <c r="AK442" s="13" t="s">
        <v>1807</v>
      </c>
      <c r="AL442" s="11" t="str">
        <f>SUBSTITUTE(D442,CHAR(10)&amp;"• Packed in a facility and/or equipment that produces products containing peanuts, tree nuts, soybean, milk, dairy, eggs, fish, shellfish, wheat, sesame. •","")</f>
        <v>Savory Garlic &amp; Herb Seasoning Ingredients:
garlic, onion, pepper, spices</v>
      </c>
    </row>
    <row r="443" spans="1:38" ht="105" x14ac:dyDescent="0.3">
      <c r="A443" s="41" t="s">
        <v>994</v>
      </c>
      <c r="B443" s="10" t="s">
        <v>995</v>
      </c>
      <c r="C443" s="10" t="s">
        <v>995</v>
      </c>
      <c r="D443" s="11" t="s">
        <v>2201</v>
      </c>
      <c r="E443" s="8">
        <f>IF(F443 = "NULL", "NULL", F443/28.35)</f>
        <v>1.4109347442680775</v>
      </c>
      <c r="F443" s="8">
        <v>40</v>
      </c>
      <c r="G443" s="8">
        <f>IF(H443 = "NULL", "NULL", H443/28.35)</f>
        <v>2.821869488536155</v>
      </c>
      <c r="H443" s="8">
        <v>80</v>
      </c>
      <c r="I443" s="8">
        <f>IF(G443 = "NULL", "NULL", G443*1.25)</f>
        <v>3.5273368606701938</v>
      </c>
      <c r="J443" s="8">
        <f>IF(G443 = "NULL", "NULL", H443*1.25)</f>
        <v>100</v>
      </c>
      <c r="K443" s="8">
        <f>IF(G443 = "NULL", "NULL", G443*2)</f>
        <v>5.6437389770723101</v>
      </c>
      <c r="L443" s="8">
        <f>IF(G443 = "NULL", "NULL", H443*2)</f>
        <v>160</v>
      </c>
      <c r="M443" s="11" t="str">
        <f>CONCATENATE(D443, CHAR(10), " - NET WT. ", TEXT(E443, "0.00"), " oz (", F443, " grams)")</f>
        <v>Scottish Pub Mix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
 - NET WT. 1.41 oz (40 grams)</v>
      </c>
      <c r="N443" s="12">
        <v>10000000473</v>
      </c>
      <c r="O443" s="12">
        <v>30000000473</v>
      </c>
      <c r="P443" s="12">
        <v>50000000473</v>
      </c>
      <c r="Q443" s="12">
        <v>70000000473</v>
      </c>
      <c r="R443" s="12">
        <v>90000000473</v>
      </c>
      <c r="S443" s="12">
        <v>11000000473</v>
      </c>
      <c r="T443" s="12">
        <v>13000000473</v>
      </c>
      <c r="U443" s="11"/>
      <c r="V443" s="11"/>
      <c r="W443" s="8">
        <f>IF(G443 = "NULL", "NULL", G443/4)</f>
        <v>0.70546737213403876</v>
      </c>
      <c r="X443" s="8">
        <f>IF(W443 = "NULL", "NULL", W443*28.35)</f>
        <v>20</v>
      </c>
      <c r="Y443" s="8">
        <f>IF(G443 = "NULL", "NULL", G443*4)</f>
        <v>11.28747795414462</v>
      </c>
      <c r="Z443" s="8">
        <f>IF(G443 = "NULL", "NULL", H443*4)</f>
        <v>320</v>
      </c>
      <c r="AA443" s="15">
        <v>15000000473</v>
      </c>
      <c r="AB443" s="8">
        <f>IF(OR(E443 = "NULL", G443 = "NULL"), "NULL", (E443+G443)/2)</f>
        <v>2.1164021164021163</v>
      </c>
      <c r="AC443" s="8">
        <f>IF(OR(F443 = "NULL", H443 = "NULL"), "NULL", (F443+H443)/2)</f>
        <v>60</v>
      </c>
      <c r="AD443" s="15">
        <v>17000000473</v>
      </c>
      <c r="AE443" s="8">
        <f>IF(H443 = "NULL", "NULL", AF443/28.35)</f>
        <v>7.0546737213403876</v>
      </c>
      <c r="AF443" s="8">
        <f>IF(H443 = "NULL", "NULL", J443*2)</f>
        <v>200</v>
      </c>
      <c r="AG443" s="15">
        <v>19000000473</v>
      </c>
      <c r="AH443" s="8">
        <f>IF(AB443 = "NULL", "NULL", AB443*2)</f>
        <v>4.2328042328042326</v>
      </c>
      <c r="AI443" s="8">
        <f>IF(AC443 = "NULL", "NULL", AC443*2)</f>
        <v>120</v>
      </c>
      <c r="AJ443" s="15">
        <v>21000000473</v>
      </c>
      <c r="AK443" s="13" t="s">
        <v>996</v>
      </c>
      <c r="AL443" s="11" t="str">
        <f>SUBSTITUTE(D443,CHAR(10)&amp;"• Packed in a facility and/or equipment that produces products containing peanuts, tree nuts, soybean, milk, dairy, eggs, fish, shellfish, wheat, sesame. •","")</f>
        <v>Scottish Pub Mix Ingredients:
sea salt, demerara sugar, dehydrated vegetables (onion, red bell peppers, garlic) spices, citric acid, natural hickory smoke, silicon dioxide</v>
      </c>
    </row>
    <row r="444" spans="1:38" ht="75" x14ac:dyDescent="0.3">
      <c r="A444" s="10" t="s">
        <v>997</v>
      </c>
      <c r="B444" s="10" t="s">
        <v>998</v>
      </c>
      <c r="C444" s="10" t="s">
        <v>999</v>
      </c>
      <c r="D444" s="11" t="s">
        <v>2553</v>
      </c>
      <c r="E444" s="8">
        <f>IF(F444 = "NULL", "NULL", F444/28.35)</f>
        <v>2.2999999999999998</v>
      </c>
      <c r="F444" s="8">
        <v>65.204999999999998</v>
      </c>
      <c r="G444" s="8">
        <f>IF(H444 = "NULL", "NULL", H444/28.35)</f>
        <v>4.5999999999999996</v>
      </c>
      <c r="H444" s="8">
        <v>130.41</v>
      </c>
      <c r="I444" s="8">
        <f>IF(G444 = "NULL", "NULL", G444*1.25)</f>
        <v>5.75</v>
      </c>
      <c r="J444" s="8">
        <f>IF(G444 = "NULL", "NULL", H444*1.25)</f>
        <v>163.01249999999999</v>
      </c>
      <c r="K444" s="8">
        <f>IF(G444 = "NULL", "NULL", G444*2)</f>
        <v>9.1999999999999993</v>
      </c>
      <c r="L444" s="8">
        <f>IF(G444 = "NULL", "NULL", H444*2)</f>
        <v>260.82</v>
      </c>
      <c r="M444" s="11" t="str">
        <f>CONCATENATE(D444, CHAR(10), " - NET WT. ", TEXT(E444, "0.00"), " oz (", F444, " grams)")</f>
        <v>Sea Salt (Plain/Coarse) Ingredients:
pure &amp; natural sea salt
• Packed in a facility and/or equipment that produces products containing peanuts, tree nuts, soybean, milk, dairy, eggs, fish, shellfish, wheat, sesame. •
 - NET WT. 2.30 oz (65.205 grams)</v>
      </c>
      <c r="N444" s="12">
        <v>10000000281</v>
      </c>
      <c r="O444" s="12">
        <v>30000000281</v>
      </c>
      <c r="P444" s="12">
        <v>50000000281</v>
      </c>
      <c r="Q444" s="12">
        <v>70000000281</v>
      </c>
      <c r="R444" s="12">
        <v>90000000281</v>
      </c>
      <c r="S444" s="12">
        <v>11000000281</v>
      </c>
      <c r="T444" s="12">
        <v>13000000281</v>
      </c>
      <c r="U444" s="10"/>
      <c r="V444" s="11"/>
      <c r="W444" s="8">
        <f>IF(G444 = "NULL", "NULL", G444/4)</f>
        <v>1.1499999999999999</v>
      </c>
      <c r="X444" s="8">
        <f>IF(W444 = "NULL", "NULL", W444*28.35)</f>
        <v>32.602499999999999</v>
      </c>
      <c r="Y444" s="8">
        <f>IF(G444 = "NULL", "NULL", G444*4)</f>
        <v>18.399999999999999</v>
      </c>
      <c r="Z444" s="8">
        <f>IF(G444 = "NULL", "NULL", H444*4)</f>
        <v>521.64</v>
      </c>
      <c r="AA444" s="15">
        <v>15000000281</v>
      </c>
      <c r="AB444" s="8">
        <f>IF(OR(E444 = "NULL", G444 = "NULL"), "NULL", (E444+G444)/2)</f>
        <v>3.4499999999999997</v>
      </c>
      <c r="AC444" s="8">
        <f>IF(OR(F444 = "NULL", H444 = "NULL"), "NULL", (F444+H444)/2)</f>
        <v>97.807500000000005</v>
      </c>
      <c r="AD444" s="15">
        <v>17000000281</v>
      </c>
      <c r="AE444" s="8">
        <f>IF(H444 = "NULL", "NULL", AF444/28.35)</f>
        <v>11.499999999999998</v>
      </c>
      <c r="AF444" s="8">
        <f>IF(H444 = "NULL", "NULL", J444*2)</f>
        <v>326.02499999999998</v>
      </c>
      <c r="AG444" s="15">
        <v>19000000281</v>
      </c>
      <c r="AH444" s="8">
        <f>IF(AB444 = "NULL", "NULL", AB444*2)</f>
        <v>6.8999999999999995</v>
      </c>
      <c r="AI444" s="8">
        <f>IF(AC444 = "NULL", "NULL", AC444*2)</f>
        <v>195.61500000000001</v>
      </c>
      <c r="AJ444" s="15">
        <v>21000000281</v>
      </c>
      <c r="AK444" s="13"/>
      <c r="AL444" s="11" t="str">
        <f>SUBSTITUTE(D444,CHAR(10)&amp;"• Packed in a facility and/or equipment that produces products containing peanuts, tree nuts, soybean, milk, dairy, eggs, fish, shellfish, wheat, sesame. •","")</f>
        <v>Sea Salt (Plain/Coarse) Ingredients:
pure &amp; natural sea salt</v>
      </c>
    </row>
    <row r="445" spans="1:38" ht="75" x14ac:dyDescent="0.3">
      <c r="A445" s="10" t="s">
        <v>1000</v>
      </c>
      <c r="B445" s="10" t="s">
        <v>1001</v>
      </c>
      <c r="C445" s="10" t="s">
        <v>1002</v>
      </c>
      <c r="D445" s="11" t="s">
        <v>2552</v>
      </c>
      <c r="E445" s="8">
        <f>IF(F445 = "NULL", "NULL", F445/28.35)</f>
        <v>2.2999999999999998</v>
      </c>
      <c r="F445" s="8">
        <v>65.204999999999998</v>
      </c>
      <c r="G445" s="8">
        <f>IF(H445 = "NULL", "NULL", H445/28.35)</f>
        <v>4.5999999999999996</v>
      </c>
      <c r="H445" s="8">
        <v>130.41</v>
      </c>
      <c r="I445" s="8">
        <f>IF(G445 = "NULL", "NULL", G445*1.25)</f>
        <v>5.75</v>
      </c>
      <c r="J445" s="8">
        <f>IF(G445 = "NULL", "NULL", H445*1.25)</f>
        <v>163.01249999999999</v>
      </c>
      <c r="K445" s="8">
        <f>IF(G445 = "NULL", "NULL", G445*2)</f>
        <v>9.1999999999999993</v>
      </c>
      <c r="L445" s="8">
        <f>IF(G445 = "NULL", "NULL", H445*2)</f>
        <v>260.82</v>
      </c>
      <c r="M445" s="11" t="str">
        <f>CONCATENATE(D445, CHAR(10), " - NET WT. ", TEXT(E445, "0.00"), " oz (", F445, " grams)")</f>
        <v>Sea Salt (Plain/Fine) Ingredients:
pure &amp; natural sea salt
• Packed in a facility and/or equipment that produces products containing peanuts, tree nuts, soybean, milk, dairy, eggs, fish, shellfish, wheat, sesame. •
 - NET WT. 2.30 oz (65.205 grams)</v>
      </c>
      <c r="N445" s="12">
        <v>10000000282</v>
      </c>
      <c r="O445" s="12">
        <v>30000000282</v>
      </c>
      <c r="P445" s="12">
        <v>50000000282</v>
      </c>
      <c r="Q445" s="12">
        <v>70000000282</v>
      </c>
      <c r="R445" s="12">
        <v>90000000282</v>
      </c>
      <c r="S445" s="12">
        <v>11000000282</v>
      </c>
      <c r="T445" s="12">
        <v>13000000282</v>
      </c>
      <c r="U445" s="10"/>
      <c r="V445" s="11"/>
      <c r="W445" s="8">
        <f>IF(G445 = "NULL", "NULL", G445/4)</f>
        <v>1.1499999999999999</v>
      </c>
      <c r="X445" s="8">
        <f>IF(W445 = "NULL", "NULL", W445*28.35)</f>
        <v>32.602499999999999</v>
      </c>
      <c r="Y445" s="8">
        <f>IF(G445 = "NULL", "NULL", G445*4)</f>
        <v>18.399999999999999</v>
      </c>
      <c r="Z445" s="8">
        <f>IF(G445 = "NULL", "NULL", H445*4)</f>
        <v>521.64</v>
      </c>
      <c r="AA445" s="15">
        <v>15000000282</v>
      </c>
      <c r="AB445" s="8">
        <f>IF(OR(E445 = "NULL", G445 = "NULL"), "NULL", (E445+G445)/2)</f>
        <v>3.4499999999999997</v>
      </c>
      <c r="AC445" s="8">
        <f>IF(OR(F445 = "NULL", H445 = "NULL"), "NULL", (F445+H445)/2)</f>
        <v>97.807500000000005</v>
      </c>
      <c r="AD445" s="15">
        <v>17000000282</v>
      </c>
      <c r="AE445" s="8">
        <f>IF(H445 = "NULL", "NULL", AF445/28.35)</f>
        <v>11.499999999999998</v>
      </c>
      <c r="AF445" s="8">
        <f>IF(H445 = "NULL", "NULL", J445*2)</f>
        <v>326.02499999999998</v>
      </c>
      <c r="AG445" s="15">
        <v>19000000282</v>
      </c>
      <c r="AH445" s="8">
        <f>IF(AB445 = "NULL", "NULL", AB445*2)</f>
        <v>6.8999999999999995</v>
      </c>
      <c r="AI445" s="8">
        <f>IF(AC445 = "NULL", "NULL", AC445*2)</f>
        <v>195.61500000000001</v>
      </c>
      <c r="AJ445" s="15">
        <v>21000000282</v>
      </c>
      <c r="AK445" s="13"/>
      <c r="AL445" s="11" t="str">
        <f>SUBSTITUTE(D445,CHAR(10)&amp;"• Packed in a facility and/or equipment that produces products containing peanuts, tree nuts, soybean, milk, dairy, eggs, fish, shellfish, wheat, sesame. •","")</f>
        <v>Sea Salt (Plain/Fine) Ingredients:
pure &amp; natural sea salt</v>
      </c>
    </row>
    <row r="446" spans="1:38" ht="75" x14ac:dyDescent="0.3">
      <c r="A446" s="39" t="s">
        <v>1005</v>
      </c>
      <c r="B446" s="10" t="s">
        <v>1006</v>
      </c>
      <c r="C446" s="10" t="s">
        <v>1007</v>
      </c>
      <c r="D446" s="11" t="s">
        <v>2459</v>
      </c>
      <c r="E446" s="8">
        <f>IF(F446 = "NULL", "NULL", F446/28.35)</f>
        <v>0.98765432098765427</v>
      </c>
      <c r="F446" s="8">
        <v>28</v>
      </c>
      <c r="G446" s="8">
        <f>IF(H446 = "NULL", "NULL", H446/28.35)</f>
        <v>2.1164021164021163</v>
      </c>
      <c r="H446" s="8">
        <v>60</v>
      </c>
      <c r="I446" s="8">
        <f>IF(G446 = "NULL", "NULL", G446*1.25)</f>
        <v>2.6455026455026456</v>
      </c>
      <c r="J446" s="8">
        <f>IF(G446 = "NULL", "NULL", H446*1.25)</f>
        <v>75</v>
      </c>
      <c r="K446" s="8">
        <f>IF(G446 = "NULL", "NULL", G446*2)</f>
        <v>4.2328042328042326</v>
      </c>
      <c r="L446" s="8">
        <f>IF(G446 = "NULL", "NULL", H446*2)</f>
        <v>120</v>
      </c>
      <c r="M446" s="11" t="str">
        <f>CONCATENATE(D446, CHAR(10), " - NET WT. ", TEXT(E446, "0.00"), " oz (", F446, " grams)")</f>
        <v>Sea Side Seafood Seasoning Ingredients:
garlic, onion, paprika, pepper, oregano, parsley
• Packed in a facility and/or equipment that produces products containing peanuts, tree nuts, soybean, milk, dairy, eggs, fish, shellfish, wheat, sesame. •
 - NET WT. 0.99 oz (28 grams)</v>
      </c>
      <c r="N446" s="12">
        <v>10000000388</v>
      </c>
      <c r="O446" s="12">
        <v>30000000388</v>
      </c>
      <c r="P446" s="12">
        <v>50000000388</v>
      </c>
      <c r="Q446" s="12">
        <v>70000000388</v>
      </c>
      <c r="R446" s="12">
        <v>90000000388</v>
      </c>
      <c r="S446" s="12">
        <v>11000000388</v>
      </c>
      <c r="T446" s="12">
        <v>13000000388</v>
      </c>
      <c r="U446" s="10" t="s">
        <v>38</v>
      </c>
      <c r="V446" s="11" t="s">
        <v>358</v>
      </c>
      <c r="W446" s="8">
        <f>IF(G446 = "NULL", "NULL", G446/4)</f>
        <v>0.52910052910052907</v>
      </c>
      <c r="X446" s="8">
        <f>IF(W446 = "NULL", "NULL", W446*28.35)</f>
        <v>15</v>
      </c>
      <c r="Y446" s="8">
        <f>IF(G446 = "NULL", "NULL", G446*4)</f>
        <v>8.4656084656084651</v>
      </c>
      <c r="Z446" s="8">
        <f>IF(G446 = "NULL", "NULL", H446*4)</f>
        <v>240</v>
      </c>
      <c r="AA446" s="15">
        <v>15000000388</v>
      </c>
      <c r="AB446" s="8">
        <f>IF(OR(E446 = "NULL", G446 = "NULL"), "NULL", (E446+G446)/2)</f>
        <v>1.5520282186948853</v>
      </c>
      <c r="AC446" s="8">
        <f>IF(OR(F446 = "NULL", H446 = "NULL"), "NULL", (F446+H446)/2)</f>
        <v>44</v>
      </c>
      <c r="AD446" s="15">
        <v>17000000388</v>
      </c>
      <c r="AE446" s="8">
        <f>IF(H446 = "NULL", "NULL", AF446/28.35)</f>
        <v>5.2910052910052912</v>
      </c>
      <c r="AF446" s="8">
        <f>IF(H446 = "NULL", "NULL", J446*2)</f>
        <v>150</v>
      </c>
      <c r="AG446" s="15">
        <v>19000000388</v>
      </c>
      <c r="AH446" s="8">
        <f>IF(AB446 = "NULL", "NULL", AB446*2)</f>
        <v>3.1040564373897706</v>
      </c>
      <c r="AI446" s="8">
        <f>IF(AC446 = "NULL", "NULL", AC446*2)</f>
        <v>88</v>
      </c>
      <c r="AJ446" s="15">
        <v>21000000388</v>
      </c>
      <c r="AK446" s="13" t="s">
        <v>1616</v>
      </c>
      <c r="AL446" s="11" t="str">
        <f>SUBSTITUTE(D446,CHAR(10)&amp;"• Packed in a facility and/or equipment that produces products containing peanuts, tree nuts, soybean, milk, dairy, eggs, fish, shellfish, wheat, sesame. •","")</f>
        <v>Sea Side Seafood Seasoning Ingredients:
garlic, onion, paprika, pepper, oregano, parsley</v>
      </c>
    </row>
    <row r="447" spans="1:38" ht="75" x14ac:dyDescent="0.3">
      <c r="A447" s="10" t="s">
        <v>1008</v>
      </c>
      <c r="B447" s="10" t="s">
        <v>1009</v>
      </c>
      <c r="C447" s="10" t="s">
        <v>1009</v>
      </c>
      <c r="D447" s="11" t="s">
        <v>2535</v>
      </c>
      <c r="E447" s="8">
        <f>IF(F447 = "NULL", "NULL", F447/28.35)</f>
        <v>2.2000000000000002</v>
      </c>
      <c r="F447" s="8">
        <v>62.370000000000012</v>
      </c>
      <c r="G447" s="8">
        <f>IF(H447 = "NULL", "NULL", H447/28.35)</f>
        <v>4.4000000000000004</v>
      </c>
      <c r="H447" s="8">
        <v>124.74000000000002</v>
      </c>
      <c r="I447" s="8">
        <f>IF(G447 = "NULL", "NULL", G447*1.25)</f>
        <v>5.5</v>
      </c>
      <c r="J447" s="8">
        <f>IF(G447 = "NULL", "NULL", H447*1.25)</f>
        <v>155.92500000000004</v>
      </c>
      <c r="K447" s="8">
        <f>IF(G447 = "NULL", "NULL", G447*2)</f>
        <v>8.8000000000000007</v>
      </c>
      <c r="L447" s="8">
        <f>IF(G447 = "NULL", "NULL", H447*2)</f>
        <v>249.48000000000005</v>
      </c>
      <c r="M447" s="11" t="str">
        <f>CONCATENATE(D447, CHAR(10), " - NET WT. ", TEXT(E447, "0.00"), " oz (", F447, " grams)")</f>
        <v>Seasoning Salt Ingredients:
salt, sugar, spices, onion, paprika, corn starch
• Packed in a facility and/or equipment that produces products containing peanuts, tree nuts, soybean, milk, dairy, eggs, fish, shellfish, wheat, sesame. •
 - NET WT. 2.20 oz (62.37 grams)</v>
      </c>
      <c r="N447" s="12">
        <v>10000000283</v>
      </c>
      <c r="O447" s="12">
        <v>30000000283</v>
      </c>
      <c r="P447" s="12">
        <v>50000000283</v>
      </c>
      <c r="Q447" s="12">
        <v>70000000283</v>
      </c>
      <c r="R447" s="12">
        <v>90000000283</v>
      </c>
      <c r="S447" s="12">
        <v>11000000283</v>
      </c>
      <c r="T447" s="12">
        <v>13000000283</v>
      </c>
      <c r="U447" s="10"/>
      <c r="V447" s="11"/>
      <c r="W447" s="8">
        <f>IF(G447 = "NULL", "NULL", G447/4)</f>
        <v>1.1000000000000001</v>
      </c>
      <c r="X447" s="8">
        <f>IF(W447 = "NULL", "NULL", W447*28.35)</f>
        <v>31.185000000000006</v>
      </c>
      <c r="Y447" s="8">
        <f>IF(G447 = "NULL", "NULL", G447*4)</f>
        <v>17.600000000000001</v>
      </c>
      <c r="Z447" s="8">
        <f>IF(G447 = "NULL", "NULL", H447*4)</f>
        <v>498.96000000000009</v>
      </c>
      <c r="AA447" s="15">
        <v>15000000283</v>
      </c>
      <c r="AB447" s="8">
        <f>IF(OR(E447 = "NULL", G447 = "NULL"), "NULL", (E447+G447)/2)</f>
        <v>3.3000000000000003</v>
      </c>
      <c r="AC447" s="8">
        <f>IF(OR(F447 = "NULL", H447 = "NULL"), "NULL", (F447+H447)/2)</f>
        <v>93.555000000000021</v>
      </c>
      <c r="AD447" s="15">
        <v>17000000283</v>
      </c>
      <c r="AE447" s="8">
        <f>IF(H447 = "NULL", "NULL", AF447/28.35)</f>
        <v>11.000000000000002</v>
      </c>
      <c r="AF447" s="8">
        <f>IF(H447 = "NULL", "NULL", J447*2)</f>
        <v>311.85000000000008</v>
      </c>
      <c r="AG447" s="15">
        <v>19000000283</v>
      </c>
      <c r="AH447" s="8">
        <f>IF(AB447 = "NULL", "NULL", AB447*2)</f>
        <v>6.6000000000000005</v>
      </c>
      <c r="AI447" s="8">
        <f>IF(AC447 = "NULL", "NULL", AC447*2)</f>
        <v>187.11000000000004</v>
      </c>
      <c r="AJ447" s="15">
        <v>21000000283</v>
      </c>
      <c r="AK447" s="13"/>
      <c r="AL447" s="11" t="str">
        <f>SUBSTITUTE(D447,CHAR(10)&amp;"• Packed in a facility and/or equipment that produces products containing peanuts, tree nuts, soybean, milk, dairy, eggs, fish, shellfish, wheat, sesame. •","")</f>
        <v>Seasoning Salt Ingredients:
salt, sugar, spices, onion, paprika, corn starch</v>
      </c>
    </row>
    <row r="448" spans="1:38" ht="90" x14ac:dyDescent="0.3">
      <c r="A448" s="10" t="s">
        <v>1010</v>
      </c>
      <c r="B448" s="10" t="s">
        <v>1011</v>
      </c>
      <c r="C448" s="10" t="s">
        <v>1011</v>
      </c>
      <c r="D448" s="11" t="s">
        <v>2580</v>
      </c>
      <c r="E448" s="8">
        <f>IF(F448 = "NULL", "NULL", F448/28.35)</f>
        <v>1.3</v>
      </c>
      <c r="F448" s="8">
        <v>36.855000000000004</v>
      </c>
      <c r="G448" s="8">
        <f>IF(H448 = "NULL", "NULL", H448/28.35)</f>
        <v>2.6</v>
      </c>
      <c r="H448" s="8">
        <v>73.710000000000008</v>
      </c>
      <c r="I448" s="8">
        <f>IF(G448 = "NULL", "NULL", G448*1.25)</f>
        <v>3.25</v>
      </c>
      <c r="J448" s="8">
        <f>IF(G448 = "NULL", "NULL", H448*1.25)</f>
        <v>92.137500000000017</v>
      </c>
      <c r="K448" s="8">
        <f>IF(G448 = "NULL", "NULL", G448*2)</f>
        <v>5.2</v>
      </c>
      <c r="L448" s="8">
        <f>IF(G448 = "NULL", "NULL", H448*2)</f>
        <v>147.42000000000002</v>
      </c>
      <c r="M448" s="11" t="str">
        <f>CONCATENATE(D448, CHAR(10), " - NET WT. ", TEXT(E448, "0.00"), " oz (", F448, " grams)")</f>
        <v>Sesame Ginger Ingredients:
sesame seeds, garlic, sea salt, red pepper flakes, dehydrated carrots, oleoresin ginger
• Packed in a facility and/or equipment that produces products containing peanuts, tree nuts, soybean, milk, dairy, eggs, fish, shellfish, wheat, sesame. •
 - NET WT. 1.30 oz (36.855 grams)</v>
      </c>
      <c r="N448" s="12">
        <v>10000000425</v>
      </c>
      <c r="O448" s="12">
        <v>30000000425</v>
      </c>
      <c r="P448" s="12">
        <v>50000000425</v>
      </c>
      <c r="Q448" s="12">
        <v>70000000425</v>
      </c>
      <c r="R448" s="12">
        <v>90000000425</v>
      </c>
      <c r="S448" s="12">
        <v>11000000425</v>
      </c>
      <c r="T448" s="12">
        <v>13000000425</v>
      </c>
      <c r="U448" s="10" t="s">
        <v>38</v>
      </c>
      <c r="V448" s="11"/>
      <c r="W448" s="8">
        <f>IF(G448 = "NULL", "NULL", G448/4)</f>
        <v>0.65</v>
      </c>
      <c r="X448" s="8">
        <f>IF(W448 = "NULL", "NULL", W448*28.35)</f>
        <v>18.427500000000002</v>
      </c>
      <c r="Y448" s="8">
        <f>IF(G448 = "NULL", "NULL", G448*4)</f>
        <v>10.4</v>
      </c>
      <c r="Z448" s="8">
        <f>IF(G448 = "NULL", "NULL", H448*4)</f>
        <v>294.84000000000003</v>
      </c>
      <c r="AA448" s="15">
        <v>15000000425</v>
      </c>
      <c r="AB448" s="8">
        <f>IF(OR(E448 = "NULL", G448 = "NULL"), "NULL", (E448+G448)/2)</f>
        <v>1.9500000000000002</v>
      </c>
      <c r="AC448" s="8">
        <f>IF(OR(F448 = "NULL", H448 = "NULL"), "NULL", (F448+H448)/2)</f>
        <v>55.282500000000006</v>
      </c>
      <c r="AD448" s="15">
        <v>17000000425</v>
      </c>
      <c r="AE448" s="8">
        <f>IF(H448 = "NULL", "NULL", AF448/28.35)</f>
        <v>6.5000000000000009</v>
      </c>
      <c r="AF448" s="8">
        <f>IF(H448 = "NULL", "NULL", J448*2)</f>
        <v>184.27500000000003</v>
      </c>
      <c r="AG448" s="15">
        <v>19000000425</v>
      </c>
      <c r="AH448" s="8">
        <f>IF(AB448 = "NULL", "NULL", AB448*2)</f>
        <v>3.9000000000000004</v>
      </c>
      <c r="AI448" s="8">
        <f>IF(AC448 = "NULL", "NULL", AC448*2)</f>
        <v>110.56500000000001</v>
      </c>
      <c r="AJ448" s="15">
        <v>21000000425</v>
      </c>
      <c r="AK448" s="13"/>
      <c r="AL448" s="11" t="str">
        <f>SUBSTITUTE(D448,CHAR(10)&amp;"• Packed in a facility and/or equipment that produces products containing peanuts, tree nuts, soybean, milk, dairy, eggs, fish, shellfish, wheat, sesame. •","")</f>
        <v>Sesame Ginger Ingredients:
sesame seeds, garlic, sea salt, red pepper flakes, dehydrated carrots, oleoresin ginger</v>
      </c>
    </row>
    <row r="449" spans="1:38" ht="120" x14ac:dyDescent="0.3">
      <c r="A449" s="41" t="s">
        <v>1320</v>
      </c>
      <c r="B449" s="10" t="s">
        <v>1316</v>
      </c>
      <c r="C449" s="10" t="s">
        <v>1317</v>
      </c>
      <c r="D449" s="11" t="s">
        <v>2205</v>
      </c>
      <c r="E449" s="8">
        <f>IF(F449 = "NULL", "NULL", F449/28.35)</f>
        <v>0.5</v>
      </c>
      <c r="F449" s="8">
        <v>14.175000000000001</v>
      </c>
      <c r="G449" s="8">
        <f>IF(H449 = "NULL", "NULL", H449/28.35)</f>
        <v>1</v>
      </c>
      <c r="H449" s="8">
        <v>28.35</v>
      </c>
      <c r="I449" s="8">
        <f>IF(G449 = "NULL", "NULL", G449*1.25)</f>
        <v>1.25</v>
      </c>
      <c r="J449" s="8">
        <f>IF(G449 = "NULL", "NULL", H449*1.25)</f>
        <v>35.4375</v>
      </c>
      <c r="K449" s="8">
        <f>IF(G449 = "NULL", "NULL", G449*2)</f>
        <v>2</v>
      </c>
      <c r="L449" s="8">
        <f>IF(G449 = "NULL", "NULL", H449*2)</f>
        <v>56.7</v>
      </c>
      <c r="M449" s="11" t="str">
        <f>CONCATENATE(D449, CHAR(10), " - NET WT. ", TEXT(E449, "0.00"), " oz (", F449, " grams)")</f>
        <v>Show Me State Rub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
 - NET WT. 0.50 oz (14.175 grams)</v>
      </c>
      <c r="N449" s="12">
        <v>10000000489</v>
      </c>
      <c r="O449" s="12">
        <v>30000000489</v>
      </c>
      <c r="P449" s="12">
        <v>50000000489</v>
      </c>
      <c r="Q449" s="12">
        <v>70000000489</v>
      </c>
      <c r="R449" s="12">
        <v>90000000489</v>
      </c>
      <c r="S449" s="12">
        <v>11000000489</v>
      </c>
      <c r="T449" s="12">
        <v>13000000489</v>
      </c>
      <c r="U449" s="11"/>
      <c r="V449" s="11"/>
      <c r="W449" s="8">
        <f>IF(G449 = "NULL", "NULL", G449/4)</f>
        <v>0.25</v>
      </c>
      <c r="X449" s="8">
        <f>IF(W449 = "NULL", "NULL", W449*28.35)</f>
        <v>7.0875000000000004</v>
      </c>
      <c r="Y449" s="8">
        <f>IF(G449 = "NULL", "NULL", G449*4)</f>
        <v>4</v>
      </c>
      <c r="Z449" s="8">
        <f>IF(G449 = "NULL", "NULL", H449*4)</f>
        <v>113.4</v>
      </c>
      <c r="AA449" s="15">
        <v>15000000489</v>
      </c>
      <c r="AB449" s="8">
        <f>IF(OR(E449 = "NULL", G449 = "NULL"), "NULL", (E449+G449)/2)</f>
        <v>0.75</v>
      </c>
      <c r="AC449" s="8">
        <f>IF(OR(F449 = "NULL", H449 = "NULL"), "NULL", (F449+H449)/2)</f>
        <v>21.262500000000003</v>
      </c>
      <c r="AD449" s="15">
        <v>17000000489</v>
      </c>
      <c r="AE449" s="8">
        <f>IF(H449 = "NULL", "NULL", AF449/28.35)</f>
        <v>2.5</v>
      </c>
      <c r="AF449" s="8">
        <f>IF(H449 = "NULL", "NULL", J449*2)</f>
        <v>70.875</v>
      </c>
      <c r="AG449" s="15">
        <v>19000000489</v>
      </c>
      <c r="AH449" s="8">
        <f>IF(AB449 = "NULL", "NULL", AB449*2)</f>
        <v>1.5</v>
      </c>
      <c r="AI449" s="8">
        <f>IF(AC449 = "NULL", "NULL", AC449*2)</f>
        <v>42.525000000000006</v>
      </c>
      <c r="AJ449" s="15">
        <v>21000000489</v>
      </c>
      <c r="AK449" s="13" t="s">
        <v>1321</v>
      </c>
      <c r="AL449" s="11" t="str">
        <f>SUBSTITUTE(D449,CHAR(10)&amp;"• Packed in a facility and/or equipment that produces products containing peanuts, tree nuts, soybean, milk, dairy, eggs, fish, shellfish, wheat, sesame. •","")</f>
        <v>Show Me State Rub Ingredients:
black pepper, chili powder, paprika, salt, brown sugar, spices, dehydrated garlic, onion, sugar, worchestershire powder, turmeric, oregano, disodium inosinate, guanylate (natural sodium salt) &lt;2% calcium stearate (anti caking)</v>
      </c>
    </row>
    <row r="450" spans="1:38" ht="75" x14ac:dyDescent="0.3">
      <c r="A450" s="39" t="s">
        <v>1012</v>
      </c>
      <c r="B450" s="10" t="s">
        <v>1013</v>
      </c>
      <c r="C450" s="10" t="s">
        <v>1014</v>
      </c>
      <c r="D450" s="11" t="s">
        <v>2126</v>
      </c>
      <c r="E450" s="8">
        <f>IF(F450 = "NULL", "NULL", F450/28.35)</f>
        <v>0.55000000000000004</v>
      </c>
      <c r="F450" s="8">
        <v>15.592500000000003</v>
      </c>
      <c r="G450" s="8">
        <f>IF(H450 = "NULL", "NULL", H450/28.35)</f>
        <v>1.1000000000000001</v>
      </c>
      <c r="H450" s="8">
        <v>31.185000000000006</v>
      </c>
      <c r="I450" s="8">
        <f>IF(G450 = "NULL", "NULL", G450*1.25)</f>
        <v>1.375</v>
      </c>
      <c r="J450" s="8">
        <f>IF(G450 = "NULL", "NULL", H450*1.25)</f>
        <v>38.98125000000001</v>
      </c>
      <c r="K450" s="8">
        <f>IF(G450 = "NULL", "NULL", G450*2)</f>
        <v>2.2000000000000002</v>
      </c>
      <c r="L450" s="8">
        <f>IF(G450 = "NULL", "NULL", H450*2)</f>
        <v>62.370000000000012</v>
      </c>
      <c r="M450" s="11" t="str">
        <f>CONCATENATE(D450, CHAR(10), " - NET WT. ", TEXT(E450, "0.00"), " oz (", F450, " grams)")</f>
        <v>Sicilian Herb Bread Dip Ingredients:
marjoram, oregano, basil, savory, sage, and thyme
• Packed in a facility and/or equipment that produces products containing peanuts, tree nuts, soybean, milk, dairy, eggs, fish, shellfish, wheat, sesame. •
 - NET WT. 0.55 oz (15.5925 grams)</v>
      </c>
      <c r="N450" s="12">
        <v>10000000284</v>
      </c>
      <c r="O450" s="12">
        <v>30000000284</v>
      </c>
      <c r="P450" s="12">
        <v>50000000284</v>
      </c>
      <c r="Q450" s="12">
        <v>70000000284</v>
      </c>
      <c r="R450" s="12">
        <v>90000000284</v>
      </c>
      <c r="S450" s="12">
        <v>11000000284</v>
      </c>
      <c r="T450" s="12">
        <v>13000000284</v>
      </c>
      <c r="U450" s="10"/>
      <c r="V450" s="11" t="s">
        <v>195</v>
      </c>
      <c r="W450" s="8">
        <f>IF(G450 = "NULL", "NULL", G450/4)</f>
        <v>0.27500000000000002</v>
      </c>
      <c r="X450" s="8">
        <f>IF(W450 = "NULL", "NULL", W450*28.35)</f>
        <v>7.7962500000000015</v>
      </c>
      <c r="Y450" s="8">
        <f>IF(G450 = "NULL", "NULL", G450*4)</f>
        <v>4.4000000000000004</v>
      </c>
      <c r="Z450" s="8">
        <f>IF(G450 = "NULL", "NULL", H450*4)</f>
        <v>124.74000000000002</v>
      </c>
      <c r="AA450" s="15">
        <v>15000000284</v>
      </c>
      <c r="AB450" s="8">
        <f>IF(OR(E450 = "NULL", G450 = "NULL"), "NULL", (E450+G450)/2)</f>
        <v>0.82500000000000007</v>
      </c>
      <c r="AC450" s="8">
        <f>IF(OR(F450 = "NULL", H450 = "NULL"), "NULL", (F450+H450)/2)</f>
        <v>23.388750000000005</v>
      </c>
      <c r="AD450" s="15">
        <v>17000000284</v>
      </c>
      <c r="AE450" s="8">
        <f>IF(H450 = "NULL", "NULL", AF450/28.35)</f>
        <v>2.7500000000000004</v>
      </c>
      <c r="AF450" s="8">
        <f>IF(H450 = "NULL", "NULL", J450*2)</f>
        <v>77.96250000000002</v>
      </c>
      <c r="AG450" s="15">
        <v>19000000284</v>
      </c>
      <c r="AH450" s="8">
        <f>IF(AB450 = "NULL", "NULL", AB450*2)</f>
        <v>1.6500000000000001</v>
      </c>
      <c r="AI450" s="8">
        <f>IF(AC450 = "NULL", "NULL", AC450*2)</f>
        <v>46.777500000000011</v>
      </c>
      <c r="AJ450" s="15">
        <v>21000000284</v>
      </c>
      <c r="AK450" s="13" t="s">
        <v>1895</v>
      </c>
      <c r="AL450" s="11" t="str">
        <f>SUBSTITUTE(D450,CHAR(10)&amp;"• Packed in a facility and/or equipment that produces products containing peanuts, tree nuts, soybean, milk, dairy, eggs, fish, shellfish, wheat, sesame. •","")</f>
        <v>Sicilian Herb Bread Dip Ingredients:
marjoram, oregano, basil, savory, sage, and thyme</v>
      </c>
    </row>
    <row r="451" spans="1:38" ht="75" x14ac:dyDescent="0.3">
      <c r="A451" s="41" t="s">
        <v>1015</v>
      </c>
      <c r="B451" s="10" t="s">
        <v>1016</v>
      </c>
      <c r="C451" s="10" t="s">
        <v>1017</v>
      </c>
      <c r="D451" s="11" t="s">
        <v>2170</v>
      </c>
      <c r="E451" s="8">
        <f>IF(F451 = "NULL", "NULL", F451/28.35)</f>
        <v>0.55000000000000004</v>
      </c>
      <c r="F451" s="8">
        <v>15.592500000000003</v>
      </c>
      <c r="G451" s="8">
        <f>IF(H451 = "NULL", "NULL", H451/28.35)</f>
        <v>1.1000000000000001</v>
      </c>
      <c r="H451" s="8">
        <v>31.185000000000006</v>
      </c>
      <c r="I451" s="8">
        <f>IF(G451 = "NULL", "NULL", G451*1.25)</f>
        <v>1.375</v>
      </c>
      <c r="J451" s="8">
        <f>IF(G451 = "NULL", "NULL", H451*1.25)</f>
        <v>38.98125000000001</v>
      </c>
      <c r="K451" s="8">
        <f>IF(G451 = "NULL", "NULL", G451*2)</f>
        <v>2.2000000000000002</v>
      </c>
      <c r="L451" s="8">
        <f>IF(G451 = "NULL", "NULL", H451*2)</f>
        <v>62.370000000000012</v>
      </c>
      <c r="M451" s="11" t="str">
        <f>CONCATENATE(D451, CHAR(10), " - NET WT. ", TEXT(E451, "0.00"), " oz (", F451, " grams)")</f>
        <v>Sicilian Herb Bread Dip &amp; Seasoning Ingredients:
marjoram, oregano, basil, savory, sage, and thyme
• Packed in a facility and/or equipment that produces products containing peanuts, tree nuts, soybean, milk, dairy, eggs, fish, shellfish, wheat, sesame. •
 - NET WT. 0.55 oz (15.5925 grams)</v>
      </c>
      <c r="N451" s="12">
        <v>10000000397</v>
      </c>
      <c r="O451" s="12">
        <v>30000000397</v>
      </c>
      <c r="P451" s="12">
        <v>50000000397</v>
      </c>
      <c r="Q451" s="12">
        <v>70000000397</v>
      </c>
      <c r="R451" s="12">
        <v>90000000397</v>
      </c>
      <c r="S451" s="12">
        <v>11000000397</v>
      </c>
      <c r="T451" s="12">
        <v>13000000397</v>
      </c>
      <c r="U451" s="11"/>
      <c r="V451" s="11"/>
      <c r="W451" s="8">
        <f>IF(G451 = "NULL", "NULL", G451/4)</f>
        <v>0.27500000000000002</v>
      </c>
      <c r="X451" s="8">
        <f>IF(W451 = "NULL", "NULL", W451*28.35)</f>
        <v>7.7962500000000015</v>
      </c>
      <c r="Y451" s="8">
        <f>IF(G451 = "NULL", "NULL", G451*4)</f>
        <v>4.4000000000000004</v>
      </c>
      <c r="Z451" s="8">
        <f>IF(G451 = "NULL", "NULL", H451*4)</f>
        <v>124.74000000000002</v>
      </c>
      <c r="AA451" s="15">
        <v>15000000397</v>
      </c>
      <c r="AB451" s="8">
        <f>IF(OR(E451 = "NULL", G451 = "NULL"), "NULL", (E451+G451)/2)</f>
        <v>0.82500000000000007</v>
      </c>
      <c r="AC451" s="8">
        <f>IF(OR(F451 = "NULL", H451 = "NULL"), "NULL", (F451+H451)/2)</f>
        <v>23.388750000000005</v>
      </c>
      <c r="AD451" s="15">
        <v>17000000397</v>
      </c>
      <c r="AE451" s="8">
        <f>IF(H451 = "NULL", "NULL", AF451/28.35)</f>
        <v>2.7500000000000004</v>
      </c>
      <c r="AF451" s="8">
        <f>IF(H451 = "NULL", "NULL", J451*2)</f>
        <v>77.96250000000002</v>
      </c>
      <c r="AG451" s="15">
        <v>19000000397</v>
      </c>
      <c r="AH451" s="8">
        <f>IF(AB451 = "NULL", "NULL", AB451*2)</f>
        <v>1.6500000000000001</v>
      </c>
      <c r="AI451" s="8">
        <f>IF(AC451 = "NULL", "NULL", AC451*2)</f>
        <v>46.777500000000011</v>
      </c>
      <c r="AJ451" s="15">
        <v>21000000397</v>
      </c>
      <c r="AK451" s="13" t="s">
        <v>1673</v>
      </c>
      <c r="AL451" s="11" t="str">
        <f>SUBSTITUTE(D451,CHAR(10)&amp;"• Packed in a facility and/or equipment that produces products containing peanuts, tree nuts, soybean, milk, dairy, eggs, fish, shellfish, wheat, sesame. •","")</f>
        <v>Sicilian Herb Bread Dip &amp; Seasoning Ingredients:
marjoram, oregano, basil, savory, sage, and thyme</v>
      </c>
    </row>
    <row r="452" spans="1:38" ht="120" x14ac:dyDescent="0.3">
      <c r="A452" s="10" t="s">
        <v>1018</v>
      </c>
      <c r="B452" s="10" t="s">
        <v>1019</v>
      </c>
      <c r="C452" s="10" t="s">
        <v>1019</v>
      </c>
      <c r="D452" s="11" t="s">
        <v>2474</v>
      </c>
      <c r="E452" s="8">
        <f>IF(F452 = "NULL", "NULL", F452/28.35)</f>
        <v>1.6499999999999997</v>
      </c>
      <c r="F452" s="8">
        <v>46.777499999999996</v>
      </c>
      <c r="G452" s="8">
        <f>IF(H452 = "NULL", "NULL", H452/28.35)</f>
        <v>3.2999999999999994</v>
      </c>
      <c r="H452" s="8">
        <v>93.554999999999993</v>
      </c>
      <c r="I452" s="8">
        <f>IF(G452 = "NULL", "NULL", G452*1.25)</f>
        <v>4.1249999999999991</v>
      </c>
      <c r="J452" s="8">
        <f>IF(G452 = "NULL", "NULL", H452*1.25)</f>
        <v>116.94374999999999</v>
      </c>
      <c r="K452" s="8">
        <f>IF(G452 = "NULL", "NULL", G452*2)</f>
        <v>6.5999999999999988</v>
      </c>
      <c r="L452" s="8">
        <f>IF(G452 = "NULL", "NULL", H452*2)</f>
        <v>187.10999999999999</v>
      </c>
      <c r="M452" s="11" t="str">
        <f>CONCATENATE(D452, CHAR(10), " - NET WT. ", TEXT(E452, "0.00"), " oz (", F452, " grams)")</f>
        <v>Simply Salad Topper Ingredients:
sesame seed, salt, poppy seed, msg, dehydrated garlic, dehydrated onion, black pepper, dehydrated romano cheese, spices, oleoresin paprika, calcium stearate (anti-caking agent)
• Packed in a facility and/or equipment that produces products containing peanuts, tree nuts, soybean, milk, dairy, eggs, fish, shellfish, wheat, sesame. •
 - NET WT. 1.65 oz (46.7775 grams)</v>
      </c>
      <c r="N452" s="12">
        <v>10000000321</v>
      </c>
      <c r="O452" s="12">
        <v>30000000321</v>
      </c>
      <c r="P452" s="12">
        <v>50000000321</v>
      </c>
      <c r="Q452" s="12">
        <v>70000000321</v>
      </c>
      <c r="R452" s="12">
        <v>90000000321</v>
      </c>
      <c r="S452" s="12">
        <v>11000000321</v>
      </c>
      <c r="T452" s="12">
        <v>13000000321</v>
      </c>
      <c r="U452" s="10" t="s">
        <v>38</v>
      </c>
      <c r="V452" s="11"/>
      <c r="W452" s="8">
        <f>IF(G452 = "NULL", "NULL", G452/4)</f>
        <v>0.82499999999999984</v>
      </c>
      <c r="X452" s="8">
        <f>IF(W452 = "NULL", "NULL", W452*28.35)</f>
        <v>23.388749999999998</v>
      </c>
      <c r="Y452" s="8">
        <f>IF(G452 = "NULL", "NULL", G452*4)</f>
        <v>13.199999999999998</v>
      </c>
      <c r="Z452" s="8">
        <f>IF(G452 = "NULL", "NULL", H452*4)</f>
        <v>374.21999999999997</v>
      </c>
      <c r="AA452" s="15">
        <v>15000000321</v>
      </c>
      <c r="AB452" s="8">
        <f>IF(OR(E452 = "NULL", G452 = "NULL"), "NULL", (E452+G452)/2)</f>
        <v>2.4749999999999996</v>
      </c>
      <c r="AC452" s="8">
        <f>IF(OR(F452 = "NULL", H452 = "NULL"), "NULL", (F452+H452)/2)</f>
        <v>70.166249999999991</v>
      </c>
      <c r="AD452" s="15">
        <v>17000000321</v>
      </c>
      <c r="AE452" s="8">
        <f>IF(H452 = "NULL", "NULL", AF452/28.35)</f>
        <v>8.25</v>
      </c>
      <c r="AF452" s="8">
        <f>IF(H452 = "NULL", "NULL", J452*2)</f>
        <v>233.88749999999999</v>
      </c>
      <c r="AG452" s="15">
        <v>19000000321</v>
      </c>
      <c r="AH452" s="8">
        <f>IF(AB452 = "NULL", "NULL", AB452*2)</f>
        <v>4.9499999999999993</v>
      </c>
      <c r="AI452" s="8">
        <f>IF(AC452 = "NULL", "NULL", AC452*2)</f>
        <v>140.33249999999998</v>
      </c>
      <c r="AJ452" s="15">
        <v>21000000321</v>
      </c>
      <c r="AK452" s="13"/>
      <c r="AL452" s="11" t="str">
        <f>SUBSTITUTE(D452,CHAR(10)&amp;"• Packed in a facility and/or equipment that produces products containing peanuts, tree nuts, soybean, milk, dairy, eggs, fish, shellfish, wheat, sesame. •","")</f>
        <v>Simply Salad Topper Ingredients:
sesame seed, salt, poppy seed, msg, dehydrated garlic, dehydrated onion, black pepper, dehydrated romano cheese, spices, oleoresin paprika, calcium stearate (anti-caking agent)</v>
      </c>
    </row>
    <row r="453" spans="1:38" ht="75" x14ac:dyDescent="0.3">
      <c r="A453" s="10" t="s">
        <v>1020</v>
      </c>
      <c r="B453" s="10" t="s">
        <v>1021</v>
      </c>
      <c r="C453" s="10" t="s">
        <v>1021</v>
      </c>
      <c r="D453" s="11" t="s">
        <v>2445</v>
      </c>
      <c r="E453" s="8">
        <f>IF(F453 = "NULL", "NULL", F453/28.35)</f>
        <v>2.0499999999999998</v>
      </c>
      <c r="F453" s="8">
        <v>58.1175</v>
      </c>
      <c r="G453" s="8">
        <f>IF(H453 = "NULL", "NULL", H453/28.35)</f>
        <v>4.0999999999999996</v>
      </c>
      <c r="H453" s="8">
        <v>116.235</v>
      </c>
      <c r="I453" s="8">
        <f>IF(G453 = "NULL", "NULL", G453*1.25)</f>
        <v>5.125</v>
      </c>
      <c r="J453" s="8">
        <f>IF(G453 = "NULL", "NULL", H453*1.25)</f>
        <v>145.29374999999999</v>
      </c>
      <c r="K453" s="8">
        <f>IF(G453 = "NULL", "NULL", G453*2)</f>
        <v>8.1999999999999993</v>
      </c>
      <c r="L453" s="8">
        <f>IF(G453 = "NULL", "NULL", H453*2)</f>
        <v>232.47</v>
      </c>
      <c r="M453" s="11" t="str">
        <f>CONCATENATE(D453, CHAR(10), " - NET WT. ", TEXT(E453, "0.00"), " oz (", F453, " grams)")</f>
        <v>Simply Shrimp Seasoning Ingredients:
salt, spices, lemon, paprika
• Packed in a facility and/or equipment that produces products containing peanuts, tree nuts, soybean, milk, dairy, eggs, fish, shellfish, wheat, sesame. •
 - NET WT. 2.05 oz (58.1175 grams)</v>
      </c>
      <c r="N453" s="12">
        <v>10000000285</v>
      </c>
      <c r="O453" s="12">
        <v>30000000285</v>
      </c>
      <c r="P453" s="12">
        <v>50000000285</v>
      </c>
      <c r="Q453" s="12">
        <v>70000000285</v>
      </c>
      <c r="R453" s="12">
        <v>90000000285</v>
      </c>
      <c r="S453" s="12">
        <v>11000000285</v>
      </c>
      <c r="T453" s="12">
        <v>13000000285</v>
      </c>
      <c r="U453" s="10"/>
      <c r="V453" s="11"/>
      <c r="W453" s="8">
        <f>IF(G453 = "NULL", "NULL", G453/4)</f>
        <v>1.0249999999999999</v>
      </c>
      <c r="X453" s="8">
        <f>IF(W453 = "NULL", "NULL", W453*28.35)</f>
        <v>29.05875</v>
      </c>
      <c r="Y453" s="8">
        <f>IF(G453 = "NULL", "NULL", G453*4)</f>
        <v>16.399999999999999</v>
      </c>
      <c r="Z453" s="8">
        <f>IF(G453 = "NULL", "NULL", H453*4)</f>
        <v>464.94</v>
      </c>
      <c r="AA453" s="15">
        <v>15000000285</v>
      </c>
      <c r="AB453" s="8">
        <f>IF(OR(E453 = "NULL", G453 = "NULL"), "NULL", (E453+G453)/2)</f>
        <v>3.0749999999999997</v>
      </c>
      <c r="AC453" s="8">
        <f>IF(OR(F453 = "NULL", H453 = "NULL"), "NULL", (F453+H453)/2)</f>
        <v>87.176249999999996</v>
      </c>
      <c r="AD453" s="15">
        <v>17000000285</v>
      </c>
      <c r="AE453" s="8">
        <f>IF(H453 = "NULL", "NULL", AF453/28.35)</f>
        <v>10.249999999999998</v>
      </c>
      <c r="AF453" s="8">
        <f>IF(H453 = "NULL", "NULL", J453*2)</f>
        <v>290.58749999999998</v>
      </c>
      <c r="AG453" s="15">
        <v>19000000285</v>
      </c>
      <c r="AH453" s="8">
        <f>IF(AB453 = "NULL", "NULL", AB453*2)</f>
        <v>6.1499999999999995</v>
      </c>
      <c r="AI453" s="8">
        <f>IF(AC453 = "NULL", "NULL", AC453*2)</f>
        <v>174.35249999999999</v>
      </c>
      <c r="AJ453" s="15">
        <v>21000000285</v>
      </c>
      <c r="AK453" s="13"/>
      <c r="AL453" s="11" t="str">
        <f>SUBSTITUTE(D453,CHAR(10)&amp;"• Packed in a facility and/or equipment that produces products containing peanuts, tree nuts, soybean, milk, dairy, eggs, fish, shellfish, wheat, sesame. •","")</f>
        <v>Simply Shrimp Seasoning Ingredients:
salt, spices, lemon, paprika</v>
      </c>
    </row>
    <row r="454" spans="1:38" ht="105" x14ac:dyDescent="0.3">
      <c r="A454" s="41" t="s">
        <v>1924</v>
      </c>
      <c r="B454" s="10" t="s">
        <v>1922</v>
      </c>
      <c r="C454" s="10" t="s">
        <v>1923</v>
      </c>
      <c r="D454" s="11" t="s">
        <v>2224</v>
      </c>
      <c r="E454" s="8">
        <f>IF(F454 = "NULL", "NULL", F454/28.35)</f>
        <v>2.0500881834215168</v>
      </c>
      <c r="F454" s="8">
        <v>58.12</v>
      </c>
      <c r="G454" s="8">
        <f>IF(H454 = "NULL", "NULL", H454/28.35)</f>
        <v>4.0999999999999996</v>
      </c>
      <c r="H454" s="8">
        <v>116.235</v>
      </c>
      <c r="I454" s="8">
        <f>IF(G454 = "NULL", "NULL", G454*1.25)</f>
        <v>5.125</v>
      </c>
      <c r="J454" s="8">
        <f>IF(G454 = "NULL", "NULL", H454*1.25)</f>
        <v>145.29374999999999</v>
      </c>
      <c r="K454" s="8">
        <f>IF(G454 = "NULL", "NULL", G454*2)</f>
        <v>8.1999999999999993</v>
      </c>
      <c r="L454" s="8">
        <f>IF(G454 = "NULL", "NULL", H454*2)</f>
        <v>232.47</v>
      </c>
      <c r="M454" s="11" t="str">
        <f>CONCATENATE(D454, CHAR(10), " - NET WT. ", TEXT(E454, "0.00"), " oz (", F454, " grams)")</f>
        <v>Six Pepper Blend Seasoning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454" s="12">
        <v>10000000540</v>
      </c>
      <c r="O454" s="12">
        <v>30000000540</v>
      </c>
      <c r="P454" s="12">
        <v>50000000540</v>
      </c>
      <c r="Q454" s="12">
        <v>70000000540</v>
      </c>
      <c r="R454" s="12">
        <v>90000000540</v>
      </c>
      <c r="S454" s="12">
        <v>11000000540</v>
      </c>
      <c r="T454" s="12">
        <v>13000000540</v>
      </c>
      <c r="U454" s="10" t="s">
        <v>38</v>
      </c>
      <c r="V454" s="11" t="s">
        <v>1298</v>
      </c>
      <c r="W454" s="8">
        <f>IF(G454 = "NULL", "NULL", G454/4)</f>
        <v>1.0249999999999999</v>
      </c>
      <c r="X454" s="8">
        <f>IF(W454 = "NULL", "NULL", W454*28.35)</f>
        <v>29.05875</v>
      </c>
      <c r="Y454" s="8">
        <f>IF(G454 = "NULL", "NULL", G454*4)</f>
        <v>16.399999999999999</v>
      </c>
      <c r="Z454" s="8">
        <f>IF(G454 = "NULL", "NULL", H454*4)</f>
        <v>464.94</v>
      </c>
      <c r="AA454" s="15">
        <v>15000000540</v>
      </c>
      <c r="AB454" s="8">
        <f>IF(OR(E454 = "NULL", G454 = "NULL"), "NULL", (E454+G454)/2)</f>
        <v>3.0750440917107582</v>
      </c>
      <c r="AC454" s="8">
        <f>IF(OR(F454 = "NULL", H454 = "NULL"), "NULL", (F454+H454)/2)</f>
        <v>87.177499999999995</v>
      </c>
      <c r="AD454" s="15">
        <v>17000000540</v>
      </c>
      <c r="AE454" s="8">
        <f>IF(H454 = "NULL", "NULL", AF454/28.35)</f>
        <v>10.249999999999998</v>
      </c>
      <c r="AF454" s="8">
        <f>IF(H454 = "NULL", "NULL", J454*2)</f>
        <v>290.58749999999998</v>
      </c>
      <c r="AG454" s="15">
        <v>19000000540</v>
      </c>
      <c r="AH454" s="8">
        <f>IF(AB454 = "NULL", "NULL", AB454*2)</f>
        <v>6.1500881834215164</v>
      </c>
      <c r="AI454" s="8">
        <f>IF(AC454 = "NULL", "NULL", AC454*2)</f>
        <v>174.35499999999999</v>
      </c>
      <c r="AJ454" s="15">
        <v>21000000540</v>
      </c>
      <c r="AK454" s="13" t="s">
        <v>1931</v>
      </c>
      <c r="AL454" s="11" t="str">
        <f>SUBSTITUTE(D454,CHAR(10)&amp;"• Packed in a facility and/or equipment that produces products containing peanuts, tree nuts, soybean, milk, dairy, eggs, fish, shellfish, wheat, sesame. •","")</f>
        <v>Six Pepper Blend Seasoning Ingredients:
salt, chili pepper, black pepper, white pepper, dehydrated garlic, dehydrated onion, dehydrated red bell pepper, dehydrated green bell pepper, spices</v>
      </c>
    </row>
    <row r="455" spans="1:38" ht="75" x14ac:dyDescent="0.3">
      <c r="A455" s="10" t="s">
        <v>1022</v>
      </c>
      <c r="B455" s="10" t="s">
        <v>1023</v>
      </c>
      <c r="C455" s="10" t="s">
        <v>1023</v>
      </c>
      <c r="D455" s="11" t="s">
        <v>2255</v>
      </c>
      <c r="E455" s="8">
        <f>IF(F455 = "NULL", "NULL", F455/28.35)</f>
        <v>2.1</v>
      </c>
      <c r="F455" s="8">
        <v>59.535000000000004</v>
      </c>
      <c r="G455" s="8">
        <f>IF(H455 = "NULL", "NULL", H455/28.35)</f>
        <v>4.2</v>
      </c>
      <c r="H455" s="8">
        <v>119.07000000000001</v>
      </c>
      <c r="I455" s="8">
        <f>IF(G455 = "NULL", "NULL", G455*1.25)</f>
        <v>5.25</v>
      </c>
      <c r="J455" s="8">
        <f>IF(G455 = "NULL", "NULL", H455*1.25)</f>
        <v>148.83750000000001</v>
      </c>
      <c r="K455" s="8">
        <f>IF(G455 = "NULL", "NULL", G455*2)</f>
        <v>8.4</v>
      </c>
      <c r="L455" s="8">
        <f>IF(G455 = "NULL", "NULL", H455*2)</f>
        <v>238.14000000000001</v>
      </c>
      <c r="M455" s="11" t="str">
        <f>CONCATENATE(D455, CHAR(10), " - NET WT. ", TEXT(E455, "0.00"), " oz (", F455, " grams)")</f>
        <v>Sizzlin/Southwestern Blend Ingredients:
salt, garlic, oregano, turmeric, pepper
• Packed in a facility and/or equipment that produces products containing peanuts, tree nuts, soybean, milk, dairy, eggs, fish, shellfish, wheat, sesame. •
 - NET WT. 2.10 oz (59.535 grams)</v>
      </c>
      <c r="N455" s="12">
        <v>10000000286</v>
      </c>
      <c r="O455" s="12">
        <v>30000000286</v>
      </c>
      <c r="P455" s="12">
        <v>50000000286</v>
      </c>
      <c r="Q455" s="12">
        <v>70000000286</v>
      </c>
      <c r="R455" s="12">
        <v>90000000286</v>
      </c>
      <c r="S455" s="12">
        <v>11000000286</v>
      </c>
      <c r="T455" s="12">
        <v>13000000286</v>
      </c>
      <c r="U455" s="10"/>
      <c r="V455" s="11"/>
      <c r="W455" s="8">
        <f>IF(G455 = "NULL", "NULL", G455/4)</f>
        <v>1.05</v>
      </c>
      <c r="X455" s="8">
        <f>IF(W455 = "NULL", "NULL", W455*28.35)</f>
        <v>29.767500000000002</v>
      </c>
      <c r="Y455" s="8">
        <f>IF(G455 = "NULL", "NULL", G455*4)</f>
        <v>16.8</v>
      </c>
      <c r="Z455" s="8">
        <f>IF(G455 = "NULL", "NULL", H455*4)</f>
        <v>476.28000000000003</v>
      </c>
      <c r="AA455" s="15">
        <v>15000000286</v>
      </c>
      <c r="AB455" s="8">
        <f>IF(OR(E455 = "NULL", G455 = "NULL"), "NULL", (E455+G455)/2)</f>
        <v>3.1500000000000004</v>
      </c>
      <c r="AC455" s="8">
        <f>IF(OR(F455 = "NULL", H455 = "NULL"), "NULL", (F455+H455)/2)</f>
        <v>89.302500000000009</v>
      </c>
      <c r="AD455" s="15">
        <v>17000000286</v>
      </c>
      <c r="AE455" s="8">
        <f>IF(H455 = "NULL", "NULL", AF455/28.35)</f>
        <v>10.5</v>
      </c>
      <c r="AF455" s="8">
        <f>IF(H455 = "NULL", "NULL", J455*2)</f>
        <v>297.67500000000001</v>
      </c>
      <c r="AG455" s="15">
        <v>19000000286</v>
      </c>
      <c r="AH455" s="8">
        <f>IF(AB455 = "NULL", "NULL", AB455*2)</f>
        <v>6.3000000000000007</v>
      </c>
      <c r="AI455" s="8">
        <f>IF(AC455 = "NULL", "NULL", AC455*2)</f>
        <v>178.60500000000002</v>
      </c>
      <c r="AJ455" s="15">
        <v>21000000286</v>
      </c>
      <c r="AK455" s="13"/>
      <c r="AL455" s="11" t="str">
        <f>SUBSTITUTE(D455,CHAR(10)&amp;"• Packed in a facility and/or equipment that produces products containing peanuts, tree nuts, soybean, milk, dairy, eggs, fish, shellfish, wheat, sesame. •","")</f>
        <v>Sizzlin/Southwestern Blend Ingredients:
salt, garlic, oregano, turmeric, pepper</v>
      </c>
    </row>
    <row r="456" spans="1:38" ht="105" x14ac:dyDescent="0.3">
      <c r="A456" s="10" t="s">
        <v>1024</v>
      </c>
      <c r="B456" s="10" t="s">
        <v>1025</v>
      </c>
      <c r="C456" s="10" t="s">
        <v>1025</v>
      </c>
      <c r="D456" s="11" t="s">
        <v>2261</v>
      </c>
      <c r="E456" s="8">
        <f>IF(F456 = "NULL", "NULL", F456/28.35)</f>
        <v>1</v>
      </c>
      <c r="F456" s="8">
        <v>28.35</v>
      </c>
      <c r="G456" s="8">
        <f>IF(H456 = "NULL", "NULL", H456/28.35)</f>
        <v>2</v>
      </c>
      <c r="H456" s="8">
        <v>56.7</v>
      </c>
      <c r="I456" s="8">
        <f>IF(G456 = "NULL", "NULL", G456*1.25)</f>
        <v>2.5</v>
      </c>
      <c r="J456" s="8">
        <f>IF(G456 = "NULL", "NULL", H456*1.25)</f>
        <v>70.875</v>
      </c>
      <c r="K456" s="8">
        <f>IF(G456 = "NULL", "NULL", G456*2)</f>
        <v>4</v>
      </c>
      <c r="L456" s="8">
        <f>IF(G456 = "NULL", "NULL", H456*2)</f>
        <v>113.4</v>
      </c>
      <c r="M456" s="11" t="str">
        <f>CONCATENATE(D456, CHAR(10), " - NET WT. ", TEXT(E456, "0.00"), " oz (", F456, " grams)")</f>
        <v>Sloppy Joe Seasoning Ingredients:
salt, sugar, dehydrated onion, dehydrated red &amp; green peppers, chili peppers, spices, dehydrated garlic, natural flavor
• Packed in a facility and/or equipment that produces products containing peanuts, tree nuts, soybean, milk, dairy, eggs, fish, shellfish, wheat, sesame. •
 - NET WT. 1.00 oz (28.35 grams)</v>
      </c>
      <c r="N456" s="12">
        <v>10000000287</v>
      </c>
      <c r="O456" s="12">
        <v>30000000287</v>
      </c>
      <c r="P456" s="12">
        <v>50000000287</v>
      </c>
      <c r="Q456" s="12">
        <v>70000000287</v>
      </c>
      <c r="R456" s="12">
        <v>90000000287</v>
      </c>
      <c r="S456" s="12">
        <v>11000000287</v>
      </c>
      <c r="T456" s="12">
        <v>13000000287</v>
      </c>
      <c r="U456" s="10"/>
      <c r="V456" s="11"/>
      <c r="W456" s="8">
        <f>IF(G456 = "NULL", "NULL", G456/4)</f>
        <v>0.5</v>
      </c>
      <c r="X456" s="8">
        <f>IF(W456 = "NULL", "NULL", W456*28.35)</f>
        <v>14.175000000000001</v>
      </c>
      <c r="Y456" s="8">
        <f>IF(G456 = "NULL", "NULL", G456*4)</f>
        <v>8</v>
      </c>
      <c r="Z456" s="8">
        <f>IF(G456 = "NULL", "NULL", H456*4)</f>
        <v>226.8</v>
      </c>
      <c r="AA456" s="15">
        <v>15000000287</v>
      </c>
      <c r="AB456" s="8">
        <f>IF(OR(E456 = "NULL", G456 = "NULL"), "NULL", (E456+G456)/2)</f>
        <v>1.5</v>
      </c>
      <c r="AC456" s="8">
        <f>IF(OR(F456 = "NULL", H456 = "NULL"), "NULL", (F456+H456)/2)</f>
        <v>42.525000000000006</v>
      </c>
      <c r="AD456" s="15">
        <v>17000000287</v>
      </c>
      <c r="AE456" s="8">
        <f>IF(H456 = "NULL", "NULL", AF456/28.35)</f>
        <v>5</v>
      </c>
      <c r="AF456" s="8">
        <f>IF(H456 = "NULL", "NULL", J456*2)</f>
        <v>141.75</v>
      </c>
      <c r="AG456" s="15">
        <v>19000000287</v>
      </c>
      <c r="AH456" s="8">
        <f>IF(AB456 = "NULL", "NULL", AB456*2)</f>
        <v>3</v>
      </c>
      <c r="AI456" s="8">
        <f>IF(AC456 = "NULL", "NULL", AC456*2)</f>
        <v>85.050000000000011</v>
      </c>
      <c r="AJ456" s="15">
        <v>21000000287</v>
      </c>
      <c r="AK456" s="13"/>
      <c r="AL456" s="11" t="str">
        <f>SUBSTITUTE(D456,CHAR(10)&amp;"• Packed in a facility and/or equipment that produces products containing peanuts, tree nuts, soybean, milk, dairy, eggs, fish, shellfish, wheat, sesame. •","")</f>
        <v>Sloppy Joe Seasoning Ingredients:
salt, sugar, dehydrated onion, dehydrated red &amp; green peppers, chili peppers, spices, dehydrated garlic, natural flavor</v>
      </c>
    </row>
    <row r="457" spans="1:38" ht="75" x14ac:dyDescent="0.3">
      <c r="A457" s="39" t="s">
        <v>70</v>
      </c>
      <c r="B457" s="10" t="s">
        <v>1335</v>
      </c>
      <c r="C457" s="10" t="s">
        <v>1632</v>
      </c>
      <c r="D457" s="11" t="s">
        <v>2527</v>
      </c>
      <c r="E457" s="8">
        <f>IF(F457 = "NULL", "NULL", F457/28.35)</f>
        <v>2.3985890652557318</v>
      </c>
      <c r="F457" s="8">
        <v>68</v>
      </c>
      <c r="G457" s="8">
        <f>IF(H457 = "NULL", "NULL", H457/28.35)</f>
        <v>5.0088183421516757</v>
      </c>
      <c r="H457" s="8">
        <v>142</v>
      </c>
      <c r="I457" s="8">
        <f>IF(G457 = "NULL", "NULL", G457*1.25)</f>
        <v>6.261022927689595</v>
      </c>
      <c r="J457" s="8">
        <f>IF(G457 = "NULL", "NULL", H457*1.25)</f>
        <v>177.5</v>
      </c>
      <c r="K457" s="8">
        <f>IF(G457 = "NULL", "NULL", G457*2)</f>
        <v>10.017636684303351</v>
      </c>
      <c r="L457" s="8">
        <f>IF(G457 = "NULL", "NULL", H457*2)</f>
        <v>284</v>
      </c>
      <c r="M457" s="11" t="str">
        <f>CONCATENATE(D457, CHAR(10), " - NET WT. ", TEXT(E457, "0.00"), " oz (", F457, " grams)")</f>
        <v>Smoked Applewood Sea Salt Ingredients:
sea salt smoked over applewood fire
• Packed in a facility and/or equipment that produces products containing peanuts, tree nuts, soybean, milk, dairy, eggs, fish, shellfish, wheat, sesame. •
 - NET WT. 2.40 oz (68 grams)</v>
      </c>
      <c r="N457" s="12">
        <v>10000000017</v>
      </c>
      <c r="O457" s="12">
        <v>30000000017</v>
      </c>
      <c r="P457" s="12">
        <v>50000000017</v>
      </c>
      <c r="Q457" s="12">
        <v>70000000017</v>
      </c>
      <c r="R457" s="12">
        <v>90000000017</v>
      </c>
      <c r="S457" s="12">
        <v>11000000017</v>
      </c>
      <c r="T457" s="12">
        <v>13000000017</v>
      </c>
      <c r="U457" s="10" t="s">
        <v>38</v>
      </c>
      <c r="V457" s="11" t="s">
        <v>183</v>
      </c>
      <c r="W457" s="8">
        <f>IF(G457 = "NULL", "NULL", G457/4)</f>
        <v>1.2522045855379189</v>
      </c>
      <c r="X457" s="8">
        <f>IF(W457 = "NULL", "NULL", W457*28.35)</f>
        <v>35.5</v>
      </c>
      <c r="Y457" s="8">
        <f>IF(G457 = "NULL", "NULL", G457*4)</f>
        <v>20.035273368606703</v>
      </c>
      <c r="Z457" s="8">
        <f>IF(G457 = "NULL", "NULL", H457*4)</f>
        <v>568</v>
      </c>
      <c r="AA457" s="15">
        <v>15000000017</v>
      </c>
      <c r="AB457" s="8">
        <f>IF(OR(E457 = "NULL", G457 = "NULL"), "NULL", (E457+G457)/2)</f>
        <v>3.7037037037037037</v>
      </c>
      <c r="AC457" s="8">
        <f>IF(OR(F457 = "NULL", H457 = "NULL"), "NULL", (F457+H457)/2)</f>
        <v>105</v>
      </c>
      <c r="AD457" s="15">
        <v>17000000017</v>
      </c>
      <c r="AE457" s="8">
        <f>IF(H457 = "NULL", "NULL", AF457/28.35)</f>
        <v>12.522045855379188</v>
      </c>
      <c r="AF457" s="8">
        <f>IF(H457 = "NULL", "NULL", J457*2)</f>
        <v>355</v>
      </c>
      <c r="AG457" s="15">
        <v>19000000017</v>
      </c>
      <c r="AH457" s="8">
        <f>IF(AB457 = "NULL", "NULL", AB457*2)</f>
        <v>7.4074074074074074</v>
      </c>
      <c r="AI457" s="8">
        <f>IF(AC457 = "NULL", "NULL", AC457*2)</f>
        <v>210</v>
      </c>
      <c r="AJ457" s="15">
        <v>21000000017</v>
      </c>
      <c r="AK457" s="13"/>
      <c r="AL457" s="11" t="str">
        <f>SUBSTITUTE(D457,CHAR(10)&amp;"• Packed in a facility and/or equipment that produces products containing peanuts, tree nuts, soybean, milk, dairy, eggs, fish, shellfish, wheat, sesame. •","")</f>
        <v>Smoked Applewood Sea Salt Ingredients:
sea salt smoked over applewood fire</v>
      </c>
    </row>
    <row r="458" spans="1:38" ht="105" x14ac:dyDescent="0.3">
      <c r="A458" s="10" t="s">
        <v>1026</v>
      </c>
      <c r="B458" s="10" t="s">
        <v>1027</v>
      </c>
      <c r="C458" s="10" t="s">
        <v>1027</v>
      </c>
      <c r="D458" s="11" t="s">
        <v>2293</v>
      </c>
      <c r="E458" s="8">
        <f>IF(F458 = "NULL", "NULL", F458/28.35)</f>
        <v>1.4</v>
      </c>
      <c r="F458" s="8">
        <v>39.69</v>
      </c>
      <c r="G458" s="8">
        <f>IF(H458 = "NULL", "NULL", H458/28.35)</f>
        <v>2.8</v>
      </c>
      <c r="H458" s="8">
        <v>79.38</v>
      </c>
      <c r="I458" s="8">
        <f>IF(G458 = "NULL", "NULL", G458*1.25)</f>
        <v>3.5</v>
      </c>
      <c r="J458" s="8">
        <f>IF(G458 = "NULL", "NULL", H458*1.25)</f>
        <v>99.224999999999994</v>
      </c>
      <c r="K458" s="8">
        <f>IF(G458 = "NULL", "NULL", G458*2)</f>
        <v>5.6</v>
      </c>
      <c r="L458" s="8">
        <f>IF(G458 = "NULL", "NULL", H458*2)</f>
        <v>158.76</v>
      </c>
      <c r="M458" s="11" t="str">
        <f>CONCATENATE(D458, CHAR(10), " - NET WT. ", TEXT(E458, "0.00"), " oz (", F458, " grams)")</f>
        <v>Smoked Bacon Bourbon Ingredients:
brown sugar, cinnamon, caramel sugar, salt, chipotle, soy based bacon bits
• ALLERGY ALERT: contains soy •
• Packed in a facility and/or equipment that produces products containing peanuts, tree nuts, soybean, milk, dairy, eggs, fish, shellfish, wheat, sesame. •
 - NET WT. 1.40 oz (39.69 grams)</v>
      </c>
      <c r="N458" s="12">
        <v>10000000288</v>
      </c>
      <c r="O458" s="12">
        <v>30000000288</v>
      </c>
      <c r="P458" s="12">
        <v>50000000288</v>
      </c>
      <c r="Q458" s="12">
        <v>70000000288</v>
      </c>
      <c r="R458" s="12">
        <v>90000000288</v>
      </c>
      <c r="S458" s="12">
        <v>11000000288</v>
      </c>
      <c r="T458" s="12">
        <v>13000000288</v>
      </c>
      <c r="U458" s="10"/>
      <c r="V458" s="11"/>
      <c r="W458" s="8">
        <f>IF(G458 = "NULL", "NULL", G458/4)</f>
        <v>0.7</v>
      </c>
      <c r="X458" s="8">
        <f>IF(W458 = "NULL", "NULL", W458*28.35)</f>
        <v>19.844999999999999</v>
      </c>
      <c r="Y458" s="8">
        <f>IF(G458 = "NULL", "NULL", G458*4)</f>
        <v>11.2</v>
      </c>
      <c r="Z458" s="8">
        <f>IF(G458 = "NULL", "NULL", H458*4)</f>
        <v>317.52</v>
      </c>
      <c r="AA458" s="15">
        <v>15000000288</v>
      </c>
      <c r="AB458" s="8">
        <f>IF(OR(E458 = "NULL", G458 = "NULL"), "NULL", (E458+G458)/2)</f>
        <v>2.0999999999999996</v>
      </c>
      <c r="AC458" s="8">
        <f>IF(OR(F458 = "NULL", H458 = "NULL"), "NULL", (F458+H458)/2)</f>
        <v>59.534999999999997</v>
      </c>
      <c r="AD458" s="15">
        <v>17000000288</v>
      </c>
      <c r="AE458" s="8">
        <f>IF(H458 = "NULL", "NULL", AF458/28.35)</f>
        <v>6.9999999999999991</v>
      </c>
      <c r="AF458" s="8">
        <f>IF(H458 = "NULL", "NULL", J458*2)</f>
        <v>198.45</v>
      </c>
      <c r="AG458" s="15">
        <v>19000000288</v>
      </c>
      <c r="AH458" s="8">
        <f>IF(AB458 = "NULL", "NULL", AB458*2)</f>
        <v>4.1999999999999993</v>
      </c>
      <c r="AI458" s="8">
        <f>IF(AC458 = "NULL", "NULL", AC458*2)</f>
        <v>119.07</v>
      </c>
      <c r="AJ458" s="15">
        <v>21000000288</v>
      </c>
      <c r="AK458" s="13"/>
      <c r="AL458" s="11" t="str">
        <f>SUBSTITUTE(D458,CHAR(10)&amp;"• Packed in a facility and/or equipment that produces products containing peanuts, tree nuts, soybean, milk, dairy, eggs, fish, shellfish, wheat, sesame. •","")</f>
        <v>Smoked Bacon Bourbon Ingredients:
brown sugar, cinnamon, caramel sugar, salt, chipotle, soy based bacon bits
• ALLERGY ALERT: contains soy •</v>
      </c>
    </row>
    <row r="459" spans="1:38" ht="75" x14ac:dyDescent="0.3">
      <c r="A459" s="10" t="s">
        <v>1361</v>
      </c>
      <c r="B459" s="10" t="s">
        <v>1376</v>
      </c>
      <c r="C459" s="10" t="s">
        <v>1376</v>
      </c>
      <c r="D459" s="11" t="s">
        <v>2394</v>
      </c>
      <c r="E459" s="8">
        <f>IF(F459 = "NULL", "NULL", F459/28.35)</f>
        <v>1.128747795414462</v>
      </c>
      <c r="F459" s="8">
        <v>32</v>
      </c>
      <c r="G459" s="8">
        <f>IF(H459 = "NULL", "NULL", H459/28.35)</f>
        <v>2.3985890652557318</v>
      </c>
      <c r="H459" s="8">
        <v>68</v>
      </c>
      <c r="I459" s="8">
        <f>IF(G459 = "NULL", "NULL", G459*1.25)</f>
        <v>2.9982363315696645</v>
      </c>
      <c r="J459" s="8">
        <f>IF(G459 = "NULL", "NULL", H459*1.25)</f>
        <v>85</v>
      </c>
      <c r="K459" s="8">
        <f>IF(G459 = "NULL", "NULL", G459*2)</f>
        <v>4.7971781305114636</v>
      </c>
      <c r="L459" s="8">
        <f>IF(G459 = "NULL", "NULL", H459*2)</f>
        <v>136</v>
      </c>
      <c r="M459" s="11" t="str">
        <f>CONCATENATE(D459, CHAR(10), " - NET WT. ", TEXT(E459, "0.00"), " oz (", F459, " grams)")</f>
        <v>Smoked Black Peppercorns Ingredients:
black peppercorns, smoke flavor
• Packed in a facility and/or equipment that produces products containing peanuts, tree nuts, soybean, milk, dairy, eggs, fish, shellfish, wheat, sesame. •
 - NET WT. 1.13 oz (32 grams)</v>
      </c>
      <c r="N459" s="12">
        <v>10000000499</v>
      </c>
      <c r="O459" s="12">
        <v>30000000499</v>
      </c>
      <c r="P459" s="12">
        <v>50000000499</v>
      </c>
      <c r="Q459" s="12">
        <v>70000000499</v>
      </c>
      <c r="R459" s="12">
        <v>90000000499</v>
      </c>
      <c r="S459" s="12">
        <v>11000000499</v>
      </c>
      <c r="T459" s="12">
        <v>13000000499</v>
      </c>
      <c r="U459" s="10" t="s">
        <v>38</v>
      </c>
      <c r="V459" s="11" t="s">
        <v>895</v>
      </c>
      <c r="W459" s="8">
        <f>IF(G459 = "NULL", "NULL", G459/4)</f>
        <v>0.59964726631393295</v>
      </c>
      <c r="X459" s="8">
        <f>IF(W459 = "NULL", "NULL", W459*28.35)</f>
        <v>17</v>
      </c>
      <c r="Y459" s="8">
        <f>IF(G459 = "NULL", "NULL", G459*4)</f>
        <v>9.5943562610229272</v>
      </c>
      <c r="Z459" s="8">
        <f>IF(G459 = "NULL", "NULL", H459*4)</f>
        <v>272</v>
      </c>
      <c r="AA459" s="15">
        <v>15000000499</v>
      </c>
      <c r="AB459" s="8">
        <f>IF(OR(E459 = "NULL", G459 = "NULL"), "NULL", (E459+G459)/2)</f>
        <v>1.7636684303350969</v>
      </c>
      <c r="AC459" s="8">
        <f>IF(OR(F459 = "NULL", H459 = "NULL"), "NULL", (F459+H459)/2)</f>
        <v>50</v>
      </c>
      <c r="AD459" s="15">
        <v>17000000499</v>
      </c>
      <c r="AE459" s="8">
        <f>IF(H459 = "NULL", "NULL", AF459/28.35)</f>
        <v>5.9964726631393299</v>
      </c>
      <c r="AF459" s="8">
        <f>IF(H459 = "NULL", "NULL", J459*2)</f>
        <v>170</v>
      </c>
      <c r="AG459" s="15">
        <v>19000000499</v>
      </c>
      <c r="AH459" s="8">
        <f>IF(AB459 = "NULL", "NULL", AB459*2)</f>
        <v>3.5273368606701938</v>
      </c>
      <c r="AI459" s="8">
        <f>IF(AC459 = "NULL", "NULL", AC459*2)</f>
        <v>100</v>
      </c>
      <c r="AJ459" s="15">
        <v>21000000499</v>
      </c>
      <c r="AK459" s="13"/>
      <c r="AL459" s="11" t="str">
        <f>SUBSTITUTE(D459,CHAR(10)&amp;"• Packed in a facility and/or equipment that produces products containing peanuts, tree nuts, soybean, milk, dairy, eggs, fish, shellfish, wheat, sesame. •","")</f>
        <v>Smoked Black Peppercorns Ingredients:
black peppercorns, smoke flavor</v>
      </c>
    </row>
    <row r="460" spans="1:38" ht="75" x14ac:dyDescent="0.3">
      <c r="A460" s="10" t="s">
        <v>1835</v>
      </c>
      <c r="B460" s="10" t="s">
        <v>1833</v>
      </c>
      <c r="C460" s="10" t="s">
        <v>1833</v>
      </c>
      <c r="D460" s="11" t="s">
        <v>2600</v>
      </c>
      <c r="E460" s="8">
        <f>IF(F460 = "NULL", "NULL", F460/28.35)</f>
        <v>1.5520282186948853</v>
      </c>
      <c r="F460" s="8">
        <v>44</v>
      </c>
      <c r="G460" s="8">
        <f>IF(H460 = "NULL", "NULL", H460/28.35)</f>
        <v>3.5273368606701938</v>
      </c>
      <c r="H460" s="8">
        <v>100</v>
      </c>
      <c r="I460" s="8">
        <f>IF(G460 = "NULL", "NULL", G460*1.25)</f>
        <v>4.409171075837742</v>
      </c>
      <c r="J460" s="8">
        <f>IF(G460 = "NULL", "NULL", H460*1.25)</f>
        <v>125</v>
      </c>
      <c r="K460" s="8">
        <f>IF(G460 = "NULL", "NULL", G460*2)</f>
        <v>7.0546737213403876</v>
      </c>
      <c r="L460" s="8">
        <f>IF(G460 = "NULL", "NULL", H460*2)</f>
        <v>200</v>
      </c>
      <c r="M460" s="11" t="str">
        <f>CONCATENATE(D460, CHAR(10), " - NET WT. ", TEXT(E460, "0.00"), " oz (", F460, " grams)")</f>
        <v>Smoked Brown Sugar Ingredients:
smoked brown sugar
• Packed in a facility and/or equipment that produces products containing peanuts, tree nuts, soybean, milk, dairy, eggs, fish, shellfish, wheat, sesame. •
 - NET WT. 1.55 oz (44 grams)</v>
      </c>
      <c r="N460" s="12">
        <v>10000000526</v>
      </c>
      <c r="O460" s="12">
        <v>30000000526</v>
      </c>
      <c r="P460" s="12">
        <v>50000000526</v>
      </c>
      <c r="Q460" s="12">
        <v>70000000526</v>
      </c>
      <c r="R460" s="12">
        <v>90000000526</v>
      </c>
      <c r="S460" s="12">
        <v>11000000526</v>
      </c>
      <c r="T460" s="12">
        <v>13000000526</v>
      </c>
      <c r="U460" s="24"/>
      <c r="V460" s="8" t="s">
        <v>1834</v>
      </c>
      <c r="W460" s="8">
        <f>IF(G460 = "NULL", "NULL", G460/4)</f>
        <v>0.88183421516754845</v>
      </c>
      <c r="X460" s="8">
        <f>IF(W460 = "NULL", "NULL", W460*28.35)</f>
        <v>25</v>
      </c>
      <c r="Y460" s="8">
        <f>IF(G460 = "NULL", "NULL", G460*4)</f>
        <v>14.109347442680775</v>
      </c>
      <c r="Z460" s="8">
        <f>IF(G460 = "NULL", "NULL", H460*4)</f>
        <v>400</v>
      </c>
      <c r="AA460" s="15">
        <v>15000000526</v>
      </c>
      <c r="AB460" s="8">
        <f>IF(OR(E460 = "NULL", G460 = "NULL"), "NULL", (E460+G460)/2)</f>
        <v>2.5396825396825395</v>
      </c>
      <c r="AC460" s="8">
        <f>IF(OR(F460 = "NULL", H460 = "NULL"), "NULL", (F460+H460)/2)</f>
        <v>72</v>
      </c>
      <c r="AD460" s="15">
        <v>17000000526</v>
      </c>
      <c r="AE460" s="8">
        <f>IF(H460 = "NULL", "NULL", AF460/28.35)</f>
        <v>8.8183421516754841</v>
      </c>
      <c r="AF460" s="8">
        <f>IF(H460 = "NULL", "NULL", J460*2)</f>
        <v>250</v>
      </c>
      <c r="AG460" s="15">
        <v>19000000526</v>
      </c>
      <c r="AH460" s="8">
        <f>IF(AB460 = "NULL", "NULL", AB460*2)</f>
        <v>5.0793650793650791</v>
      </c>
      <c r="AI460" s="8">
        <f>IF(AC460 = "NULL", "NULL", AC460*2)</f>
        <v>144</v>
      </c>
      <c r="AJ460" s="15">
        <v>21000000526</v>
      </c>
      <c r="AK460" s="13"/>
      <c r="AL460" s="11" t="str">
        <f>SUBSTITUTE(D460,CHAR(10)&amp;"• Packed in a facility and/or equipment that produces products containing peanuts, tree nuts, soybean, milk, dairy, eggs, fish, shellfish, wheat, sesame. •","")</f>
        <v>Smoked Brown Sugar Ingredients:
smoked brown sugar</v>
      </c>
    </row>
    <row r="461" spans="1:38" ht="225" x14ac:dyDescent="0.3">
      <c r="A461" s="10" t="s">
        <v>2007</v>
      </c>
      <c r="B461" s="10" t="s">
        <v>2014</v>
      </c>
      <c r="C461" s="10" t="s">
        <v>2015</v>
      </c>
      <c r="D461" s="11" t="s">
        <v>2647</v>
      </c>
      <c r="E461" s="8">
        <f>IF(F461 = "NULL", "NULL", F461/28.35)</f>
        <v>0.22469135802469134</v>
      </c>
      <c r="F461" s="8">
        <v>6.37</v>
      </c>
      <c r="G461" s="8">
        <f>IF(H461 = "NULL", "NULL", H461/28.35)</f>
        <v>0.38694885361552028</v>
      </c>
      <c r="H461" s="8">
        <v>10.97</v>
      </c>
      <c r="I461" s="8">
        <f>IF(G461 = "NULL", "NULL", G461*1.25)</f>
        <v>0.48368606701940037</v>
      </c>
      <c r="J461" s="8">
        <f>IF(G461 = "NULL", "NULL", H461*1.25)</f>
        <v>13.7125</v>
      </c>
      <c r="K461" s="8">
        <f>IF(G461 = "NULL", "NULL", G461*2)</f>
        <v>0.77389770723104057</v>
      </c>
      <c r="L461" s="8">
        <f>IF(G461 = "NULL", "NULL", H461*2)</f>
        <v>21.94</v>
      </c>
      <c r="M461" s="11" t="str">
        <f>CONCATENATE(D461, CHAR(10), " - NET WT. ", TEXT(E461, "0.00"), " oz (", F461, " grams)")</f>
        <v>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Mix 1/4 cup dip mix, 8 oz. cream cheese, and 1/3 cup milk or sour cream. •
• Packed in a facility and/or equipment that produces products containing peanuts, tree nuts, soybean, milk, dairy, eggs, fish, shellfish, wheat, sesame. •
 - NET WT. 0.22 oz (6.37 grams)</v>
      </c>
      <c r="N461" s="12">
        <v>10000000559</v>
      </c>
      <c r="O461" s="12">
        <v>30000000559</v>
      </c>
      <c r="P461" s="12">
        <v>50000000559</v>
      </c>
      <c r="Q461" s="12">
        <v>70000000559</v>
      </c>
      <c r="R461" s="12">
        <v>90000000559</v>
      </c>
      <c r="S461" s="12">
        <v>11000000559</v>
      </c>
      <c r="T461" s="12">
        <v>13000000559</v>
      </c>
      <c r="U461" s="24"/>
      <c r="V461" s="8" t="s">
        <v>255</v>
      </c>
      <c r="W461" s="8">
        <f>IF(G461 = "NULL", "NULL", G461/4)</f>
        <v>9.6737213403880071E-2</v>
      </c>
      <c r="X461" s="8">
        <f>IF(W461 = "NULL", "NULL", W461*28.35)</f>
        <v>2.7425000000000002</v>
      </c>
      <c r="Y461" s="8">
        <f>IF(G461 = "NULL", "NULL", G461*4)</f>
        <v>1.5477954144620811</v>
      </c>
      <c r="Z461" s="8">
        <f>IF(G461 = "NULL", "NULL", H461*4)</f>
        <v>43.88</v>
      </c>
      <c r="AA461" s="15">
        <v>15000000559</v>
      </c>
      <c r="AB461" s="8">
        <f>IF(OR(E461 = "NULL", G461 = "NULL"), "NULL", (E461+G461)/2)</f>
        <v>0.30582010582010583</v>
      </c>
      <c r="AC461" s="8">
        <f>IF(OR(F461 = "NULL", H461 = "NULL"), "NULL", (F461+H461)/2)</f>
        <v>8.67</v>
      </c>
      <c r="AD461" s="15">
        <v>17000000559</v>
      </c>
      <c r="AE461" s="15">
        <f>IF(H461 = "NULL", "NULL", AF461/28.35)</f>
        <v>0.96737213403880074</v>
      </c>
      <c r="AF461" s="15">
        <f>IF(H461 = "NULL", "NULL", J461*2)</f>
        <v>27.425000000000001</v>
      </c>
      <c r="AG461" s="15">
        <v>19000000559</v>
      </c>
      <c r="AH461" s="8">
        <f>IF(AB461 = "NULL", "NULL", AB461*2)</f>
        <v>0.61164021164021165</v>
      </c>
      <c r="AI461" s="8">
        <f>IF(AC461 = "NULL", "NULL", AC461*2)</f>
        <v>17.34</v>
      </c>
      <c r="AJ461" s="15">
        <v>21000000559</v>
      </c>
      <c r="AK461" s="13"/>
      <c r="AL461" s="11" t="str">
        <f>SUBSTITUTE(D461,CHAR(10)&amp;"• Packed in a facility and/or equipment that produces products containing peanuts, tree nuts, soybean, milk, dairy, eggs, fish, shellfish, wheat, sesame. •","")</f>
        <v>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Mix 1/4 cup dip mix, 8 oz. cream cheese, and 1/3 cup milk or sour cream. •</v>
      </c>
    </row>
    <row r="462" spans="1:38" ht="120" x14ac:dyDescent="0.3">
      <c r="A462" s="10" t="s">
        <v>1028</v>
      </c>
      <c r="B462" s="10" t="s">
        <v>1029</v>
      </c>
      <c r="C462" s="10" t="s">
        <v>1030</v>
      </c>
      <c r="D462" s="11" t="s">
        <v>2309</v>
      </c>
      <c r="E462" s="8">
        <f>IF(F462 = "NULL", "NULL", F462/28.35)</f>
        <v>3.5273368606701938E-2</v>
      </c>
      <c r="F462" s="8">
        <v>1</v>
      </c>
      <c r="G462" s="8">
        <f>IF(H462 = "NULL", "NULL", H462/28.35)</f>
        <v>7.0546737213403876E-2</v>
      </c>
      <c r="H462" s="8">
        <v>2</v>
      </c>
      <c r="I462" s="8">
        <f>IF(G462 = "NULL", "NULL", G462*1.25)</f>
        <v>8.8183421516754845E-2</v>
      </c>
      <c r="J462" s="8">
        <f>IF(G462 = "NULL", "NULL", H462*1.25)</f>
        <v>2.5</v>
      </c>
      <c r="K462" s="8">
        <f>IF(G462 = "NULL", "NULL", G462*2)</f>
        <v>0.14109347442680775</v>
      </c>
      <c r="L462" s="8">
        <f>IF(G462 = "NULL", "NULL", H462*2)</f>
        <v>4</v>
      </c>
      <c r="M462" s="11" t="str">
        <f>CONCATENATE(D462, CHAR(10), " - NET WT. ", TEXT(E462, "0.00"), " oz (", F462, " grams)")</f>
        <v>Smoked Griller Blend Ingredients:
spices, salt, dehydrated garlic, sugar, dehydrated 
onion, caranel color, red bell pepper, parsley, soybean
or cottonseed oil, smoke flavors, extractives of paprika, 
silicon dioxide (anti caking) may contain sulfites
• Packed in a facility and/or equipment that produces products containing peanuts, tree nuts, soybean, milk, dairy, eggs, fish, shellfish, wheat, sesame. •
 - NET WT. 0.04 oz (1 grams)</v>
      </c>
      <c r="N462" s="12">
        <v>10000000376</v>
      </c>
      <c r="O462" s="12">
        <v>30000000376</v>
      </c>
      <c r="P462" s="12">
        <v>50000000376</v>
      </c>
      <c r="Q462" s="12">
        <v>70000000376</v>
      </c>
      <c r="R462" s="12">
        <v>90000000376</v>
      </c>
      <c r="S462" s="12">
        <v>11000000376</v>
      </c>
      <c r="T462" s="12">
        <v>13000000376</v>
      </c>
      <c r="U462" s="10"/>
      <c r="V462" s="11" t="s">
        <v>455</v>
      </c>
      <c r="W462" s="8">
        <f>IF(G462 = "NULL", "NULL", G462/4)</f>
        <v>1.7636684303350969E-2</v>
      </c>
      <c r="X462" s="8">
        <f>IF(W462 = "NULL", "NULL", W462*28.35)</f>
        <v>0.5</v>
      </c>
      <c r="Y462" s="8">
        <f>IF(G462 = "NULL", "NULL", G462*4)</f>
        <v>0.2821869488536155</v>
      </c>
      <c r="Z462" s="8">
        <f>IF(G462 = "NULL", "NULL", H462*4)</f>
        <v>8</v>
      </c>
      <c r="AA462" s="15">
        <v>15000000376</v>
      </c>
      <c r="AB462" s="8">
        <f>IF(OR(E462 = "NULL", G462 = "NULL"), "NULL", (E462+G462)/2)</f>
        <v>5.2910052910052907E-2</v>
      </c>
      <c r="AC462" s="8">
        <f>IF(OR(F462 = "NULL", H462 = "NULL"), "NULL", (F462+H462)/2)</f>
        <v>1.5</v>
      </c>
      <c r="AD462" s="15">
        <v>17000000376</v>
      </c>
      <c r="AE462" s="8">
        <f>IF(H462 = "NULL", "NULL", AF462/28.35)</f>
        <v>0.17636684303350969</v>
      </c>
      <c r="AF462" s="8">
        <f>IF(H462 = "NULL", "NULL", J462*2)</f>
        <v>5</v>
      </c>
      <c r="AG462" s="15">
        <v>19000000376</v>
      </c>
      <c r="AH462" s="8">
        <f>IF(AB462 = "NULL", "NULL", AB462*2)</f>
        <v>0.10582010582010581</v>
      </c>
      <c r="AI462" s="8">
        <f>IF(AC462 = "NULL", "NULL", AC462*2)</f>
        <v>3</v>
      </c>
      <c r="AJ462" s="15">
        <v>21000000376</v>
      </c>
      <c r="AK462" s="13" t="s">
        <v>1826</v>
      </c>
      <c r="AL462" s="11" t="str">
        <f>SUBSTITUTE(D462,CHAR(10)&amp;"• Packed in a facility and/or equipment that produces products containing peanuts, tree nuts, soybean, milk, dairy, eggs, fish, shellfish, wheat, sesame. •","")</f>
        <v>Smoked Griller Blend Ingredients:
spices, salt, dehydrated garlic, sugar, dehydrated 
onion, caranel color, red bell pepper, parsley, soybean
or cottonseed oil, smoke flavors, extractives of paprika, 
silicon dioxide (anti caking) may contain sulfites</v>
      </c>
    </row>
    <row r="463" spans="1:38" ht="75" x14ac:dyDescent="0.3">
      <c r="A463" s="10" t="s">
        <v>1031</v>
      </c>
      <c r="B463" s="10" t="s">
        <v>1032</v>
      </c>
      <c r="C463" s="10" t="s">
        <v>1032</v>
      </c>
      <c r="D463" s="11" t="s">
        <v>2582</v>
      </c>
      <c r="E463" s="8">
        <f>IF(F463 = "NULL", "NULL", F463/28.35)</f>
        <v>2</v>
      </c>
      <c r="F463" s="8">
        <v>56.7</v>
      </c>
      <c r="G463" s="8">
        <f>IF(H463 = "NULL", "NULL", H463/28.35)</f>
        <v>4</v>
      </c>
      <c r="H463" s="8">
        <v>113.4</v>
      </c>
      <c r="I463" s="8">
        <f>IF(G463 = "NULL", "NULL", G463*1.25)</f>
        <v>5</v>
      </c>
      <c r="J463" s="8">
        <f>IF(G463 = "NULL", "NULL", H463*1.25)</f>
        <v>141.75</v>
      </c>
      <c r="K463" s="8">
        <f>IF(G463 = "NULL", "NULL", G463*2)</f>
        <v>8</v>
      </c>
      <c r="L463" s="8">
        <f>IF(G463 = "NULL", "NULL", H463*2)</f>
        <v>226.8</v>
      </c>
      <c r="M463" s="11" t="str">
        <f>CONCATENATE(D463, CHAR(10), " - NET WT. ", TEXT(E463, "0.00"), " oz (", F463, " grams)")</f>
        <v>Smoked Paprika Ingredients:
dried sweet red bell peppers that have been smoked
• Packed in a facility and/or equipment that produces products containing peanuts, tree nuts, soybean, milk, dairy, eggs, fish, shellfish, wheat, sesame. •
 - NET WT. 2.00 oz (56.7 grams)</v>
      </c>
      <c r="N463" s="12">
        <v>10000000427</v>
      </c>
      <c r="O463" s="12">
        <v>30000000427</v>
      </c>
      <c r="P463" s="12">
        <v>50000000427</v>
      </c>
      <c r="Q463" s="12">
        <v>70000000427</v>
      </c>
      <c r="R463" s="12">
        <v>90000000427</v>
      </c>
      <c r="S463" s="12">
        <v>11000000427</v>
      </c>
      <c r="T463" s="12">
        <v>13000000427</v>
      </c>
      <c r="U463" s="10"/>
      <c r="V463" s="11"/>
      <c r="W463" s="8">
        <f>IF(G463 = "NULL", "NULL", G463/4)</f>
        <v>1</v>
      </c>
      <c r="X463" s="8">
        <f>IF(W463 = "NULL", "NULL", W463*28.35)</f>
        <v>28.35</v>
      </c>
      <c r="Y463" s="8">
        <f>IF(G463 = "NULL", "NULL", G463*4)</f>
        <v>16</v>
      </c>
      <c r="Z463" s="8">
        <f>IF(G463 = "NULL", "NULL", H463*4)</f>
        <v>453.6</v>
      </c>
      <c r="AA463" s="15">
        <v>15000000427</v>
      </c>
      <c r="AB463" s="8">
        <f>IF(OR(E463 = "NULL", G463 = "NULL"), "NULL", (E463+G463)/2)</f>
        <v>3</v>
      </c>
      <c r="AC463" s="8">
        <f>IF(OR(F463 = "NULL", H463 = "NULL"), "NULL", (F463+H463)/2)</f>
        <v>85.050000000000011</v>
      </c>
      <c r="AD463" s="15">
        <v>17000000427</v>
      </c>
      <c r="AE463" s="8">
        <f>IF(H463 = "NULL", "NULL", AF463/28.35)</f>
        <v>10</v>
      </c>
      <c r="AF463" s="8">
        <f>IF(H463 = "NULL", "NULL", J463*2)</f>
        <v>283.5</v>
      </c>
      <c r="AG463" s="15">
        <v>19000000427</v>
      </c>
      <c r="AH463" s="8">
        <f>IF(AB463 = "NULL", "NULL", AB463*2)</f>
        <v>6</v>
      </c>
      <c r="AI463" s="8">
        <f>IF(AC463 = "NULL", "NULL", AC463*2)</f>
        <v>170.10000000000002</v>
      </c>
      <c r="AJ463" s="15">
        <v>21000000427</v>
      </c>
      <c r="AK463" s="13"/>
      <c r="AL463" s="11" t="str">
        <f>SUBSTITUTE(D463,CHAR(10)&amp;"• Packed in a facility and/or equipment that produces products containing peanuts, tree nuts, soybean, milk, dairy, eggs, fish, shellfish, wheat, sesame. •","")</f>
        <v>Smoked Paprika Ingredients:
dried sweet red bell peppers that have been smoked</v>
      </c>
    </row>
    <row r="464" spans="1:38" ht="75" x14ac:dyDescent="0.3">
      <c r="A464" s="10" t="s">
        <v>1033</v>
      </c>
      <c r="B464" s="10" t="s">
        <v>1034</v>
      </c>
      <c r="C464" s="10" t="s">
        <v>1035</v>
      </c>
      <c r="D464" s="11" t="s">
        <v>2554</v>
      </c>
      <c r="E464" s="8">
        <f>IF(F464 = "NULL", "NULL", F464/28.35)</f>
        <v>1.85</v>
      </c>
      <c r="F464" s="8">
        <v>52.447500000000005</v>
      </c>
      <c r="G464" s="8">
        <f>IF(H464 = "NULL", "NULL", H464/28.35)</f>
        <v>3.7</v>
      </c>
      <c r="H464" s="8">
        <v>104.89500000000001</v>
      </c>
      <c r="I464" s="8">
        <f>IF(G464 = "NULL", "NULL", G464*1.25)</f>
        <v>4.625</v>
      </c>
      <c r="J464" s="8">
        <f>IF(G464 = "NULL", "NULL", H464*1.25)</f>
        <v>131.11875000000001</v>
      </c>
      <c r="K464" s="8">
        <f>IF(G464 = "NULL", "NULL", G464*2)</f>
        <v>7.4</v>
      </c>
      <c r="L464" s="8">
        <f>IF(G464 = "NULL", "NULL", H464*2)</f>
        <v>209.79000000000002</v>
      </c>
      <c r="M464" s="11" t="str">
        <f>CONCATENATE(D464, CHAR(10), " - NET WT. ", TEXT(E464, "0.00"), " oz (", F464, " grams)")</f>
        <v>Smoked Sea Salt Ingredients:
coarse sea salt, smoke flavor
• Packed in a facility and/or equipment that produces products containing peanuts, tree nuts, soybean, milk, dairy, eggs, fish, shellfish, wheat, sesame. •
 - NET WT. 1.85 oz (52.4475 grams)</v>
      </c>
      <c r="N464" s="12">
        <v>10000000289</v>
      </c>
      <c r="O464" s="12">
        <v>30000000289</v>
      </c>
      <c r="P464" s="12">
        <v>50000000289</v>
      </c>
      <c r="Q464" s="12">
        <v>70000000289</v>
      </c>
      <c r="R464" s="12">
        <v>90000000289</v>
      </c>
      <c r="S464" s="12">
        <v>11000000289</v>
      </c>
      <c r="T464" s="12">
        <v>13000000289</v>
      </c>
      <c r="U464" s="10"/>
      <c r="V464" s="11"/>
      <c r="W464" s="8">
        <f>IF(G464 = "NULL", "NULL", G464/4)</f>
        <v>0.92500000000000004</v>
      </c>
      <c r="X464" s="8">
        <f>IF(W464 = "NULL", "NULL", W464*28.35)</f>
        <v>26.223750000000003</v>
      </c>
      <c r="Y464" s="8">
        <f>IF(G464 = "NULL", "NULL", G464*4)</f>
        <v>14.8</v>
      </c>
      <c r="Z464" s="8">
        <f>IF(G464 = "NULL", "NULL", H464*4)</f>
        <v>419.58000000000004</v>
      </c>
      <c r="AA464" s="15">
        <v>15000000289</v>
      </c>
      <c r="AB464" s="8">
        <f>IF(OR(E464 = "NULL", G464 = "NULL"), "NULL", (E464+G464)/2)</f>
        <v>2.7750000000000004</v>
      </c>
      <c r="AC464" s="8">
        <f>IF(OR(F464 = "NULL", H464 = "NULL"), "NULL", (F464+H464)/2)</f>
        <v>78.671250000000015</v>
      </c>
      <c r="AD464" s="15">
        <v>17000000289</v>
      </c>
      <c r="AE464" s="8">
        <f>IF(H464 = "NULL", "NULL", AF464/28.35)</f>
        <v>9.25</v>
      </c>
      <c r="AF464" s="8">
        <f>IF(H464 = "NULL", "NULL", J464*2)</f>
        <v>262.23750000000001</v>
      </c>
      <c r="AG464" s="15">
        <v>19000000289</v>
      </c>
      <c r="AH464" s="8">
        <f>IF(AB464 = "NULL", "NULL", AB464*2)</f>
        <v>5.5500000000000007</v>
      </c>
      <c r="AI464" s="8">
        <f>IF(AC464 = "NULL", "NULL", AC464*2)</f>
        <v>157.34250000000003</v>
      </c>
      <c r="AJ464" s="15">
        <v>21000000289</v>
      </c>
      <c r="AK464" s="13"/>
      <c r="AL464" s="11" t="str">
        <f>SUBSTITUTE(D464,CHAR(10)&amp;"• Packed in a facility and/or equipment that produces products containing peanuts, tree nuts, soybean, milk, dairy, eggs, fish, shellfish, wheat, sesame. •","")</f>
        <v>Smoked Sea Salt Ingredients:
coarse sea salt, smoke flavor</v>
      </c>
    </row>
    <row r="465" spans="1:38" ht="135" x14ac:dyDescent="0.3">
      <c r="A465" s="10" t="s">
        <v>1036</v>
      </c>
      <c r="B465" s="10" t="s">
        <v>1037</v>
      </c>
      <c r="C465" s="10" t="s">
        <v>1038</v>
      </c>
      <c r="D465" s="11" t="s">
        <v>2419</v>
      </c>
      <c r="E465" s="8">
        <f>IF(F465 = "NULL", "NULL", F465/28.35)</f>
        <v>1.85</v>
      </c>
      <c r="F465" s="8">
        <v>52.447500000000005</v>
      </c>
      <c r="G465" s="8">
        <f>IF(H465 = "NULL", "NULL", H465/28.35)</f>
        <v>3.7</v>
      </c>
      <c r="H465" s="8">
        <v>104.89500000000001</v>
      </c>
      <c r="I465" s="8">
        <f>IF(G465 = "NULL", "NULL", G465*1.25)</f>
        <v>4.625</v>
      </c>
      <c r="J465" s="8">
        <f>IF(G465 = "NULL", "NULL", H465*1.25)</f>
        <v>131.11875000000001</v>
      </c>
      <c r="K465" s="8">
        <f>IF(G465 = "NULL", "NULL", G465*2)</f>
        <v>7.4</v>
      </c>
      <c r="L465" s="8">
        <f>IF(G465 = "NULL", "NULL", H465*2)</f>
        <v>209.79000000000002</v>
      </c>
      <c r="M465" s="11" t="str">
        <f>CONCATENATE(D465, CHAR(10), " - NET WT. ", TEXT(E465, "0.00"), " oz (", F465, " grams)")</f>
        <v>Smoky Bacon Popcorn Seasoning Ingredients:
sugar, salt, onion powder, torula yeast, tomato powder, natural bacon flavor (bacon fat)spices, natural smoke flavor, garlic powder, disodium inosinate, disodium guanylate, citric acid, extractives of paprika, &lt;2% silicon dioxide
• Packed in a facility and/or equipment that produces products containing peanuts, tree nuts, soybean, milk, dairy, eggs, fish, shellfish, wheat, sesame. •
 - NET WT. 1.85 oz (52.4475 grams)</v>
      </c>
      <c r="N465" s="12">
        <v>10000000290</v>
      </c>
      <c r="O465" s="12">
        <v>30000000290</v>
      </c>
      <c r="P465" s="12">
        <v>50000000290</v>
      </c>
      <c r="Q465" s="12">
        <v>70000000290</v>
      </c>
      <c r="R465" s="12">
        <v>90000000290</v>
      </c>
      <c r="S465" s="12">
        <v>11000000290</v>
      </c>
      <c r="T465" s="12">
        <v>13000000290</v>
      </c>
      <c r="U465" s="10"/>
      <c r="V465" s="11"/>
      <c r="W465" s="8">
        <f>IF(G465 = "NULL", "NULL", G465/4)</f>
        <v>0.92500000000000004</v>
      </c>
      <c r="X465" s="8">
        <f>IF(W465 = "NULL", "NULL", W465*28.35)</f>
        <v>26.223750000000003</v>
      </c>
      <c r="Y465" s="8">
        <f>IF(G465 = "NULL", "NULL", G465*4)</f>
        <v>14.8</v>
      </c>
      <c r="Z465" s="8">
        <f>IF(G465 = "NULL", "NULL", H465*4)</f>
        <v>419.58000000000004</v>
      </c>
      <c r="AA465" s="15">
        <v>15000000290</v>
      </c>
      <c r="AB465" s="8">
        <f>IF(OR(E465 = "NULL", G465 = "NULL"), "NULL", (E465+G465)/2)</f>
        <v>2.7750000000000004</v>
      </c>
      <c r="AC465" s="8">
        <f>IF(OR(F465 = "NULL", H465 = "NULL"), "NULL", (F465+H465)/2)</f>
        <v>78.671250000000015</v>
      </c>
      <c r="AD465" s="15">
        <v>17000000290</v>
      </c>
      <c r="AE465" s="8">
        <f>IF(H465 = "NULL", "NULL", AF465/28.35)</f>
        <v>9.25</v>
      </c>
      <c r="AF465" s="8">
        <f>IF(H465 = "NULL", "NULL", J465*2)</f>
        <v>262.23750000000001</v>
      </c>
      <c r="AG465" s="15">
        <v>19000000290</v>
      </c>
      <c r="AH465" s="8">
        <f>IF(AB465 = "NULL", "NULL", AB465*2)</f>
        <v>5.5500000000000007</v>
      </c>
      <c r="AI465" s="8">
        <f>IF(AC465 = "NULL", "NULL", AC465*2)</f>
        <v>157.34250000000003</v>
      </c>
      <c r="AJ465" s="15">
        <v>21000000290</v>
      </c>
      <c r="AK465" s="13"/>
      <c r="AL465" s="11" t="str">
        <f>SUBSTITUTE(D465,CHAR(10)&amp;"• Packed in a facility and/or equipment that produces products containing peanuts, tree nuts, soybean, milk, dairy, eggs, fish, shellfish, wheat, sesame. •","")</f>
        <v>Smoky Bacon Popcorn Seasoning Ingredients:
sugar, salt, onion powder, torula yeast, tomato powder, natural bacon flavor (bacon fat)spices, natural smoke flavor, garlic powder, disodium inosinate, disodium guanylate, citric acid, extractives of paprika, &lt;2% silicon dioxide</v>
      </c>
    </row>
    <row r="466" spans="1:38" ht="90" x14ac:dyDescent="0.3">
      <c r="A466" s="10" t="s">
        <v>1039</v>
      </c>
      <c r="B466" s="10" t="s">
        <v>1040</v>
      </c>
      <c r="C466" s="10" t="s">
        <v>1040</v>
      </c>
      <c r="D466" s="11" t="s">
        <v>2256</v>
      </c>
      <c r="E466" s="8">
        <f>IF(F466 = "NULL", "NULL", F466/28.35)</f>
        <v>1.1000000000000001</v>
      </c>
      <c r="F466" s="8">
        <v>31.185000000000006</v>
      </c>
      <c r="G466" s="8">
        <f>IF(H466 = "NULL", "NULL", H466/28.35)</f>
        <v>2.2000000000000002</v>
      </c>
      <c r="H466" s="8">
        <v>62.370000000000012</v>
      </c>
      <c r="I466" s="8">
        <f>IF(G466 = "NULL", "NULL", G466*1.25)</f>
        <v>2.75</v>
      </c>
      <c r="J466" s="8">
        <f>IF(G466 = "NULL", "NULL", H466*1.25)</f>
        <v>77.96250000000002</v>
      </c>
      <c r="K466" s="8">
        <f>IF(G466 = "NULL", "NULL", G466*2)</f>
        <v>4.4000000000000004</v>
      </c>
      <c r="L466" s="8">
        <f>IF(G466 = "NULL", "NULL", H466*2)</f>
        <v>124.74000000000002</v>
      </c>
      <c r="M466" s="11" t="str">
        <f>CONCATENATE(D466, CHAR(10), " - NET WT. ", TEXT(E466, "0.00"), " oz (", F466, " grams)")</f>
        <v>Smoky BBQ Blend Ingredients:
salt, sugar, celery, msg, onion, garlic, spices, liquid extract
• Packed in a facility and/or equipment that produces products containing peanuts, tree nuts, soybean, milk, dairy, eggs, fish, shellfish, wheat, sesame. •
 - NET WT. 1.10 oz (31.185 grams)</v>
      </c>
      <c r="N466" s="12">
        <v>10000000291</v>
      </c>
      <c r="O466" s="12">
        <v>30000000291</v>
      </c>
      <c r="P466" s="12">
        <v>50000000291</v>
      </c>
      <c r="Q466" s="12">
        <v>70000000291</v>
      </c>
      <c r="R466" s="12">
        <v>90000000291</v>
      </c>
      <c r="S466" s="12">
        <v>11000000291</v>
      </c>
      <c r="T466" s="12">
        <v>13000000291</v>
      </c>
      <c r="U466" s="10"/>
      <c r="V466" s="11"/>
      <c r="W466" s="8">
        <f>IF(G466 = "NULL", "NULL", G466/4)</f>
        <v>0.55000000000000004</v>
      </c>
      <c r="X466" s="8">
        <f>IF(W466 = "NULL", "NULL", W466*28.35)</f>
        <v>15.592500000000003</v>
      </c>
      <c r="Y466" s="8">
        <f>IF(G466 = "NULL", "NULL", G466*4)</f>
        <v>8.8000000000000007</v>
      </c>
      <c r="Z466" s="8">
        <f>IF(G466 = "NULL", "NULL", H466*4)</f>
        <v>249.48000000000005</v>
      </c>
      <c r="AA466" s="15">
        <v>15000000291</v>
      </c>
      <c r="AB466" s="8">
        <f>IF(OR(E466 = "NULL", G466 = "NULL"), "NULL", (E466+G466)/2)</f>
        <v>1.6500000000000001</v>
      </c>
      <c r="AC466" s="8">
        <f>IF(OR(F466 = "NULL", H466 = "NULL"), "NULL", (F466+H466)/2)</f>
        <v>46.777500000000011</v>
      </c>
      <c r="AD466" s="15">
        <v>17000000291</v>
      </c>
      <c r="AE466" s="8">
        <f>IF(H466 = "NULL", "NULL", AF466/28.35)</f>
        <v>5.5000000000000009</v>
      </c>
      <c r="AF466" s="8">
        <f>IF(H466 = "NULL", "NULL", J466*2)</f>
        <v>155.92500000000004</v>
      </c>
      <c r="AG466" s="15">
        <v>19000000291</v>
      </c>
      <c r="AH466" s="8">
        <f>IF(AB466 = "NULL", "NULL", AB466*2)</f>
        <v>3.3000000000000003</v>
      </c>
      <c r="AI466" s="8">
        <f>IF(AC466 = "NULL", "NULL", AC466*2)</f>
        <v>93.555000000000021</v>
      </c>
      <c r="AJ466" s="15">
        <v>21000000291</v>
      </c>
      <c r="AK466" s="13"/>
      <c r="AL466" s="11" t="str">
        <f>SUBSTITUTE(D466,CHAR(10)&amp;"• Packed in a facility and/or equipment that produces products containing peanuts, tree nuts, soybean, milk, dairy, eggs, fish, shellfish, wheat, sesame. •","")</f>
        <v>Smoky BBQ Blend Ingredients:
salt, sugar, celery, msg, onion, garlic, spices, liquid extract</v>
      </c>
    </row>
    <row r="467" spans="1:38" ht="90" x14ac:dyDescent="0.3">
      <c r="A467" s="10" t="s">
        <v>2034</v>
      </c>
      <c r="B467" s="10" t="s">
        <v>2035</v>
      </c>
      <c r="C467" s="10" t="s">
        <v>2036</v>
      </c>
      <c r="D467" s="11" t="s">
        <v>2319</v>
      </c>
      <c r="E467" s="8">
        <f>IF(F467 = "NULL", "NULL", F467/28.35)</f>
        <v>1</v>
      </c>
      <c r="F467" s="8">
        <v>28.35</v>
      </c>
      <c r="G467" s="8">
        <f>IF(H467 = "NULL", "NULL", H467/28.35)</f>
        <v>2</v>
      </c>
      <c r="H467" s="8">
        <v>56.7</v>
      </c>
      <c r="I467" s="8">
        <f>IF(G467 = "NULL", "NULL", G467*1.25)</f>
        <v>2.5</v>
      </c>
      <c r="J467" s="8">
        <f>IF(G467 = "NULL", "NULL", H467*1.25)</f>
        <v>70.875</v>
      </c>
      <c r="K467" s="8">
        <f>IF(G467 = "NULL", "NULL", G467*2)</f>
        <v>4</v>
      </c>
      <c r="L467" s="8">
        <f>IF(G467 = "NULL", "NULL", H467*2)</f>
        <v>113.4</v>
      </c>
      <c r="M467" s="11" t="str">
        <f>CONCATENATE(D467, CHAR(10), " - NET WT. ", TEXT(E467, "0.00"), " oz (", F467, " grams)")</f>
        <v>Smoky Campfire Grill Seasoning Ingredients:
brown sugar, sugar, salt, smoked paprika, onion, peppercorn, garlic
• Packed in a facility and/or equipment that produces products containing peanuts, tree nuts, soybean, milk, dairy, eggs, fish, shellfish, wheat, sesame. •
 - NET WT. 1.00 oz (28.35 grams)</v>
      </c>
      <c r="N467" s="12">
        <v>10000000569</v>
      </c>
      <c r="O467" s="12">
        <v>30000000569</v>
      </c>
      <c r="P467" s="12">
        <v>50000000569</v>
      </c>
      <c r="Q467" s="12">
        <v>70000000569</v>
      </c>
      <c r="R467" s="12">
        <v>90000000569</v>
      </c>
      <c r="S467" s="12">
        <v>11000000569</v>
      </c>
      <c r="T467" s="12">
        <v>13000000569</v>
      </c>
      <c r="U467" s="24"/>
      <c r="W467" s="8">
        <f>IF(G467 = "NULL", "NULL", G467/4)</f>
        <v>0.5</v>
      </c>
      <c r="X467" s="8">
        <f>IF(W467 = "NULL", "NULL", W467*28.35)</f>
        <v>14.175000000000001</v>
      </c>
      <c r="Y467" s="8">
        <f>IF(G467 = "NULL", "NULL", G467*4)</f>
        <v>8</v>
      </c>
      <c r="Z467" s="8">
        <f>IF(G467 = "NULL", "NULL", H467*4)</f>
        <v>226.8</v>
      </c>
      <c r="AA467" s="15">
        <v>15000000569</v>
      </c>
      <c r="AB467" s="8">
        <f>IF(OR(E467 = "NULL", G467 = "NULL"), "NULL", (E467+G467)/2)</f>
        <v>1.5</v>
      </c>
      <c r="AC467" s="8">
        <f>IF(OR(F467 = "NULL", H467 = "NULL"), "NULL", (F467+H467)/2)</f>
        <v>42.525000000000006</v>
      </c>
      <c r="AD467" s="15">
        <v>17000000569</v>
      </c>
      <c r="AE467" s="15">
        <f>IF(H467 = "NULL", "NULL", AF467/28.35)</f>
        <v>5</v>
      </c>
      <c r="AF467" s="15">
        <f>IF(H467 = "NULL", "NULL", J467*2)</f>
        <v>141.75</v>
      </c>
      <c r="AG467" s="15">
        <v>19000000569</v>
      </c>
      <c r="AH467" s="8">
        <f>IF(AB467 = "NULL", "NULL", AB467*2)</f>
        <v>3</v>
      </c>
      <c r="AI467" s="8">
        <f>IF(AC467 = "NULL", "NULL", AC467*2)</f>
        <v>85.050000000000011</v>
      </c>
      <c r="AJ467" s="15">
        <v>21000000569</v>
      </c>
      <c r="AK467" s="13" t="s">
        <v>2037</v>
      </c>
      <c r="AL467" s="11" t="str">
        <f>SUBSTITUTE(D467,CHAR(10)&amp;"• Packed in a facility and/or equipment that produces products containing peanuts, tree nuts, soybean, milk, dairy, eggs, fish, shellfish, wheat, sesame. •","")</f>
        <v>Smoky Campfire Grill Seasoning Ingredients:
brown sugar, sugar, salt, smoked paprika, onion, peppercorn, garlic</v>
      </c>
    </row>
    <row r="468" spans="1:38" ht="90" x14ac:dyDescent="0.3">
      <c r="A468" s="10" t="s">
        <v>2066</v>
      </c>
      <c r="B468" s="10" t="s">
        <v>2067</v>
      </c>
      <c r="C468" s="10" t="s">
        <v>2068</v>
      </c>
      <c r="D468" s="11" t="s">
        <v>2514</v>
      </c>
      <c r="E468" s="8">
        <f>IF(F468 = "NULL", "NULL", F468/28.35)</f>
        <v>1.8500881834215168</v>
      </c>
      <c r="F468" s="8">
        <v>52.45</v>
      </c>
      <c r="G468" s="8">
        <f>IF(H468 = "NULL", "NULL", H468/28.35)</f>
        <v>3.7001763668430336</v>
      </c>
      <c r="H468" s="8">
        <v>104.9</v>
      </c>
      <c r="I468" s="8">
        <f>IF(G468 = "NULL", "NULL", G468*1.25)</f>
        <v>4.6252204585537919</v>
      </c>
      <c r="J468" s="8">
        <f>IF(G468 = "NULL", "NULL", H468*1.25)</f>
        <v>131.125</v>
      </c>
      <c r="K468" s="8">
        <f>IF(G468 = "NULL", "NULL", G468*2)</f>
        <v>7.4003527336860673</v>
      </c>
      <c r="L468" s="8">
        <f>IF(G468 = "NULL", "NULL", H468*2)</f>
        <v>209.8</v>
      </c>
      <c r="M468" s="11" t="str">
        <f>CONCATENATE(D468, CHAR(10), " - NET WT. ", TEXT(E468, "0.00"), " oz (", F468, " grams)")</f>
        <v>Smoky Chocolate Chipotle Seasoning Ingredients:
cocoa, sugar, chipotle, red wine vinegar, salt, cassia cinnamon, arrow root
• Packed in a facility and/or equipment that produces products containing peanuts, tree nuts, soybean, milk, dairy, eggs, fish, shellfish, wheat, sesame. •
 - NET WT. 1.85 oz (52.45 grams)</v>
      </c>
      <c r="N468" s="12">
        <v>10000000570</v>
      </c>
      <c r="O468" s="12">
        <v>30000000570</v>
      </c>
      <c r="P468" s="12">
        <v>50000000570</v>
      </c>
      <c r="Q468" s="12">
        <v>70000000570</v>
      </c>
      <c r="R468" s="12">
        <v>90000000570</v>
      </c>
      <c r="S468" s="12">
        <v>11000000570</v>
      </c>
      <c r="T468" s="12">
        <v>13000000570</v>
      </c>
      <c r="U468" s="24"/>
      <c r="W468" s="8">
        <f>IF(G468 = "NULL", "NULL", G468/4)</f>
        <v>0.92504409171075841</v>
      </c>
      <c r="X468" s="8">
        <f>IF(W468 = "NULL", "NULL", W468*28.35)</f>
        <v>26.225000000000001</v>
      </c>
      <c r="Y468" s="8">
        <f>IF(G468 = "NULL", "NULL", G468*4)</f>
        <v>14.800705467372135</v>
      </c>
      <c r="Z468" s="8">
        <f>IF(G468 = "NULL", "NULL", H468*4)</f>
        <v>419.6</v>
      </c>
      <c r="AA468" s="15">
        <v>15000000570</v>
      </c>
      <c r="AB468" s="8">
        <f>IF(OR(E468 = "NULL", G468 = "NULL"), "NULL", (E468+G468)/2)</f>
        <v>2.7751322751322753</v>
      </c>
      <c r="AC468" s="8">
        <f>IF(OR(F468 = "NULL", H468 = "NULL"), "NULL", (F468+H468)/2)</f>
        <v>78.675000000000011</v>
      </c>
      <c r="AD468" s="15">
        <v>17000000570</v>
      </c>
      <c r="AE468" s="15">
        <f>IF(H468 = "NULL", "NULL", AF468/28.35)</f>
        <v>9.2504409171075839</v>
      </c>
      <c r="AF468" s="15">
        <f>IF(H468 = "NULL", "NULL", J468*2)</f>
        <v>262.25</v>
      </c>
      <c r="AG468" s="15">
        <v>19000000570</v>
      </c>
      <c r="AH468" s="8">
        <f>IF(AB468 = "NULL", "NULL", AB468*2)</f>
        <v>5.5502645502645507</v>
      </c>
      <c r="AI468" s="8">
        <f>IF(AC468 = "NULL", "NULL", AC468*2)</f>
        <v>157.35000000000002</v>
      </c>
      <c r="AJ468" s="15">
        <v>21000000570</v>
      </c>
      <c r="AK468" s="13" t="s">
        <v>2069</v>
      </c>
      <c r="AL468" s="11" t="str">
        <f>SUBSTITUTE(D468,CHAR(10)&amp;"• Packed in a facility and/or equipment that produces products containing peanuts, tree nuts, soybean, milk, dairy, eggs, fish, shellfish, wheat, sesame. •","")</f>
        <v>Smoky Chocolate Chipotle Seasoning Ingredients:
cocoa, sugar, chipotle, red wine vinegar, salt, cassia cinnamon, arrow root</v>
      </c>
    </row>
    <row r="469" spans="1:38" ht="120" x14ac:dyDescent="0.3">
      <c r="A469" s="10" t="s">
        <v>2058</v>
      </c>
      <c r="B469" s="10" t="s">
        <v>2059</v>
      </c>
      <c r="C469" s="10" t="s">
        <v>2060</v>
      </c>
      <c r="D469" s="11" t="s">
        <v>2512</v>
      </c>
      <c r="E469" s="8">
        <f>IF(F469 = "NULL", "NULL", F469/28.35)</f>
        <v>1.8500881834215168</v>
      </c>
      <c r="F469" s="8">
        <v>52.45</v>
      </c>
      <c r="G469" s="8">
        <f>IF(H469 = "NULL", "NULL", H469/28.35)</f>
        <v>3.7001763668430336</v>
      </c>
      <c r="H469" s="8">
        <v>104.9</v>
      </c>
      <c r="I469" s="8">
        <f>IF(G469 = "NULL", "NULL", G469*1.25)</f>
        <v>4.6252204585537919</v>
      </c>
      <c r="J469" s="8">
        <f>IF(G469 = "NULL", "NULL", H469*1.25)</f>
        <v>131.125</v>
      </c>
      <c r="K469" s="8">
        <f>IF(G469 = "NULL", "NULL", G469*2)</f>
        <v>7.4003527336860673</v>
      </c>
      <c r="L469" s="8">
        <f>IF(G469 = "NULL", "NULL", H469*2)</f>
        <v>209.8</v>
      </c>
      <c r="M469" s="11" t="str">
        <f>CONCATENATE(D469, CHAR(10), " - NET WT. ", TEXT(E469, "0.00"), " oz (", F469, " grams)")</f>
        <v>Smoky Hickory Chipotle Seasoning Ingredients:
sugar, salt, chili pepper, spices, citric acid, natural and artificial flavor, lemon juice powder (corn syrup solids, lemon juice solids, natural flavor), green chile, spice extractive, 2% silicon dioxide, natural hickory smoke
• Packed in a facility and/or equipment that produces products containing peanuts, tree nuts, soybean, milk, dairy, eggs, fish, shellfish, wheat, sesame. •
 - NET WT. 1.85 oz (52.45 grams)</v>
      </c>
      <c r="N469" s="12">
        <v>10000000571</v>
      </c>
      <c r="O469" s="12">
        <v>30000000571</v>
      </c>
      <c r="P469" s="12">
        <v>50000000571</v>
      </c>
      <c r="Q469" s="12">
        <v>70000000571</v>
      </c>
      <c r="R469" s="12">
        <v>90000000571</v>
      </c>
      <c r="S469" s="12">
        <v>11000000571</v>
      </c>
      <c r="T469" s="12">
        <v>13000000571</v>
      </c>
      <c r="U469" s="24"/>
      <c r="W469" s="8">
        <f>IF(G469 = "NULL", "NULL", G469/4)</f>
        <v>0.92504409171075841</v>
      </c>
      <c r="X469" s="8">
        <f>IF(W469 = "NULL", "NULL", W469*28.35)</f>
        <v>26.225000000000001</v>
      </c>
      <c r="Y469" s="8">
        <f>IF(G469 = "NULL", "NULL", G469*4)</f>
        <v>14.800705467372135</v>
      </c>
      <c r="Z469" s="8">
        <f>IF(G469 = "NULL", "NULL", H469*4)</f>
        <v>419.6</v>
      </c>
      <c r="AA469" s="15">
        <v>15000000571</v>
      </c>
      <c r="AB469" s="8">
        <f>IF(OR(E469 = "NULL", G469 = "NULL"), "NULL", (E469+G469)/2)</f>
        <v>2.7751322751322753</v>
      </c>
      <c r="AC469" s="8">
        <f>IF(OR(F469 = "NULL", H469 = "NULL"), "NULL", (F469+H469)/2)</f>
        <v>78.675000000000011</v>
      </c>
      <c r="AD469" s="15">
        <v>17000000571</v>
      </c>
      <c r="AE469" s="15">
        <f>IF(H469 = "NULL", "NULL", AF469/28.35)</f>
        <v>9.2504409171075839</v>
      </c>
      <c r="AF469" s="15">
        <f>IF(H469 = "NULL", "NULL", J469*2)</f>
        <v>262.25</v>
      </c>
      <c r="AG469" s="15">
        <v>19000000571</v>
      </c>
      <c r="AH469" s="8">
        <f>IF(AB469 = "NULL", "NULL", AB469*2)</f>
        <v>5.5502645502645507</v>
      </c>
      <c r="AI469" s="8">
        <f>IF(AC469 = "NULL", "NULL", AC469*2)</f>
        <v>157.35000000000002</v>
      </c>
      <c r="AJ469" s="15">
        <v>21000000571</v>
      </c>
      <c r="AK469" s="13" t="s">
        <v>2061</v>
      </c>
      <c r="AL469" s="11" t="str">
        <f>SUBSTITUTE(D469,CHAR(10)&amp;"• Packed in a facility and/or equipment that produces products containing peanuts, tree nuts, soybean, milk, dairy, eggs, fish, shellfish, wheat, sesame. •","")</f>
        <v>Smoky Hickory Chipotle Seasoning Ingredients:
sugar, salt, chili pepper, spices, citric acid, natural and artificial flavor, lemon juice powder (corn syrup solids, lemon juice solids, natural flavor), green chile, spice extractive, 2% silicon dioxide, natural hickory smoke</v>
      </c>
    </row>
    <row r="470" spans="1:38" ht="75" x14ac:dyDescent="0.3">
      <c r="A470" s="10" t="s">
        <v>1345</v>
      </c>
      <c r="B470" s="10" t="s">
        <v>1630</v>
      </c>
      <c r="C470" s="10" t="s">
        <v>1630</v>
      </c>
      <c r="D470" s="11" t="s">
        <v>2312</v>
      </c>
      <c r="E470" s="8">
        <f>IF(F470 = "NULL", "NULL", F470/28.35)</f>
        <v>1.2698412698412698</v>
      </c>
      <c r="F470" s="8">
        <v>36</v>
      </c>
      <c r="G470" s="8">
        <f>IF(H470 = "NULL", "NULL", H470/28.35)</f>
        <v>2.998236331569665</v>
      </c>
      <c r="H470" s="8">
        <v>85</v>
      </c>
      <c r="I470" s="8">
        <f>IF(G470 = "NULL", "NULL", G470*1.25)</f>
        <v>3.7477954144620811</v>
      </c>
      <c r="J470" s="8">
        <f>IF(G470 = "NULL", "NULL", H470*1.25)</f>
        <v>106.25</v>
      </c>
      <c r="K470" s="8">
        <f>IF(G470 = "NULL", "NULL", G470*2)</f>
        <v>5.9964726631393299</v>
      </c>
      <c r="L470" s="8">
        <f>IF(G470 = "NULL", "NULL", H470*2)</f>
        <v>170</v>
      </c>
      <c r="M470" s="11" t="str">
        <f>CONCATENATE(D470, CHAR(10), " - NET WT. ", TEXT(E470, "0.00"), " oz (", F470, " grams)")</f>
        <v>Smoky Maple Seasoning Ingredients:
salt, sugar, paprika, garlic, onion, bell pepper and spices 
• Packed in a facility and/or equipment that produces products containing peanuts, tree nuts, soybean, milk, dairy, eggs, fish, shellfish, wheat, sesame. •
 - NET WT. 1.27 oz (36 grams)</v>
      </c>
      <c r="N470" s="12">
        <v>10000000493</v>
      </c>
      <c r="O470" s="12">
        <v>30000000493</v>
      </c>
      <c r="P470" s="12">
        <v>50000000493</v>
      </c>
      <c r="Q470" s="12">
        <v>70000000493</v>
      </c>
      <c r="R470" s="12">
        <v>90000000493</v>
      </c>
      <c r="S470" s="12">
        <v>11000000493</v>
      </c>
      <c r="T470" s="12">
        <v>13000000493</v>
      </c>
      <c r="U470" s="10" t="s">
        <v>38</v>
      </c>
      <c r="V470" s="11" t="s">
        <v>195</v>
      </c>
      <c r="W470" s="8">
        <f>IF(G470 = "NULL", "NULL", G470/4)</f>
        <v>0.74955908289241624</v>
      </c>
      <c r="X470" s="8">
        <f>IF(W470 = "NULL", "NULL", W470*28.35)</f>
        <v>21.25</v>
      </c>
      <c r="Y470" s="8">
        <f>IF(G470 = "NULL", "NULL", G470*4)</f>
        <v>11.99294532627866</v>
      </c>
      <c r="Z470" s="8">
        <f>IF(G470 = "NULL", "NULL", H470*4)</f>
        <v>340</v>
      </c>
      <c r="AA470" s="15">
        <v>15000000493</v>
      </c>
      <c r="AB470" s="8">
        <f>IF(OR(E470 = "NULL", G470 = "NULL"), "NULL", (E470+G470)/2)</f>
        <v>2.1340388007054676</v>
      </c>
      <c r="AC470" s="8">
        <f>IF(OR(F470 = "NULL", H470 = "NULL"), "NULL", (F470+H470)/2)</f>
        <v>60.5</v>
      </c>
      <c r="AD470" s="15">
        <v>17000000493</v>
      </c>
      <c r="AE470" s="8">
        <f>IF(H470 = "NULL", "NULL", AF470/28.35)</f>
        <v>7.4955908289241622</v>
      </c>
      <c r="AF470" s="8">
        <f>IF(H470 = "NULL", "NULL", J470*2)</f>
        <v>212.5</v>
      </c>
      <c r="AG470" s="15">
        <v>19000000493</v>
      </c>
      <c r="AH470" s="8">
        <f>IF(AB470 = "NULL", "NULL", AB470*2)</f>
        <v>4.2680776014109352</v>
      </c>
      <c r="AI470" s="8">
        <f>IF(AC470 = "NULL", "NULL", AC470*2)</f>
        <v>121</v>
      </c>
      <c r="AJ470" s="15">
        <v>21000000493</v>
      </c>
      <c r="AK470" s="13" t="s">
        <v>1604</v>
      </c>
      <c r="AL470" s="11" t="str">
        <f>SUBSTITUTE(D470,CHAR(10)&amp;"• Packed in a facility and/or equipment that produces products containing peanuts, tree nuts, soybean, milk, dairy, eggs, fish, shellfish, wheat, sesame. •","")</f>
        <v xml:space="preserve">Smoky Maple Seasoning Ingredients:
salt, sugar, paprika, garlic, onion, bell pepper and spices </v>
      </c>
    </row>
    <row r="471" spans="1:38" ht="105" x14ac:dyDescent="0.3">
      <c r="A471" s="10" t="s">
        <v>1041</v>
      </c>
      <c r="B471" s="10" t="s">
        <v>1042</v>
      </c>
      <c r="C471" s="10" t="s">
        <v>1042</v>
      </c>
      <c r="D471" s="11" t="s">
        <v>2289</v>
      </c>
      <c r="E471" s="8">
        <f>IF(F471 = "NULL", "NULL", F471/28.35)</f>
        <v>1.85</v>
      </c>
      <c r="F471" s="8">
        <v>52.447500000000005</v>
      </c>
      <c r="G471" s="8">
        <f>IF(H471 = "NULL", "NULL", H471/28.35)</f>
        <v>3.7</v>
      </c>
      <c r="H471" s="8">
        <v>104.89500000000001</v>
      </c>
      <c r="I471" s="8">
        <f>IF(G471 = "NULL", "NULL", G471*1.25)</f>
        <v>4.625</v>
      </c>
      <c r="J471" s="8">
        <f>IF(G471 = "NULL", "NULL", H471*1.25)</f>
        <v>131.11875000000001</v>
      </c>
      <c r="K471" s="8">
        <f>IF(G471 = "NULL", "NULL", G471*2)</f>
        <v>7.4</v>
      </c>
      <c r="L471" s="8">
        <f>IF(G471 = "NULL", "NULL", H471*2)</f>
        <v>209.79000000000002</v>
      </c>
      <c r="M471" s="11" t="str">
        <f>CONCATENATE(D471, CHAR(10), " - NET WT. ", TEXT(E471, "0.00"), " oz (", F471, " grams)")</f>
        <v>Smoky Mountain BBQ Griller Ingredients:
salt, spices (black pepper, dill seed, coriander, red pepper) dehydrated garlic, soybean oil, hickory, extractives of paprika, dill, garlic, black pepper
• Packed in a facility and/or equipment that produces products containing peanuts, tree nuts, soybean, milk, dairy, eggs, fish, shellfish, wheat, sesame. •
 - NET WT. 1.85 oz (52.4475 grams)</v>
      </c>
      <c r="N471" s="12">
        <v>10000000292</v>
      </c>
      <c r="O471" s="12">
        <v>30000000292</v>
      </c>
      <c r="P471" s="12">
        <v>50000000292</v>
      </c>
      <c r="Q471" s="12">
        <v>70000000292</v>
      </c>
      <c r="R471" s="12">
        <v>90000000292</v>
      </c>
      <c r="S471" s="12">
        <v>11000000292</v>
      </c>
      <c r="T471" s="12">
        <v>13000000292</v>
      </c>
      <c r="U471" s="10"/>
      <c r="V471" s="11"/>
      <c r="W471" s="8">
        <f>IF(G471 = "NULL", "NULL", G471/4)</f>
        <v>0.92500000000000004</v>
      </c>
      <c r="X471" s="8">
        <f>IF(W471 = "NULL", "NULL", W471*28.35)</f>
        <v>26.223750000000003</v>
      </c>
      <c r="Y471" s="8">
        <f>IF(G471 = "NULL", "NULL", G471*4)</f>
        <v>14.8</v>
      </c>
      <c r="Z471" s="8">
        <f>IF(G471 = "NULL", "NULL", H471*4)</f>
        <v>419.58000000000004</v>
      </c>
      <c r="AA471" s="15">
        <v>15000000292</v>
      </c>
      <c r="AB471" s="8">
        <f>IF(OR(E471 = "NULL", G471 = "NULL"), "NULL", (E471+G471)/2)</f>
        <v>2.7750000000000004</v>
      </c>
      <c r="AC471" s="8">
        <f>IF(OR(F471 = "NULL", H471 = "NULL"), "NULL", (F471+H471)/2)</f>
        <v>78.671250000000015</v>
      </c>
      <c r="AD471" s="15">
        <v>17000000292</v>
      </c>
      <c r="AE471" s="8">
        <f>IF(H471 = "NULL", "NULL", AF471/28.35)</f>
        <v>9.25</v>
      </c>
      <c r="AF471" s="8">
        <f>IF(H471 = "NULL", "NULL", J471*2)</f>
        <v>262.23750000000001</v>
      </c>
      <c r="AG471" s="15">
        <v>19000000292</v>
      </c>
      <c r="AH471" s="8">
        <f>IF(AB471 = "NULL", "NULL", AB471*2)</f>
        <v>5.5500000000000007</v>
      </c>
      <c r="AI471" s="8">
        <f>IF(AC471 = "NULL", "NULL", AC471*2)</f>
        <v>157.34250000000003</v>
      </c>
      <c r="AJ471" s="15">
        <v>21000000292</v>
      </c>
      <c r="AK471" s="13"/>
      <c r="AL471" s="11" t="str">
        <f>SUBSTITUTE(D471,CHAR(10)&amp;"• Packed in a facility and/or equipment that produces products containing peanuts, tree nuts, soybean, milk, dairy, eggs, fish, shellfish, wheat, sesame. •","")</f>
        <v>Smoky Mountain BBQ Griller Ingredients:
salt, spices (black pepper, dill seed, coriander, red pepper) dehydrated garlic, soybean oil, hickory, extractives of paprika, dill, garlic, black pepper</v>
      </c>
    </row>
    <row r="472" spans="1:38" ht="150" x14ac:dyDescent="0.3">
      <c r="A472" s="10" t="s">
        <v>1043</v>
      </c>
      <c r="B472" s="10" t="s">
        <v>1044</v>
      </c>
      <c r="C472" s="10" t="s">
        <v>1045</v>
      </c>
      <c r="D472" s="11" t="s">
        <v>2424</v>
      </c>
      <c r="E472" s="8">
        <f>IF(F472 = "NULL", "NULL", F472/28.35)</f>
        <v>1.4</v>
      </c>
      <c r="F472" s="8">
        <v>39.69</v>
      </c>
      <c r="G472" s="8">
        <f>IF(H472 = "NULL", "NULL", H472/28.35)</f>
        <v>2.8</v>
      </c>
      <c r="H472" s="8">
        <v>79.38</v>
      </c>
      <c r="I472" s="8">
        <f>IF(G472 = "NULL", "NULL", G472*1.25)</f>
        <v>3.5</v>
      </c>
      <c r="J472" s="8">
        <f>IF(G472 = "NULL", "NULL", H472*1.25)</f>
        <v>99.224999999999994</v>
      </c>
      <c r="K472" s="8">
        <f>IF(G472 = "NULL", "NULL", G472*2)</f>
        <v>5.6</v>
      </c>
      <c r="L472" s="8">
        <f>IF(G472 = "NULL", "NULL", H472*2)</f>
        <v>158.76</v>
      </c>
      <c r="M472" s="11" t="str">
        <f>CONCATENATE(D472, CHAR(10), " - NET WT. ", TEXT(E472, "0.00"), " oz (", F472, " grams)")</f>
        <v>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
• Packed in a facility and/or equipment that produces products containing peanuts, tree nuts, soybean, milk, dairy, eggs, fish, shellfish, wheat, sesame. •
 - NET WT. 1.40 oz (39.69 grams)</v>
      </c>
      <c r="N472" s="12">
        <v>10000000433</v>
      </c>
      <c r="O472" s="12">
        <v>30000000433</v>
      </c>
      <c r="P472" s="12">
        <v>50000000433</v>
      </c>
      <c r="Q472" s="12">
        <v>70000000433</v>
      </c>
      <c r="R472" s="12">
        <v>90000000433</v>
      </c>
      <c r="S472" s="12">
        <v>11000000433</v>
      </c>
      <c r="T472" s="12">
        <v>13000000433</v>
      </c>
      <c r="U472" s="10" t="s">
        <v>38</v>
      </c>
      <c r="V472" s="11"/>
      <c r="W472" s="8">
        <f>IF(G472 = "NULL", "NULL", G472/4)</f>
        <v>0.7</v>
      </c>
      <c r="X472" s="8">
        <f>IF(W472 = "NULL", "NULL", W472*28.35)</f>
        <v>19.844999999999999</v>
      </c>
      <c r="Y472" s="8">
        <f>IF(G472 = "NULL", "NULL", G472*4)</f>
        <v>11.2</v>
      </c>
      <c r="Z472" s="8">
        <f>IF(G472 = "NULL", "NULL", H472*4)</f>
        <v>317.52</v>
      </c>
      <c r="AA472" s="15">
        <v>15000000433</v>
      </c>
      <c r="AB472" s="8">
        <f>IF(OR(E472 = "NULL", G472 = "NULL"), "NULL", (E472+G472)/2)</f>
        <v>2.0999999999999996</v>
      </c>
      <c r="AC472" s="8">
        <f>IF(OR(F472 = "NULL", H472 = "NULL"), "NULL", (F472+H472)/2)</f>
        <v>59.534999999999997</v>
      </c>
      <c r="AD472" s="15">
        <v>17000000433</v>
      </c>
      <c r="AE472" s="8">
        <f>IF(H472 = "NULL", "NULL", AF472/28.35)</f>
        <v>6.9999999999999991</v>
      </c>
      <c r="AF472" s="8">
        <f>IF(H472 = "NULL", "NULL", J472*2)</f>
        <v>198.45</v>
      </c>
      <c r="AG472" s="15">
        <v>19000000433</v>
      </c>
      <c r="AH472" s="8">
        <f>IF(AB472 = "NULL", "NULL", AB472*2)</f>
        <v>4.1999999999999993</v>
      </c>
      <c r="AI472" s="8">
        <f>IF(AC472 = "NULL", "NULL", AC472*2)</f>
        <v>119.07</v>
      </c>
      <c r="AJ472" s="15">
        <v>21000000433</v>
      </c>
      <c r="AK472" s="13"/>
      <c r="AL472" s="11" t="str">
        <f>SUBSTITUTE(D472,CHAR(10)&amp;"• Packed in a facility and/or equipment that produces products containing peanuts, tree nuts, soybean, milk, dairy, eggs, fish, shellfish, wheat, sesame. •","")</f>
        <v>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v>
      </c>
    </row>
    <row r="473" spans="1:38" ht="150" x14ac:dyDescent="0.3">
      <c r="A473" s="10" t="s">
        <v>1046</v>
      </c>
      <c r="B473" s="10" t="s">
        <v>1047</v>
      </c>
      <c r="C473" s="10" t="s">
        <v>1047</v>
      </c>
      <c r="D473" s="11" t="s">
        <v>2610</v>
      </c>
      <c r="E473" s="8">
        <f>IF(F473 = "NULL", "NULL", F473/28.35)</f>
        <v>2</v>
      </c>
      <c r="F473" s="8">
        <v>56.7</v>
      </c>
      <c r="G473" s="8">
        <f>IF(H473 = "NULL", "NULL", H473/28.35)</f>
        <v>4</v>
      </c>
      <c r="H473" s="8">
        <v>113.4</v>
      </c>
      <c r="I473" s="8">
        <f>IF(G473 = "NULL", "NULL", G473*1.25)</f>
        <v>5</v>
      </c>
      <c r="J473" s="8">
        <f>IF(G473 = "NULL", "NULL", H473*1.25)</f>
        <v>141.75</v>
      </c>
      <c r="K473" s="8">
        <f>IF(G473 = "NULL", "NULL", G473*2)</f>
        <v>8</v>
      </c>
      <c r="L473" s="8">
        <f>IF(G473 = "NULL", "NULL", H473*2)</f>
        <v>226.8</v>
      </c>
      <c r="M473" s="11" t="str">
        <f>CONCATENATE(D473, CHAR(10), " - NET WT. ", TEXT(E473, "0.00"), " oz (", F473, " grams)")</f>
        <v>So Gingerly Infuser Ingredients:
sugar, crystallized ginger, green cardamom pods, natural flavor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473" s="12">
        <v>10000000293</v>
      </c>
      <c r="O473" s="12">
        <v>30000000293</v>
      </c>
      <c r="P473" s="12">
        <v>50000000293</v>
      </c>
      <c r="Q473" s="12">
        <v>70000000293</v>
      </c>
      <c r="R473" s="12">
        <v>90000000293</v>
      </c>
      <c r="S473" s="12">
        <v>11000000293</v>
      </c>
      <c r="T473" s="12">
        <v>13000000293</v>
      </c>
      <c r="U473" s="10" t="s">
        <v>38</v>
      </c>
      <c r="V473" s="11" t="s">
        <v>146</v>
      </c>
      <c r="W473" s="8">
        <f>IF(G473 = "NULL", "NULL", G473/4)</f>
        <v>1</v>
      </c>
      <c r="X473" s="8">
        <f>IF(W473 = "NULL", "NULL", W473*28.35)</f>
        <v>28.35</v>
      </c>
      <c r="Y473" s="8">
        <f>IF(G473 = "NULL", "NULL", G473*4)</f>
        <v>16</v>
      </c>
      <c r="Z473" s="8">
        <f>IF(G473 = "NULL", "NULL", H473*4)</f>
        <v>453.6</v>
      </c>
      <c r="AA473" s="15">
        <v>15000000293</v>
      </c>
      <c r="AB473" s="8">
        <f>IF(OR(E473 = "NULL", G473 = "NULL"), "NULL", (E473+G473)/2)</f>
        <v>3</v>
      </c>
      <c r="AC473" s="8">
        <f>IF(OR(F473 = "NULL", H473 = "NULL"), "NULL", (F473+H473)/2)</f>
        <v>85.050000000000011</v>
      </c>
      <c r="AD473" s="15">
        <v>17000000293</v>
      </c>
      <c r="AE473" s="8">
        <f>IF(H473 = "NULL", "NULL", AF473/28.35)</f>
        <v>10</v>
      </c>
      <c r="AF473" s="8">
        <f>IF(H473 = "NULL", "NULL", J473*2)</f>
        <v>283.5</v>
      </c>
      <c r="AG473" s="15">
        <v>19000000293</v>
      </c>
      <c r="AH473" s="8">
        <f>IF(AB473 = "NULL", "NULL", AB473*2)</f>
        <v>6</v>
      </c>
      <c r="AI473" s="8">
        <f>IF(AC473 = "NULL", "NULL", AC473*2)</f>
        <v>170.10000000000002</v>
      </c>
      <c r="AJ473" s="15">
        <v>21000000293</v>
      </c>
      <c r="AK473" s="13"/>
      <c r="AL473" s="11" t="str">
        <f>SUBSTITUTE(D473,CHAR(10)&amp;"• Packed in a facility and/or equipment that produces products containing peanuts, tree nuts, soybean, milk, dairy, eggs, fish, shellfish, wheat, sesame. •","")</f>
        <v>So Gingerly Infuser Ingredients:
sugar, crystallized ginger, green cardamom pods, natural flavor
• DIRECTIONS: Take off lid and add your favorite alcohol - return lid and place in fridge overnight. Strain spices and enjoy your infused alcohol. Drink right out of the mug jar. •</v>
      </c>
    </row>
    <row r="474" spans="1:38" ht="135" x14ac:dyDescent="0.3">
      <c r="A474" s="39" t="s">
        <v>1048</v>
      </c>
      <c r="B474" s="10" t="s">
        <v>1049</v>
      </c>
      <c r="C474" s="10" t="s">
        <v>1050</v>
      </c>
      <c r="D474" s="11" t="s">
        <v>2415</v>
      </c>
      <c r="E474" s="8">
        <f>IF(F474 = "NULL", "NULL", F474/28.35)</f>
        <v>1.128747795414462</v>
      </c>
      <c r="F474" s="8">
        <v>32</v>
      </c>
      <c r="G474" s="8">
        <f>IF(H474 = "NULL", "NULL", H474/28.35)</f>
        <v>2.4691358024691357</v>
      </c>
      <c r="H474" s="8">
        <v>70</v>
      </c>
      <c r="I474" s="8">
        <f>IF(G474 = "NULL", "NULL", G474*1.25)</f>
        <v>3.0864197530864197</v>
      </c>
      <c r="J474" s="8">
        <f>IF(G474 = "NULL", "NULL", H474*1.25)</f>
        <v>87.5</v>
      </c>
      <c r="K474" s="8">
        <f>IF(G474 = "NULL", "NULL", G474*2)</f>
        <v>4.9382716049382713</v>
      </c>
      <c r="L474" s="8">
        <f>IF(G474 = "NULL", "NULL", H474*2)</f>
        <v>140</v>
      </c>
      <c r="M474" s="11" t="str">
        <f>CONCATENATE(D474, CHAR(10), " - NET WT. ", TEXT(E474, "0.00"), " oz (", F474, " grams)")</f>
        <v>Sour Cream and Chive Popcorn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
 - NET WT. 1.13 oz (32 grams)</v>
      </c>
      <c r="N474" s="12">
        <v>10000000294</v>
      </c>
      <c r="O474" s="12">
        <v>30000000294</v>
      </c>
      <c r="P474" s="12">
        <v>50000000294</v>
      </c>
      <c r="Q474" s="12">
        <v>70000000294</v>
      </c>
      <c r="R474" s="12">
        <v>90000000294</v>
      </c>
      <c r="S474" s="12">
        <v>11000000294</v>
      </c>
      <c r="T474" s="12">
        <v>13000000294</v>
      </c>
      <c r="U474" s="10" t="s">
        <v>38</v>
      </c>
      <c r="V474" s="11" t="s">
        <v>1612</v>
      </c>
      <c r="W474" s="8">
        <f>IF(G474 = "NULL", "NULL", G474/4)</f>
        <v>0.61728395061728392</v>
      </c>
      <c r="X474" s="8">
        <f>IF(W474 = "NULL", "NULL", W474*28.35)</f>
        <v>17.5</v>
      </c>
      <c r="Y474" s="8">
        <f>IF(G474 = "NULL", "NULL", G474*4)</f>
        <v>9.8765432098765427</v>
      </c>
      <c r="Z474" s="8">
        <f>IF(G474 = "NULL", "NULL", H474*4)</f>
        <v>280</v>
      </c>
      <c r="AA474" s="15">
        <v>15000000294</v>
      </c>
      <c r="AB474" s="8">
        <f>IF(OR(E474 = "NULL", G474 = "NULL"), "NULL", (E474+G474)/2)</f>
        <v>1.7989417989417988</v>
      </c>
      <c r="AC474" s="8">
        <f>IF(OR(F474 = "NULL", H474 = "NULL"), "NULL", (F474+H474)/2)</f>
        <v>51</v>
      </c>
      <c r="AD474" s="15">
        <v>17000000294</v>
      </c>
      <c r="AE474" s="8">
        <f>IF(H474 = "NULL", "NULL", AF474/28.35)</f>
        <v>6.1728395061728394</v>
      </c>
      <c r="AF474" s="8">
        <f>IF(H474 = "NULL", "NULL", J474*2)</f>
        <v>175</v>
      </c>
      <c r="AG474" s="15">
        <v>19000000294</v>
      </c>
      <c r="AH474" s="8">
        <f>IF(AB474 = "NULL", "NULL", AB474*2)</f>
        <v>3.5978835978835977</v>
      </c>
      <c r="AI474" s="8">
        <f>IF(AC474 = "NULL", "NULL", AC474*2)</f>
        <v>102</v>
      </c>
      <c r="AJ474" s="15">
        <v>21000000294</v>
      </c>
      <c r="AK474" s="13"/>
      <c r="AL474" s="11" t="str">
        <f>SUBSTITUTE(D474,CHAR(10)&amp;"• Packed in a facility and/or equipment that produces products containing peanuts, tree nuts, soybean, milk, dairy, eggs, fish, shellfish, wheat, sesame. •","")</f>
        <v>Sour Cream and Chive Popcorn Seasoning Ingredients:
maltodextrin, salt, sour cream powder (milk), onion powder, sugar, dried cream extract (milk), silicon dioxide (flow agent), chives, lactic acid, parsley, canola oil, and natural flavor
• ALLERGY ALERT: contains milk •</v>
      </c>
    </row>
    <row r="475" spans="1:38" ht="135" x14ac:dyDescent="0.3">
      <c r="A475" s="41" t="s">
        <v>1762</v>
      </c>
      <c r="B475" s="10" t="s">
        <v>1742</v>
      </c>
      <c r="C475" s="10" t="s">
        <v>1755</v>
      </c>
      <c r="D475" s="11" t="s">
        <v>2212</v>
      </c>
      <c r="E475" s="8">
        <f>IF(F475 = "NULL", "NULL", F475/28.35)</f>
        <v>1.128747795414462</v>
      </c>
      <c r="F475" s="8">
        <v>32</v>
      </c>
      <c r="G475" s="8">
        <f>IF(H475 = "NULL", "NULL", H475/28.35)</f>
        <v>2.4691358024691357</v>
      </c>
      <c r="H475" s="8">
        <v>70</v>
      </c>
      <c r="I475" s="8">
        <f>IF(G475 = "NULL", "NULL", G475*1.25)</f>
        <v>3.0864197530864197</v>
      </c>
      <c r="J475" s="8">
        <f>IF(G475 = "NULL", "NULL", H475*1.25)</f>
        <v>87.5</v>
      </c>
      <c r="K475" s="8">
        <f>IF(G475 = "NULL", "NULL", G475*2)</f>
        <v>4.9382716049382713</v>
      </c>
      <c r="L475" s="8">
        <f>IF(G475 = "NULL", "NULL", H475*2)</f>
        <v>140</v>
      </c>
      <c r="M475" s="11" t="str">
        <f>CONCATENATE(D475, CHAR(10), " - NET WT. ", TEXT(E475, "0.00"), " oz (", F475, " grams)")</f>
        <v>Sour Cream and Chive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
 - NET WT. 1.13 oz (32 grams)</v>
      </c>
      <c r="N475" s="12">
        <v>10000000514</v>
      </c>
      <c r="O475" s="12">
        <v>30000000514</v>
      </c>
      <c r="P475" s="12">
        <v>50000000514</v>
      </c>
      <c r="Q475" s="12">
        <v>70000000514</v>
      </c>
      <c r="R475" s="12">
        <v>90000000514</v>
      </c>
      <c r="S475" s="12">
        <v>11000000514</v>
      </c>
      <c r="T475" s="12">
        <v>13000000514</v>
      </c>
      <c r="U475" s="24"/>
      <c r="W475" s="8">
        <f>IF(G475 = "NULL", "NULL", G475/4)</f>
        <v>0.61728395061728392</v>
      </c>
      <c r="X475" s="8">
        <f>IF(W475 = "NULL", "NULL", W475*28.35)</f>
        <v>17.5</v>
      </c>
      <c r="Y475" s="8">
        <f>IF(G475 = "NULL", "NULL", G475*4)</f>
        <v>9.8765432098765427</v>
      </c>
      <c r="Z475" s="8">
        <f>IF(G475 = "NULL", "NULL", H475*4)</f>
        <v>280</v>
      </c>
      <c r="AA475" s="15">
        <v>15000000514</v>
      </c>
      <c r="AB475" s="8">
        <f>IF(OR(E475 = "NULL", G475 = "NULL"), "NULL", (E475+G475)/2)</f>
        <v>1.7989417989417988</v>
      </c>
      <c r="AC475" s="8">
        <f>IF(OR(F475 = "NULL", H475 = "NULL"), "NULL", (F475+H475)/2)</f>
        <v>51</v>
      </c>
      <c r="AD475" s="15">
        <v>17000000514</v>
      </c>
      <c r="AE475" s="8">
        <f>IF(H475 = "NULL", "NULL", AF475/28.35)</f>
        <v>6.1728395061728394</v>
      </c>
      <c r="AF475" s="8">
        <f>IF(H475 = "NULL", "NULL", J475*2)</f>
        <v>175</v>
      </c>
      <c r="AG475" s="15">
        <v>19000000514</v>
      </c>
      <c r="AH475" s="8">
        <f>IF(AB475 = "NULL", "NULL", AB475*2)</f>
        <v>3.5978835978835977</v>
      </c>
      <c r="AI475" s="8">
        <f>IF(AC475 = "NULL", "NULL", AC475*2)</f>
        <v>102</v>
      </c>
      <c r="AJ475" s="15">
        <v>21000000514</v>
      </c>
      <c r="AK475" s="13" t="s">
        <v>1756</v>
      </c>
      <c r="AL475" s="11" t="str">
        <f>SUBSTITUTE(D475,CHAR(10)&amp;"• Packed in a facility and/or equipment that produces products containing peanuts, tree nuts, soybean, milk, dairy, eggs, fish, shellfish, wheat, sesame. •","")</f>
        <v>Sour Cream and Chive Seasoning Ingredients:
maltodextrin, salt, sour cream powder (milk), onion powder, sugar, dried cream extract (milk), silicon dioxide (flow agent), chives, lactic acid, parsley, canola oil, and natural flavor
• ALLERGY ALERT: contains milk •</v>
      </c>
    </row>
    <row r="476" spans="1:38" ht="75" x14ac:dyDescent="0.3">
      <c r="A476" s="41" t="s">
        <v>1051</v>
      </c>
      <c r="B476" s="10" t="s">
        <v>1052</v>
      </c>
      <c r="C476" s="10" t="s">
        <v>1053</v>
      </c>
      <c r="D476" s="11" t="s">
        <v>2195</v>
      </c>
      <c r="E476" s="8">
        <f>IF(F476 = "NULL", "NULL", F476/28.35)</f>
        <v>0.8</v>
      </c>
      <c r="F476" s="8">
        <v>22.680000000000003</v>
      </c>
      <c r="G476" s="8">
        <f>IF(H476 = "NULL", "NULL", H476/28.35)</f>
        <v>1.6</v>
      </c>
      <c r="H476" s="8">
        <v>45.360000000000007</v>
      </c>
      <c r="I476" s="8">
        <f>IF(G476 = "NULL", "NULL", G476*1.25)</f>
        <v>2</v>
      </c>
      <c r="J476" s="8">
        <f>IF(G476 = "NULL", "NULL", H476*1.25)</f>
        <v>56.70000000000001</v>
      </c>
      <c r="K476" s="8">
        <f>IF(G476 = "NULL", "NULL", G476*2)</f>
        <v>3.2</v>
      </c>
      <c r="L476" s="8">
        <f>IF(G476 = "NULL", "NULL", H476*2)</f>
        <v>90.720000000000013</v>
      </c>
      <c r="M476" s="11" t="str">
        <f>CONCATENATE(D476, CHAR(10), " - NET WT. ", TEXT(E476, "0.00"), " oz (", F476, " grams)")</f>
        <v>South African Rooibos Tea Ingredients:
rooibos
• Packed in a facility and/or equipment that produces products containing peanuts, tree nuts, soybean, milk, dairy, eggs, fish, shellfish, wheat, sesame. •
 - NET WT. 0.80 oz (22.68 grams)</v>
      </c>
      <c r="N476" s="12">
        <v>10000000454</v>
      </c>
      <c r="O476" s="12">
        <v>30000000454</v>
      </c>
      <c r="P476" s="12">
        <v>50000000454</v>
      </c>
      <c r="Q476" s="12">
        <v>70000000454</v>
      </c>
      <c r="R476" s="12">
        <v>90000000454</v>
      </c>
      <c r="S476" s="12">
        <v>11000000454</v>
      </c>
      <c r="T476" s="12">
        <v>13000000454</v>
      </c>
      <c r="U476" s="11"/>
      <c r="V476" s="11"/>
      <c r="W476" s="8">
        <f>IF(G476 = "NULL", "NULL", G476/4)</f>
        <v>0.4</v>
      </c>
      <c r="X476" s="8">
        <f>IF(W476 = "NULL", "NULL", W476*28.35)</f>
        <v>11.340000000000002</v>
      </c>
      <c r="Y476" s="8">
        <f>IF(G476 = "NULL", "NULL", G476*4)</f>
        <v>6.4</v>
      </c>
      <c r="Z476" s="8">
        <f>IF(G476 = "NULL", "NULL", H476*4)</f>
        <v>181.44000000000003</v>
      </c>
      <c r="AA476" s="15">
        <v>15000000454</v>
      </c>
      <c r="AB476" s="8">
        <f>IF(OR(E476 = "NULL", G476 = "NULL"), "NULL", (E476+G476)/2)</f>
        <v>1.2000000000000002</v>
      </c>
      <c r="AC476" s="8">
        <f>IF(OR(F476 = "NULL", H476 = "NULL"), "NULL", (F476+H476)/2)</f>
        <v>34.020000000000003</v>
      </c>
      <c r="AD476" s="15">
        <v>17000000454</v>
      </c>
      <c r="AE476" s="8">
        <f>IF(H476 = "NULL", "NULL", AF476/28.35)</f>
        <v>4.0000000000000009</v>
      </c>
      <c r="AF476" s="8">
        <f>IF(H476 = "NULL", "NULL", J476*2)</f>
        <v>113.40000000000002</v>
      </c>
      <c r="AG476" s="15">
        <v>19000000454</v>
      </c>
      <c r="AH476" s="8">
        <f>IF(AB476 = "NULL", "NULL", AB476*2)</f>
        <v>2.4000000000000004</v>
      </c>
      <c r="AI476" s="8">
        <f>IF(AC476 = "NULL", "NULL", AC476*2)</f>
        <v>68.040000000000006</v>
      </c>
      <c r="AJ476" s="15">
        <v>21000000454</v>
      </c>
      <c r="AK476" s="13" t="s">
        <v>1054</v>
      </c>
      <c r="AL476" s="11" t="str">
        <f>SUBSTITUTE(D476,CHAR(10)&amp;"• Packed in a facility and/or equipment that produces products containing peanuts, tree nuts, soybean, milk, dairy, eggs, fish, shellfish, wheat, sesame. •","")</f>
        <v>South African Rooibos Tea Ingredients:
rooibos</v>
      </c>
    </row>
    <row r="477" spans="1:38" ht="120" x14ac:dyDescent="0.3">
      <c r="A477" s="10" t="s">
        <v>1055</v>
      </c>
      <c r="B477" s="10" t="s">
        <v>1056</v>
      </c>
      <c r="C477" s="10" t="s">
        <v>1057</v>
      </c>
      <c r="D477" s="11" t="s">
        <v>2262</v>
      </c>
      <c r="E477" s="8">
        <f>IF(F477 = "NULL", "NULL", F477/28.35)</f>
        <v>1</v>
      </c>
      <c r="F477" s="8">
        <v>28.35</v>
      </c>
      <c r="G477" s="8">
        <f>IF(H477 = "NULL", "NULL", H477/28.35)</f>
        <v>2</v>
      </c>
      <c r="H477" s="8">
        <v>56.7</v>
      </c>
      <c r="I477" s="8">
        <f>IF(G477 = "NULL", "NULL", G477*1.25)</f>
        <v>2.5</v>
      </c>
      <c r="J477" s="8">
        <f>IF(G477 = "NULL", "NULL", H477*1.25)</f>
        <v>70.875</v>
      </c>
      <c r="K477" s="8">
        <f>IF(G477 = "NULL", "NULL", G477*2)</f>
        <v>4</v>
      </c>
      <c r="L477" s="8">
        <f>IF(G477 = "NULL", "NULL", H477*2)</f>
        <v>113.4</v>
      </c>
      <c r="M477" s="11" t="str">
        <f>CONCATENATE(D477, CHAR(10), " - NET WT. ", TEXT(E477, "0.00"), " oz (", F477, " grams)")</f>
        <v>Southern Farmhouse Blend Ingredients:
sugar, salt, msg, hydrolyzed soy protein (hydrolyzed soy protein, salt, carmel color, sunflower oil) spices, maltodextrin, garlic, oleoresin paprika, &lt;2% silicon dioxide for anti-caking
• Packed in a facility and/or equipment that produces products containing peanuts, tree nuts, soybean, milk, dairy, eggs, fish, shellfish, wheat, sesame. •
 - NET WT. 1.00 oz (28.35 grams)</v>
      </c>
      <c r="N477" s="12">
        <v>10000000295</v>
      </c>
      <c r="O477" s="12">
        <v>30000000295</v>
      </c>
      <c r="P477" s="12">
        <v>50000000295</v>
      </c>
      <c r="Q477" s="12">
        <v>70000000295</v>
      </c>
      <c r="R477" s="12">
        <v>90000000295</v>
      </c>
      <c r="S477" s="12">
        <v>11000000295</v>
      </c>
      <c r="T477" s="12">
        <v>13000000295</v>
      </c>
      <c r="U477" s="10"/>
      <c r="V477" s="11"/>
      <c r="W477" s="8">
        <f>IF(G477 = "NULL", "NULL", G477/4)</f>
        <v>0.5</v>
      </c>
      <c r="X477" s="8">
        <f>IF(W477 = "NULL", "NULL", W477*28.35)</f>
        <v>14.175000000000001</v>
      </c>
      <c r="Y477" s="8">
        <f>IF(G477 = "NULL", "NULL", G477*4)</f>
        <v>8</v>
      </c>
      <c r="Z477" s="8">
        <f>IF(G477 = "NULL", "NULL", H477*4)</f>
        <v>226.8</v>
      </c>
      <c r="AA477" s="15">
        <v>15000000295</v>
      </c>
      <c r="AB477" s="8">
        <f>IF(OR(E477 = "NULL", G477 = "NULL"), "NULL", (E477+G477)/2)</f>
        <v>1.5</v>
      </c>
      <c r="AC477" s="8">
        <f>IF(OR(F477 = "NULL", H477 = "NULL"), "NULL", (F477+H477)/2)</f>
        <v>42.525000000000006</v>
      </c>
      <c r="AD477" s="15">
        <v>17000000295</v>
      </c>
      <c r="AE477" s="8">
        <f>IF(H477 = "NULL", "NULL", AF477/28.35)</f>
        <v>5</v>
      </c>
      <c r="AF477" s="8">
        <f>IF(H477 = "NULL", "NULL", J477*2)</f>
        <v>141.75</v>
      </c>
      <c r="AG477" s="15">
        <v>19000000295</v>
      </c>
      <c r="AH477" s="8">
        <f>IF(AB477 = "NULL", "NULL", AB477*2)</f>
        <v>3</v>
      </c>
      <c r="AI477" s="8">
        <f>IF(AC477 = "NULL", "NULL", AC477*2)</f>
        <v>85.050000000000011</v>
      </c>
      <c r="AJ477" s="15">
        <v>21000000295</v>
      </c>
      <c r="AK477" s="13"/>
      <c r="AL477" s="11" t="str">
        <f>SUBSTITUTE(D477,CHAR(10)&amp;"• Packed in a facility and/or equipment that produces products containing peanuts, tree nuts, soybean, milk, dairy, eggs, fish, shellfish, wheat, sesame. •","")</f>
        <v>Southern Farmhouse Blend Ingredients:
sugar, salt, msg, hydrolyzed soy protein (hydrolyzed soy protein, salt, carmel color, sunflower oil) spices, maltodextrin, garlic, oleoresin paprika, &lt;2% silicon dioxide for anti-caking</v>
      </c>
    </row>
    <row r="478" spans="1:38" ht="135" x14ac:dyDescent="0.3">
      <c r="A478" s="10" t="s">
        <v>1058</v>
      </c>
      <c r="B478" s="10" t="s">
        <v>1059</v>
      </c>
      <c r="C478" s="10" t="s">
        <v>1060</v>
      </c>
      <c r="D478" s="11" t="s">
        <v>2242</v>
      </c>
      <c r="E478" s="8">
        <f>IF(F478 = "NULL", "NULL", F478/28.35)</f>
        <v>1.9</v>
      </c>
      <c r="F478" s="8">
        <v>53.865000000000002</v>
      </c>
      <c r="G478" s="8">
        <f>IF(H478 = "NULL", "NULL", H478/28.35)</f>
        <v>3.8</v>
      </c>
      <c r="H478" s="8">
        <v>107.73</v>
      </c>
      <c r="I478" s="8">
        <f>IF(G478 = "NULL", "NULL", G478*1.25)</f>
        <v>4.75</v>
      </c>
      <c r="J478" s="8">
        <f>IF(G478 = "NULL", "NULL", H478*1.25)</f>
        <v>134.66249999999999</v>
      </c>
      <c r="K478" s="8">
        <f>IF(G478 = "NULL", "NULL", G478*2)</f>
        <v>7.6</v>
      </c>
      <c r="L478" s="8">
        <f>IF(G478 = "NULL", "NULL", H478*2)</f>
        <v>215.46</v>
      </c>
      <c r="M478" s="11" t="str">
        <f>CONCATENATE(D478, CHAR(10), " - NET WT. ", TEXT(E478, "0.00"), " oz (", F478, " grams)")</f>
        <v>Southern Sweet Rib Rub Ingredients:
honey (refinery syrup, honey) evaporated cane juice, sea salt, dehydrated garlic, onion, bell pepper, lemon, sugar, chili pepper, paprika, citric acid, yeast extract, celery, natural flavor (lemon oil, garlic oil)spices, extractives of paprika for color
• Packed in a facility and/or equipment that produces products containing peanuts, tree nuts, soybean, milk, dairy, eggs, fish, shellfish, wheat, sesame. •
 - NET WT. 1.90 oz (53.865 grams)</v>
      </c>
      <c r="N478" s="12">
        <v>10000000296</v>
      </c>
      <c r="O478" s="12">
        <v>30000000296</v>
      </c>
      <c r="P478" s="12">
        <v>50000000296</v>
      </c>
      <c r="Q478" s="12">
        <v>70000000296</v>
      </c>
      <c r="R478" s="12">
        <v>90000000296</v>
      </c>
      <c r="S478" s="12">
        <v>11000000296</v>
      </c>
      <c r="T478" s="12">
        <v>13000000296</v>
      </c>
      <c r="U478" s="10"/>
      <c r="V478" s="11"/>
      <c r="W478" s="8">
        <f>IF(G478 = "NULL", "NULL", G478/4)</f>
        <v>0.95</v>
      </c>
      <c r="X478" s="8">
        <f>IF(W478 = "NULL", "NULL", W478*28.35)</f>
        <v>26.932500000000001</v>
      </c>
      <c r="Y478" s="8">
        <f>IF(G478 = "NULL", "NULL", G478*4)</f>
        <v>15.2</v>
      </c>
      <c r="Z478" s="8">
        <f>IF(G478 = "NULL", "NULL", H478*4)</f>
        <v>430.92</v>
      </c>
      <c r="AA478" s="15">
        <v>15000000296</v>
      </c>
      <c r="AB478" s="8">
        <f>IF(OR(E478 = "NULL", G478 = "NULL"), "NULL", (E478+G478)/2)</f>
        <v>2.8499999999999996</v>
      </c>
      <c r="AC478" s="8">
        <f>IF(OR(F478 = "NULL", H478 = "NULL"), "NULL", (F478+H478)/2)</f>
        <v>80.797499999999999</v>
      </c>
      <c r="AD478" s="15">
        <v>17000000296</v>
      </c>
      <c r="AE478" s="8">
        <f>IF(H478 = "NULL", "NULL", AF478/28.35)</f>
        <v>9.5</v>
      </c>
      <c r="AF478" s="8">
        <f>IF(H478 = "NULL", "NULL", J478*2)</f>
        <v>269.32499999999999</v>
      </c>
      <c r="AG478" s="15">
        <v>19000000296</v>
      </c>
      <c r="AH478" s="8">
        <f>IF(AB478 = "NULL", "NULL", AB478*2)</f>
        <v>5.6999999999999993</v>
      </c>
      <c r="AI478" s="8">
        <f>IF(AC478 = "NULL", "NULL", AC478*2)</f>
        <v>161.595</v>
      </c>
      <c r="AJ478" s="15">
        <v>21000000296</v>
      </c>
      <c r="AK478" s="13"/>
      <c r="AL478" s="11" t="str">
        <f>SUBSTITUTE(D478,CHAR(10)&amp;"• Packed in a facility and/or equipment that produces products containing peanuts, tree nuts, soybean, milk, dairy, eggs, fish, shellfish, wheat, sesame. •","")</f>
        <v>Southern Sweet Rib Rub Ingredients:
honey (refinery syrup, honey) evaporated cane juice, sea salt, dehydrated garlic, onion, bell pepper, lemon, sugar, chili pepper, paprika, citric acid, yeast extract, celery, natural flavor (lemon oil, garlic oil)spices, extractives of paprika for color</v>
      </c>
    </row>
    <row r="479" spans="1:38" ht="90" x14ac:dyDescent="0.3">
      <c r="A479" s="10" t="s">
        <v>1064</v>
      </c>
      <c r="B479" s="10" t="s">
        <v>1065</v>
      </c>
      <c r="C479" s="10" t="s">
        <v>1065</v>
      </c>
      <c r="D479" s="11" t="s">
        <v>2502</v>
      </c>
      <c r="E479" s="8">
        <f>IF(F479 = "NULL", "NULL", F479/28.35)</f>
        <v>0.8</v>
      </c>
      <c r="F479" s="8">
        <v>22.680000000000003</v>
      </c>
      <c r="G479" s="8">
        <f>IF(H479 = "NULL", "NULL", H479/28.35)</f>
        <v>1.6</v>
      </c>
      <c r="H479" s="8">
        <v>45.360000000000007</v>
      </c>
      <c r="I479" s="8">
        <f>IF(G479 = "NULL", "NULL", G479*1.25)</f>
        <v>2</v>
      </c>
      <c r="J479" s="8">
        <f>IF(G479 = "NULL", "NULL", H479*1.25)</f>
        <v>56.70000000000001</v>
      </c>
      <c r="K479" s="8">
        <f>IF(G479 = "NULL", "NULL", G479*2)</f>
        <v>3.2</v>
      </c>
      <c r="L479" s="8">
        <f>IF(G479 = "NULL", "NULL", H479*2)</f>
        <v>90.720000000000013</v>
      </c>
      <c r="M479" s="11" t="str">
        <f>CONCATENATE(D479, CHAR(10), " - NET WT. ", TEXT(E479, "0.00"), " oz (", F479, " grams)")</f>
        <v>Soy Sauce Powder Ingredients:
soy bean, wheat, salt, maltodextrin
• DIRECTIONS: Mix with water to make soy sauce. •
• Packed in a facility and/or equipment that produces products containing peanuts, tree nuts, soybean, milk, dairy, eggs, fish, shellfish, wheat, sesame. •
 - NET WT. 0.80 oz (22.68 grams)</v>
      </c>
      <c r="N479" s="12">
        <v>10000000470</v>
      </c>
      <c r="O479" s="12">
        <v>30000000470</v>
      </c>
      <c r="P479" s="12">
        <v>50000000470</v>
      </c>
      <c r="Q479" s="12">
        <v>70000000470</v>
      </c>
      <c r="R479" s="12">
        <v>90000000470</v>
      </c>
      <c r="S479" s="12">
        <v>11000000470</v>
      </c>
      <c r="T479" s="12">
        <v>13000000470</v>
      </c>
      <c r="U479" s="10"/>
      <c r="V479" s="11"/>
      <c r="W479" s="8">
        <f>IF(G479 = "NULL", "NULL", G479/4)</f>
        <v>0.4</v>
      </c>
      <c r="X479" s="8">
        <f>IF(W479 = "NULL", "NULL", W479*28.35)</f>
        <v>11.340000000000002</v>
      </c>
      <c r="Y479" s="8">
        <f>IF(G479 = "NULL", "NULL", G479*4)</f>
        <v>6.4</v>
      </c>
      <c r="Z479" s="8">
        <f>IF(G479 = "NULL", "NULL", H479*4)</f>
        <v>181.44000000000003</v>
      </c>
      <c r="AA479" s="15">
        <v>15000000470</v>
      </c>
      <c r="AB479" s="8">
        <f>IF(OR(E479 = "NULL", G479 = "NULL"), "NULL", (E479+G479)/2)</f>
        <v>1.2000000000000002</v>
      </c>
      <c r="AC479" s="8">
        <f>IF(OR(F479 = "NULL", H479 = "NULL"), "NULL", (F479+H479)/2)</f>
        <v>34.020000000000003</v>
      </c>
      <c r="AD479" s="15">
        <v>17000000470</v>
      </c>
      <c r="AE479" s="8">
        <f>IF(H479 = "NULL", "NULL", AF479/28.35)</f>
        <v>4.0000000000000009</v>
      </c>
      <c r="AF479" s="8">
        <f>IF(H479 = "NULL", "NULL", J479*2)</f>
        <v>113.40000000000002</v>
      </c>
      <c r="AG479" s="15">
        <v>19000000470</v>
      </c>
      <c r="AH479" s="8">
        <f>IF(AB479 = "NULL", "NULL", AB479*2)</f>
        <v>2.4000000000000004</v>
      </c>
      <c r="AI479" s="8">
        <f>IF(AC479 = "NULL", "NULL", AC479*2)</f>
        <v>68.040000000000006</v>
      </c>
      <c r="AJ479" s="15">
        <v>21000000470</v>
      </c>
      <c r="AK479" s="13"/>
      <c r="AL479" s="11" t="str">
        <f>SUBSTITUTE(D479,CHAR(10)&amp;"• Packed in a facility and/or equipment that produces products containing peanuts, tree nuts, soybean, milk, dairy, eggs, fish, shellfish, wheat, sesame. •","")</f>
        <v>Soy Sauce Powder Ingredients:
soy bean, wheat, salt, maltodextrin
• DIRECTIONS: Mix with water to make soy sauce. •</v>
      </c>
    </row>
    <row r="480" spans="1:38" ht="90" x14ac:dyDescent="0.3">
      <c r="A480" s="10" t="s">
        <v>1066</v>
      </c>
      <c r="B480" s="10" t="s">
        <v>1067</v>
      </c>
      <c r="C480" s="10" t="s">
        <v>1067</v>
      </c>
      <c r="D480" s="11" t="s">
        <v>2593</v>
      </c>
      <c r="E480" s="8">
        <f>IF(F480 = "NULL", "NULL", F480/28.35)</f>
        <v>1.85</v>
      </c>
      <c r="F480" s="8">
        <v>52.447500000000005</v>
      </c>
      <c r="G480" s="8">
        <f>IF(H480 = "NULL", "NULL", H480/28.35)</f>
        <v>3.7</v>
      </c>
      <c r="H480" s="8">
        <v>104.89500000000001</v>
      </c>
      <c r="I480" s="8">
        <f>IF(G480 = "NULL", "NULL", G480*1.25)</f>
        <v>4.625</v>
      </c>
      <c r="J480" s="8">
        <f>IF(G480 = "NULL", "NULL", H480*1.25)</f>
        <v>131.11875000000001</v>
      </c>
      <c r="K480" s="8">
        <f>IF(G480 = "NULL", "NULL", G480*2)</f>
        <v>7.4</v>
      </c>
      <c r="L480" s="8">
        <f>IF(G480 = "NULL", "NULL", H480*2)</f>
        <v>209.79000000000002</v>
      </c>
      <c r="M480" s="11" t="str">
        <f>CONCATENATE(D480, CHAR(10), " - NET WT. ", TEXT(E480, "0.00"), " oz (", F480, " grams)")</f>
        <v>Spiced Chai Sugar Ingredients:
sugar, vanilla powder, cinnamon, mace, cardamom, allspice, cloves
• Packed in a facility and/or equipment that produces products containing peanuts, tree nuts, soybean, milk, dairy, eggs, fish, shellfish, wheat, sesame. •
 - NET WT. 1.85 oz (52.4475 grams)</v>
      </c>
      <c r="N480" s="12">
        <v>10000000467</v>
      </c>
      <c r="O480" s="12">
        <v>30000000467</v>
      </c>
      <c r="P480" s="12">
        <v>50000000467</v>
      </c>
      <c r="Q480" s="12">
        <v>70000000467</v>
      </c>
      <c r="R480" s="12">
        <v>90000000467</v>
      </c>
      <c r="S480" s="12">
        <v>11000000467</v>
      </c>
      <c r="T480" s="12">
        <v>13000000467</v>
      </c>
      <c r="U480" s="10"/>
      <c r="V480" s="11"/>
      <c r="W480" s="8">
        <f>IF(G480 = "NULL", "NULL", G480/4)</f>
        <v>0.92500000000000004</v>
      </c>
      <c r="X480" s="8">
        <f>IF(W480 = "NULL", "NULL", W480*28.35)</f>
        <v>26.223750000000003</v>
      </c>
      <c r="Y480" s="8">
        <f>IF(G480 = "NULL", "NULL", G480*4)</f>
        <v>14.8</v>
      </c>
      <c r="Z480" s="8">
        <f>IF(G480 = "NULL", "NULL", H480*4)</f>
        <v>419.58000000000004</v>
      </c>
      <c r="AA480" s="15">
        <v>15000000467</v>
      </c>
      <c r="AB480" s="8">
        <f>IF(OR(E480 = "NULL", G480 = "NULL"), "NULL", (E480+G480)/2)</f>
        <v>2.7750000000000004</v>
      </c>
      <c r="AC480" s="8">
        <f>IF(OR(F480 = "NULL", H480 = "NULL"), "NULL", (F480+H480)/2)</f>
        <v>78.671250000000015</v>
      </c>
      <c r="AD480" s="15">
        <v>17000000467</v>
      </c>
      <c r="AE480" s="8">
        <f>IF(H480 = "NULL", "NULL", AF480/28.35)</f>
        <v>9.25</v>
      </c>
      <c r="AF480" s="8">
        <f>IF(H480 = "NULL", "NULL", J480*2)</f>
        <v>262.23750000000001</v>
      </c>
      <c r="AG480" s="15">
        <v>19000000467</v>
      </c>
      <c r="AH480" s="8">
        <f>IF(AB480 = "NULL", "NULL", AB480*2)</f>
        <v>5.5500000000000007</v>
      </c>
      <c r="AI480" s="8">
        <f>IF(AC480 = "NULL", "NULL", AC480*2)</f>
        <v>157.34250000000003</v>
      </c>
      <c r="AJ480" s="15">
        <v>21000000467</v>
      </c>
      <c r="AK480" s="13"/>
      <c r="AL480" s="11" t="str">
        <f>SUBSTITUTE(D480,CHAR(10)&amp;"• Packed in a facility and/or equipment that produces products containing peanuts, tree nuts, soybean, milk, dairy, eggs, fish, shellfish, wheat, sesame. •","")</f>
        <v>Spiced Chai Sugar Ingredients:
sugar, vanilla powder, cinnamon, mace, cardamom, allspice, cloves</v>
      </c>
    </row>
    <row r="481" spans="1:38" ht="165" x14ac:dyDescent="0.3">
      <c r="A481" s="10" t="s">
        <v>1068</v>
      </c>
      <c r="B481" s="10" t="s">
        <v>1069</v>
      </c>
      <c r="C481" s="10" t="s">
        <v>1069</v>
      </c>
      <c r="D481" s="11" t="s">
        <v>2310</v>
      </c>
      <c r="E481" s="8">
        <f>IF(F481 = "NULL", "NULL", F481/28.35)</f>
        <v>1.4</v>
      </c>
      <c r="F481" s="8">
        <v>39.69</v>
      </c>
      <c r="G481" s="8">
        <f>IF(H481 = "NULL", "NULL", H481/28.35)</f>
        <v>2.8</v>
      </c>
      <c r="H481" s="8">
        <v>79.38</v>
      </c>
      <c r="I481" s="8">
        <f>IF(G481 = "NULL", "NULL", G481*1.25)</f>
        <v>3.5</v>
      </c>
      <c r="J481" s="8">
        <f>IF(G481 = "NULL", "NULL", H481*1.25)</f>
        <v>99.224999999999994</v>
      </c>
      <c r="K481" s="8">
        <f>IF(G481 = "NULL", "NULL", G481*2)</f>
        <v>5.6</v>
      </c>
      <c r="L481" s="8">
        <f>IF(G481 = "NULL", "NULL", H481*2)</f>
        <v>158.76</v>
      </c>
      <c r="M481" s="11" t="str">
        <f>CONCATENATE(D481, CHAR(10), " - NET WT. ", TEXT(E481, "0.00"), " oz (", F481, " grams)")</f>
        <v>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
• Packed in a facility and/or equipment that produces products containing peanuts, tree nuts, soybean, milk, dairy, eggs, fish, shellfish, wheat, sesame. •
 - NET WT. 1.40 oz (39.69 grams)</v>
      </c>
      <c r="N481" s="12">
        <v>10000000406</v>
      </c>
      <c r="O481" s="12">
        <v>30000000406</v>
      </c>
      <c r="P481" s="12">
        <v>50000000406</v>
      </c>
      <c r="Q481" s="12">
        <v>70000000406</v>
      </c>
      <c r="R481" s="12">
        <v>90000000406</v>
      </c>
      <c r="S481" s="12">
        <v>11000000406</v>
      </c>
      <c r="T481" s="12">
        <v>13000000406</v>
      </c>
      <c r="U481" s="10"/>
      <c r="V481" s="11"/>
      <c r="W481" s="8">
        <f>IF(G481 = "NULL", "NULL", G481/4)</f>
        <v>0.7</v>
      </c>
      <c r="X481" s="8">
        <f>IF(W481 = "NULL", "NULL", W481*28.35)</f>
        <v>19.844999999999999</v>
      </c>
      <c r="Y481" s="8">
        <f>IF(G481 = "NULL", "NULL", G481*4)</f>
        <v>11.2</v>
      </c>
      <c r="Z481" s="8">
        <f>IF(G481 = "NULL", "NULL", H481*4)</f>
        <v>317.52</v>
      </c>
      <c r="AA481" s="15">
        <v>15000000406</v>
      </c>
      <c r="AB481" s="8">
        <f>IF(OR(E481 = "NULL", G481 = "NULL"), "NULL", (E481+G481)/2)</f>
        <v>2.0999999999999996</v>
      </c>
      <c r="AC481" s="8">
        <f>IF(OR(F481 = "NULL", H481 = "NULL"), "NULL", (F481+H481)/2)</f>
        <v>59.534999999999997</v>
      </c>
      <c r="AD481" s="15">
        <v>17000000406</v>
      </c>
      <c r="AE481" s="8">
        <f>IF(H481 = "NULL", "NULL", AF481/28.35)</f>
        <v>6.9999999999999991</v>
      </c>
      <c r="AF481" s="8">
        <f>IF(H481 = "NULL", "NULL", J481*2)</f>
        <v>198.45</v>
      </c>
      <c r="AG481" s="15">
        <v>19000000406</v>
      </c>
      <c r="AH481" s="8">
        <f>IF(AB481 = "NULL", "NULL", AB481*2)</f>
        <v>4.1999999999999993</v>
      </c>
      <c r="AI481" s="8">
        <f>IF(AC481 = "NULL", "NULL", AC481*2)</f>
        <v>119.07</v>
      </c>
      <c r="AJ481" s="15">
        <v>21000000406</v>
      </c>
      <c r="AK481" s="13"/>
      <c r="AL481" s="11" t="str">
        <f>SUBSTITUTE(D481,CHAR(10)&amp;"• Packed in a facility and/or equipment that produces products containing peanuts, tree nuts, soybean, milk, dairy, eggs, fish, shellfish, wheat, sesame. •","")</f>
        <v>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v>
      </c>
    </row>
    <row r="482" spans="1:38" ht="105" x14ac:dyDescent="0.3">
      <c r="A482" s="10" t="s">
        <v>1071</v>
      </c>
      <c r="B482" s="10" t="s">
        <v>1785</v>
      </c>
      <c r="C482" s="10" t="s">
        <v>1785</v>
      </c>
      <c r="D482" s="11" t="s">
        <v>2279</v>
      </c>
      <c r="E482" s="8">
        <f>IF(F482 = "NULL", "NULL", F482/28.35)</f>
        <v>1.3051146384479717</v>
      </c>
      <c r="F482" s="8">
        <v>37</v>
      </c>
      <c r="G482" s="8">
        <f>IF(H482 = "NULL", "NULL", H482/28.35)</f>
        <v>2.6807760141093473</v>
      </c>
      <c r="H482" s="8">
        <v>76</v>
      </c>
      <c r="I482" s="8">
        <f>IF(G482 = "NULL", "NULL", G482*1.25)</f>
        <v>3.3509700176366843</v>
      </c>
      <c r="J482" s="8">
        <f>IF(G482 = "NULL", "NULL", H482*1.25)</f>
        <v>95</v>
      </c>
      <c r="K482" s="8">
        <f>IF(G482 = "NULL", "NULL", G482*2)</f>
        <v>5.3615520282186946</v>
      </c>
      <c r="L482" s="8">
        <f>IF(G482 = "NULL", "NULL", H482*2)</f>
        <v>152</v>
      </c>
      <c r="M482" s="11" t="str">
        <f>CONCATENATE(D482, CHAR(10), " - NET WT. ", TEXT(E482, "0.00"), " oz (", F482, " grams)")</f>
        <v>Spicy Apple Seasoning Ingredients:
brown sugar, spices including paprika, salt, dehydrated apple powder, garlic powder, soybean oil, tricalcium phosphate
• Packed in a facility and/or equipment that produces products containing peanuts, tree nuts, soybean, milk, dairy, eggs, fish, shellfish, wheat, sesame. •
 - NET WT. 1.31 oz (37 grams)</v>
      </c>
      <c r="N482" s="12">
        <v>10000000299</v>
      </c>
      <c r="O482" s="12">
        <v>30000000299</v>
      </c>
      <c r="P482" s="12">
        <v>50000000299</v>
      </c>
      <c r="Q482" s="12">
        <v>70000000299</v>
      </c>
      <c r="R482" s="12">
        <v>90000000299</v>
      </c>
      <c r="S482" s="12">
        <v>11000000299</v>
      </c>
      <c r="T482" s="12">
        <v>13000000299</v>
      </c>
      <c r="U482" s="10" t="s">
        <v>38</v>
      </c>
      <c r="V482" s="11" t="s">
        <v>154</v>
      </c>
      <c r="W482" s="8">
        <f>IF(G482 = "NULL", "NULL", G482/4)</f>
        <v>0.67019400352733682</v>
      </c>
      <c r="X482" s="8">
        <f>IF(W482 = "NULL", "NULL", W482*28.35)</f>
        <v>19</v>
      </c>
      <c r="Y482" s="8">
        <f>IF(G482 = "NULL", "NULL", G482*4)</f>
        <v>10.723104056437389</v>
      </c>
      <c r="Z482" s="8">
        <f>IF(G482 = "NULL", "NULL", H482*4)</f>
        <v>304</v>
      </c>
      <c r="AA482" s="15">
        <v>15000000299</v>
      </c>
      <c r="AB482" s="8">
        <f>IF(OR(E482 = "NULL", G482 = "NULL"), "NULL", (E482+G482)/2)</f>
        <v>1.9929453262786594</v>
      </c>
      <c r="AC482" s="8">
        <f>IF(OR(F482 = "NULL", H482 = "NULL"), "NULL", (F482+H482)/2)</f>
        <v>56.5</v>
      </c>
      <c r="AD482" s="15">
        <v>17000000299</v>
      </c>
      <c r="AE482" s="8">
        <f>IF(H482 = "NULL", "NULL", AF482/28.35)</f>
        <v>6.7019400352733687</v>
      </c>
      <c r="AF482" s="8">
        <f>IF(H482 = "NULL", "NULL", J482*2)</f>
        <v>190</v>
      </c>
      <c r="AG482" s="15">
        <v>19000000299</v>
      </c>
      <c r="AH482" s="8">
        <f>IF(AB482 = "NULL", "NULL", AB482*2)</f>
        <v>3.9858906525573188</v>
      </c>
      <c r="AI482" s="8">
        <f>IF(AC482 = "NULL", "NULL", AC482*2)</f>
        <v>113</v>
      </c>
      <c r="AJ482" s="15">
        <v>21000000299</v>
      </c>
      <c r="AK482" s="13" t="s">
        <v>1595</v>
      </c>
      <c r="AL482" s="11" t="str">
        <f>SUBSTITUTE(D482,CHAR(10)&amp;"• Packed in a facility and/or equipment that produces products containing peanuts, tree nuts, soybean, milk, dairy, eggs, fish, shellfish, wheat, sesame. •","")</f>
        <v>Spicy Apple Seasoning Ingredients:
brown sugar, spices including paprika, salt, dehydrated apple powder, garlic powder, soybean oil, tricalcium phosphate</v>
      </c>
    </row>
    <row r="483" spans="1:38" ht="90" x14ac:dyDescent="0.3">
      <c r="A483" s="39" t="s">
        <v>1072</v>
      </c>
      <c r="B483" s="10" t="s">
        <v>1073</v>
      </c>
      <c r="C483" s="10" t="s">
        <v>1074</v>
      </c>
      <c r="D483" s="11" t="s">
        <v>2139</v>
      </c>
      <c r="E483" s="8">
        <f>IF(F483 = "NULL", "NULL", F483/28.35)</f>
        <v>0.81128747795414458</v>
      </c>
      <c r="F483" s="8">
        <v>23</v>
      </c>
      <c r="G483" s="8">
        <f>IF(H483 = "NULL", "NULL", H483/28.35)</f>
        <v>1.6578483245149911</v>
      </c>
      <c r="H483" s="8">
        <v>47</v>
      </c>
      <c r="I483" s="8">
        <f>IF(G483 = "NULL", "NULL", G483*1.25)</f>
        <v>2.0723104056437389</v>
      </c>
      <c r="J483" s="8">
        <f>IF(G483 = "NULL", "NULL", H483*1.25)</f>
        <v>58.75</v>
      </c>
      <c r="K483" s="8">
        <f>IF(G483 = "NULL", "NULL", G483*2)</f>
        <v>3.3156966490299822</v>
      </c>
      <c r="L483" s="8">
        <f>IF(G483 = "NULL", "NULL", H483*2)</f>
        <v>94</v>
      </c>
      <c r="M483" s="11" t="str">
        <f>CONCATENATE(D483, CHAR(10), " - NET WT. ", TEXT(E483, "0.00"), " oz (", F483, " grams)")</f>
        <v>Spicy Italian Bread Dip Ingredients:
spices, sea salt, dehydrated onion, dehydrated garlic, paprika
• Packed in a facility and/or equipment that produces products containing peanuts, tree nuts, soybean, milk, dairy, eggs, fish, shellfish, wheat, sesame. •
 - NET WT. 0.81 oz (23 grams)</v>
      </c>
      <c r="N483" s="12">
        <v>10000000300</v>
      </c>
      <c r="O483" s="12">
        <v>30000000300</v>
      </c>
      <c r="P483" s="12">
        <v>50000000300</v>
      </c>
      <c r="Q483" s="12">
        <v>70000000300</v>
      </c>
      <c r="R483" s="12">
        <v>90000000300</v>
      </c>
      <c r="S483" s="12">
        <v>11000000300</v>
      </c>
      <c r="T483" s="12">
        <v>13000000300</v>
      </c>
      <c r="U483" s="10"/>
      <c r="V483" s="11" t="s">
        <v>455</v>
      </c>
      <c r="W483" s="8">
        <f>IF(G483 = "NULL", "NULL", G483/4)</f>
        <v>0.41446208112874777</v>
      </c>
      <c r="X483" s="8">
        <f>IF(W483 = "NULL", "NULL", W483*28.35)</f>
        <v>11.75</v>
      </c>
      <c r="Y483" s="8">
        <f>IF(G483 = "NULL", "NULL", G483*4)</f>
        <v>6.6313932980599644</v>
      </c>
      <c r="Z483" s="8">
        <f>IF(G483 = "NULL", "NULL", H483*4)</f>
        <v>188</v>
      </c>
      <c r="AA483" s="15">
        <v>15000000300</v>
      </c>
      <c r="AB483" s="8">
        <f>IF(OR(E483 = "NULL", G483 = "NULL"), "NULL", (E483+G483)/2)</f>
        <v>1.2345679012345678</v>
      </c>
      <c r="AC483" s="8">
        <f>IF(OR(F483 = "NULL", H483 = "NULL"), "NULL", (F483+H483)/2)</f>
        <v>35</v>
      </c>
      <c r="AD483" s="15">
        <v>17000000300</v>
      </c>
      <c r="AE483" s="8">
        <f>IF(H483 = "NULL", "NULL", AF483/28.35)</f>
        <v>4.1446208112874778</v>
      </c>
      <c r="AF483" s="8">
        <f>IF(H483 = "NULL", "NULL", J483*2)</f>
        <v>117.5</v>
      </c>
      <c r="AG483" s="15">
        <v>19000000300</v>
      </c>
      <c r="AH483" s="8">
        <f>IF(AB483 = "NULL", "NULL", AB483*2)</f>
        <v>2.4691358024691357</v>
      </c>
      <c r="AI483" s="8">
        <f>IF(AC483 = "NULL", "NULL", AC483*2)</f>
        <v>70</v>
      </c>
      <c r="AJ483" s="15">
        <v>21000000300</v>
      </c>
      <c r="AK483" s="13"/>
      <c r="AL483" s="11" t="str">
        <f>SUBSTITUTE(D483,CHAR(10)&amp;"• Packed in a facility and/or equipment that produces products containing peanuts, tree nuts, soybean, milk, dairy, eggs, fish, shellfish, wheat, sesame. •","")</f>
        <v>Spicy Italian Bread Dip Ingredients:
spices, sea salt, dehydrated onion, dehydrated garlic, paprika</v>
      </c>
    </row>
    <row r="484" spans="1:38" ht="90" x14ac:dyDescent="0.3">
      <c r="A484" s="41" t="s">
        <v>1929</v>
      </c>
      <c r="B484" s="10" t="s">
        <v>1918</v>
      </c>
      <c r="C484" s="10" t="s">
        <v>1919</v>
      </c>
      <c r="D484" s="11" t="s">
        <v>2229</v>
      </c>
      <c r="E484" s="8">
        <f>IF(F484 = "NULL", "NULL", F484/28.35)</f>
        <v>0.81128747795414458</v>
      </c>
      <c r="F484" s="8">
        <v>23</v>
      </c>
      <c r="G484" s="8">
        <f>IF(H484 = "NULL", "NULL", H484/28.35)</f>
        <v>1.6578483245149911</v>
      </c>
      <c r="H484" s="8">
        <v>47</v>
      </c>
      <c r="I484" s="8">
        <f>IF(G484 = "NULL", "NULL", G484*1.25)</f>
        <v>2.0723104056437389</v>
      </c>
      <c r="J484" s="8">
        <f>IF(G484 = "NULL", "NULL", H484*1.25)</f>
        <v>58.75</v>
      </c>
      <c r="K484" s="8">
        <f>IF(G484 = "NULL", "NULL", G484*2)</f>
        <v>3.3156966490299822</v>
      </c>
      <c r="L484" s="8">
        <f>IF(G484 = "NULL", "NULL", H484*2)</f>
        <v>94</v>
      </c>
      <c r="M484" s="11" t="str">
        <f>CONCATENATE(D484, CHAR(10), " - NET WT. ", TEXT(E484, "0.00"), " oz (", F484, " grams)")</f>
        <v>Spicy Italian Dipping Herbs Ingredients:
spices, sea salt, dehydrated onion, dehydrated garlic, paprika
• Packed in a facility and/or equipment that produces products containing peanuts, tree nuts, soybean, milk, dairy, eggs, fish, shellfish, wheat, sesame. •
 - NET WT. 0.81 oz (23 grams)</v>
      </c>
      <c r="N484" s="12">
        <v>10000000541</v>
      </c>
      <c r="O484" s="12">
        <v>30000000541</v>
      </c>
      <c r="P484" s="12">
        <v>50000000541</v>
      </c>
      <c r="Q484" s="12">
        <v>70000000541</v>
      </c>
      <c r="R484" s="12">
        <v>90000000541</v>
      </c>
      <c r="S484" s="12">
        <v>11000000541</v>
      </c>
      <c r="T484" s="12">
        <v>13000000541</v>
      </c>
      <c r="U484" s="10"/>
      <c r="V484" s="11" t="s">
        <v>455</v>
      </c>
      <c r="W484" s="8">
        <f>IF(G484 = "NULL", "NULL", G484/4)</f>
        <v>0.41446208112874777</v>
      </c>
      <c r="X484" s="8">
        <f>IF(W484 = "NULL", "NULL", W484*28.35)</f>
        <v>11.75</v>
      </c>
      <c r="Y484" s="8">
        <f>IF(G484 = "NULL", "NULL", G484*4)</f>
        <v>6.6313932980599644</v>
      </c>
      <c r="Z484" s="8">
        <f>IF(G484 = "NULL", "NULL", H484*4)</f>
        <v>188</v>
      </c>
      <c r="AA484" s="15">
        <v>15000000541</v>
      </c>
      <c r="AB484" s="8">
        <f>IF(OR(E484 = "NULL", G484 = "NULL"), "NULL", (E484+G484)/2)</f>
        <v>1.2345679012345678</v>
      </c>
      <c r="AC484" s="8">
        <f>IF(OR(F484 = "NULL", H484 = "NULL"), "NULL", (F484+H484)/2)</f>
        <v>35</v>
      </c>
      <c r="AD484" s="15">
        <v>17000000541</v>
      </c>
      <c r="AE484" s="8">
        <f>IF(H484 = "NULL", "NULL", AF484/28.35)</f>
        <v>4.1446208112874778</v>
      </c>
      <c r="AF484" s="8">
        <f>IF(H484 = "NULL", "NULL", J484*2)</f>
        <v>117.5</v>
      </c>
      <c r="AG484" s="15">
        <v>19000000541</v>
      </c>
      <c r="AH484" s="8">
        <f>IF(AB484 = "NULL", "NULL", AB484*2)</f>
        <v>2.4691358024691357</v>
      </c>
      <c r="AI484" s="8">
        <f>IF(AC484 = "NULL", "NULL", AC484*2)</f>
        <v>70</v>
      </c>
      <c r="AJ484" s="15">
        <v>21000000541</v>
      </c>
      <c r="AK484" s="13" t="s">
        <v>1936</v>
      </c>
      <c r="AL484" s="11" t="str">
        <f>SUBSTITUTE(D484,CHAR(10)&amp;"• Packed in a facility and/or equipment that produces products containing peanuts, tree nuts, soybean, milk, dairy, eggs, fish, shellfish, wheat, sesame. •","")</f>
        <v>Spicy Italian Dipping Herbs Ingredients:
spices, sea salt, dehydrated onion, dehydrated garlic, paprika</v>
      </c>
    </row>
    <row r="485" spans="1:38" ht="90" x14ac:dyDescent="0.3">
      <c r="A485" s="41" t="s">
        <v>1798</v>
      </c>
      <c r="B485" s="10" t="s">
        <v>1786</v>
      </c>
      <c r="C485" s="10" t="s">
        <v>1786</v>
      </c>
      <c r="D485" s="11" t="s">
        <v>2217</v>
      </c>
      <c r="E485" s="8">
        <f>IF(F485 = "NULL", "NULL", F485/28.35)</f>
        <v>0.81128747795414458</v>
      </c>
      <c r="F485" s="8">
        <v>23</v>
      </c>
      <c r="G485" s="8">
        <f>IF(H485 = "NULL", "NULL", H485/28.35)</f>
        <v>1.6578483245149911</v>
      </c>
      <c r="H485" s="8">
        <v>47</v>
      </c>
      <c r="I485" s="8">
        <f>IF(G485 = "NULL", "NULL", G485*1.25)</f>
        <v>2.0723104056437389</v>
      </c>
      <c r="J485" s="8">
        <f>IF(G485 = "NULL", "NULL", H485*1.25)</f>
        <v>58.75</v>
      </c>
      <c r="K485" s="8">
        <f>IF(G485 = "NULL", "NULL", G485*2)</f>
        <v>3.3156966490299822</v>
      </c>
      <c r="L485" s="8">
        <f>IF(G485 = "NULL", "NULL", H485*2)</f>
        <v>94</v>
      </c>
      <c r="M485" s="11" t="str">
        <f>CONCATENATE(D485, CHAR(10), " - NET WT. ", TEXT(E485, "0.00"), " oz (", F485, " grams)")</f>
        <v>Spicy Italian Seasoning Ingredients:
spices, sea salt, dehydrated onion, dehydrated garlic, paprika
• Packed in a facility and/or equipment that produces products containing peanuts, tree nuts, soybean, milk, dairy, eggs, fish, shellfish, wheat, sesame. •
 - NET WT. 0.81 oz (23 grams)</v>
      </c>
      <c r="N485" s="12">
        <v>10000000519</v>
      </c>
      <c r="O485" s="12">
        <v>30000000519</v>
      </c>
      <c r="P485" s="12">
        <v>50000000519</v>
      </c>
      <c r="Q485" s="12">
        <v>70000000519</v>
      </c>
      <c r="R485" s="12">
        <v>90000000519</v>
      </c>
      <c r="S485" s="12">
        <v>11000000519</v>
      </c>
      <c r="T485" s="12">
        <v>13000000519</v>
      </c>
      <c r="U485" s="24"/>
      <c r="W485" s="8">
        <f>IF(G485 = "NULL", "NULL", G485/4)</f>
        <v>0.41446208112874777</v>
      </c>
      <c r="X485" s="8">
        <f>IF(W485 = "NULL", "NULL", W485*28.35)</f>
        <v>11.75</v>
      </c>
      <c r="Y485" s="8">
        <f>IF(G485 = "NULL", "NULL", G485*4)</f>
        <v>6.6313932980599644</v>
      </c>
      <c r="Z485" s="8">
        <f>IF(G485 = "NULL", "NULL", H485*4)</f>
        <v>188</v>
      </c>
      <c r="AA485" s="15">
        <v>15000000519</v>
      </c>
      <c r="AB485" s="8">
        <f>IF(OR(E485 = "NULL", G485 = "NULL"), "NULL", (E485+G485)/2)</f>
        <v>1.2345679012345678</v>
      </c>
      <c r="AC485" s="8">
        <f>IF(OR(F485 = "NULL", H485 = "NULL"), "NULL", (F485+H485)/2)</f>
        <v>35</v>
      </c>
      <c r="AD485" s="15">
        <v>17000000519</v>
      </c>
      <c r="AE485" s="8">
        <f>IF(H485 = "NULL", "NULL", AF485/28.35)</f>
        <v>4.1446208112874778</v>
      </c>
      <c r="AF485" s="8">
        <f>IF(H485 = "NULL", "NULL", J485*2)</f>
        <v>117.5</v>
      </c>
      <c r="AG485" s="15">
        <v>19000000519</v>
      </c>
      <c r="AH485" s="8">
        <f>IF(AB485 = "NULL", "NULL", AB485*2)</f>
        <v>2.4691358024691357</v>
      </c>
      <c r="AI485" s="8">
        <f>IF(AC485 = "NULL", "NULL", AC485*2)</f>
        <v>70</v>
      </c>
      <c r="AJ485" s="15">
        <v>21000000519</v>
      </c>
      <c r="AK485" s="13" t="s">
        <v>1804</v>
      </c>
      <c r="AL485" s="11" t="str">
        <f>SUBSTITUTE(D485,CHAR(10)&amp;"• Packed in a facility and/or equipment that produces products containing peanuts, tree nuts, soybean, milk, dairy, eggs, fish, shellfish, wheat, sesame. •","")</f>
        <v>Spicy Italian Seasoning Ingredients:
spices, sea salt, dehydrated onion, dehydrated garlic, paprika</v>
      </c>
    </row>
    <row r="486" spans="1:38" ht="120" x14ac:dyDescent="0.3">
      <c r="A486" s="10" t="s">
        <v>1978</v>
      </c>
      <c r="B486" s="10" t="s">
        <v>1992</v>
      </c>
      <c r="C486" s="10" t="s">
        <v>1999</v>
      </c>
      <c r="D486" s="11" t="s">
        <v>2146</v>
      </c>
      <c r="E486" s="8">
        <f>IF(F486 = "NULL", "NULL", F486/28.35)</f>
        <v>1.1992945326278659</v>
      </c>
      <c r="F486" s="8">
        <v>34</v>
      </c>
      <c r="G486" s="8">
        <f>IF(H486 = "NULL", "NULL", H486/28.35)</f>
        <v>2.3985890652557318</v>
      </c>
      <c r="H486" s="8">
        <v>68</v>
      </c>
      <c r="I486" s="8">
        <f>IF(G486 = "NULL", "NULL", G486*1.25)</f>
        <v>2.9982363315696645</v>
      </c>
      <c r="J486" s="8">
        <f>IF(G486 = "NULL", "NULL", H486*1.25)</f>
        <v>85</v>
      </c>
      <c r="K486" s="8">
        <f>IF(G486 = "NULL", "NULL", G486*2)</f>
        <v>4.7971781305114636</v>
      </c>
      <c r="L486" s="8">
        <f>IF(G486 = "NULL", "NULL", H486*2)</f>
        <v>136</v>
      </c>
      <c r="M486" s="11" t="str">
        <f>CONCATENATE(D486, CHAR(10), " - NET WT. ", TEXT(E486, "0.00"), " oz (", F486, " grams)")</f>
        <v>Spicy Pale Ale Beer Seasoning Ingredients:
beer extract powder (grain, yeast, hops), salt, timut pepper, turmeric, sugar, lemon peel, coriander, garlic, onion, hops, marash chile
• ALLERGY ALERT: contains wheat •
• Packed in a facility and/or equipment that produces products containing peanuts, tree nuts, soybean, milk, dairy, eggs, fish, shellfish, wheat, sesame. •
 - NET WT. 1.20 oz (34 grams)</v>
      </c>
      <c r="N486" s="12">
        <v>10000000550</v>
      </c>
      <c r="O486" s="12">
        <v>30000000550</v>
      </c>
      <c r="P486" s="12">
        <v>50000000550</v>
      </c>
      <c r="Q486" s="12">
        <v>70000000550</v>
      </c>
      <c r="R486" s="12">
        <v>90000000550</v>
      </c>
      <c r="S486" s="12">
        <v>11000000550</v>
      </c>
      <c r="T486" s="12">
        <v>13000000550</v>
      </c>
      <c r="U486" s="24"/>
      <c r="V486" s="8" t="s">
        <v>836</v>
      </c>
      <c r="W486" s="8">
        <f>IF(G486 = "NULL", "NULL", G486/4)</f>
        <v>0.59964726631393295</v>
      </c>
      <c r="X486" s="8">
        <f>IF(W486 = "NULL", "NULL", W486*28.35)</f>
        <v>17</v>
      </c>
      <c r="Y486" s="8">
        <f>IF(G486 = "NULL", "NULL", G486*4)</f>
        <v>9.5943562610229272</v>
      </c>
      <c r="Z486" s="8">
        <f>IF(G486 = "NULL", "NULL", H486*4)</f>
        <v>272</v>
      </c>
      <c r="AA486" s="15">
        <v>15000000550</v>
      </c>
      <c r="AB486" s="8">
        <f>IF(OR(E486 = "NULL", G486 = "NULL"), "NULL", (E486+G486)/2)</f>
        <v>1.7989417989417988</v>
      </c>
      <c r="AC486" s="8">
        <f>IF(OR(F486 = "NULL", H486 = "NULL"), "NULL", (F486+H486)/2)</f>
        <v>51</v>
      </c>
      <c r="AD486" s="15">
        <v>17000000550</v>
      </c>
      <c r="AE486" s="15">
        <f>IF(H486 = "NULL", "NULL", AF486/28.35)</f>
        <v>5.9964726631393299</v>
      </c>
      <c r="AF486" s="15">
        <f>IF(H486 = "NULL", "NULL", J486*2)</f>
        <v>170</v>
      </c>
      <c r="AG486" s="15">
        <v>19000000550</v>
      </c>
      <c r="AH486" s="8">
        <f>IF(AB486 = "NULL", "NULL", AB486*2)</f>
        <v>3.5978835978835977</v>
      </c>
      <c r="AI486" s="8">
        <f>IF(AC486 = "NULL", "NULL", AC486*2)</f>
        <v>102</v>
      </c>
      <c r="AJ486" s="15">
        <v>21000000550</v>
      </c>
      <c r="AK486" s="13" t="s">
        <v>1988</v>
      </c>
      <c r="AL486" s="11" t="str">
        <f>SUBSTITUTE(D486,CHAR(10)&amp;"• Packed in a facility and/or equipment that produces products containing peanuts, tree nuts, soybean, milk, dairy, eggs, fish, shellfish, wheat, sesame. •","")</f>
        <v>Spicy Pale Ale Beer Seasoning Ingredients:
beer extract powder (grain, yeast, hops), salt, timut pepper, turmeric, sugar, lemon peel, coriander, garlic, onion, hops, marash chile
• ALLERGY ALERT: contains wheat •</v>
      </c>
    </row>
    <row r="487" spans="1:38" ht="90" x14ac:dyDescent="0.3">
      <c r="A487" s="10" t="s">
        <v>1075</v>
      </c>
      <c r="B487" s="10" t="s">
        <v>1076</v>
      </c>
      <c r="C487" s="10" t="s">
        <v>1077</v>
      </c>
      <c r="D487" s="11" t="s">
        <v>2363</v>
      </c>
      <c r="E487" s="8">
        <f>IF(F487 = "NULL", "NULL", F487/28.35)</f>
        <v>0.8</v>
      </c>
      <c r="F487" s="8">
        <v>22.680000000000003</v>
      </c>
      <c r="G487" s="8">
        <f>IF(H487 = "NULL", "NULL", H487/28.35)</f>
        <v>1.6</v>
      </c>
      <c r="H487" s="8">
        <v>45.360000000000007</v>
      </c>
      <c r="I487" s="8">
        <f>IF(G487 = "NULL", "NULL", G487*1.25)</f>
        <v>2</v>
      </c>
      <c r="J487" s="8">
        <f>IF(G487 = "NULL", "NULL", H487*1.25)</f>
        <v>56.70000000000001</v>
      </c>
      <c r="K487" s="8">
        <f>IF(G487 = "NULL", "NULL", G487*2)</f>
        <v>3.2</v>
      </c>
      <c r="L487" s="8">
        <f>IF(G487 = "NULL", "NULL", H487*2)</f>
        <v>90.720000000000013</v>
      </c>
      <c r="M487" s="11" t="str">
        <f>CONCATENATE(D487, CHAR(10), " - NET WT. ", TEXT(E487, "0.00"), " oz (", F487, " grams)")</f>
        <v>Spicy Rooibos Tea Ingredients:
rooibos, cardamom seeds, cardamom hull, cinnamon, brazil pepper, clove buds, flavoring
• Packed in a facility and/or equipment that produces products containing peanuts, tree nuts, soybean, milk, dairy, eggs, fish, shellfish, wheat, sesame. •
 - NET WT. 0.80 oz (22.68 grams)</v>
      </c>
      <c r="N487" s="12">
        <v>10000000301</v>
      </c>
      <c r="O487" s="12">
        <v>30000000301</v>
      </c>
      <c r="P487" s="12">
        <v>50000000301</v>
      </c>
      <c r="Q487" s="12">
        <v>70000000301</v>
      </c>
      <c r="R487" s="12">
        <v>90000000301</v>
      </c>
      <c r="S487" s="12">
        <v>11000000301</v>
      </c>
      <c r="T487" s="12">
        <v>13000000301</v>
      </c>
      <c r="U487" s="10" t="s">
        <v>38</v>
      </c>
      <c r="V487" s="11" t="s">
        <v>1299</v>
      </c>
      <c r="W487" s="8">
        <f>IF(G487 = "NULL", "NULL", G487/4)</f>
        <v>0.4</v>
      </c>
      <c r="X487" s="8">
        <f>IF(W487 = "NULL", "NULL", W487*28.35)</f>
        <v>11.340000000000002</v>
      </c>
      <c r="Y487" s="8">
        <f>IF(G487 = "NULL", "NULL", G487*4)</f>
        <v>6.4</v>
      </c>
      <c r="Z487" s="8">
        <f>IF(G487 = "NULL", "NULL", H487*4)</f>
        <v>181.44000000000003</v>
      </c>
      <c r="AA487" s="15">
        <v>15000000301</v>
      </c>
      <c r="AB487" s="8">
        <f>IF(OR(E487 = "NULL", G487 = "NULL"), "NULL", (E487+G487)/2)</f>
        <v>1.2000000000000002</v>
      </c>
      <c r="AC487" s="8">
        <f>IF(OR(F487 = "NULL", H487 = "NULL"), "NULL", (F487+H487)/2)</f>
        <v>34.020000000000003</v>
      </c>
      <c r="AD487" s="15">
        <v>17000000301</v>
      </c>
      <c r="AE487" s="8">
        <f>IF(H487 = "NULL", "NULL", AF487/28.35)</f>
        <v>4.0000000000000009</v>
      </c>
      <c r="AF487" s="8">
        <f>IF(H487 = "NULL", "NULL", J487*2)</f>
        <v>113.40000000000002</v>
      </c>
      <c r="AG487" s="15">
        <v>19000000301</v>
      </c>
      <c r="AH487" s="8">
        <f>IF(AB487 = "NULL", "NULL", AB487*2)</f>
        <v>2.4000000000000004</v>
      </c>
      <c r="AI487" s="8">
        <f>IF(AC487 = "NULL", "NULL", AC487*2)</f>
        <v>68.040000000000006</v>
      </c>
      <c r="AJ487" s="15">
        <v>21000000301</v>
      </c>
      <c r="AK487" s="13"/>
      <c r="AL487" s="11" t="str">
        <f>SUBSTITUTE(D487,CHAR(10)&amp;"• Packed in a facility and/or equipment that produces products containing peanuts, tree nuts, soybean, milk, dairy, eggs, fish, shellfish, wheat, sesame. •","")</f>
        <v>Spicy Rooibos Tea Ingredients:
rooibos, cardamom seeds, cardamom hull, cinnamon, brazil pepper, clove buds, flavoring</v>
      </c>
    </row>
    <row r="488" spans="1:38" ht="75" x14ac:dyDescent="0.3">
      <c r="A488" s="41" t="s">
        <v>2662</v>
      </c>
      <c r="B488" s="10" t="s">
        <v>2671</v>
      </c>
      <c r="C488" s="10" t="s">
        <v>2670</v>
      </c>
      <c r="D488" s="11" t="s">
        <v>2672</v>
      </c>
      <c r="E488" s="8">
        <f>IF(F488 = "NULL", "NULL", F488/28.35)</f>
        <v>0.8</v>
      </c>
      <c r="F488" s="8">
        <v>22.680000000000003</v>
      </c>
      <c r="G488" s="8">
        <f>IF(H488 = "NULL", "NULL", H488/28.35)</f>
        <v>1.6</v>
      </c>
      <c r="H488" s="8">
        <v>45.360000000000007</v>
      </c>
      <c r="I488" s="8">
        <f>IF(G488 = "NULL", "NULL", G488*1.25)</f>
        <v>2</v>
      </c>
      <c r="J488" s="8">
        <f>IF(G488 = "NULL", "NULL", H488*1.25)</f>
        <v>56.70000000000001</v>
      </c>
      <c r="K488" s="8">
        <f>IF(G488 = "NULL", "NULL", G488*2)</f>
        <v>3.2</v>
      </c>
      <c r="L488" s="8">
        <f>IF(G488 = "NULL", "NULL", H488*2)</f>
        <v>90.720000000000013</v>
      </c>
      <c r="M488" s="11" t="str">
        <f>CONCATENATE(D488, CHAR(10), " - NET WT. ", TEXT(E488, "0.00"), " oz (", F488, " grams)")</f>
        <v>Spilling The Tea In Salem Orange Spice Tea Ingredients:
black op tea, orange peel, orange oil, clove bud oil
• Packed in a facility and/or equipment that produces products containing peanuts, tree nuts, soybean, milk, dairy, eggs, fish, shellfish, wheat, sesame. •
 - NET WT. 0.80 oz (22.68 grams)</v>
      </c>
      <c r="N488" s="12">
        <v>10000000577</v>
      </c>
      <c r="O488" s="12">
        <v>30000000577</v>
      </c>
      <c r="P488" s="12">
        <v>50000000577</v>
      </c>
      <c r="Q488" s="12">
        <v>70000000577</v>
      </c>
      <c r="R488" s="12">
        <v>90000000577</v>
      </c>
      <c r="S488" s="12">
        <v>11000000577</v>
      </c>
      <c r="T488" s="12">
        <v>13000000577</v>
      </c>
      <c r="U488" s="10" t="s">
        <v>38</v>
      </c>
      <c r="V488" s="11" t="s">
        <v>1299</v>
      </c>
      <c r="W488" s="8">
        <f>IF(G488 = "NULL", "NULL", G488/4)</f>
        <v>0.4</v>
      </c>
      <c r="X488" s="8">
        <f>IF(W488 = "NULL", "NULL", W488*28.35)</f>
        <v>11.340000000000002</v>
      </c>
      <c r="Y488" s="8">
        <f>IF(G488 = "NULL", "NULL", G488*4)</f>
        <v>6.4</v>
      </c>
      <c r="Z488" s="8">
        <f>IF(G488 = "NULL", "NULL", H488*4)</f>
        <v>181.44000000000003</v>
      </c>
      <c r="AA488" s="15">
        <v>15000000577</v>
      </c>
      <c r="AB488" s="8">
        <f>IF(OR(E488 = "NULL", G488 = "NULL"), "NULL", (E488+G488)/2)</f>
        <v>1.2000000000000002</v>
      </c>
      <c r="AC488" s="8">
        <f>IF(OR(F488 = "NULL", H488 = "NULL"), "NULL", (F488+H488)/2)</f>
        <v>34.020000000000003</v>
      </c>
      <c r="AD488" s="15">
        <v>17000000577</v>
      </c>
      <c r="AE488" s="8">
        <f>IF(H488 = "NULL", "NULL", AF488/28.35)</f>
        <v>4.0000000000000009</v>
      </c>
      <c r="AF488" s="8">
        <f>IF(H488 = "NULL", "NULL", J488*2)</f>
        <v>113.40000000000002</v>
      </c>
      <c r="AG488" s="15">
        <v>19000000577</v>
      </c>
      <c r="AH488" s="8">
        <f>IF(AB488 = "NULL", "NULL", AB488*2)</f>
        <v>2.4000000000000004</v>
      </c>
      <c r="AI488" s="8">
        <f>IF(AC488 = "NULL", "NULL", AC488*2)</f>
        <v>68.040000000000006</v>
      </c>
      <c r="AJ488" s="15">
        <v>21000000577</v>
      </c>
      <c r="AK488" s="13" t="s">
        <v>2652</v>
      </c>
      <c r="AL488" s="11" t="str">
        <f>SUBSTITUTE(D488,CHAR(10)&amp;"• Packed in a facility and/or equipment that produces products containing peanuts, tree nuts, soybean, milk, dairy, eggs, fish, shellfish, wheat, sesame •","")</f>
        <v>Spilling The Tea In Salem Orange Spice Tea Ingredients:
black op tea, orange peel, orange oil, clove bud oil
• Packed in a facility and/or equipment that produces products containing peanuts, tree nuts, soybean, milk, dairy, eggs, fish, shellfish, wheat, sesame. •</v>
      </c>
    </row>
    <row r="489" spans="1:38" ht="195" x14ac:dyDescent="0.3">
      <c r="A489" s="10" t="s">
        <v>2006</v>
      </c>
      <c r="B489" s="10" t="s">
        <v>2012</v>
      </c>
      <c r="C489" s="10" t="s">
        <v>2013</v>
      </c>
      <c r="D489" s="11" t="s">
        <v>2646</v>
      </c>
      <c r="E489" s="8">
        <f>IF(F489 = "NULL", "NULL", F489/28.35)</f>
        <v>0.20458553791887124</v>
      </c>
      <c r="F489" s="8">
        <v>5.8</v>
      </c>
      <c r="G489" s="8">
        <f>IF(H489 = "NULL", "NULL", H489/28.35)</f>
        <v>0.35978835978835977</v>
      </c>
      <c r="H489" s="8">
        <v>10.199999999999999</v>
      </c>
      <c r="I489" s="8">
        <f>IF(G489 = "NULL", "NULL", G489*1.25)</f>
        <v>0.44973544973544971</v>
      </c>
      <c r="J489" s="8">
        <f>IF(G489 = "NULL", "NULL", H489*1.25)</f>
        <v>12.75</v>
      </c>
      <c r="K489" s="8">
        <f>IF(G489 = "NULL", "NULL", G489*2)</f>
        <v>0.71957671957671954</v>
      </c>
      <c r="L489" s="8">
        <f>IF(G489 = "NULL", "NULL", H489*2)</f>
        <v>20.399999999999999</v>
      </c>
      <c r="M489" s="11" t="str">
        <f>CONCATENATE(D489, CHAR(10), " - NET WT. ", TEXT(E489, "0.00"), " oz (", F489, " grams)")</f>
        <v>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Mix 1/4 cup dip mix with 8 oz. cream cheese &amp; 1/2 cup milk. Refrigerate at least 2 hours. •
• Packed in a facility and/or equipment that produces products containing peanuts, tree nuts, soybean, milk, dairy, eggs, fish, shellfish, wheat, sesame. •
 - NET WT. 0.20 oz (5.8 grams)</v>
      </c>
      <c r="N489" s="12">
        <v>10000000558</v>
      </c>
      <c r="O489" s="12">
        <v>30000000558</v>
      </c>
      <c r="P489" s="12">
        <v>50000000558</v>
      </c>
      <c r="Q489" s="12">
        <v>70000000558</v>
      </c>
      <c r="R489" s="12">
        <v>90000000558</v>
      </c>
      <c r="S489" s="12">
        <v>11000000558</v>
      </c>
      <c r="T489" s="12">
        <v>13000000558</v>
      </c>
      <c r="U489" s="24"/>
      <c r="V489" s="8" t="s">
        <v>255</v>
      </c>
      <c r="W489" s="8">
        <f>IF(G489 = "NULL", "NULL", G489/4)</f>
        <v>8.9947089947089942E-2</v>
      </c>
      <c r="X489" s="8">
        <f>IF(W489 = "NULL", "NULL", W489*28.35)</f>
        <v>2.5499999999999998</v>
      </c>
      <c r="Y489" s="8">
        <f>IF(G489 = "NULL", "NULL", G489*4)</f>
        <v>1.4391534391534391</v>
      </c>
      <c r="Z489" s="8">
        <f>IF(G489 = "NULL", "NULL", H489*4)</f>
        <v>40.799999999999997</v>
      </c>
      <c r="AA489" s="15">
        <v>15000000558</v>
      </c>
      <c r="AB489" s="8">
        <f>IF(OR(E489 = "NULL", G489 = "NULL"), "NULL", (E489+G489)/2)</f>
        <v>0.2821869488536155</v>
      </c>
      <c r="AC489" s="8">
        <f>IF(OR(F489 = "NULL", H489 = "NULL"), "NULL", (F489+H489)/2)</f>
        <v>8</v>
      </c>
      <c r="AD489" s="15">
        <v>17000000558</v>
      </c>
      <c r="AE489" s="15">
        <f>IF(H489 = "NULL", "NULL", AF489/28.35)</f>
        <v>0.89947089947089942</v>
      </c>
      <c r="AF489" s="15">
        <f>IF(H489 = "NULL", "NULL", J489*2)</f>
        <v>25.5</v>
      </c>
      <c r="AG489" s="15">
        <v>19000000558</v>
      </c>
      <c r="AH489" s="8">
        <f>IF(AB489 = "NULL", "NULL", AB489*2)</f>
        <v>0.56437389770723101</v>
      </c>
      <c r="AI489" s="8">
        <f>IF(AC489 = "NULL", "NULL", AC489*2)</f>
        <v>16</v>
      </c>
      <c r="AJ489" s="15">
        <v>21000000558</v>
      </c>
      <c r="AK489" s="13"/>
      <c r="AL489" s="11" t="str">
        <f>SUBSTITUTE(D489,CHAR(10)&amp;"• Packed in a facility and/or equipment that produces products containing peanuts, tree nuts, soybean, milk, dairy, eggs, fish, shellfish, wheat, sesame. •","")</f>
        <v>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Mix 1/4 cup dip mix with 8 oz. cream cheese &amp; 1/2 cup milk. Refrigerate at least 2 hours. •</v>
      </c>
    </row>
    <row r="490" spans="1:38" ht="90" x14ac:dyDescent="0.3">
      <c r="A490" s="10" t="s">
        <v>1078</v>
      </c>
      <c r="B490" s="10" t="s">
        <v>1079</v>
      </c>
      <c r="C490" s="10" t="s">
        <v>1080</v>
      </c>
      <c r="D490" s="11" t="s">
        <v>2564</v>
      </c>
      <c r="E490" s="8">
        <f>IF(F490 = "NULL", "NULL", F490/28.35)</f>
        <v>1.9</v>
      </c>
      <c r="F490" s="8">
        <v>53.865000000000002</v>
      </c>
      <c r="G490" s="8">
        <f>IF(H490 = "NULL", "NULL", H490/28.35)</f>
        <v>3.8</v>
      </c>
      <c r="H490" s="8">
        <v>107.73</v>
      </c>
      <c r="I490" s="8">
        <f>IF(G490 = "NULL", "NULL", G490*1.25)</f>
        <v>4.75</v>
      </c>
      <c r="J490" s="8">
        <f>IF(G490 = "NULL", "NULL", H490*1.25)</f>
        <v>134.66249999999999</v>
      </c>
      <c r="K490" s="8">
        <f>IF(G490 = "NULL", "NULL", G490*2)</f>
        <v>7.6</v>
      </c>
      <c r="L490" s="8">
        <f>IF(G490 = "NULL", "NULL", H490*2)</f>
        <v>215.46</v>
      </c>
      <c r="M490" s="11" t="str">
        <f>CONCATENATE(D490, CHAR(10), " - NET WT. ", TEXT(E490, "0.00"), " oz (", F490, " grams)")</f>
        <v>Sriracha Lime Sea Salt Ingredients:
sea salt, organic paprika, organic habanero chili powder, organic garlic powder, citric acid
• Packed in a facility and/or equipment that produces products containing peanuts, tree nuts, soybean, milk, dairy, eggs, fish, shellfish, wheat, sesame. •
 - NET WT. 1.90 oz (53.865 grams)</v>
      </c>
      <c r="N490" s="12">
        <v>10000000302</v>
      </c>
      <c r="O490" s="12">
        <v>30000000302</v>
      </c>
      <c r="P490" s="12">
        <v>50000000302</v>
      </c>
      <c r="Q490" s="12">
        <v>70000000302</v>
      </c>
      <c r="R490" s="12">
        <v>90000000302</v>
      </c>
      <c r="S490" s="12">
        <v>11000000302</v>
      </c>
      <c r="T490" s="12">
        <v>13000000302</v>
      </c>
      <c r="U490" s="10"/>
      <c r="V490" s="11"/>
      <c r="W490" s="8">
        <f>IF(G490 = "NULL", "NULL", G490/4)</f>
        <v>0.95</v>
      </c>
      <c r="X490" s="8">
        <f>IF(W490 = "NULL", "NULL", W490*28.35)</f>
        <v>26.932500000000001</v>
      </c>
      <c r="Y490" s="8">
        <f>IF(G490 = "NULL", "NULL", G490*4)</f>
        <v>15.2</v>
      </c>
      <c r="Z490" s="8">
        <f>IF(G490 = "NULL", "NULL", H490*4)</f>
        <v>430.92</v>
      </c>
      <c r="AA490" s="15">
        <v>15000000302</v>
      </c>
      <c r="AB490" s="8">
        <f>IF(OR(E490 = "NULL", G490 = "NULL"), "NULL", (E490+G490)/2)</f>
        <v>2.8499999999999996</v>
      </c>
      <c r="AC490" s="8">
        <f>IF(OR(F490 = "NULL", H490 = "NULL"), "NULL", (F490+H490)/2)</f>
        <v>80.797499999999999</v>
      </c>
      <c r="AD490" s="15">
        <v>17000000302</v>
      </c>
      <c r="AE490" s="8">
        <f>IF(H490 = "NULL", "NULL", AF490/28.35)</f>
        <v>9.5</v>
      </c>
      <c r="AF490" s="8">
        <f>IF(H490 = "NULL", "NULL", J490*2)</f>
        <v>269.32499999999999</v>
      </c>
      <c r="AG490" s="15">
        <v>19000000302</v>
      </c>
      <c r="AH490" s="8">
        <f>IF(AB490 = "NULL", "NULL", AB490*2)</f>
        <v>5.6999999999999993</v>
      </c>
      <c r="AI490" s="8">
        <f>IF(AC490 = "NULL", "NULL", AC490*2)</f>
        <v>161.595</v>
      </c>
      <c r="AJ490" s="15">
        <v>21000000302</v>
      </c>
      <c r="AK490" s="13"/>
      <c r="AL490" s="11" t="str">
        <f>SUBSTITUTE(D490,CHAR(10)&amp;"• Packed in a facility and/or equipment that produces products containing peanuts, tree nuts, soybean, milk, dairy, eggs, fish, shellfish, wheat, sesame. •","")</f>
        <v>Sriracha Lime Sea Salt Ingredients:
sea salt, organic paprika, organic habanero chili powder, organic garlic powder, citric acid</v>
      </c>
    </row>
    <row r="491" spans="1:38" ht="120" x14ac:dyDescent="0.3">
      <c r="A491" s="10" t="s">
        <v>1081</v>
      </c>
      <c r="B491" s="10" t="s">
        <v>1082</v>
      </c>
      <c r="C491" s="10" t="s">
        <v>1083</v>
      </c>
      <c r="D491" s="11" t="s">
        <v>2519</v>
      </c>
      <c r="E491" s="8">
        <f>IF(F491 = "NULL", "NULL", F491/28.35)</f>
        <v>2.0105820105820107</v>
      </c>
      <c r="F491" s="8">
        <v>57</v>
      </c>
      <c r="G491" s="8">
        <f>IF(H491 = "NULL", "NULL", H491/28.35)</f>
        <v>4.2328042328042326</v>
      </c>
      <c r="H491" s="8">
        <v>120</v>
      </c>
      <c r="I491" s="8">
        <f>IF(G491 = "NULL", "NULL", G491*1.25)</f>
        <v>5.2910052910052912</v>
      </c>
      <c r="J491" s="8">
        <f>IF(G491 = "NULL", "NULL", H491*1.25)</f>
        <v>150</v>
      </c>
      <c r="K491" s="8">
        <f>IF(G491 = "NULL", "NULL", G491*2)</f>
        <v>8.4656084656084651</v>
      </c>
      <c r="L491" s="8">
        <f>IF(G491 = "NULL", "NULL", H491*2)</f>
        <v>240</v>
      </c>
      <c r="M491" s="11" t="str">
        <f>CONCATENATE(D491, CHAR(10), " - NET WT. ", TEXT(E491, "0.00"), " oz (", F491, " grams)")</f>
        <v>Sriracha Sea Salt Ingredients:
sea salt, organic paprika, organic habanero chili powder, organic garlic powder, citric acid
• This product does not supply iodide -- a necessary nutrient •
• Packed in a facility and/or equipment that produces products containing peanuts, tree nuts, soybean, milk, dairy, eggs, fish, shellfish, wheat, sesame. •
 - NET WT. 2.01 oz (57 grams)</v>
      </c>
      <c r="N491" s="12">
        <v>10000000303</v>
      </c>
      <c r="O491" s="12">
        <v>30000000303</v>
      </c>
      <c r="P491" s="12">
        <v>50000000303</v>
      </c>
      <c r="Q491" s="12">
        <v>70000000303</v>
      </c>
      <c r="R491" s="12">
        <v>90000000303</v>
      </c>
      <c r="S491" s="12">
        <v>11000000303</v>
      </c>
      <c r="T491" s="12">
        <v>13000000303</v>
      </c>
      <c r="U491" s="10" t="s">
        <v>38</v>
      </c>
      <c r="V491" s="11" t="s">
        <v>183</v>
      </c>
      <c r="W491" s="8">
        <f>IF(G491 = "NULL", "NULL", G491/4)</f>
        <v>1.0582010582010581</v>
      </c>
      <c r="X491" s="8">
        <f>IF(W491 = "NULL", "NULL", W491*28.35)</f>
        <v>30</v>
      </c>
      <c r="Y491" s="8">
        <f>IF(G491 = "NULL", "NULL", G491*4)</f>
        <v>16.93121693121693</v>
      </c>
      <c r="Z491" s="8">
        <f>IF(G491 = "NULL", "NULL", H491*4)</f>
        <v>480</v>
      </c>
      <c r="AA491" s="15">
        <v>15000000303</v>
      </c>
      <c r="AB491" s="8">
        <f>IF(OR(E491 = "NULL", G491 = "NULL"), "NULL", (E491+G491)/2)</f>
        <v>3.1216931216931219</v>
      </c>
      <c r="AC491" s="8">
        <f>IF(OR(F491 = "NULL", H491 = "NULL"), "NULL", (F491+H491)/2)</f>
        <v>88.5</v>
      </c>
      <c r="AD491" s="15">
        <v>17000000303</v>
      </c>
      <c r="AE491" s="8">
        <f>IF(H491 = "NULL", "NULL", AF491/28.35)</f>
        <v>10.582010582010582</v>
      </c>
      <c r="AF491" s="8">
        <f>IF(H491 = "NULL", "NULL", J491*2)</f>
        <v>300</v>
      </c>
      <c r="AG491" s="15">
        <v>19000000303</v>
      </c>
      <c r="AH491" s="8">
        <f>IF(AB491 = "NULL", "NULL", AB491*2)</f>
        <v>6.2433862433862437</v>
      </c>
      <c r="AI491" s="8">
        <f>IF(AC491 = "NULL", "NULL", AC491*2)</f>
        <v>177</v>
      </c>
      <c r="AJ491" s="15">
        <v>21000000303</v>
      </c>
      <c r="AK491" s="13"/>
      <c r="AL491" s="11" t="str">
        <f>SUBSTITUTE(D491,CHAR(10)&amp;"• Packed in a facility and/or equipment that produces products containing peanuts, tree nuts, soybean, milk, dairy, eggs, fish, shellfish, wheat, sesame. •","")</f>
        <v>Sriracha Sea Salt Ingredients:
sea salt, organic paprika, organic habanero chili powder, organic garlic powder, citric acid
• This product does not supply iodide -- a necessary nutrient •</v>
      </c>
    </row>
    <row r="492" spans="1:38" ht="75" x14ac:dyDescent="0.3">
      <c r="A492" s="10" t="s">
        <v>1084</v>
      </c>
      <c r="B492" s="10" t="s">
        <v>1787</v>
      </c>
      <c r="C492" s="10" t="s">
        <v>1788</v>
      </c>
      <c r="D492" s="11" t="s">
        <v>2518</v>
      </c>
      <c r="E492" s="8">
        <f>IF(F492 = "NULL", "NULL", F492/28.35)</f>
        <v>2.0458553791887124</v>
      </c>
      <c r="F492" s="8">
        <v>58</v>
      </c>
      <c r="G492" s="8">
        <f>IF(H492 = "NULL", "NULL", H492/28.35)</f>
        <v>4.3738977072310403</v>
      </c>
      <c r="H492" s="8">
        <v>124</v>
      </c>
      <c r="I492" s="8">
        <f>IF(G492 = "NULL", "NULL", G492*1.25)</f>
        <v>5.4673721340388006</v>
      </c>
      <c r="J492" s="8">
        <f>IF(G492 = "NULL", "NULL", H492*1.25)</f>
        <v>155</v>
      </c>
      <c r="K492" s="8">
        <f>IF(G492 = "NULL", "NULL", G492*2)</f>
        <v>8.7477954144620806</v>
      </c>
      <c r="L492" s="8">
        <f>IF(G492 = "NULL", "NULL", H492*2)</f>
        <v>248</v>
      </c>
      <c r="M492" s="11" t="str">
        <f>CONCATENATE(D492, CHAR(10), " - NET WT. ", TEXT(E492, "0.00"), " oz (", F492, " grams)")</f>
        <v>St. Simons Sea Salt Blend Ingredients:
coarse sea salt, pink peppercorns, cut &amp; sifted rosemary
• Packed in a facility and/or equipment that produces products containing peanuts, tree nuts, soybean, milk, dairy, eggs, fish, shellfish, wheat, sesame. •
 - NET WT. 2.05 oz (58 grams)</v>
      </c>
      <c r="N492" s="12">
        <v>10000000304</v>
      </c>
      <c r="O492" s="12">
        <v>30000000304</v>
      </c>
      <c r="P492" s="12">
        <v>50000000304</v>
      </c>
      <c r="Q492" s="12">
        <v>70000000304</v>
      </c>
      <c r="R492" s="12">
        <v>90000000304</v>
      </c>
      <c r="S492" s="12">
        <v>11000000304</v>
      </c>
      <c r="T492" s="12">
        <v>13000000304</v>
      </c>
      <c r="U492" s="10" t="s">
        <v>38</v>
      </c>
      <c r="V492" s="11" t="s">
        <v>646</v>
      </c>
      <c r="W492" s="8">
        <f>IF(G492 = "NULL", "NULL", G492/4)</f>
        <v>1.0934744268077601</v>
      </c>
      <c r="X492" s="8">
        <f>IF(W492 = "NULL", "NULL", W492*28.35)</f>
        <v>31</v>
      </c>
      <c r="Y492" s="8">
        <f>IF(G492 = "NULL", "NULL", G492*4)</f>
        <v>17.495590828924161</v>
      </c>
      <c r="Z492" s="8">
        <f>IF(G492 = "NULL", "NULL", H492*4)</f>
        <v>496</v>
      </c>
      <c r="AA492" s="15">
        <v>15000000304</v>
      </c>
      <c r="AB492" s="8">
        <f>IF(OR(E492 = "NULL", G492 = "NULL"), "NULL", (E492+G492)/2)</f>
        <v>3.2098765432098766</v>
      </c>
      <c r="AC492" s="8">
        <f>IF(OR(F492 = "NULL", H492 = "NULL"), "NULL", (F492+H492)/2)</f>
        <v>91</v>
      </c>
      <c r="AD492" s="15">
        <v>17000000304</v>
      </c>
      <c r="AE492" s="8">
        <f>IF(H492 = "NULL", "NULL", AF492/28.35)</f>
        <v>10.934744268077601</v>
      </c>
      <c r="AF492" s="8">
        <f>IF(H492 = "NULL", "NULL", J492*2)</f>
        <v>310</v>
      </c>
      <c r="AG492" s="15">
        <v>19000000304</v>
      </c>
      <c r="AH492" s="8">
        <f>IF(AB492 = "NULL", "NULL", AB492*2)</f>
        <v>6.4197530864197532</v>
      </c>
      <c r="AI492" s="8">
        <f>IF(AC492 = "NULL", "NULL", AC492*2)</f>
        <v>182</v>
      </c>
      <c r="AJ492" s="15">
        <v>21000000304</v>
      </c>
      <c r="AK492" s="13" t="s">
        <v>85</v>
      </c>
      <c r="AL492" s="11" t="str">
        <f>SUBSTITUTE(D492,CHAR(10)&amp;"• Packed in a facility and/or equipment that produces products containing peanuts, tree nuts, soybean, milk, dairy, eggs, fish, shellfish, wheat, sesame. •","")</f>
        <v>St. Simons Sea Salt Blend Ingredients:
coarse sea salt, pink peppercorns, cut &amp; sifted rosemary</v>
      </c>
    </row>
    <row r="493" spans="1:38" ht="135" x14ac:dyDescent="0.3">
      <c r="A493" s="10" t="s">
        <v>1085</v>
      </c>
      <c r="B493" s="10" t="s">
        <v>1086</v>
      </c>
      <c r="C493" s="10" t="s">
        <v>1087</v>
      </c>
      <c r="D493" s="11" t="s">
        <v>2568</v>
      </c>
      <c r="E493" s="8">
        <f>IF(F493 = "NULL", "NULL", F493/28.35)</f>
        <v>2.9</v>
      </c>
      <c r="F493" s="8">
        <v>82.215000000000003</v>
      </c>
      <c r="G493" s="8">
        <f>IF(H493 = "NULL", "NULL", H493/28.35)</f>
        <v>5.8</v>
      </c>
      <c r="H493" s="8">
        <v>164.43</v>
      </c>
      <c r="I493" s="8">
        <f>IF(G493 = "NULL", "NULL", G493*1.25)</f>
        <v>7.25</v>
      </c>
      <c r="J493" s="8">
        <f>IF(G493 = "NULL", "NULL", H493*1.25)</f>
        <v>205.53750000000002</v>
      </c>
      <c r="K493" s="8">
        <f>IF(G493 = "NULL", "NULL", G493*2)</f>
        <v>11.6</v>
      </c>
      <c r="L493" s="8">
        <f>IF(G493 = "NULL", "NULL", H493*2)</f>
        <v>328.86</v>
      </c>
      <c r="M493" s="11" t="str">
        <f>CONCATENATE(D493, CHAR(10), " - NET WT. ", TEXT(E493, "0.00"), " oz (", F493, " grams)")</f>
        <v>Steak House Sea Salt Ingredients:
salt, worcestershire sauce powder [(distilled vinegar, molasses, corn syrup, salt, caramel color, garlic powder, sugar, spices, tamarind, natural flavor, sulfiting agents), ip maltodextrin, silicon dioxide (anti-caking agent).] garlic, pepper. contains sulfites
• Packed in a facility and/or equipment that produces products containing peanuts, tree nuts, soybean, milk, dairy, eggs, fish, shellfish, wheat, sesame. •
 - NET WT. 2.90 oz (82.215 grams)</v>
      </c>
      <c r="N493" s="12">
        <v>10000000305</v>
      </c>
      <c r="O493" s="12">
        <v>30000000305</v>
      </c>
      <c r="P493" s="12">
        <v>50000000305</v>
      </c>
      <c r="Q493" s="12">
        <v>70000000305</v>
      </c>
      <c r="R493" s="12">
        <v>90000000305</v>
      </c>
      <c r="S493" s="12">
        <v>11000000305</v>
      </c>
      <c r="T493" s="12">
        <v>13000000305</v>
      </c>
      <c r="U493" s="10" t="s">
        <v>38</v>
      </c>
      <c r="V493" s="11"/>
      <c r="W493" s="8">
        <f>IF(G493 = "NULL", "NULL", G493/4)</f>
        <v>1.45</v>
      </c>
      <c r="X493" s="8">
        <f>IF(W493 = "NULL", "NULL", W493*28.35)</f>
        <v>41.107500000000002</v>
      </c>
      <c r="Y493" s="8">
        <f>IF(G493 = "NULL", "NULL", G493*4)</f>
        <v>23.2</v>
      </c>
      <c r="Z493" s="8">
        <f>IF(G493 = "NULL", "NULL", H493*4)</f>
        <v>657.72</v>
      </c>
      <c r="AA493" s="15">
        <v>15000000305</v>
      </c>
      <c r="AB493" s="8">
        <f>IF(OR(E493 = "NULL", G493 = "NULL"), "NULL", (E493+G493)/2)</f>
        <v>4.3499999999999996</v>
      </c>
      <c r="AC493" s="8">
        <f>IF(OR(F493 = "NULL", H493 = "NULL"), "NULL", (F493+H493)/2)</f>
        <v>123.32250000000001</v>
      </c>
      <c r="AD493" s="15">
        <v>17000000305</v>
      </c>
      <c r="AE493" s="8">
        <f>IF(H493 = "NULL", "NULL", AF493/28.35)</f>
        <v>14.5</v>
      </c>
      <c r="AF493" s="8">
        <f>IF(H493 = "NULL", "NULL", J493*2)</f>
        <v>411.07500000000005</v>
      </c>
      <c r="AG493" s="15">
        <v>19000000305</v>
      </c>
      <c r="AH493" s="8">
        <f>IF(AB493 = "NULL", "NULL", AB493*2)</f>
        <v>8.6999999999999993</v>
      </c>
      <c r="AI493" s="8">
        <f>IF(AC493 = "NULL", "NULL", AC493*2)</f>
        <v>246.64500000000001</v>
      </c>
      <c r="AJ493" s="15">
        <v>21000000305</v>
      </c>
      <c r="AK493" s="13"/>
      <c r="AL493" s="11" t="str">
        <f>SUBSTITUTE(D493,CHAR(10)&amp;"• Packed in a facility and/or equipment that produces products containing peanuts, tree nuts, soybean, milk, dairy, eggs, fish, shellfish, wheat, sesame. •","")</f>
        <v>Steak House Sea Salt Ingredients:
salt, worcestershire sauce powder [(distilled vinegar, molasses, corn syrup, salt, caramel color, garlic powder, sugar, spices, tamarind, natural flavor, sulfiting agents), ip maltodextrin, silicon dioxide (anti-caking agent).] garlic, pepper. contains sulfites</v>
      </c>
    </row>
    <row r="494" spans="1:38" ht="90" x14ac:dyDescent="0.3">
      <c r="A494" s="10" t="s">
        <v>1088</v>
      </c>
      <c r="B494" s="10" t="s">
        <v>1089</v>
      </c>
      <c r="C494" s="10" t="s">
        <v>1089</v>
      </c>
      <c r="D494" s="11" t="s">
        <v>2488</v>
      </c>
      <c r="E494" s="8">
        <f>IF(F494 = "NULL", "NULL", F494/28.35)</f>
        <v>0.91710758377425039</v>
      </c>
      <c r="F494" s="8">
        <v>26</v>
      </c>
      <c r="G494" s="8">
        <f>IF(H494 = "NULL", "NULL", H494/28.35)</f>
        <v>1.8342151675485008</v>
      </c>
      <c r="H494" s="8">
        <v>52</v>
      </c>
      <c r="I494" s="8">
        <f>IF(G494 = "NULL", "NULL", G494*1.25)</f>
        <v>2.2927689594356258</v>
      </c>
      <c r="J494" s="8">
        <f>IF(G494 = "NULL", "NULL", H494*1.25)</f>
        <v>65</v>
      </c>
      <c r="K494" s="8">
        <f>IF(G494 = "NULL", "NULL", G494*2)</f>
        <v>3.6684303350970016</v>
      </c>
      <c r="L494" s="8">
        <f>IF(G494 = "NULL", "NULL", H494*2)</f>
        <v>104</v>
      </c>
      <c r="M494" s="11" t="str">
        <f>CONCATENATE(D494, CHAR(10), " - NET WT. ", TEXT(E494, "0.00"), " oz (", F494, " grams)")</f>
        <v>Stir Fry Seasoning Ingredients:
garlic, onion, ginger, red pepper, sesame, bell peppers, sea salt, orange peel, sugar
• Packed in a facility and/or equipment that produces products containing peanuts, tree nuts, soybean, milk, dairy, eggs, fish, shellfish, wheat, sesame. •
 - NET WT. 0.92 oz (26 grams)</v>
      </c>
      <c r="N494" s="12">
        <v>10000000306</v>
      </c>
      <c r="O494" s="12">
        <v>30000000306</v>
      </c>
      <c r="P494" s="12">
        <v>50000000306</v>
      </c>
      <c r="Q494" s="12">
        <v>70000000306</v>
      </c>
      <c r="R494" s="12">
        <v>90000000306</v>
      </c>
      <c r="S494" s="12">
        <v>11000000306</v>
      </c>
      <c r="T494" s="12">
        <v>13000000306</v>
      </c>
      <c r="U494" s="10" t="s">
        <v>38</v>
      </c>
      <c r="V494" s="11" t="s">
        <v>1623</v>
      </c>
      <c r="W494" s="8">
        <f>IF(G494 = "NULL", "NULL", G494/4)</f>
        <v>0.4585537918871252</v>
      </c>
      <c r="X494" s="8">
        <f>IF(W494 = "NULL", "NULL", W494*28.35)</f>
        <v>13</v>
      </c>
      <c r="Y494" s="8">
        <f>IF(G494 = "NULL", "NULL", G494*4)</f>
        <v>7.3368606701940031</v>
      </c>
      <c r="Z494" s="8">
        <f>IF(G494 = "NULL", "NULL", H494*4)</f>
        <v>208</v>
      </c>
      <c r="AA494" s="15">
        <v>15000000306</v>
      </c>
      <c r="AB494" s="8">
        <f>IF(OR(E494 = "NULL", G494 = "NULL"), "NULL", (E494+G494)/2)</f>
        <v>1.3756613756613756</v>
      </c>
      <c r="AC494" s="8">
        <f>IF(OR(F494 = "NULL", H494 = "NULL"), "NULL", (F494+H494)/2)</f>
        <v>39</v>
      </c>
      <c r="AD494" s="15">
        <v>17000000306</v>
      </c>
      <c r="AE494" s="8">
        <f>IF(H494 = "NULL", "NULL", AF494/28.35)</f>
        <v>4.5855379188712524</v>
      </c>
      <c r="AF494" s="8">
        <f>IF(H494 = "NULL", "NULL", J494*2)</f>
        <v>130</v>
      </c>
      <c r="AG494" s="15">
        <v>19000000306</v>
      </c>
      <c r="AH494" s="8">
        <f>IF(AB494 = "NULL", "NULL", AB494*2)</f>
        <v>2.7513227513227512</v>
      </c>
      <c r="AI494" s="8">
        <f>IF(AC494 = "NULL", "NULL", AC494*2)</f>
        <v>78</v>
      </c>
      <c r="AJ494" s="15">
        <v>21000000306</v>
      </c>
      <c r="AK494" s="13" t="s">
        <v>1622</v>
      </c>
      <c r="AL494" s="11" t="str">
        <f>SUBSTITUTE(D494,CHAR(10)&amp;"• Packed in a facility and/or equipment that produces products containing peanuts, tree nuts, soybean, milk, dairy, eggs, fish, shellfish, wheat, sesame. •","")</f>
        <v>Stir Fry Seasoning Ingredients:
garlic, onion, ginger, red pepper, sesame, bell peppers, sea salt, orange peel, sugar</v>
      </c>
    </row>
    <row r="495" spans="1:38" ht="195" x14ac:dyDescent="0.3">
      <c r="A495" s="10" t="s">
        <v>1090</v>
      </c>
      <c r="B495" s="10" t="s">
        <v>1091</v>
      </c>
      <c r="C495" s="10" t="s">
        <v>1092</v>
      </c>
      <c r="D495" s="11" t="s">
        <v>2624</v>
      </c>
      <c r="E495" s="8">
        <f>IF(F495 = "NULL", "NULL", F495/28.35)</f>
        <v>1.6875</v>
      </c>
      <c r="F495" s="8">
        <v>47.840625000000003</v>
      </c>
      <c r="G495" s="8">
        <f>IF(H495 = "NULL", "NULL", H495/28.35)</f>
        <v>3.375</v>
      </c>
      <c r="H495" s="8">
        <v>95.681250000000006</v>
      </c>
      <c r="I495" s="8">
        <f>IF(G495 = "NULL", "NULL", G495*1.25)</f>
        <v>4.21875</v>
      </c>
      <c r="J495" s="8">
        <f>IF(G495 = "NULL", "NULL", H495*1.25)</f>
        <v>119.6015625</v>
      </c>
      <c r="K495" s="8">
        <f>IF(G495 = "NULL", "NULL", G495*2)</f>
        <v>6.75</v>
      </c>
      <c r="L495" s="8">
        <f>IF(G495 = "NULL", "NULL", H495*2)</f>
        <v>191.36250000000001</v>
      </c>
      <c r="M495" s="11" t="str">
        <f>CONCATENATE(D495, CHAR(10), " - NET WT. ", TEXT(E495, "0.00"), " oz (", F495, " grams)")</f>
        <v>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495" s="12">
        <v>10000000307</v>
      </c>
      <c r="O495" s="12">
        <v>30000000307</v>
      </c>
      <c r="P495" s="12">
        <v>50000000307</v>
      </c>
      <c r="Q495" s="12">
        <v>70000000307</v>
      </c>
      <c r="R495" s="12">
        <v>90000000307</v>
      </c>
      <c r="S495" s="12">
        <v>11000000307</v>
      </c>
      <c r="T495" s="12">
        <v>13000000307</v>
      </c>
      <c r="U495" s="10"/>
      <c r="V495" s="11" t="s">
        <v>255</v>
      </c>
      <c r="W495" s="8">
        <f>IF(G495 = "NULL", "NULL", G495/4)</f>
        <v>0.84375</v>
      </c>
      <c r="X495" s="8">
        <f>IF(W495 = "NULL", "NULL", W495*28.35)</f>
        <v>23.920312500000001</v>
      </c>
      <c r="Y495" s="8">
        <f>IF(G495 = "NULL", "NULL", G495*4)</f>
        <v>13.5</v>
      </c>
      <c r="Z495" s="8">
        <f>IF(G495 = "NULL", "NULL", H495*4)</f>
        <v>382.72500000000002</v>
      </c>
      <c r="AA495" s="15">
        <v>15000000307</v>
      </c>
      <c r="AB495" s="8">
        <f>IF(OR(E495 = "NULL", G495 = "NULL"), "NULL", (E495+G495)/2)</f>
        <v>2.53125</v>
      </c>
      <c r="AC495" s="8">
        <f>IF(OR(F495 = "NULL", H495 = "NULL"), "NULL", (F495+H495)/2)</f>
        <v>71.760937500000011</v>
      </c>
      <c r="AD495" s="15">
        <v>17000000307</v>
      </c>
      <c r="AE495" s="8">
        <f>IF(H495 = "NULL", "NULL", AF495/28.35)</f>
        <v>8.4375</v>
      </c>
      <c r="AF495" s="8">
        <f>IF(H495 = "NULL", "NULL", J495*2)</f>
        <v>239.203125</v>
      </c>
      <c r="AG495" s="15">
        <v>19000000307</v>
      </c>
      <c r="AH495" s="8">
        <f>IF(AB495 = "NULL", "NULL", AB495*2)</f>
        <v>5.0625</v>
      </c>
      <c r="AI495" s="8">
        <f>IF(AC495 = "NULL", "NULL", AC495*2)</f>
        <v>143.52187500000002</v>
      </c>
      <c r="AJ495" s="15">
        <v>21000000307</v>
      </c>
      <c r="AK495" s="13"/>
      <c r="AL495" s="11" t="str">
        <f>SUBSTITUTE(D495,CHAR(10)&amp;"• Packed in a facility and/or equipment that produces products containing peanuts, tree nuts, soybean, milk, dairy, eggs, fish, shellfish, wheat, sesame. •","")</f>
        <v>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v>
      </c>
    </row>
    <row r="496" spans="1:38" ht="105" x14ac:dyDescent="0.3">
      <c r="A496" s="10" t="s">
        <v>1093</v>
      </c>
      <c r="B496" s="10" t="s">
        <v>1094</v>
      </c>
      <c r="C496" s="10" t="s">
        <v>1095</v>
      </c>
      <c r="D496" s="11" t="s">
        <v>2408</v>
      </c>
      <c r="E496" s="8">
        <f>IF(F496 = "NULL", "NULL", F496/28.35)</f>
        <v>1.1000000000000001</v>
      </c>
      <c r="F496" s="8">
        <v>31.185000000000006</v>
      </c>
      <c r="G496" s="8">
        <f>IF(H496 = "NULL", "NULL", H496/28.35)</f>
        <v>2.2000000000000002</v>
      </c>
      <c r="H496" s="8">
        <v>62.370000000000012</v>
      </c>
      <c r="I496" s="8">
        <f>IF(G496 = "NULL", "NULL", G496*1.25)</f>
        <v>2.75</v>
      </c>
      <c r="J496" s="8">
        <f>IF(G496 = "NULL", "NULL", H496*1.25)</f>
        <v>77.96250000000002</v>
      </c>
      <c r="K496" s="8">
        <f>IF(G496 = "NULL", "NULL", G496*2)</f>
        <v>4.4000000000000004</v>
      </c>
      <c r="L496" s="8">
        <f>IF(G496 = "NULL", "NULL", H496*2)</f>
        <v>124.74000000000002</v>
      </c>
      <c r="M496" s="11" t="str">
        <f>CONCATENATE(D496, CHAR(10), " - NET WT. ", TEXT(E496, "0.00"), " oz (", F496, " grams)")</f>
        <v>Sugar Cookie Popcorn Seasoning Ingredients:
sugar, natural flavors (contains milk), salt, less than 2% silicon dioxide added to prevent caking
• ALLERGY ALERT: contains milk •
• Packed in a facility and/or equipment that produces products containing peanuts, tree nuts, soybean, milk, dairy, eggs, fish, shellfish, wheat, sesame. •
 - NET WT. 1.10 oz (31.185 grams)</v>
      </c>
      <c r="N496" s="12">
        <v>10000000308</v>
      </c>
      <c r="O496" s="12">
        <v>30000000308</v>
      </c>
      <c r="P496" s="12">
        <v>50000000308</v>
      </c>
      <c r="Q496" s="12">
        <v>70000000308</v>
      </c>
      <c r="R496" s="12">
        <v>90000000308</v>
      </c>
      <c r="S496" s="12">
        <v>11000000308</v>
      </c>
      <c r="T496" s="12">
        <v>13000000308</v>
      </c>
      <c r="U496" s="10" t="s">
        <v>38</v>
      </c>
      <c r="V496" s="11" t="s">
        <v>82</v>
      </c>
      <c r="W496" s="8">
        <f>IF(G496 = "NULL", "NULL", G496/4)</f>
        <v>0.55000000000000004</v>
      </c>
      <c r="X496" s="8">
        <f>IF(W496 = "NULL", "NULL", W496*28.35)</f>
        <v>15.592500000000003</v>
      </c>
      <c r="Y496" s="8">
        <f>IF(G496 = "NULL", "NULL", G496*4)</f>
        <v>8.8000000000000007</v>
      </c>
      <c r="Z496" s="8">
        <f>IF(G496 = "NULL", "NULL", H496*4)</f>
        <v>249.48000000000005</v>
      </c>
      <c r="AA496" s="15">
        <v>15000000308</v>
      </c>
      <c r="AB496" s="8">
        <f>IF(OR(E496 = "NULL", G496 = "NULL"), "NULL", (E496+G496)/2)</f>
        <v>1.6500000000000001</v>
      </c>
      <c r="AC496" s="8">
        <f>IF(OR(F496 = "NULL", H496 = "NULL"), "NULL", (F496+H496)/2)</f>
        <v>46.777500000000011</v>
      </c>
      <c r="AD496" s="15">
        <v>17000000308</v>
      </c>
      <c r="AE496" s="8">
        <f>IF(H496 = "NULL", "NULL", AF496/28.35)</f>
        <v>5.5000000000000009</v>
      </c>
      <c r="AF496" s="8">
        <f>IF(H496 = "NULL", "NULL", J496*2)</f>
        <v>155.92500000000004</v>
      </c>
      <c r="AG496" s="15">
        <v>19000000308</v>
      </c>
      <c r="AH496" s="8">
        <f>IF(AB496 = "NULL", "NULL", AB496*2)</f>
        <v>3.3000000000000003</v>
      </c>
      <c r="AI496" s="8">
        <f>IF(AC496 = "NULL", "NULL", AC496*2)</f>
        <v>93.555000000000021</v>
      </c>
      <c r="AJ496" s="15">
        <v>21000000308</v>
      </c>
      <c r="AK496" s="13"/>
      <c r="AL496" s="11" t="str">
        <f>SUBSTITUTE(D496,CHAR(10)&amp;"• Packed in a facility and/or equipment that produces products containing peanuts, tree nuts, soybean, milk, dairy, eggs, fish, shellfish, wheat, sesame. •","")</f>
        <v>Sugar Cookie Popcorn Seasoning Ingredients:
sugar, natural flavors (contains milk), salt, less than 2% silicon dioxide added to prevent caking
• ALLERGY ALERT: contains milk •</v>
      </c>
    </row>
    <row r="497" spans="1:38" ht="105" x14ac:dyDescent="0.3">
      <c r="A497" s="10" t="s">
        <v>1096</v>
      </c>
      <c r="B497" s="10" t="s">
        <v>1097</v>
      </c>
      <c r="C497" s="10" t="s">
        <v>1098</v>
      </c>
      <c r="D497" s="11" t="s">
        <v>2120</v>
      </c>
      <c r="E497" s="8">
        <f>IF(F497 = "NULL", "NULL", F497/28.35)</f>
        <v>0.8</v>
      </c>
      <c r="F497" s="8">
        <v>22.680000000000003</v>
      </c>
      <c r="G497" s="8">
        <f>IF(H497 = "NULL", "NULL", H497/28.35)</f>
        <v>1.6</v>
      </c>
      <c r="H497" s="8">
        <v>45.360000000000007</v>
      </c>
      <c r="I497" s="8">
        <f>IF(G497 = "NULL", "NULL", G497*1.25)</f>
        <v>2</v>
      </c>
      <c r="J497" s="8">
        <f>IF(G497 = "NULL", "NULL", H497*1.25)</f>
        <v>56.70000000000001</v>
      </c>
      <c r="K497" s="8">
        <f>IF(G497 = "NULL", "NULL", G497*2)</f>
        <v>3.2</v>
      </c>
      <c r="L497" s="8">
        <f>IF(G497 = "NULL", "NULL", H497*2)</f>
        <v>90.720000000000013</v>
      </c>
      <c r="M497" s="11" t="str">
        <f>CONCATENATE(D497, CHAR(10), " - NET WT. ", TEXT(E497, "0.00"), " oz (", F497, " grams)")</f>
        <v>Summer Garden Bread Dip Ingredients:
dehydrated vegetables (garlic, onion, red bell pepper) sea salt, spices, sesame seeds, honey granules (cane sugar, honey) citric acid
• Packed in a facility and/or equipment that produces products containing peanuts, tree nuts, soybean, milk, dairy, eggs, fish, shellfish, wheat, sesame. •
 - NET WT. 0.80 oz (22.68 grams)</v>
      </c>
      <c r="N497" s="12">
        <v>10000000309</v>
      </c>
      <c r="O497" s="12">
        <v>30000000309</v>
      </c>
      <c r="P497" s="12">
        <v>50000000309</v>
      </c>
      <c r="Q497" s="12">
        <v>70000000309</v>
      </c>
      <c r="R497" s="12">
        <v>90000000309</v>
      </c>
      <c r="S497" s="12">
        <v>11000000309</v>
      </c>
      <c r="T497" s="12">
        <v>13000000309</v>
      </c>
      <c r="U497" s="10"/>
      <c r="V497" s="11"/>
      <c r="W497" s="8">
        <f>IF(G497 = "NULL", "NULL", G497/4)</f>
        <v>0.4</v>
      </c>
      <c r="X497" s="8">
        <f>IF(W497 = "NULL", "NULL", W497*28.35)</f>
        <v>11.340000000000002</v>
      </c>
      <c r="Y497" s="8">
        <f>IF(G497 = "NULL", "NULL", G497*4)</f>
        <v>6.4</v>
      </c>
      <c r="Z497" s="8">
        <f>IF(G497 = "NULL", "NULL", H497*4)</f>
        <v>181.44000000000003</v>
      </c>
      <c r="AA497" s="15">
        <v>15000000309</v>
      </c>
      <c r="AB497" s="8">
        <f>IF(OR(E497 = "NULL", G497 = "NULL"), "NULL", (E497+G497)/2)</f>
        <v>1.2000000000000002</v>
      </c>
      <c r="AC497" s="8">
        <f>IF(OR(F497 = "NULL", H497 = "NULL"), "NULL", (F497+H497)/2)</f>
        <v>34.020000000000003</v>
      </c>
      <c r="AD497" s="15">
        <v>17000000309</v>
      </c>
      <c r="AE497" s="8">
        <f>IF(H497 = "NULL", "NULL", AF497/28.35)</f>
        <v>4.0000000000000009</v>
      </c>
      <c r="AF497" s="8">
        <f>IF(H497 = "NULL", "NULL", J497*2)</f>
        <v>113.40000000000002</v>
      </c>
      <c r="AG497" s="15">
        <v>19000000309</v>
      </c>
      <c r="AH497" s="8">
        <f>IF(AB497 = "NULL", "NULL", AB497*2)</f>
        <v>2.4000000000000004</v>
      </c>
      <c r="AI497" s="8">
        <f>IF(AC497 = "NULL", "NULL", AC497*2)</f>
        <v>68.040000000000006</v>
      </c>
      <c r="AJ497" s="15">
        <v>21000000309</v>
      </c>
      <c r="AK497" s="13"/>
      <c r="AL497" s="11" t="str">
        <f>SUBSTITUTE(D497,CHAR(10)&amp;"• Packed in a facility and/or equipment that produces products containing peanuts, tree nuts, soybean, milk, dairy, eggs, fish, shellfish, wheat, sesame. •","")</f>
        <v>Summer Garden Bread Dip Ingredients:
dehydrated vegetables (garlic, onion, red bell pepper) sea salt, spices, sesame seeds, honey granules (cane sugar, honey) citric acid</v>
      </c>
    </row>
    <row r="498" spans="1:38" ht="90" x14ac:dyDescent="0.3">
      <c r="A498" s="10" t="s">
        <v>1099</v>
      </c>
      <c r="B498" s="10" t="s">
        <v>1100</v>
      </c>
      <c r="C498" s="10" t="s">
        <v>1101</v>
      </c>
      <c r="D498" s="11" t="s">
        <v>2278</v>
      </c>
      <c r="E498" s="8">
        <f>IF(F498 = "NULL", "NULL", F498/28.35)</f>
        <v>1.4</v>
      </c>
      <c r="F498" s="8">
        <v>39.69</v>
      </c>
      <c r="G498" s="8">
        <f>IF(H498 = "NULL", "NULL", H498/28.35)</f>
        <v>2.8</v>
      </c>
      <c r="H498" s="8">
        <v>79.38</v>
      </c>
      <c r="I498" s="8">
        <f>IF(G498 = "NULL", "NULL", G498*1.25)</f>
        <v>3.5</v>
      </c>
      <c r="J498" s="8">
        <f>IF(G498 = "NULL", "NULL", H498*1.25)</f>
        <v>99.224999999999994</v>
      </c>
      <c r="K498" s="8">
        <f>IF(G498 = "NULL", "NULL", G498*2)</f>
        <v>5.6</v>
      </c>
      <c r="L498" s="8">
        <f>IF(G498 = "NULL", "NULL", H498*2)</f>
        <v>158.76</v>
      </c>
      <c r="M498" s="11" t="str">
        <f>CONCATENATE(D498, CHAR(10), " - NET WT. ", TEXT(E498, "0.00"), " oz (", F498, " grams)")</f>
        <v>Summer Sizzle Grill Seasoning Ingredients:
salt, sugar, spices, paprika, natural flavors, &lt;2% silicon dioxide to prevent caking
• Packed in a facility and/or equipment that produces products containing peanuts, tree nuts, soybean, milk, dairy, eggs, fish, shellfish, wheat, sesame. •
 - NET WT. 1.40 oz (39.69 grams)</v>
      </c>
      <c r="N498" s="12">
        <v>10000000310</v>
      </c>
      <c r="O498" s="12">
        <v>30000000310</v>
      </c>
      <c r="P498" s="12">
        <v>50000000310</v>
      </c>
      <c r="Q498" s="12">
        <v>70000000310</v>
      </c>
      <c r="R498" s="12">
        <v>90000000310</v>
      </c>
      <c r="S498" s="12">
        <v>11000000310</v>
      </c>
      <c r="T498" s="12">
        <v>13000000310</v>
      </c>
      <c r="U498" s="10"/>
      <c r="V498" s="11"/>
      <c r="W498" s="8">
        <f>IF(G498 = "NULL", "NULL", G498/4)</f>
        <v>0.7</v>
      </c>
      <c r="X498" s="8">
        <f>IF(W498 = "NULL", "NULL", W498*28.35)</f>
        <v>19.844999999999999</v>
      </c>
      <c r="Y498" s="8">
        <f>IF(G498 = "NULL", "NULL", G498*4)</f>
        <v>11.2</v>
      </c>
      <c r="Z498" s="8">
        <f>IF(G498 = "NULL", "NULL", H498*4)</f>
        <v>317.52</v>
      </c>
      <c r="AA498" s="15">
        <v>15000000310</v>
      </c>
      <c r="AB498" s="8">
        <f>IF(OR(E498 = "NULL", G498 = "NULL"), "NULL", (E498+G498)/2)</f>
        <v>2.0999999999999996</v>
      </c>
      <c r="AC498" s="8">
        <f>IF(OR(F498 = "NULL", H498 = "NULL"), "NULL", (F498+H498)/2)</f>
        <v>59.534999999999997</v>
      </c>
      <c r="AD498" s="15">
        <v>17000000310</v>
      </c>
      <c r="AE498" s="8">
        <f>IF(H498 = "NULL", "NULL", AF498/28.35)</f>
        <v>6.9999999999999991</v>
      </c>
      <c r="AF498" s="8">
        <f>IF(H498 = "NULL", "NULL", J498*2)</f>
        <v>198.45</v>
      </c>
      <c r="AG498" s="15">
        <v>19000000310</v>
      </c>
      <c r="AH498" s="8">
        <f>IF(AB498 = "NULL", "NULL", AB498*2)</f>
        <v>4.1999999999999993</v>
      </c>
      <c r="AI498" s="8">
        <f>IF(AC498 = "NULL", "NULL", AC498*2)</f>
        <v>119.07</v>
      </c>
      <c r="AJ498" s="15">
        <v>21000000310</v>
      </c>
      <c r="AK498" s="13"/>
      <c r="AL498" s="11" t="str">
        <f>SUBSTITUTE(D498,CHAR(10)&amp;"• Packed in a facility and/or equipment that produces products containing peanuts, tree nuts, soybean, milk, dairy, eggs, fish, shellfish, wheat, sesame. •","")</f>
        <v>Summer Sizzle Grill Seasoning Ingredients:
salt, sugar, spices, paprika, natural flavors, &lt;2% silicon dioxide to prevent caking</v>
      </c>
    </row>
    <row r="499" spans="1:38" ht="105" x14ac:dyDescent="0.3">
      <c r="A499" s="39" t="s">
        <v>1102</v>
      </c>
      <c r="B499" s="10" t="s">
        <v>1743</v>
      </c>
      <c r="C499" s="10" t="s">
        <v>1747</v>
      </c>
      <c r="D499" s="11" t="s">
        <v>2110</v>
      </c>
      <c r="E499" s="8">
        <f>IF(F499 = "NULL", "NULL", F499/28.35)</f>
        <v>1.128747795414462</v>
      </c>
      <c r="F499" s="8">
        <v>32</v>
      </c>
      <c r="G499" s="8">
        <f>IF(H499 = "NULL", "NULL", H499/28.35)</f>
        <v>2.3280423280423279</v>
      </c>
      <c r="H499" s="8">
        <v>66</v>
      </c>
      <c r="I499" s="8">
        <f>IF(G499 = "NULL", "NULL", G499*1.25)</f>
        <v>2.9100529100529098</v>
      </c>
      <c r="J499" s="8">
        <f>IF(G499 = "NULL", "NULL", H499*1.25)</f>
        <v>82.5</v>
      </c>
      <c r="K499" s="8">
        <f>IF(G499 = "NULL", "NULL", G499*2)</f>
        <v>4.6560846560846558</v>
      </c>
      <c r="L499" s="8">
        <f>IF(G499 = "NULL", "NULL", H499*2)</f>
        <v>132</v>
      </c>
      <c r="M499" s="11" t="str">
        <f>CONCATENATE(D499, CHAR(10), " - NET WT. ", TEXT(E499, "0.00"), " oz (", F499, " grams)")</f>
        <v>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499" s="12">
        <v>10000000311</v>
      </c>
      <c r="O499" s="12">
        <v>30000000311</v>
      </c>
      <c r="P499" s="12">
        <v>50000000311</v>
      </c>
      <c r="Q499" s="12">
        <v>70000000311</v>
      </c>
      <c r="R499" s="12">
        <v>90000000311</v>
      </c>
      <c r="S499" s="12">
        <v>11000000311</v>
      </c>
      <c r="T499" s="12">
        <v>13000000311</v>
      </c>
      <c r="U499" s="10" t="s">
        <v>38</v>
      </c>
      <c r="V499" s="11" t="s">
        <v>1298</v>
      </c>
      <c r="W499" s="8">
        <f>IF(G499 = "NULL", "NULL", G499/4)</f>
        <v>0.58201058201058198</v>
      </c>
      <c r="X499" s="8">
        <f>IF(W499 = "NULL", "NULL", W499*28.35)</f>
        <v>16.5</v>
      </c>
      <c r="Y499" s="8">
        <f>IF(G499 = "NULL", "NULL", G499*4)</f>
        <v>9.3121693121693117</v>
      </c>
      <c r="Z499" s="8">
        <f>IF(G499 = "NULL", "NULL", H499*4)</f>
        <v>264</v>
      </c>
      <c r="AA499" s="15">
        <v>15000000311</v>
      </c>
      <c r="AB499" s="8">
        <f>IF(OR(E499 = "NULL", G499 = "NULL"), "NULL", (E499+G499)/2)</f>
        <v>1.728395061728395</v>
      </c>
      <c r="AC499" s="8">
        <f>IF(OR(F499 = "NULL", H499 = "NULL"), "NULL", (F499+H499)/2)</f>
        <v>49</v>
      </c>
      <c r="AD499" s="15">
        <v>17000000311</v>
      </c>
      <c r="AE499" s="8">
        <f>IF(H499 = "NULL", "NULL", AF499/28.35)</f>
        <v>5.8201058201058196</v>
      </c>
      <c r="AF499" s="8">
        <f>IF(H499 = "NULL", "NULL", J499*2)</f>
        <v>165</v>
      </c>
      <c r="AG499" s="15">
        <v>19000000311</v>
      </c>
      <c r="AH499" s="8">
        <f>IF(AB499 = "NULL", "NULL", AB499*2)</f>
        <v>3.4567901234567899</v>
      </c>
      <c r="AI499" s="8">
        <f>IF(AC499 = "NULL", "NULL", AC499*2)</f>
        <v>98</v>
      </c>
      <c r="AJ499" s="15">
        <v>21000000311</v>
      </c>
      <c r="AK499" s="13"/>
      <c r="AL499" s="11" t="str">
        <f>SUBSTITUTE(D499,CHAR(10)&amp;"• Packed in a facility and/or equipment that produces products containing peanuts, tree nuts, soybean, milk, dairy, eggs, fish, shellfish, wheat, sesame. •","")</f>
        <v>Sundried Tomato &amp; Basil Bread Dip Ingredients:
salt, spices, dehydrated garlic, onion powder, red bell pepper, tomato, canola, silicone dioxide (anti-caking)
• ALLERGY ALERT: contains soybean oil •</v>
      </c>
    </row>
    <row r="500" spans="1:38" ht="105" x14ac:dyDescent="0.3">
      <c r="A500" s="41" t="s">
        <v>1103</v>
      </c>
      <c r="B500" s="10" t="s">
        <v>1748</v>
      </c>
      <c r="C500" s="10" t="s">
        <v>1749</v>
      </c>
      <c r="D500" s="11" t="s">
        <v>2190</v>
      </c>
      <c r="E500" s="8">
        <f>IF(F500 = "NULL", "NULL", F500/28.35)</f>
        <v>1.128747795414462</v>
      </c>
      <c r="F500" s="8">
        <v>32</v>
      </c>
      <c r="G500" s="8">
        <f>IF(H500 = "NULL", "NULL", H500/28.35)</f>
        <v>2.3280423280423279</v>
      </c>
      <c r="H500" s="8">
        <v>66</v>
      </c>
      <c r="I500" s="8">
        <f>IF(G500 = "NULL", "NULL", G500*1.25)</f>
        <v>2.9100529100529098</v>
      </c>
      <c r="J500" s="8">
        <f>IF(G500 = "NULL", "NULL", H500*1.25)</f>
        <v>82.5</v>
      </c>
      <c r="K500" s="8">
        <f>IF(G500 = "NULL", "NULL", G500*2)</f>
        <v>4.6560846560846558</v>
      </c>
      <c r="L500" s="8">
        <f>IF(G500 = "NULL", "NULL", H500*2)</f>
        <v>132</v>
      </c>
      <c r="M500" s="11" t="str">
        <f>CONCATENATE(D500, CHAR(10), " - NET WT. ", TEXT(E500, "0.00"), " oz (", F500, " grams)")</f>
        <v>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500" s="12">
        <v>10000000449</v>
      </c>
      <c r="O500" s="12">
        <v>30000000449</v>
      </c>
      <c r="P500" s="12">
        <v>50000000449</v>
      </c>
      <c r="Q500" s="12">
        <v>70000000449</v>
      </c>
      <c r="R500" s="12">
        <v>90000000449</v>
      </c>
      <c r="S500" s="12">
        <v>11000000449</v>
      </c>
      <c r="T500" s="12">
        <v>13000000449</v>
      </c>
      <c r="U500" s="11" t="s">
        <v>38</v>
      </c>
      <c r="V500" s="11"/>
      <c r="W500" s="8">
        <f>IF(G500 = "NULL", "NULL", G500/4)</f>
        <v>0.58201058201058198</v>
      </c>
      <c r="X500" s="8">
        <f>IF(W500 = "NULL", "NULL", W500*28.35)</f>
        <v>16.5</v>
      </c>
      <c r="Y500" s="8">
        <f>IF(G500 = "NULL", "NULL", G500*4)</f>
        <v>9.3121693121693117</v>
      </c>
      <c r="Z500" s="8">
        <f>IF(G500 = "NULL", "NULL", H500*4)</f>
        <v>264</v>
      </c>
      <c r="AA500" s="15">
        <v>15000000449</v>
      </c>
      <c r="AB500" s="8">
        <f>IF(OR(E500 = "NULL", G500 = "NULL"), "NULL", (E500+G500)/2)</f>
        <v>1.728395061728395</v>
      </c>
      <c r="AC500" s="8">
        <f>IF(OR(F500 = "NULL", H500 = "NULL"), "NULL", (F500+H500)/2)</f>
        <v>49</v>
      </c>
      <c r="AD500" s="15">
        <v>17000000449</v>
      </c>
      <c r="AE500" s="8">
        <f>IF(H500 = "NULL", "NULL", AF500/28.35)</f>
        <v>5.8201058201058196</v>
      </c>
      <c r="AF500" s="8">
        <f>IF(H500 = "NULL", "NULL", J500*2)</f>
        <v>165</v>
      </c>
      <c r="AG500" s="15">
        <v>19000000449</v>
      </c>
      <c r="AH500" s="8">
        <f>IF(AB500 = "NULL", "NULL", AB500*2)</f>
        <v>3.4567901234567899</v>
      </c>
      <c r="AI500" s="8">
        <f>IF(AC500 = "NULL", "NULL", AC500*2)</f>
        <v>98</v>
      </c>
      <c r="AJ500" s="15">
        <v>21000000449</v>
      </c>
      <c r="AK500" s="13" t="s">
        <v>1104</v>
      </c>
      <c r="AL500" s="11" t="str">
        <f>SUBSTITUTE(D500,CHAR(10)&amp;"• Packed in a facility and/or equipment that produces products containing peanuts, tree nuts, soybean, milk, dairy, eggs, fish, shellfish, wheat, sesame. •","")</f>
        <v>Sundried Tomato &amp; Basil Seasoning Ingredients:
salt, spices, dehydrated garlic, onion powder, red bell pepper, tomato, canola, silicone dioxide (anti-caking)
• ALLERGY ALERT: contains soybean oil •</v>
      </c>
    </row>
    <row r="501" spans="1:38" ht="105" x14ac:dyDescent="0.3">
      <c r="A501" s="41" t="s">
        <v>1799</v>
      </c>
      <c r="B501" s="10" t="s">
        <v>1748</v>
      </c>
      <c r="C501" s="10" t="s">
        <v>1749</v>
      </c>
      <c r="D501" s="11" t="s">
        <v>2190</v>
      </c>
      <c r="E501" s="8">
        <f>IF(F501 = "NULL", "NULL", F501/28.35)</f>
        <v>1.128747795414462</v>
      </c>
      <c r="F501" s="8">
        <v>32</v>
      </c>
      <c r="G501" s="8">
        <f>IF(H501 = "NULL", "NULL", H501/28.35)</f>
        <v>2.3280423280423279</v>
      </c>
      <c r="H501" s="8">
        <v>66</v>
      </c>
      <c r="I501" s="8">
        <f>IF(G501 = "NULL", "NULL", G501*1.25)</f>
        <v>2.9100529100529098</v>
      </c>
      <c r="J501" s="8">
        <f>IF(G501 = "NULL", "NULL", H501*1.25)</f>
        <v>82.5</v>
      </c>
      <c r="K501" s="8">
        <f>IF(G501 = "NULL", "NULL", G501*2)</f>
        <v>4.6560846560846558</v>
      </c>
      <c r="L501" s="8">
        <f>IF(G501 = "NULL", "NULL", H501*2)</f>
        <v>132</v>
      </c>
      <c r="M501" s="11" t="str">
        <f>CONCATENATE(D501, CHAR(10), " - NET WT. ", TEXT(E501, "0.00"), " oz (", F501, " grams)")</f>
        <v>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501" s="12">
        <v>10000000520</v>
      </c>
      <c r="O501" s="12">
        <v>30000000520</v>
      </c>
      <c r="P501" s="12">
        <v>50000000520</v>
      </c>
      <c r="Q501" s="12">
        <v>70000000520</v>
      </c>
      <c r="R501" s="12">
        <v>90000000520</v>
      </c>
      <c r="S501" s="12">
        <v>11000000520</v>
      </c>
      <c r="T501" s="12">
        <v>13000000520</v>
      </c>
      <c r="U501" s="24"/>
      <c r="W501" s="8">
        <f>IF(G501 = "NULL", "NULL", G501/4)</f>
        <v>0.58201058201058198</v>
      </c>
      <c r="X501" s="8">
        <f>IF(W501 = "NULL", "NULL", W501*28.35)</f>
        <v>16.5</v>
      </c>
      <c r="Y501" s="8">
        <f>IF(G501 = "NULL", "NULL", G501*4)</f>
        <v>9.3121693121693117</v>
      </c>
      <c r="Z501" s="8">
        <f>IF(G501 = "NULL", "NULL", H501*4)</f>
        <v>264</v>
      </c>
      <c r="AA501" s="15">
        <v>15000000520</v>
      </c>
      <c r="AB501" s="8">
        <f>IF(OR(E501 = "NULL", G501 = "NULL"), "NULL", (E501+G501)/2)</f>
        <v>1.728395061728395</v>
      </c>
      <c r="AC501" s="8">
        <f>IF(OR(F501 = "NULL", H501 = "NULL"), "NULL", (F501+H501)/2)</f>
        <v>49</v>
      </c>
      <c r="AD501" s="15">
        <v>17000000520</v>
      </c>
      <c r="AE501" s="8">
        <f>IF(H501 = "NULL", "NULL", AF501/28.35)</f>
        <v>5.8201058201058196</v>
      </c>
      <c r="AF501" s="8">
        <f>IF(H501 = "NULL", "NULL", J501*2)</f>
        <v>165</v>
      </c>
      <c r="AG501" s="15">
        <v>19000000520</v>
      </c>
      <c r="AH501" s="8">
        <f>IF(AB501 = "NULL", "NULL", AB501*2)</f>
        <v>3.4567901234567899</v>
      </c>
      <c r="AI501" s="8">
        <f>IF(AC501 = "NULL", "NULL", AC501*2)</f>
        <v>98</v>
      </c>
      <c r="AJ501" s="15">
        <v>21000000520</v>
      </c>
      <c r="AK501" s="13" t="s">
        <v>1789</v>
      </c>
      <c r="AL501" s="11" t="str">
        <f>SUBSTITUTE(D501,CHAR(10)&amp;"• Packed in a facility and/or equipment that produces products containing peanuts, tree nuts, soybean, milk, dairy, eggs, fish, shellfish, wheat, sesame. •","")</f>
        <v>Sundried Tomato &amp; Basil Seasoning Ingredients:
salt, spices, dehydrated garlic, onion powder, red bell pepper, tomato, canola, silicone dioxide (anti-caking)
• ALLERGY ALERT: contains soybean oil •</v>
      </c>
    </row>
    <row r="502" spans="1:38" ht="210" x14ac:dyDescent="0.3">
      <c r="A502" s="10" t="s">
        <v>1105</v>
      </c>
      <c r="B502" s="10" t="s">
        <v>1106</v>
      </c>
      <c r="C502" s="10" t="s">
        <v>1107</v>
      </c>
      <c r="D502" s="11" t="s">
        <v>2623</v>
      </c>
      <c r="E502" s="8">
        <f>IF(F502 = "NULL", "NULL", F502/28.35)</f>
        <v>1.6875</v>
      </c>
      <c r="F502" s="8">
        <v>47.840625000000003</v>
      </c>
      <c r="G502" s="8">
        <f>IF(H502 = "NULL", "NULL", H502/28.35)</f>
        <v>3.375</v>
      </c>
      <c r="H502" s="8">
        <v>95.681250000000006</v>
      </c>
      <c r="I502" s="8">
        <f>IF(G502 = "NULL", "NULL", G502*1.25)</f>
        <v>4.21875</v>
      </c>
      <c r="J502" s="8">
        <f>IF(G502 = "NULL", "NULL", H502*1.25)</f>
        <v>119.6015625</v>
      </c>
      <c r="K502" s="8">
        <f>IF(G502 = "NULL", "NULL", G502*2)</f>
        <v>6.75</v>
      </c>
      <c r="L502" s="8">
        <f>IF(G502 = "NULL", "NULL", H502*2)</f>
        <v>191.36250000000001</v>
      </c>
      <c r="M502" s="11" t="str">
        <f>CONCATENATE(D502, CHAR(10), " - NET WT. ", TEXT(E502, "0.00"), " oz (", F502, " grams)")</f>
        <v>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02" s="12">
        <v>10000000312</v>
      </c>
      <c r="O502" s="12">
        <v>30000000312</v>
      </c>
      <c r="P502" s="12">
        <v>50000000312</v>
      </c>
      <c r="Q502" s="12">
        <v>70000000312</v>
      </c>
      <c r="R502" s="12">
        <v>90000000312</v>
      </c>
      <c r="S502" s="12">
        <v>11000000312</v>
      </c>
      <c r="T502" s="12">
        <v>13000000312</v>
      </c>
      <c r="U502" s="10"/>
      <c r="V502" s="11" t="s">
        <v>255</v>
      </c>
      <c r="W502" s="8">
        <f>IF(G502 = "NULL", "NULL", G502/4)</f>
        <v>0.84375</v>
      </c>
      <c r="X502" s="8">
        <f>IF(W502 = "NULL", "NULL", W502*28.35)</f>
        <v>23.920312500000001</v>
      </c>
      <c r="Y502" s="8">
        <f>IF(G502 = "NULL", "NULL", G502*4)</f>
        <v>13.5</v>
      </c>
      <c r="Z502" s="8">
        <f>IF(G502 = "NULL", "NULL", H502*4)</f>
        <v>382.72500000000002</v>
      </c>
      <c r="AA502" s="15">
        <v>15000000312</v>
      </c>
      <c r="AB502" s="8">
        <f>IF(OR(E502 = "NULL", G502 = "NULL"), "NULL", (E502+G502)/2)</f>
        <v>2.53125</v>
      </c>
      <c r="AC502" s="8">
        <f>IF(OR(F502 = "NULL", H502 = "NULL"), "NULL", (F502+H502)/2)</f>
        <v>71.760937500000011</v>
      </c>
      <c r="AD502" s="15">
        <v>17000000312</v>
      </c>
      <c r="AE502" s="8">
        <f>IF(H502 = "NULL", "NULL", AF502/28.35)</f>
        <v>8.4375</v>
      </c>
      <c r="AF502" s="8">
        <f>IF(H502 = "NULL", "NULL", J502*2)</f>
        <v>239.203125</v>
      </c>
      <c r="AG502" s="15">
        <v>19000000312</v>
      </c>
      <c r="AH502" s="8">
        <f>IF(AB502 = "NULL", "NULL", AB502*2)</f>
        <v>5.0625</v>
      </c>
      <c r="AI502" s="8">
        <f>IF(AC502 = "NULL", "NULL", AC502*2)</f>
        <v>143.52187500000002</v>
      </c>
      <c r="AJ502" s="15">
        <v>21000000312</v>
      </c>
      <c r="AK502" s="13"/>
      <c r="AL502" s="11" t="str">
        <f>SUBSTITUTE(D502,CHAR(10)&amp;"• Packed in a facility and/or equipment that produces products containing peanuts, tree nuts, soybean, milk, dairy, eggs, fish, shellfish, wheat, sesame. •","")</f>
        <v>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v>
      </c>
    </row>
    <row r="503" spans="1:38" ht="195" x14ac:dyDescent="0.3">
      <c r="A503" s="10" t="s">
        <v>1108</v>
      </c>
      <c r="B503" s="10" t="s">
        <v>1109</v>
      </c>
      <c r="C503" s="10" t="s">
        <v>1110</v>
      </c>
      <c r="D503" s="11" t="s">
        <v>2465</v>
      </c>
      <c r="E503" s="8">
        <f>IF(F503 = "NULL", "NULL", F503/28.35)</f>
        <v>1.6499999999999997</v>
      </c>
      <c r="F503" s="8">
        <v>46.777499999999996</v>
      </c>
      <c r="G503" s="8">
        <f>IF(H503 = "NULL", "NULL", H503/28.35)</f>
        <v>3.2999999999999994</v>
      </c>
      <c r="H503" s="8">
        <v>93.554999999999993</v>
      </c>
      <c r="I503" s="8">
        <f>IF(G503 = "NULL", "NULL", G503*1.25)</f>
        <v>4.1249999999999991</v>
      </c>
      <c r="J503" s="8">
        <f>IF(G503 = "NULL", "NULL", H503*1.25)</f>
        <v>116.94374999999999</v>
      </c>
      <c r="K503" s="8">
        <f>IF(G503 = "NULL", "NULL", G503*2)</f>
        <v>6.5999999999999988</v>
      </c>
      <c r="L503" s="8">
        <f>IF(G503 = "NULL", "NULL", H503*2)</f>
        <v>187.10999999999999</v>
      </c>
      <c r="M503" s="11" t="str">
        <f>CONCATENATE(D503, CHAR(10), " - NET WT. ", TEXT(E503, "0.00"), " oz (", F503, " grams)")</f>
        <v>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
• Packed in a facility and/or equipment that produces products containing peanuts, tree nuts, soybean, milk, dairy, eggs, fish, shellfish, wheat, sesame. •
 - NET WT. 1.65 oz (46.7775 grams)</v>
      </c>
      <c r="N503" s="12">
        <v>10000000313</v>
      </c>
      <c r="O503" s="12">
        <v>30000000313</v>
      </c>
      <c r="P503" s="12">
        <v>50000000313</v>
      </c>
      <c r="Q503" s="12">
        <v>70000000313</v>
      </c>
      <c r="R503" s="12">
        <v>90000000313</v>
      </c>
      <c r="S503" s="12">
        <v>11000000313</v>
      </c>
      <c r="T503" s="12">
        <v>13000000313</v>
      </c>
      <c r="U503" s="10" t="s">
        <v>38</v>
      </c>
      <c r="V503" s="11"/>
      <c r="W503" s="8">
        <f>IF(G503 = "NULL", "NULL", G503/4)</f>
        <v>0.82499999999999984</v>
      </c>
      <c r="X503" s="8">
        <f>IF(W503 = "NULL", "NULL", W503*28.35)</f>
        <v>23.388749999999998</v>
      </c>
      <c r="Y503" s="8">
        <f>IF(G503 = "NULL", "NULL", G503*4)</f>
        <v>13.199999999999998</v>
      </c>
      <c r="Z503" s="8">
        <f>IF(G503 = "NULL", "NULL", H503*4)</f>
        <v>374.21999999999997</v>
      </c>
      <c r="AA503" s="15">
        <v>15000000313</v>
      </c>
      <c r="AB503" s="8">
        <f>IF(OR(E503 = "NULL", G503 = "NULL"), "NULL", (E503+G503)/2)</f>
        <v>2.4749999999999996</v>
      </c>
      <c r="AC503" s="8">
        <f>IF(OR(F503 = "NULL", H503 = "NULL"), "NULL", (F503+H503)/2)</f>
        <v>70.166249999999991</v>
      </c>
      <c r="AD503" s="15">
        <v>17000000313</v>
      </c>
      <c r="AE503" s="8">
        <f>IF(H503 = "NULL", "NULL", AF503/28.35)</f>
        <v>8.25</v>
      </c>
      <c r="AF503" s="8">
        <f>IF(H503 = "NULL", "NULL", J503*2)</f>
        <v>233.88749999999999</v>
      </c>
      <c r="AG503" s="15">
        <v>19000000313</v>
      </c>
      <c r="AH503" s="8">
        <f>IF(AB503 = "NULL", "NULL", AB503*2)</f>
        <v>4.9499999999999993</v>
      </c>
      <c r="AI503" s="8">
        <f>IF(AC503 = "NULL", "NULL", AC503*2)</f>
        <v>140.33249999999998</v>
      </c>
      <c r="AJ503" s="15">
        <v>21000000313</v>
      </c>
      <c r="AK503" s="13"/>
      <c r="AL503" s="11" t="str">
        <f>SUBSTITUTE(D503,CHAR(10)&amp;"• Packed in a facility and/or equipment that produces products containing peanuts, tree nuts, soybean, milk, dairy, eggs, fish, shellfish, wheat, sesame. •","")</f>
        <v>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v>
      </c>
    </row>
    <row r="504" spans="1:38" ht="120" x14ac:dyDescent="0.3">
      <c r="A504" s="10" t="s">
        <v>1111</v>
      </c>
      <c r="B504" s="10" t="s">
        <v>1112</v>
      </c>
      <c r="C504" s="10" t="s">
        <v>1113</v>
      </c>
      <c r="D504" s="11" t="s">
        <v>2240</v>
      </c>
      <c r="E504" s="8">
        <f>IF(F504 = "NULL", "NULL", F504/28.35)</f>
        <v>1.95</v>
      </c>
      <c r="F504" s="8">
        <v>55.282499999999999</v>
      </c>
      <c r="G504" s="8">
        <f>IF(H504 = "NULL", "NULL", H504/28.35)</f>
        <v>3.9</v>
      </c>
      <c r="H504" s="8">
        <v>110.565</v>
      </c>
      <c r="I504" s="8">
        <f>IF(G504 = "NULL", "NULL", G504*1.25)</f>
        <v>4.875</v>
      </c>
      <c r="J504" s="8">
        <f>IF(G504 = "NULL", "NULL", H504*1.25)</f>
        <v>138.20625000000001</v>
      </c>
      <c r="K504" s="8">
        <f>IF(G504 = "NULL", "NULL", G504*2)</f>
        <v>7.8</v>
      </c>
      <c r="L504" s="8">
        <f>IF(G504 = "NULL", "NULL", H504*2)</f>
        <v>221.13</v>
      </c>
      <c r="M504" s="11" t="str">
        <f>CONCATENATE(D504, CHAR(10), " - NET WT. ", TEXT(E504, "0.00"), " oz (", F504, " grams)")</f>
        <v>Sure Fire Winner Grill Seasoning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
 - NET WT. 1.95 oz (55.2825 grams)</v>
      </c>
      <c r="N504" s="12">
        <v>10000000314</v>
      </c>
      <c r="O504" s="12">
        <v>30000000314</v>
      </c>
      <c r="P504" s="12">
        <v>50000000314</v>
      </c>
      <c r="Q504" s="12">
        <v>70000000314</v>
      </c>
      <c r="R504" s="12">
        <v>90000000314</v>
      </c>
      <c r="S504" s="12">
        <v>11000000314</v>
      </c>
      <c r="T504" s="12">
        <v>13000000314</v>
      </c>
      <c r="U504" s="10"/>
      <c r="V504" s="11"/>
      <c r="W504" s="8">
        <f>IF(G504 = "NULL", "NULL", G504/4)</f>
        <v>0.97499999999999998</v>
      </c>
      <c r="X504" s="8">
        <f>IF(W504 = "NULL", "NULL", W504*28.35)</f>
        <v>27.641249999999999</v>
      </c>
      <c r="Y504" s="8">
        <f>IF(G504 = "NULL", "NULL", G504*4)</f>
        <v>15.6</v>
      </c>
      <c r="Z504" s="8">
        <f>IF(G504 = "NULL", "NULL", H504*4)</f>
        <v>442.26</v>
      </c>
      <c r="AA504" s="15">
        <v>15000000314</v>
      </c>
      <c r="AB504" s="8">
        <f>IF(OR(E504 = "NULL", G504 = "NULL"), "NULL", (E504+G504)/2)</f>
        <v>2.9249999999999998</v>
      </c>
      <c r="AC504" s="8">
        <f>IF(OR(F504 = "NULL", H504 = "NULL"), "NULL", (F504+H504)/2)</f>
        <v>82.923749999999998</v>
      </c>
      <c r="AD504" s="15">
        <v>17000000314</v>
      </c>
      <c r="AE504" s="8">
        <f>IF(H504 = "NULL", "NULL", AF504/28.35)</f>
        <v>9.75</v>
      </c>
      <c r="AF504" s="8">
        <f>IF(H504 = "NULL", "NULL", J504*2)</f>
        <v>276.41250000000002</v>
      </c>
      <c r="AG504" s="15">
        <v>19000000314</v>
      </c>
      <c r="AH504" s="8">
        <f>IF(AB504 = "NULL", "NULL", AB504*2)</f>
        <v>5.85</v>
      </c>
      <c r="AI504" s="8">
        <f>IF(AC504 = "NULL", "NULL", AC504*2)</f>
        <v>165.8475</v>
      </c>
      <c r="AJ504" s="15">
        <v>21000000314</v>
      </c>
      <c r="AK504" s="13"/>
      <c r="AL504" s="11" t="str">
        <f>SUBSTITUTE(D504,CHAR(10)&amp;"• Packed in a facility and/or equipment that produces products containing peanuts, tree nuts, soybean, milk, dairy, eggs, fish, shellfish, wheat, sesame. •","")</f>
        <v>Sure Fire Winner Grill Seasoning Ingredients:
brown sugar, salt, dry honey(refinery syrup, honey) dehydrated peach, sugar, paprika, spices, dehydrated garlic, onion, oleoresin paprika, turmeric, &lt;2%silicon dioxide to prevent caking</v>
      </c>
    </row>
    <row r="505" spans="1:38" ht="105" x14ac:dyDescent="0.3">
      <c r="A505" s="10" t="s">
        <v>1070</v>
      </c>
      <c r="B505" s="10" t="s">
        <v>1343</v>
      </c>
      <c r="C505" s="10" t="s">
        <v>1344</v>
      </c>
      <c r="D505" s="11" t="s">
        <v>2280</v>
      </c>
      <c r="E505" s="8">
        <f>IF(F505 = "NULL", "NULL", F505/28.35)</f>
        <v>1.6225749559082892</v>
      </c>
      <c r="F505" s="8">
        <v>46</v>
      </c>
      <c r="G505" s="8">
        <f>IF(H505 = "NULL", "NULL", H505/28.35)</f>
        <v>3.3509700176366843</v>
      </c>
      <c r="H505" s="8">
        <v>95</v>
      </c>
      <c r="I505" s="8">
        <f>IF(G505 = "NULL", "NULL", G505*1.25)</f>
        <v>4.1887125220458552</v>
      </c>
      <c r="J505" s="8">
        <f>IF(G505 = "NULL", "NULL", H505*1.25)</f>
        <v>118.75</v>
      </c>
      <c r="K505" s="8">
        <f>IF(G505 = "NULL", "NULL", G505*2)</f>
        <v>6.7019400352733687</v>
      </c>
      <c r="L505" s="8">
        <f>IF(G505 = "NULL", "NULL", H505*2)</f>
        <v>190</v>
      </c>
      <c r="M505" s="11" t="str">
        <f>CONCATENATE(D505, CHAR(10), " - NET WT. ", TEXT(E505, "0.00"), " oz (", F505, " grams)")</f>
        <v>Sweet &amp; Spicy Grill Seasoning Ingredients:
brown sugar, salt, spice, molasses powder (refinery syrup, can molasses, cane caramel color), dehydrated garlic
• Packed in a facility and/or equipment that produces products containing peanuts, tree nuts, soybean, milk, dairy, eggs, fish, shellfish, wheat, sesame. •
 - NET WT. 1.62 oz (46 grams)</v>
      </c>
      <c r="N505" s="12">
        <v>10000000298</v>
      </c>
      <c r="O505" s="12">
        <v>30000000298</v>
      </c>
      <c r="P505" s="12">
        <v>50000000298</v>
      </c>
      <c r="Q505" s="12">
        <v>70000000298</v>
      </c>
      <c r="R505" s="12">
        <v>90000000298</v>
      </c>
      <c r="S505" s="12">
        <v>11000000298</v>
      </c>
      <c r="T505" s="12">
        <v>13000000298</v>
      </c>
      <c r="U505" s="10" t="s">
        <v>38</v>
      </c>
      <c r="V505" s="11" t="s">
        <v>154</v>
      </c>
      <c r="W505" s="8">
        <f>IF(G505 = "NULL", "NULL", G505/4)</f>
        <v>0.83774250440917108</v>
      </c>
      <c r="X505" s="8">
        <f>IF(W505 = "NULL", "NULL", W505*28.35)</f>
        <v>23.75</v>
      </c>
      <c r="Y505" s="8">
        <f>IF(G505 = "NULL", "NULL", G505*4)</f>
        <v>13.403880070546737</v>
      </c>
      <c r="Z505" s="8">
        <f>IF(G505 = "NULL", "NULL", H505*4)</f>
        <v>380</v>
      </c>
      <c r="AA505" s="15">
        <v>15000000298</v>
      </c>
      <c r="AB505" s="8">
        <f>IF(OR(E505 = "NULL", G505 = "NULL"), "NULL", (E505+G505)/2)</f>
        <v>2.4867724867724865</v>
      </c>
      <c r="AC505" s="8">
        <f>IF(OR(F505 = "NULL", H505 = "NULL"), "NULL", (F505+H505)/2)</f>
        <v>70.5</v>
      </c>
      <c r="AD505" s="15">
        <v>17000000298</v>
      </c>
      <c r="AE505" s="8">
        <f>IF(H505 = "NULL", "NULL", AF505/28.35)</f>
        <v>8.3774250440917104</v>
      </c>
      <c r="AF505" s="8">
        <f>IF(H505 = "NULL", "NULL", J505*2)</f>
        <v>237.5</v>
      </c>
      <c r="AG505" s="15">
        <v>19000000298</v>
      </c>
      <c r="AH505" s="8">
        <f>IF(AB505 = "NULL", "NULL", AB505*2)</f>
        <v>4.973544973544973</v>
      </c>
      <c r="AI505" s="8">
        <f>IF(AC505 = "NULL", "NULL", AC505*2)</f>
        <v>141</v>
      </c>
      <c r="AJ505" s="15">
        <v>21000000298</v>
      </c>
      <c r="AK505" s="13" t="s">
        <v>1596</v>
      </c>
      <c r="AL505" s="11" t="str">
        <f>SUBSTITUTE(D505,CHAR(10)&amp;"• Packed in a facility and/or equipment that produces products containing peanuts, tree nuts, soybean, milk, dairy, eggs, fish, shellfish, wheat, sesame. •","")</f>
        <v>Sweet &amp; Spicy Grill Seasoning Ingredients:
brown sugar, salt, spice, molasses powder (refinery syrup, can molasses, cane caramel color), dehydrated garlic</v>
      </c>
    </row>
    <row r="506" spans="1:38" ht="105" x14ac:dyDescent="0.3">
      <c r="A506" s="39" t="s">
        <v>1114</v>
      </c>
      <c r="B506" s="10" t="s">
        <v>1115</v>
      </c>
      <c r="C506" s="10" t="s">
        <v>1115</v>
      </c>
      <c r="D506" s="11" t="s">
        <v>2264</v>
      </c>
      <c r="E506" s="8">
        <f>IF(F506 = "NULL", "NULL", F506/28.35)</f>
        <v>1.3756613756613756</v>
      </c>
      <c r="F506" s="8">
        <v>39</v>
      </c>
      <c r="G506" s="8">
        <f>IF(H506 = "NULL", "NULL", H506/28.35)</f>
        <v>2.998236331569665</v>
      </c>
      <c r="H506" s="8">
        <v>85</v>
      </c>
      <c r="I506" s="8">
        <f>IF(G506 = "NULL", "NULL", G506*1.25)</f>
        <v>3.7477954144620811</v>
      </c>
      <c r="J506" s="8">
        <f>IF(G506 = "NULL", "NULL", H506*1.25)</f>
        <v>106.25</v>
      </c>
      <c r="K506" s="8">
        <f>IF(G506 = "NULL", "NULL", G506*2)</f>
        <v>5.9964726631393299</v>
      </c>
      <c r="L506" s="8">
        <f>IF(G506 = "NULL", "NULL", H506*2)</f>
        <v>170</v>
      </c>
      <c r="M506" s="11" t="str">
        <f>CONCATENATE(D506, CHAR(10), " - NET WT. ", TEXT(E506, "0.00"), " oz (", F506, " grams)")</f>
        <v>Sweet Cherry Rub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
 - NET WT. 1.38 oz (39 grams)</v>
      </c>
      <c r="N506" s="12">
        <v>10000000315</v>
      </c>
      <c r="O506" s="12">
        <v>30000000315</v>
      </c>
      <c r="P506" s="12">
        <v>50000000315</v>
      </c>
      <c r="Q506" s="12">
        <v>70000000315</v>
      </c>
      <c r="R506" s="12">
        <v>90000000315</v>
      </c>
      <c r="S506" s="12">
        <v>11000000315</v>
      </c>
      <c r="T506" s="12">
        <v>13000000315</v>
      </c>
      <c r="U506" s="10" t="s">
        <v>38</v>
      </c>
      <c r="V506" s="11" t="s">
        <v>154</v>
      </c>
      <c r="W506" s="8">
        <f>IF(G506 = "NULL", "NULL", G506/4)</f>
        <v>0.74955908289241624</v>
      </c>
      <c r="X506" s="8">
        <f>IF(W506 = "NULL", "NULL", W506*28.35)</f>
        <v>21.25</v>
      </c>
      <c r="Y506" s="8">
        <f>IF(G506 = "NULL", "NULL", G506*4)</f>
        <v>11.99294532627866</v>
      </c>
      <c r="Z506" s="8">
        <f>IF(G506 = "NULL", "NULL", H506*4)</f>
        <v>340</v>
      </c>
      <c r="AA506" s="15">
        <v>15000000315</v>
      </c>
      <c r="AB506" s="8">
        <f>IF(OR(E506 = "NULL", G506 = "NULL"), "NULL", (E506+G506)/2)</f>
        <v>2.1869488536155202</v>
      </c>
      <c r="AC506" s="8">
        <f>IF(OR(F506 = "NULL", H506 = "NULL"), "NULL", (F506+H506)/2)</f>
        <v>62</v>
      </c>
      <c r="AD506" s="15">
        <v>17000000315</v>
      </c>
      <c r="AE506" s="8">
        <f>IF(H506 = "NULL", "NULL", AF506/28.35)</f>
        <v>7.4955908289241622</v>
      </c>
      <c r="AF506" s="8">
        <f>IF(H506 = "NULL", "NULL", J506*2)</f>
        <v>212.5</v>
      </c>
      <c r="AG506" s="15">
        <v>19000000315</v>
      </c>
      <c r="AH506" s="8">
        <f>IF(AB506 = "NULL", "NULL", AB506*2)</f>
        <v>4.3738977072310403</v>
      </c>
      <c r="AI506" s="8">
        <f>IF(AC506 = "NULL", "NULL", AC506*2)</f>
        <v>124</v>
      </c>
      <c r="AJ506" s="15">
        <v>21000000315</v>
      </c>
      <c r="AK506" s="13" t="s">
        <v>1591</v>
      </c>
      <c r="AL506" s="11" t="str">
        <f>SUBSTITUTE(D506,CHAR(10)&amp;"• Packed in a facility and/or equipment that produces products containing peanuts, tree nuts, soybean, milk, dairy, eggs, fish, shellfish, wheat, sesame. •","")</f>
        <v>Sweet Cherry Rub Ingredients:
brown sugar, salt, dehydrated cherry powder, spices, dehydrated garlic, paprika, onion powder, and no more than 1% tricalcium phosphate added to prevent caking</v>
      </c>
    </row>
    <row r="507" spans="1:38" ht="105" x14ac:dyDescent="0.3">
      <c r="A507" s="41" t="s">
        <v>1800</v>
      </c>
      <c r="B507" s="10" t="s">
        <v>1793</v>
      </c>
      <c r="C507" s="10" t="s">
        <v>1793</v>
      </c>
      <c r="D507" s="11" t="s">
        <v>2218</v>
      </c>
      <c r="E507" s="8">
        <f>IF(F507 = "NULL", "NULL", F507/28.35)</f>
        <v>1.3756613756613756</v>
      </c>
      <c r="F507" s="8">
        <v>39</v>
      </c>
      <c r="G507" s="8">
        <f>IF(H507 = "NULL", "NULL", H507/28.35)</f>
        <v>2.998236331569665</v>
      </c>
      <c r="H507" s="8">
        <v>85</v>
      </c>
      <c r="I507" s="8">
        <f>IF(G507 = "NULL", "NULL", G507*1.25)</f>
        <v>3.7477954144620811</v>
      </c>
      <c r="J507" s="8">
        <f>IF(G507 = "NULL", "NULL", H507*1.25)</f>
        <v>106.25</v>
      </c>
      <c r="K507" s="8">
        <f>IF(G507 = "NULL", "NULL", G507*2)</f>
        <v>5.9964726631393299</v>
      </c>
      <c r="L507" s="8">
        <f>IF(G507 = "NULL", "NULL", H507*2)</f>
        <v>170</v>
      </c>
      <c r="M507" s="11" t="str">
        <f>CONCATENATE(D507, CHAR(10), " - NET WT. ", TEXT(E507, "0.00"), " oz (", F507, " grams)")</f>
        <v>Sweet Cherry Seasoning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
 - NET WT. 1.38 oz (39 grams)</v>
      </c>
      <c r="N507" s="12">
        <v>10000000521</v>
      </c>
      <c r="O507" s="12">
        <v>30000000521</v>
      </c>
      <c r="P507" s="12">
        <v>50000000521</v>
      </c>
      <c r="Q507" s="12">
        <v>70000000521</v>
      </c>
      <c r="R507" s="12">
        <v>90000000521</v>
      </c>
      <c r="S507" s="12">
        <v>11000000521</v>
      </c>
      <c r="T507" s="12">
        <v>13000000521</v>
      </c>
      <c r="U507" s="24"/>
      <c r="W507" s="8">
        <f>IF(G507 = "NULL", "NULL", G507/4)</f>
        <v>0.74955908289241624</v>
      </c>
      <c r="X507" s="8">
        <f>IF(W507 = "NULL", "NULL", W507*28.35)</f>
        <v>21.25</v>
      </c>
      <c r="Y507" s="8">
        <f>IF(G507 = "NULL", "NULL", G507*4)</f>
        <v>11.99294532627866</v>
      </c>
      <c r="Z507" s="8">
        <f>IF(G507 = "NULL", "NULL", H507*4)</f>
        <v>340</v>
      </c>
      <c r="AA507" s="15">
        <v>15000000521</v>
      </c>
      <c r="AB507" s="8">
        <f>IF(OR(E507 = "NULL", G507 = "NULL"), "NULL", (E507+G507)/2)</f>
        <v>2.1869488536155202</v>
      </c>
      <c r="AC507" s="8">
        <f>IF(OR(F507 = "NULL", H507 = "NULL"), "NULL", (F507+H507)/2)</f>
        <v>62</v>
      </c>
      <c r="AD507" s="15">
        <v>17000000521</v>
      </c>
      <c r="AE507" s="8">
        <f>IF(H507 = "NULL", "NULL", AF507/28.35)</f>
        <v>7.4955908289241622</v>
      </c>
      <c r="AF507" s="8">
        <f>IF(H507 = "NULL", "NULL", J507*2)</f>
        <v>212.5</v>
      </c>
      <c r="AG507" s="15">
        <v>19000000521</v>
      </c>
      <c r="AH507" s="8">
        <f>IF(AB507 = "NULL", "NULL", AB507*2)</f>
        <v>4.3738977072310403</v>
      </c>
      <c r="AI507" s="8">
        <f>IF(AC507 = "NULL", "NULL", AC507*2)</f>
        <v>124</v>
      </c>
      <c r="AJ507" s="15">
        <v>21000000521</v>
      </c>
      <c r="AK507" s="13" t="s">
        <v>1790</v>
      </c>
      <c r="AL507" s="11" t="str">
        <f>SUBSTITUTE(D507,CHAR(10)&amp;"• Packed in a facility and/or equipment that produces products containing peanuts, tree nuts, soybean, milk, dairy, eggs, fish, shellfish, wheat, sesame. •","")</f>
        <v>Sweet Cherry Seasoning Ingredients:
brown sugar, salt, dehydrated cherry powder, spices, dehydrated garlic, paprika, onion powder, and no more than 1% tricalcium phosphate added to prevent caking</v>
      </c>
    </row>
    <row r="508" spans="1:38" ht="120" x14ac:dyDescent="0.3">
      <c r="A508" s="10" t="s">
        <v>1352</v>
      </c>
      <c r="B508" s="10" t="s">
        <v>1333</v>
      </c>
      <c r="C508" s="10" t="s">
        <v>1333</v>
      </c>
      <c r="D508" s="11" t="s">
        <v>2316</v>
      </c>
      <c r="E508" s="8">
        <f>IF(F508 = "NULL", "NULL", F508/28.35)</f>
        <v>0.98765432098765427</v>
      </c>
      <c r="F508" s="8">
        <v>28</v>
      </c>
      <c r="G508" s="8">
        <f>IF(H508 = "NULL", "NULL", H508/28.35)</f>
        <v>2.4691358024691357</v>
      </c>
      <c r="H508" s="8">
        <v>70</v>
      </c>
      <c r="I508" s="8">
        <f>IF(G508 = "NULL", "NULL", G508*1.25)</f>
        <v>3.0864197530864197</v>
      </c>
      <c r="J508" s="8">
        <f>IF(G508 = "NULL", "NULL", H508*1.25)</f>
        <v>87.5</v>
      </c>
      <c r="K508" s="8">
        <f>IF(G508 = "NULL", "NULL", G508*2)</f>
        <v>4.9382716049382713</v>
      </c>
      <c r="L508" s="8">
        <f>IF(G508 = "NULL", "NULL", H508*2)</f>
        <v>140</v>
      </c>
      <c r="M508" s="11" t="str">
        <f>CONCATENATE(D508, CHAR(10), " - NET WT. ", TEXT(E508, "0.00"), " oz (", F508, " grams)")</f>
        <v>Sweet Heat Pub Seasoning Ingredients:
chili pepper, black pepper, paprika, salt, sugar, spices, dehydrated garlic, dehydrated onion, honey granules, extractives of paprika, turmeric, tricalcium phosphate (anti caking)
• Packed in a facility and/or equipment that produces products containing peanuts, tree nuts, soybean, milk, dairy, eggs, fish, shellfish, wheat, sesame. •
 - NET WT. 0.99 oz (28 grams)</v>
      </c>
      <c r="N508" s="12">
        <v>10000000496</v>
      </c>
      <c r="O508" s="12">
        <v>30000000496</v>
      </c>
      <c r="P508" s="12">
        <v>50000000496</v>
      </c>
      <c r="Q508" s="12">
        <v>70000000496</v>
      </c>
      <c r="R508" s="12">
        <v>90000000496</v>
      </c>
      <c r="S508" s="12">
        <v>11000000496</v>
      </c>
      <c r="T508" s="12">
        <v>13000000496</v>
      </c>
      <c r="U508" s="10" t="s">
        <v>38</v>
      </c>
      <c r="V508" s="11" t="s">
        <v>1300</v>
      </c>
      <c r="W508" s="8">
        <f>IF(G508 = "NULL", "NULL", G508/4)</f>
        <v>0.61728395061728392</v>
      </c>
      <c r="X508" s="8">
        <f>IF(W508 = "NULL", "NULL", W508*28.35)</f>
        <v>17.5</v>
      </c>
      <c r="Y508" s="8">
        <f>IF(G508 = "NULL", "NULL", G508*4)</f>
        <v>9.8765432098765427</v>
      </c>
      <c r="Z508" s="8">
        <f>IF(G508 = "NULL", "NULL", H508*4)</f>
        <v>280</v>
      </c>
      <c r="AA508" s="15">
        <v>15000000496</v>
      </c>
      <c r="AB508" s="8">
        <f>IF(OR(E508 = "NULL", G508 = "NULL"), "NULL", (E508+G508)/2)</f>
        <v>1.728395061728395</v>
      </c>
      <c r="AC508" s="8">
        <f>IF(OR(F508 = "NULL", H508 = "NULL"), "NULL", (F508+H508)/2)</f>
        <v>49</v>
      </c>
      <c r="AD508" s="15">
        <v>17000000496</v>
      </c>
      <c r="AE508" s="8">
        <f>IF(H508 = "NULL", "NULL", AF508/28.35)</f>
        <v>6.1728395061728394</v>
      </c>
      <c r="AF508" s="8">
        <f>IF(H508 = "NULL", "NULL", J508*2)</f>
        <v>175</v>
      </c>
      <c r="AG508" s="15">
        <v>19000000496</v>
      </c>
      <c r="AH508" s="8">
        <f>IF(AB508 = "NULL", "NULL", AB508*2)</f>
        <v>3.4567901234567899</v>
      </c>
      <c r="AI508" s="8">
        <f>IF(AC508 = "NULL", "NULL", AC508*2)</f>
        <v>98</v>
      </c>
      <c r="AJ508" s="15">
        <v>21000000496</v>
      </c>
      <c r="AK508" s="13" t="s">
        <v>1606</v>
      </c>
      <c r="AL508" s="11" t="str">
        <f>SUBSTITUTE(D508,CHAR(10)&amp;"• Packed in a facility and/or equipment that produces products containing peanuts, tree nuts, soybean, milk, dairy, eggs, fish, shellfish, wheat, sesame. •","")</f>
        <v>Sweet Heat Pub Seasoning Ingredients:
chili pepper, black pepper, paprika, salt, sugar, spices, dehydrated garlic, dehydrated onion, honey granules, extractives of paprika, turmeric, tricalcium phosphate (anti caking)</v>
      </c>
    </row>
    <row r="509" spans="1:38" ht="90" x14ac:dyDescent="0.3">
      <c r="A509" s="10" t="s">
        <v>1116</v>
      </c>
      <c r="B509" s="10" t="s">
        <v>1117</v>
      </c>
      <c r="C509" s="10" t="s">
        <v>1117</v>
      </c>
      <c r="D509" s="11" t="s">
        <v>2268</v>
      </c>
      <c r="E509" s="8">
        <f>IF(F509 = "NULL", "NULL", F509/28.35)</f>
        <v>1.6</v>
      </c>
      <c r="F509" s="8">
        <v>45.360000000000007</v>
      </c>
      <c r="G509" s="8">
        <f>IF(H509 = "NULL", "NULL", H509/28.35)</f>
        <v>3.2</v>
      </c>
      <c r="H509" s="8">
        <v>90.720000000000013</v>
      </c>
      <c r="I509" s="8">
        <f>IF(G509 = "NULL", "NULL", G509*1.25)</f>
        <v>4</v>
      </c>
      <c r="J509" s="8">
        <f>IF(G509 = "NULL", "NULL", H509*1.25)</f>
        <v>113.40000000000002</v>
      </c>
      <c r="K509" s="8">
        <f>IF(G509 = "NULL", "NULL", G509*2)</f>
        <v>6.4</v>
      </c>
      <c r="L509" s="8">
        <f>IF(G509 = "NULL", "NULL", H509*2)</f>
        <v>181.44000000000003</v>
      </c>
      <c r="M509" s="11" t="str">
        <f>CONCATENATE(D509, CHAR(10), " - NET WT. ", TEXT(E509, "0.00"), " oz (", F509, " grams)")</f>
        <v>Sweet Honey Herb Blend Ingredients:
salt. garlic, onion, pepper, honey, vinegar, paprika, sugar, spices
• Packed in a facility and/or equipment that produces products containing peanuts, tree nuts, soybean, milk, dairy, eggs, fish, shellfish, wheat, sesame. •
 - NET WT. 1.60 oz (45.36 grams)</v>
      </c>
      <c r="N509" s="12">
        <v>10000000316</v>
      </c>
      <c r="O509" s="12">
        <v>30000000316</v>
      </c>
      <c r="P509" s="12">
        <v>50000000316</v>
      </c>
      <c r="Q509" s="12">
        <v>70000000316</v>
      </c>
      <c r="R509" s="12">
        <v>90000000316</v>
      </c>
      <c r="S509" s="12">
        <v>11000000316</v>
      </c>
      <c r="T509" s="12">
        <v>13000000316</v>
      </c>
      <c r="U509" s="10"/>
      <c r="V509" s="11"/>
      <c r="W509" s="8">
        <f>IF(G509 = "NULL", "NULL", G509/4)</f>
        <v>0.8</v>
      </c>
      <c r="X509" s="8">
        <f>IF(W509 = "NULL", "NULL", W509*28.35)</f>
        <v>22.680000000000003</v>
      </c>
      <c r="Y509" s="8">
        <f>IF(G509 = "NULL", "NULL", G509*4)</f>
        <v>12.8</v>
      </c>
      <c r="Z509" s="8">
        <f>IF(G509 = "NULL", "NULL", H509*4)</f>
        <v>362.88000000000005</v>
      </c>
      <c r="AA509" s="15">
        <v>15000000316</v>
      </c>
      <c r="AB509" s="8">
        <f>IF(OR(E509 = "NULL", G509 = "NULL"), "NULL", (E509+G509)/2)</f>
        <v>2.4000000000000004</v>
      </c>
      <c r="AC509" s="8">
        <f>IF(OR(F509 = "NULL", H509 = "NULL"), "NULL", (F509+H509)/2)</f>
        <v>68.040000000000006</v>
      </c>
      <c r="AD509" s="15">
        <v>17000000316</v>
      </c>
      <c r="AE509" s="8">
        <f>IF(H509 = "NULL", "NULL", AF509/28.35)</f>
        <v>8.0000000000000018</v>
      </c>
      <c r="AF509" s="8">
        <f>IF(H509 = "NULL", "NULL", J509*2)</f>
        <v>226.80000000000004</v>
      </c>
      <c r="AG509" s="15">
        <v>19000000316</v>
      </c>
      <c r="AH509" s="8">
        <f>IF(AB509 = "NULL", "NULL", AB509*2)</f>
        <v>4.8000000000000007</v>
      </c>
      <c r="AI509" s="8">
        <f>IF(AC509 = "NULL", "NULL", AC509*2)</f>
        <v>136.08000000000001</v>
      </c>
      <c r="AJ509" s="15">
        <v>21000000316</v>
      </c>
      <c r="AK509" s="13"/>
      <c r="AL509" s="11" t="str">
        <f>SUBSTITUTE(D509,CHAR(10)&amp;"• Packed in a facility and/or equipment that produces products containing peanuts, tree nuts, soybean, milk, dairy, eggs, fish, shellfish, wheat, sesame. •","")</f>
        <v>Sweet Honey Herb Blend Ingredients:
salt. garlic, onion, pepper, honey, vinegar, paprika, sugar, spices</v>
      </c>
    </row>
    <row r="510" spans="1:38" ht="31.2" x14ac:dyDescent="0.3">
      <c r="A510" s="10" t="s">
        <v>1118</v>
      </c>
      <c r="B510" s="10" t="s">
        <v>1119</v>
      </c>
      <c r="C510" s="10" t="s">
        <v>1120</v>
      </c>
      <c r="D510" s="11" t="s">
        <v>32</v>
      </c>
      <c r="E510" s="8">
        <f>IF(F510 = "NULL", "NULL", F510/28.35)</f>
        <v>1.1000000000000001</v>
      </c>
      <c r="F510" s="8">
        <v>31.185000000000006</v>
      </c>
      <c r="G510" s="8">
        <f>IF(H510 = "NULL", "NULL", H510/28.35)</f>
        <v>2.2000000000000002</v>
      </c>
      <c r="H510" s="8">
        <v>62.370000000000012</v>
      </c>
      <c r="I510" s="8">
        <f>IF(G510 = "NULL", "NULL", G510*1.25)</f>
        <v>2.75</v>
      </c>
      <c r="J510" s="8">
        <f>IF(G510 = "NULL", "NULL", H510*1.25)</f>
        <v>77.96250000000002</v>
      </c>
      <c r="K510" s="8">
        <f>IF(G510 = "NULL", "NULL", G510*2)</f>
        <v>4.4000000000000004</v>
      </c>
      <c r="L510" s="8">
        <f>IF(G510 = "NULL", "NULL", H510*2)</f>
        <v>124.74000000000002</v>
      </c>
      <c r="M510" s="11" t="str">
        <f>CONCATENATE(D510, CHAR(10), " - NET WT. ", TEXT(E510, "0.00"), " oz (", F510, " grams)")</f>
        <v>NULL
 - NET WT. 1.10 oz (31.185 grams)</v>
      </c>
      <c r="N510" s="12">
        <v>10000000317</v>
      </c>
      <c r="O510" s="12">
        <v>30000000317</v>
      </c>
      <c r="P510" s="12">
        <v>50000000317</v>
      </c>
      <c r="Q510" s="12">
        <v>70000000317</v>
      </c>
      <c r="R510" s="12">
        <v>90000000317</v>
      </c>
      <c r="S510" s="12">
        <v>11000000317</v>
      </c>
      <c r="T510" s="12">
        <v>13000000317</v>
      </c>
      <c r="U510" s="10"/>
      <c r="V510" s="11"/>
      <c r="W510" s="8">
        <f>IF(G510 = "NULL", "NULL", G510/4)</f>
        <v>0.55000000000000004</v>
      </c>
      <c r="X510" s="8">
        <f>IF(W510 = "NULL", "NULL", W510*28.35)</f>
        <v>15.592500000000003</v>
      </c>
      <c r="Y510" s="8">
        <f>IF(G510 = "NULL", "NULL", G510*4)</f>
        <v>8.8000000000000007</v>
      </c>
      <c r="Z510" s="8">
        <f>IF(G510 = "NULL", "NULL", H510*4)</f>
        <v>249.48000000000005</v>
      </c>
      <c r="AA510" s="15">
        <v>15000000317</v>
      </c>
      <c r="AB510" s="8">
        <f>IF(OR(E510 = "NULL", G510 = "NULL"), "NULL", (E510+G510)/2)</f>
        <v>1.6500000000000001</v>
      </c>
      <c r="AC510" s="8">
        <f>IF(OR(F510 = "NULL", H510 = "NULL"), "NULL", (F510+H510)/2)</f>
        <v>46.777500000000011</v>
      </c>
      <c r="AD510" s="15">
        <v>17000000317</v>
      </c>
      <c r="AE510" s="8">
        <f>IF(H510 = "NULL", "NULL", AF510/28.35)</f>
        <v>5.5000000000000009</v>
      </c>
      <c r="AF510" s="8">
        <f>IF(H510 = "NULL", "NULL", J510*2)</f>
        <v>155.92500000000004</v>
      </c>
      <c r="AG510" s="15">
        <v>19000000317</v>
      </c>
      <c r="AH510" s="8">
        <f>IF(AB510 = "NULL", "NULL", AB510*2)</f>
        <v>3.3000000000000003</v>
      </c>
      <c r="AI510" s="8">
        <f>IF(AC510 = "NULL", "NULL", AC510*2)</f>
        <v>93.555000000000021</v>
      </c>
      <c r="AJ510" s="15">
        <v>21000000317</v>
      </c>
      <c r="AK510" s="13"/>
      <c r="AL510" s="11" t="str">
        <f>SUBSTITUTE(D510,CHAR(10)&amp;"• Packed in a facility and/or equipment that produces products containing peanuts, tree nuts, soybean, milk, dairy, eggs, fish, shellfish, wheat, sesame. •","")</f>
        <v>NULL</v>
      </c>
    </row>
    <row r="511" spans="1:38" ht="195" x14ac:dyDescent="0.3">
      <c r="A511" s="10" t="s">
        <v>1121</v>
      </c>
      <c r="B511" s="10" t="s">
        <v>1944</v>
      </c>
      <c r="C511" s="10" t="s">
        <v>1945</v>
      </c>
      <c r="D511" s="11" t="s">
        <v>2625</v>
      </c>
      <c r="E511" s="8">
        <f>IF(F511 = "NULL", "NULL", F511/28.35)</f>
        <v>1.6875</v>
      </c>
      <c r="F511" s="8">
        <v>47.840625000000003</v>
      </c>
      <c r="G511" s="8">
        <f>IF(H511 = "NULL", "NULL", H511/28.35)</f>
        <v>3.375</v>
      </c>
      <c r="H511" s="8">
        <v>95.681250000000006</v>
      </c>
      <c r="I511" s="8">
        <f>IF(G511 = "NULL", "NULL", G511*1.25)</f>
        <v>4.21875</v>
      </c>
      <c r="J511" s="8">
        <f>IF(G511 = "NULL", "NULL", H511*1.25)</f>
        <v>119.6015625</v>
      </c>
      <c r="K511" s="8">
        <f>IF(G511 = "NULL", "NULL", G511*2)</f>
        <v>6.75</v>
      </c>
      <c r="L511" s="8">
        <f>IF(G511 = "NULL", "NULL", H511*2)</f>
        <v>191.36250000000001</v>
      </c>
      <c r="M511" s="11" t="str">
        <f>CONCATENATE(D511, CHAR(10), " - NET WT. ", TEXT(E511, "0.00"), " oz (", F511, " grams)")</f>
        <v>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11" s="12">
        <v>10000000318</v>
      </c>
      <c r="O511" s="12">
        <v>30000000318</v>
      </c>
      <c r="P511" s="12">
        <v>50000000318</v>
      </c>
      <c r="Q511" s="12">
        <v>70000000318</v>
      </c>
      <c r="R511" s="12">
        <v>90000000318</v>
      </c>
      <c r="S511" s="12">
        <v>11000000318</v>
      </c>
      <c r="T511" s="12">
        <v>13000000318</v>
      </c>
      <c r="U511" s="10"/>
      <c r="V511" s="11" t="s">
        <v>255</v>
      </c>
      <c r="W511" s="8">
        <f>IF(G511 = "NULL", "NULL", G511/4)</f>
        <v>0.84375</v>
      </c>
      <c r="X511" s="8">
        <f>IF(W511 = "NULL", "NULL", W511*28.35)</f>
        <v>23.920312500000001</v>
      </c>
      <c r="Y511" s="8">
        <f>IF(G511 = "NULL", "NULL", G511*4)</f>
        <v>13.5</v>
      </c>
      <c r="Z511" s="8">
        <f>IF(G511 = "NULL", "NULL", H511*4)</f>
        <v>382.72500000000002</v>
      </c>
      <c r="AA511" s="15">
        <v>15000000318</v>
      </c>
      <c r="AB511" s="8">
        <f>IF(OR(E511 = "NULL", G511 = "NULL"), "NULL", (E511+G511)/2)</f>
        <v>2.53125</v>
      </c>
      <c r="AC511" s="8">
        <f>IF(OR(F511 = "NULL", H511 = "NULL"), "NULL", (F511+H511)/2)</f>
        <v>71.760937500000011</v>
      </c>
      <c r="AD511" s="15">
        <v>17000000318</v>
      </c>
      <c r="AE511" s="8">
        <f>IF(H511 = "NULL", "NULL", AF511/28.35)</f>
        <v>8.4375</v>
      </c>
      <c r="AF511" s="8">
        <f>IF(H511 = "NULL", "NULL", J511*2)</f>
        <v>239.203125</v>
      </c>
      <c r="AG511" s="15">
        <v>19000000318</v>
      </c>
      <c r="AH511" s="8">
        <f>IF(AB511 = "NULL", "NULL", AB511*2)</f>
        <v>5.0625</v>
      </c>
      <c r="AI511" s="8">
        <f>IF(AC511 = "NULL", "NULL", AC511*2)</f>
        <v>143.52187500000002</v>
      </c>
      <c r="AJ511" s="15">
        <v>21000000318</v>
      </c>
      <c r="AK511" s="13"/>
      <c r="AL511" s="11" t="str">
        <f>SUBSTITUTE(D511,CHAR(10)&amp;"• Packed in a facility and/or equipment that produces products containing peanuts, tree nuts, soybean, milk, dairy, eggs, fish, shellfish, wheat, sesame. •","")</f>
        <v>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v>
      </c>
    </row>
    <row r="512" spans="1:38" ht="90" x14ac:dyDescent="0.3">
      <c r="A512" s="10" t="s">
        <v>1122</v>
      </c>
      <c r="B512" s="10" t="s">
        <v>1791</v>
      </c>
      <c r="C512" s="10" t="s">
        <v>1792</v>
      </c>
      <c r="D512" s="11" t="s">
        <v>2283</v>
      </c>
      <c r="E512" s="8">
        <f>IF(F512 = "NULL", "NULL", F512/28.35)</f>
        <v>1.3403880070546736</v>
      </c>
      <c r="F512" s="8">
        <v>38</v>
      </c>
      <c r="G512" s="8">
        <f>IF(H512 = "NULL", "NULL", H512/28.35)</f>
        <v>2.998236331569665</v>
      </c>
      <c r="H512" s="8">
        <v>85</v>
      </c>
      <c r="I512" s="8">
        <f>IF(G512 = "NULL", "NULL", G512*1.25)</f>
        <v>3.7477954144620811</v>
      </c>
      <c r="J512" s="8">
        <f>IF(G512 = "NULL", "NULL", H512*1.25)</f>
        <v>106.25</v>
      </c>
      <c r="K512" s="8">
        <f>IF(G512 = "NULL", "NULL", G512*2)</f>
        <v>5.9964726631393299</v>
      </c>
      <c r="L512" s="8">
        <f>IF(G512 = "NULL", "NULL", H512*2)</f>
        <v>170</v>
      </c>
      <c r="M512" s="11" t="str">
        <f>CONCATENATE(D512, CHAR(10), " - NET WT. ", TEXT(E512, "0.00"), " oz (", F512, " grams)")</f>
        <v>Sweet, Hot &amp; Smoky Seasoning Ingredients:
salt, paprika, natural spices, msg, garlic powder, red pepper, smoke powder, cane sugar
• Packed in a facility and/or equipment that produces products containing peanuts, tree nuts, soybean, milk, dairy, eggs, fish, shellfish, wheat, sesame. •
 - NET WT. 1.34 oz (38 grams)</v>
      </c>
      <c r="N512" s="12">
        <v>10000000319</v>
      </c>
      <c r="O512" s="12">
        <v>30000000319</v>
      </c>
      <c r="P512" s="12">
        <v>50000000319</v>
      </c>
      <c r="Q512" s="12">
        <v>70000000319</v>
      </c>
      <c r="R512" s="12">
        <v>90000000319</v>
      </c>
      <c r="S512" s="12">
        <v>11000000319</v>
      </c>
      <c r="T512" s="12">
        <v>13000000319</v>
      </c>
      <c r="U512" s="10" t="s">
        <v>38</v>
      </c>
      <c r="V512" s="11" t="s">
        <v>1300</v>
      </c>
      <c r="W512" s="8">
        <f>IF(G512 = "NULL", "NULL", G512/4)</f>
        <v>0.74955908289241624</v>
      </c>
      <c r="X512" s="8">
        <f>IF(W512 = "NULL", "NULL", W512*28.35)</f>
        <v>21.25</v>
      </c>
      <c r="Y512" s="8">
        <f>IF(G512 = "NULL", "NULL", G512*4)</f>
        <v>11.99294532627866</v>
      </c>
      <c r="Z512" s="8">
        <f>IF(G512 = "NULL", "NULL", H512*4)</f>
        <v>340</v>
      </c>
      <c r="AA512" s="15">
        <v>15000000319</v>
      </c>
      <c r="AB512" s="8">
        <f>IF(OR(E512 = "NULL", G512 = "NULL"), "NULL", (E512+G512)/2)</f>
        <v>2.1693121693121693</v>
      </c>
      <c r="AC512" s="8">
        <f>IF(OR(F512 = "NULL", H512 = "NULL"), "NULL", (F512+H512)/2)</f>
        <v>61.5</v>
      </c>
      <c r="AD512" s="15">
        <v>17000000319</v>
      </c>
      <c r="AE512" s="8">
        <f>IF(H512 = "NULL", "NULL", AF512/28.35)</f>
        <v>7.4955908289241622</v>
      </c>
      <c r="AF512" s="8">
        <f>IF(H512 = "NULL", "NULL", J512*2)</f>
        <v>212.5</v>
      </c>
      <c r="AG512" s="15">
        <v>19000000319</v>
      </c>
      <c r="AH512" s="8">
        <f>IF(AB512 = "NULL", "NULL", AB512*2)</f>
        <v>4.3386243386243386</v>
      </c>
      <c r="AI512" s="8">
        <f>IF(AC512 = "NULL", "NULL", AC512*2)</f>
        <v>123</v>
      </c>
      <c r="AJ512" s="15">
        <v>21000000319</v>
      </c>
      <c r="AK512" s="13" t="s">
        <v>1598</v>
      </c>
      <c r="AL512" s="11" t="str">
        <f>SUBSTITUTE(D512,CHAR(10)&amp;"• Packed in a facility and/or equipment that produces products containing peanuts, tree nuts, soybean, milk, dairy, eggs, fish, shellfish, wheat, sesame. •","")</f>
        <v>Sweet, Hot &amp; Smoky Seasoning Ingredients:
salt, paprika, natural spices, msg, garlic powder, red pepper, smoke powder, cane sugar</v>
      </c>
    </row>
    <row r="513" spans="1:38" ht="105" x14ac:dyDescent="0.3">
      <c r="A513" s="10" t="s">
        <v>1123</v>
      </c>
      <c r="B513" s="10" t="s">
        <v>1601</v>
      </c>
      <c r="C513" s="10" t="s">
        <v>1601</v>
      </c>
      <c r="D513" s="11" t="s">
        <v>2306</v>
      </c>
      <c r="E513" s="8">
        <f>IF(F513 = "NULL", "NULL", F513/28.35)</f>
        <v>1.2345679012345678</v>
      </c>
      <c r="F513" s="8">
        <v>35</v>
      </c>
      <c r="G513" s="8">
        <f>IF(H513 = "NULL", "NULL", H513/28.35)</f>
        <v>2.6102292768959434</v>
      </c>
      <c r="H513" s="8">
        <v>74</v>
      </c>
      <c r="I513" s="8">
        <f>IF(G513 = "NULL", "NULL", G513*1.25)</f>
        <v>3.2627865961199292</v>
      </c>
      <c r="J513" s="8">
        <f>IF(G513 = "NULL", "NULL", H513*1.25)</f>
        <v>92.5</v>
      </c>
      <c r="K513" s="8">
        <f>IF(G513 = "NULL", "NULL", G513*2)</f>
        <v>5.2204585537918868</v>
      </c>
      <c r="L513" s="8">
        <f>IF(G513 = "NULL", "NULL", H513*2)</f>
        <v>148</v>
      </c>
      <c r="M513" s="11" t="str">
        <f>CONCATENATE(D513, CHAR(10), " - NET WT. ", TEXT(E513, "0.00"), " oz (", F513, " grams)")</f>
        <v>Tangy Chicken Seasoning Ingredients:
dehydrated garlic, dehydrated onion, sea salt, spices, dehydrated orange, paprika, dehydrated green bell pepper, vegetable oil
• Packed in a facility and/or equipment that produces products containing peanuts, tree nuts, soybean, milk, dairy, eggs, fish, shellfish, wheat, sesame. •
 - NET WT. 1.23 oz (35 grams)</v>
      </c>
      <c r="N513" s="12">
        <v>10000000384</v>
      </c>
      <c r="O513" s="12">
        <v>30000000384</v>
      </c>
      <c r="P513" s="12">
        <v>50000000384</v>
      </c>
      <c r="Q513" s="12">
        <v>70000000384</v>
      </c>
      <c r="R513" s="12">
        <v>90000000384</v>
      </c>
      <c r="S513" s="12">
        <v>11000000384</v>
      </c>
      <c r="T513" s="12">
        <v>13000000384</v>
      </c>
      <c r="U513" s="10" t="s">
        <v>38</v>
      </c>
      <c r="V513" s="11" t="s">
        <v>1300</v>
      </c>
      <c r="W513" s="8">
        <f>IF(G513 = "NULL", "NULL", G513/4)</f>
        <v>0.65255731922398585</v>
      </c>
      <c r="X513" s="8">
        <f>IF(W513 = "NULL", "NULL", W513*28.35)</f>
        <v>18.5</v>
      </c>
      <c r="Y513" s="8">
        <f>IF(G513 = "NULL", "NULL", G513*4)</f>
        <v>10.440917107583774</v>
      </c>
      <c r="Z513" s="8">
        <f>IF(G513 = "NULL", "NULL", H513*4)</f>
        <v>296</v>
      </c>
      <c r="AA513" s="15">
        <v>15000000384</v>
      </c>
      <c r="AB513" s="8">
        <f>IF(OR(E513 = "NULL", G513 = "NULL"), "NULL", (E513+G513)/2)</f>
        <v>1.9223985890652555</v>
      </c>
      <c r="AC513" s="8">
        <f>IF(OR(F513 = "NULL", H513 = "NULL"), "NULL", (F513+H513)/2)</f>
        <v>54.5</v>
      </c>
      <c r="AD513" s="15">
        <v>17000000384</v>
      </c>
      <c r="AE513" s="8">
        <f>IF(H513 = "NULL", "NULL", AF513/28.35)</f>
        <v>6.5255731922398583</v>
      </c>
      <c r="AF513" s="8">
        <f>IF(H513 = "NULL", "NULL", J513*2)</f>
        <v>185</v>
      </c>
      <c r="AG513" s="15">
        <v>19000000384</v>
      </c>
      <c r="AH513" s="8">
        <f>IF(AB513 = "NULL", "NULL", AB513*2)</f>
        <v>3.844797178130511</v>
      </c>
      <c r="AI513" s="8">
        <f>IF(AC513 = "NULL", "NULL", AC513*2)</f>
        <v>109</v>
      </c>
      <c r="AJ513" s="15">
        <v>21000000384</v>
      </c>
      <c r="AK513" s="13" t="s">
        <v>1602</v>
      </c>
      <c r="AL513" s="11" t="str">
        <f>SUBSTITUTE(D513,CHAR(10)&amp;"• Packed in a facility and/or equipment that produces products containing peanuts, tree nuts, soybean, milk, dairy, eggs, fish, shellfish, wheat, sesame. •","")</f>
        <v>Tangy Chicken Seasoning Ingredients:
dehydrated garlic, dehydrated onion, sea salt, spices, dehydrated orange, paprika, dehydrated green bell pepper, vegetable oil</v>
      </c>
    </row>
    <row r="514" spans="1:38" ht="75" x14ac:dyDescent="0.3">
      <c r="A514" s="10" t="s">
        <v>1362</v>
      </c>
      <c r="B514" s="10" t="s">
        <v>1124</v>
      </c>
      <c r="C514" s="10" t="s">
        <v>1124</v>
      </c>
      <c r="D514" s="11" t="s">
        <v>2393</v>
      </c>
      <c r="E514" s="8">
        <f>IF(F514 = "NULL", "NULL", F514/28.35)</f>
        <v>0.88183421516754845</v>
      </c>
      <c r="F514" s="8">
        <v>25</v>
      </c>
      <c r="G514" s="8">
        <f>IF(H514 = "NULL", "NULL", H514/28.35)</f>
        <v>2.1164021164021163</v>
      </c>
      <c r="H514" s="8">
        <v>60</v>
      </c>
      <c r="I514" s="8">
        <f>IF(G514 = "NULL", "NULL", G514*1.25)</f>
        <v>2.6455026455026456</v>
      </c>
      <c r="J514" s="8">
        <f>IF(G514 = "NULL", "NULL", H514*1.25)</f>
        <v>75</v>
      </c>
      <c r="K514" s="8">
        <f>IF(G514 = "NULL", "NULL", G514*2)</f>
        <v>4.2328042328042326</v>
      </c>
      <c r="L514" s="8">
        <f>IF(G514 = "NULL", "NULL", H514*2)</f>
        <v>120</v>
      </c>
      <c r="M514" s="11" t="str">
        <f>CONCATENATE(D514, CHAR(10), " - NET WT. ", TEXT(E514, "0.00"), " oz (", F514, " grams)")</f>
        <v>Tellicherry Peppercorns Ingredients:
Tellicherry peppercorns
• Packed in a facility and/or equipment that produces products containing peanuts, tree nuts, soybean, milk, dairy, eggs, fish, shellfish, wheat, sesame. •
 - NET WT. 0.88 oz (25 grams)</v>
      </c>
      <c r="N514" s="12">
        <v>10000000428</v>
      </c>
      <c r="O514" s="12">
        <v>30000000428</v>
      </c>
      <c r="P514" s="12">
        <v>50000000428</v>
      </c>
      <c r="Q514" s="12">
        <v>70000000428</v>
      </c>
      <c r="R514" s="12">
        <v>90000000428</v>
      </c>
      <c r="S514" s="12">
        <v>11000000428</v>
      </c>
      <c r="T514" s="12">
        <v>13000000428</v>
      </c>
      <c r="U514" s="10" t="s">
        <v>38</v>
      </c>
      <c r="V514" s="11"/>
      <c r="W514" s="8">
        <f>IF(G514 = "NULL", "NULL", G514/4)</f>
        <v>0.52910052910052907</v>
      </c>
      <c r="X514" s="8">
        <f>IF(W514 = "NULL", "NULL", W514*28.35)</f>
        <v>15</v>
      </c>
      <c r="Y514" s="8">
        <f>IF(G514 = "NULL", "NULL", G514*4)</f>
        <v>8.4656084656084651</v>
      </c>
      <c r="Z514" s="8">
        <f>IF(G514 = "NULL", "NULL", H514*4)</f>
        <v>240</v>
      </c>
      <c r="AA514" s="15">
        <v>15000000428</v>
      </c>
      <c r="AB514" s="8">
        <f>IF(OR(E514 = "NULL", G514 = "NULL"), "NULL", (E514+G514)/2)</f>
        <v>1.4991181657848323</v>
      </c>
      <c r="AC514" s="8">
        <f>IF(OR(F514 = "NULL", H514 = "NULL"), "NULL", (F514+H514)/2)</f>
        <v>42.5</v>
      </c>
      <c r="AD514" s="15">
        <v>17000000428</v>
      </c>
      <c r="AE514" s="8">
        <f>IF(H514 = "NULL", "NULL", AF514/28.35)</f>
        <v>5.2910052910052912</v>
      </c>
      <c r="AF514" s="8">
        <f>IF(H514 = "NULL", "NULL", J514*2)</f>
        <v>150</v>
      </c>
      <c r="AG514" s="15">
        <v>19000000428</v>
      </c>
      <c r="AH514" s="8">
        <f>IF(AB514 = "NULL", "NULL", AB514*2)</f>
        <v>2.9982363315696645</v>
      </c>
      <c r="AI514" s="8">
        <f>IF(AC514 = "NULL", "NULL", AC514*2)</f>
        <v>85</v>
      </c>
      <c r="AJ514" s="15">
        <v>21000000428</v>
      </c>
      <c r="AK514" s="13"/>
      <c r="AL514" s="11" t="str">
        <f>SUBSTITUTE(D514,CHAR(10)&amp;"• Packed in a facility and/or equipment that produces products containing peanuts, tree nuts, soybean, milk, dairy, eggs, fish, shellfish, wheat, sesame. •","")</f>
        <v>Tellicherry Peppercorns Ingredients:
Tellicherry peppercorns</v>
      </c>
    </row>
    <row r="515" spans="1:38" ht="120" x14ac:dyDescent="0.3">
      <c r="A515" s="10" t="s">
        <v>720</v>
      </c>
      <c r="B515" s="10" t="s">
        <v>1126</v>
      </c>
      <c r="C515" s="10" t="s">
        <v>1127</v>
      </c>
      <c r="D515" s="11" t="s">
        <v>2252</v>
      </c>
      <c r="E515" s="8">
        <f>IF(F515 = "NULL", "NULL", F515/28.35)</f>
        <v>1.1992945326278659</v>
      </c>
      <c r="F515" s="8">
        <v>34</v>
      </c>
      <c r="G515" s="8">
        <f>IF(H515 = "NULL", "NULL", H515/28.35)</f>
        <v>2.3985890652557318</v>
      </c>
      <c r="H515" s="8">
        <v>68</v>
      </c>
      <c r="I515" s="8">
        <f>IF(G515 = "NULL", "NULL", G515*1.25)</f>
        <v>2.9982363315696645</v>
      </c>
      <c r="J515" s="8">
        <f>IF(G515 = "NULL", "NULL", H515*1.25)</f>
        <v>85</v>
      </c>
      <c r="K515" s="8">
        <f>IF(G515 = "NULL", "NULL", G515*2)</f>
        <v>4.7971781305114636</v>
      </c>
      <c r="L515" s="8">
        <f>IF(G515 = "NULL", "NULL", H515*2)</f>
        <v>136</v>
      </c>
      <c r="M515" s="11" t="str">
        <f>CONCATENATE(D515, CHAR(10), " - NET WT. ", TEXT(E515, "0.00"), " oz (", F515, " grams)")</f>
        <v>Texas Smoke Grill Seasoning Ingredients:
natural hickory smoke flavor, salt, dehydrated onion, dehydrated garlic, spices, paprika, citric acid, soybean oil, &lt;1% silicon dioxide (anti caking)
• ALLERGY ALERT: contains soybean oil •
• Packed in a facility and/or equipment that produces products containing peanuts, tree nuts, soybean, milk, dairy, eggs, fish, shellfish, wheat, sesame. •
 - NET WT. 1.20 oz (34 grams)</v>
      </c>
      <c r="N515" s="12">
        <v>10000000385</v>
      </c>
      <c r="O515" s="12">
        <v>30000000385</v>
      </c>
      <c r="P515" s="12">
        <v>50000000385</v>
      </c>
      <c r="Q515" s="12">
        <v>70000000385</v>
      </c>
      <c r="R515" s="12">
        <v>90000000385</v>
      </c>
      <c r="S515" s="12">
        <v>11000000385</v>
      </c>
      <c r="T515" s="12">
        <v>13000000385</v>
      </c>
      <c r="U515" s="10" t="s">
        <v>38</v>
      </c>
      <c r="V515" s="11" t="s">
        <v>1300</v>
      </c>
      <c r="W515" s="8">
        <f>IF(G515 = "NULL", "NULL", G515/4)</f>
        <v>0.59964726631393295</v>
      </c>
      <c r="X515" s="8">
        <f>IF(W515 = "NULL", "NULL", W515*28.35)</f>
        <v>17</v>
      </c>
      <c r="Y515" s="8">
        <f>IF(G515 = "NULL", "NULL", G515*4)</f>
        <v>9.5943562610229272</v>
      </c>
      <c r="Z515" s="8">
        <f>IF(G515 = "NULL", "NULL", H515*4)</f>
        <v>272</v>
      </c>
      <c r="AA515" s="15">
        <v>15000000385</v>
      </c>
      <c r="AB515" s="8">
        <f>IF(OR(E515 = "NULL", G515 = "NULL"), "NULL", (E515+G515)/2)</f>
        <v>1.7989417989417988</v>
      </c>
      <c r="AC515" s="8">
        <f>IF(OR(F515 = "NULL", H515 = "NULL"), "NULL", (F515+H515)/2)</f>
        <v>51</v>
      </c>
      <c r="AD515" s="15">
        <v>17000000385</v>
      </c>
      <c r="AE515" s="8">
        <f>IF(H515 = "NULL", "NULL", AF515/28.35)</f>
        <v>5.9964726631393299</v>
      </c>
      <c r="AF515" s="8">
        <f>IF(H515 = "NULL", "NULL", J515*2)</f>
        <v>170</v>
      </c>
      <c r="AG515" s="15">
        <v>19000000385</v>
      </c>
      <c r="AH515" s="8">
        <f>IF(AB515 = "NULL", "NULL", AB515*2)</f>
        <v>3.5978835978835977</v>
      </c>
      <c r="AI515" s="8">
        <f>IF(AC515 = "NULL", "NULL", AC515*2)</f>
        <v>102</v>
      </c>
      <c r="AJ515" s="15">
        <v>21000000385</v>
      </c>
      <c r="AK515" s="13"/>
      <c r="AL515" s="11" t="str">
        <f>SUBSTITUTE(D515,CHAR(10)&amp;"• Packed in a facility and/or equipment that produces products containing peanuts, tree nuts, soybean, milk, dairy, eggs, fish, shellfish, wheat, sesame. •","")</f>
        <v>Texas Smoke Grill Seasoning Ingredients:
natural hickory smoke flavor, salt, dehydrated onion, dehydrated garlic, spices, paprika, citric acid, soybean oil, &lt;1% silicon dioxide (anti caking)
• ALLERGY ALERT: contains soybean oil •</v>
      </c>
    </row>
    <row r="516" spans="1:38" ht="75" x14ac:dyDescent="0.3">
      <c r="A516" s="10" t="s">
        <v>2032</v>
      </c>
      <c r="B516" s="10" t="s">
        <v>2033</v>
      </c>
      <c r="C516" s="10" t="s">
        <v>2033</v>
      </c>
      <c r="D516" s="11" t="s">
        <v>2602</v>
      </c>
      <c r="E516" s="8">
        <f>IF(F516 = "NULL", "NULL", F516/28.35)</f>
        <v>1.5520282186948853</v>
      </c>
      <c r="F516" s="8">
        <v>44</v>
      </c>
      <c r="G516" s="8">
        <f>IF(H516 = "NULL", "NULL", H516/28.35)</f>
        <v>3.5273368606701938</v>
      </c>
      <c r="H516" s="8">
        <v>100</v>
      </c>
      <c r="I516" s="8">
        <f>IF(G516 = "NULL", "NULL", G516*1.25)</f>
        <v>4.409171075837742</v>
      </c>
      <c r="J516" s="8">
        <f>IF(G516 = "NULL", "NULL", H516*1.25)</f>
        <v>125</v>
      </c>
      <c r="K516" s="8">
        <f>IF(G516 = "NULL", "NULL", G516*2)</f>
        <v>7.0546737213403876</v>
      </c>
      <c r="L516" s="8">
        <f>IF(G516 = "NULL", "NULL", H516*2)</f>
        <v>200</v>
      </c>
      <c r="M516" s="11" t="str">
        <f>CONCATENATE(D516, CHAR(10), " - NET WT. ", TEXT(E516, "0.00"), " oz (", F516, " grams)")</f>
        <v>Toasted Coconut Sugar Ingredients:
organic sugar, organic coconut
• Packed in a facility and/or equipment that produces products containing peanuts, tree nuts, soybean, milk, dairy, eggs, fish, shellfish, wheat, sesame. •
 - NET WT. 1.55 oz (44 grams)</v>
      </c>
      <c r="N516" s="12">
        <v>10000000572</v>
      </c>
      <c r="O516" s="12">
        <v>30000000572</v>
      </c>
      <c r="P516" s="12">
        <v>50000000572</v>
      </c>
      <c r="Q516" s="12">
        <v>70000000572</v>
      </c>
      <c r="R516" s="12">
        <v>90000000572</v>
      </c>
      <c r="S516" s="12">
        <v>11000000572</v>
      </c>
      <c r="T516" s="12">
        <v>13000000572</v>
      </c>
      <c r="U516" s="24"/>
      <c r="W516" s="8">
        <f>IF(G516 = "NULL", "NULL", G516/4)</f>
        <v>0.88183421516754845</v>
      </c>
      <c r="X516" s="8">
        <f>IF(W516 = "NULL", "NULL", W516*28.35)</f>
        <v>25</v>
      </c>
      <c r="Y516" s="8">
        <f>IF(G516 = "NULL", "NULL", G516*4)</f>
        <v>14.109347442680775</v>
      </c>
      <c r="Z516" s="8">
        <f>IF(G516 = "NULL", "NULL", H516*4)</f>
        <v>400</v>
      </c>
      <c r="AA516" s="15">
        <v>15000000572</v>
      </c>
      <c r="AB516" s="8">
        <f>IF(OR(E516 = "NULL", G516 = "NULL"), "NULL", (E516+G516)/2)</f>
        <v>2.5396825396825395</v>
      </c>
      <c r="AC516" s="8">
        <f>IF(OR(F516 = "NULL", H516 = "NULL"), "NULL", (F516+H516)/2)</f>
        <v>72</v>
      </c>
      <c r="AD516" s="15">
        <v>17000000572</v>
      </c>
      <c r="AE516" s="15">
        <f>IF(H516 = "NULL", "NULL", AF516/28.35)</f>
        <v>8.8183421516754841</v>
      </c>
      <c r="AF516" s="15">
        <f>IF(H516 = "NULL", "NULL", J516*2)</f>
        <v>250</v>
      </c>
      <c r="AG516" s="15">
        <v>19000000572</v>
      </c>
      <c r="AH516" s="8">
        <f>IF(AB516 = "NULL", "NULL", AB516*2)</f>
        <v>5.0793650793650791</v>
      </c>
      <c r="AI516" s="8">
        <f>IF(AC516 = "NULL", "NULL", AC516*2)</f>
        <v>144</v>
      </c>
      <c r="AJ516" s="15">
        <v>21000000572</v>
      </c>
      <c r="AK516" s="13"/>
      <c r="AL516" s="11" t="str">
        <f>SUBSTITUTE(D516,CHAR(10)&amp;"• Packed in a facility and/or equipment that produces products containing peanuts, tree nuts, soybean, milk, dairy, eggs, fish, shellfish, wheat, sesame. •","")</f>
        <v>Toasted Coconut Sugar Ingredients:
organic sugar, organic coconut</v>
      </c>
    </row>
    <row r="517" spans="1:38" ht="135" x14ac:dyDescent="0.3">
      <c r="A517" s="10" t="s">
        <v>1128</v>
      </c>
      <c r="B517" s="10" t="s">
        <v>1129</v>
      </c>
      <c r="C517" s="10" t="s">
        <v>1130</v>
      </c>
      <c r="D517" s="11" t="s">
        <v>2112</v>
      </c>
      <c r="E517" s="8">
        <f>IF(F517 = "NULL", "NULL", F517/28.35)</f>
        <v>1.7</v>
      </c>
      <c r="F517" s="8">
        <v>48.195</v>
      </c>
      <c r="G517" s="8">
        <f>IF(H517 = "NULL", "NULL", H517/28.35)</f>
        <v>3.4</v>
      </c>
      <c r="H517" s="8">
        <v>96.39</v>
      </c>
      <c r="I517" s="8">
        <f>IF(G517 = "NULL", "NULL", G517*1.25)</f>
        <v>4.25</v>
      </c>
      <c r="J517" s="8">
        <f>IF(G517 = "NULL", "NULL", H517*1.25)</f>
        <v>120.4875</v>
      </c>
      <c r="K517" s="8">
        <f>IF(G517 = "NULL", "NULL", G517*2)</f>
        <v>6.8</v>
      </c>
      <c r="L517" s="8">
        <f>IF(G517 = "NULL", "NULL", H517*2)</f>
        <v>192.78</v>
      </c>
      <c r="M517" s="11" t="str">
        <f>CONCATENATE(D517, CHAR(10), " - NET WT. ", TEXT(E517, "0.00"), " oz (", F517, " grams)")</f>
        <v>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Packed in a facility and/or equipment that produces products containing peanuts, tree nuts, soybean, milk, dairy, eggs, fish, shellfish, wheat, sesame. •
 - NET WT. 1.70 oz (48.195 grams)</v>
      </c>
      <c r="N517" s="12">
        <v>10000000320</v>
      </c>
      <c r="O517" s="12">
        <v>30000000320</v>
      </c>
      <c r="P517" s="12">
        <v>50000000320</v>
      </c>
      <c r="Q517" s="12">
        <v>70000000320</v>
      </c>
      <c r="R517" s="12">
        <v>90000000320</v>
      </c>
      <c r="S517" s="12">
        <v>11000000320</v>
      </c>
      <c r="T517" s="12">
        <v>13000000320</v>
      </c>
      <c r="U517" s="10" t="s">
        <v>38</v>
      </c>
      <c r="V517" s="11" t="s">
        <v>455</v>
      </c>
      <c r="W517" s="8">
        <f>IF(G517 = "NULL", "NULL", G517/4)</f>
        <v>0.85</v>
      </c>
      <c r="X517" s="8">
        <f>IF(W517 = "NULL", "NULL", W517*28.35)</f>
        <v>24.0975</v>
      </c>
      <c r="Y517" s="8">
        <f>IF(G517 = "NULL", "NULL", G517*4)</f>
        <v>13.6</v>
      </c>
      <c r="Z517" s="8">
        <f>IF(G517 = "NULL", "NULL", H517*4)</f>
        <v>385.56</v>
      </c>
      <c r="AA517" s="15">
        <v>15000000320</v>
      </c>
      <c r="AB517" s="8">
        <f>IF(OR(E517 = "NULL", G517 = "NULL"), "NULL", (E517+G517)/2)</f>
        <v>2.5499999999999998</v>
      </c>
      <c r="AC517" s="8">
        <f>IF(OR(F517 = "NULL", H517 = "NULL"), "NULL", (F517+H517)/2)</f>
        <v>72.292500000000004</v>
      </c>
      <c r="AD517" s="15">
        <v>17000000320</v>
      </c>
      <c r="AE517" s="8">
        <f>IF(H517 = "NULL", "NULL", AF517/28.35)</f>
        <v>8.5</v>
      </c>
      <c r="AF517" s="8">
        <f>IF(H517 = "NULL", "NULL", J517*2)</f>
        <v>240.97499999999999</v>
      </c>
      <c r="AG517" s="15">
        <v>19000000320</v>
      </c>
      <c r="AH517" s="8">
        <f>IF(AB517 = "NULL", "NULL", AB517*2)</f>
        <v>5.0999999999999996</v>
      </c>
      <c r="AI517" s="8">
        <f>IF(AC517 = "NULL", "NULL", AC517*2)</f>
        <v>144.58500000000001</v>
      </c>
      <c r="AJ517" s="15">
        <v>21000000320</v>
      </c>
      <c r="AK517" s="13" t="s">
        <v>1896</v>
      </c>
      <c r="AL517" s="11" t="str">
        <f>SUBSTITUTE(D517,CHAR(10)&amp;"• Packed in a facility and/or equipment that produces products containing peanuts, tree nuts, soybean, milk, dairy, eggs, fish, shellfish, wheat, sesame. •","")</f>
        <v>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v>
      </c>
    </row>
    <row r="518" spans="1:38" ht="90" x14ac:dyDescent="0.3">
      <c r="A518" s="10" t="s">
        <v>1131</v>
      </c>
      <c r="B518" s="10" t="s">
        <v>1132</v>
      </c>
      <c r="C518" s="10" t="s">
        <v>1133</v>
      </c>
      <c r="D518" s="11" t="s">
        <v>2303</v>
      </c>
      <c r="E518" s="8">
        <f>IF(F518 = "NULL", "NULL", F518/28.35)</f>
        <v>1.1000000000000001</v>
      </c>
      <c r="F518" s="8">
        <v>31.185000000000006</v>
      </c>
      <c r="G518" s="8">
        <f>IF(H518 = "NULL", "NULL", H518/28.35)</f>
        <v>2.2000000000000002</v>
      </c>
      <c r="H518" s="8">
        <v>62.370000000000012</v>
      </c>
      <c r="I518" s="8">
        <f>IF(G518 = "NULL", "NULL", G518*1.25)</f>
        <v>2.75</v>
      </c>
      <c r="J518" s="8">
        <f>IF(G518 = "NULL", "NULL", H518*1.25)</f>
        <v>77.96250000000002</v>
      </c>
      <c r="K518" s="8">
        <f>IF(G518 = "NULL", "NULL", G518*2)</f>
        <v>4.4000000000000004</v>
      </c>
      <c r="L518" s="8">
        <f>IF(G518 = "NULL", "NULL", H518*2)</f>
        <v>124.74000000000002</v>
      </c>
      <c r="M518" s="11" t="str">
        <f>CONCATENATE(D518, CHAR(10), " - NET WT. ", TEXT(E518, "0.00"), " oz (", F518, " grams)")</f>
        <v>Top Choice Grill Seasoning Ingredients:
salt, chili powder, dehydrated garlic &amp; onion, spices, white pepper, corn oil
• Packed in a facility and/or equipment that produces products containing peanuts, tree nuts, soybean, milk, dairy, eggs, fish, shellfish, wheat, sesame. •
 - NET WT. 1.10 oz (31.185 grams)</v>
      </c>
      <c r="N518" s="12">
        <v>10000000386</v>
      </c>
      <c r="O518" s="12">
        <v>30000000386</v>
      </c>
      <c r="P518" s="12">
        <v>50000000386</v>
      </c>
      <c r="Q518" s="12">
        <v>70000000386</v>
      </c>
      <c r="R518" s="12">
        <v>90000000386</v>
      </c>
      <c r="S518" s="12">
        <v>11000000386</v>
      </c>
      <c r="T518" s="12">
        <v>13000000386</v>
      </c>
      <c r="U518" s="10" t="s">
        <v>38</v>
      </c>
      <c r="V518" s="11" t="s">
        <v>1300</v>
      </c>
      <c r="W518" s="8">
        <f>IF(G518 = "NULL", "NULL", G518/4)</f>
        <v>0.55000000000000004</v>
      </c>
      <c r="X518" s="8">
        <f>IF(W518 = "NULL", "NULL", W518*28.35)</f>
        <v>15.592500000000003</v>
      </c>
      <c r="Y518" s="8">
        <f>IF(G518 = "NULL", "NULL", G518*4)</f>
        <v>8.8000000000000007</v>
      </c>
      <c r="Z518" s="8">
        <f>IF(G518 = "NULL", "NULL", H518*4)</f>
        <v>249.48000000000005</v>
      </c>
      <c r="AA518" s="15">
        <v>15000000386</v>
      </c>
      <c r="AB518" s="8">
        <f>IF(OR(E518 = "NULL", G518 = "NULL"), "NULL", (E518+G518)/2)</f>
        <v>1.6500000000000001</v>
      </c>
      <c r="AC518" s="8">
        <f>IF(OR(F518 = "NULL", H518 = "NULL"), "NULL", (F518+H518)/2)</f>
        <v>46.777500000000011</v>
      </c>
      <c r="AD518" s="15">
        <v>17000000386</v>
      </c>
      <c r="AE518" s="8">
        <f>IF(H518 = "NULL", "NULL", AF518/28.35)</f>
        <v>5.5000000000000009</v>
      </c>
      <c r="AF518" s="8">
        <f>IF(H518 = "NULL", "NULL", J518*2)</f>
        <v>155.92500000000004</v>
      </c>
      <c r="AG518" s="15">
        <v>19000000386</v>
      </c>
      <c r="AH518" s="8">
        <f>IF(AB518 = "NULL", "NULL", AB518*2)</f>
        <v>3.3000000000000003</v>
      </c>
      <c r="AI518" s="8">
        <f>IF(AC518 = "NULL", "NULL", AC518*2)</f>
        <v>93.555000000000021</v>
      </c>
      <c r="AJ518" s="15">
        <v>21000000386</v>
      </c>
      <c r="AK518" s="13"/>
      <c r="AL518" s="11" t="str">
        <f>SUBSTITUTE(D518,CHAR(10)&amp;"• Packed in a facility and/or equipment that produces products containing peanuts, tree nuts, soybean, milk, dairy, eggs, fish, shellfish, wheat, sesame. •","")</f>
        <v>Top Choice Grill Seasoning Ingredients:
salt, chili powder, dehydrated garlic &amp; onion, spices, white pepper, corn oil</v>
      </c>
    </row>
    <row r="519" spans="1:38" ht="150" x14ac:dyDescent="0.3">
      <c r="A519" s="10" t="s">
        <v>1134</v>
      </c>
      <c r="B519" s="10" t="s">
        <v>1135</v>
      </c>
      <c r="C519" s="10" t="s">
        <v>1135</v>
      </c>
      <c r="D519" s="11" t="s">
        <v>2613</v>
      </c>
      <c r="E519" s="8">
        <f>IF(F519 = "NULL", "NULL", F519/28.35)</f>
        <v>1.5000000000000002</v>
      </c>
      <c r="F519" s="8">
        <v>42.525000000000006</v>
      </c>
      <c r="G519" s="8">
        <f>IF(H519 = "NULL", "NULL", H519/28.35)</f>
        <v>3.0000000000000004</v>
      </c>
      <c r="H519" s="8">
        <v>85.050000000000011</v>
      </c>
      <c r="I519" s="8">
        <f>IF(G519 = "NULL", "NULL", G519*1.25)</f>
        <v>3.7500000000000004</v>
      </c>
      <c r="J519" s="8">
        <f>IF(G519 = "NULL", "NULL", H519*1.25)</f>
        <v>106.31250000000001</v>
      </c>
      <c r="K519" s="8">
        <f>IF(G519 = "NULL", "NULL", G519*2)</f>
        <v>6.0000000000000009</v>
      </c>
      <c r="L519" s="8">
        <f>IF(G519 = "NULL", "NULL", H519*2)</f>
        <v>170.10000000000002</v>
      </c>
      <c r="M519" s="11" t="str">
        <f>CONCATENATE(D519, CHAR(10), " - NET WT. ", TEXT(E519, "0.00"), " oz (", F519, " grams)")</f>
        <v>Tropical Hibiscus Infuser Ingredients:
sugar, hibiscus petals, cassia cinnamon, orange peel,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1.50 oz (42.525 grams)</v>
      </c>
      <c r="N519" s="12">
        <v>10000000322</v>
      </c>
      <c r="O519" s="12">
        <v>30000000322</v>
      </c>
      <c r="P519" s="12">
        <v>50000000322</v>
      </c>
      <c r="Q519" s="12">
        <v>70000000322</v>
      </c>
      <c r="R519" s="12">
        <v>90000000322</v>
      </c>
      <c r="S519" s="12">
        <v>11000000322</v>
      </c>
      <c r="T519" s="12">
        <v>13000000322</v>
      </c>
      <c r="U519" s="10" t="s">
        <v>38</v>
      </c>
      <c r="V519" s="11" t="s">
        <v>146</v>
      </c>
      <c r="W519" s="8">
        <f>IF(G519 = "NULL", "NULL", G519/4)</f>
        <v>0.75000000000000011</v>
      </c>
      <c r="X519" s="8">
        <f>IF(W519 = "NULL", "NULL", W519*28.35)</f>
        <v>21.262500000000003</v>
      </c>
      <c r="Y519" s="8">
        <f>IF(G519 = "NULL", "NULL", G519*4)</f>
        <v>12.000000000000002</v>
      </c>
      <c r="Z519" s="8">
        <f>IF(G519 = "NULL", "NULL", H519*4)</f>
        <v>340.20000000000005</v>
      </c>
      <c r="AA519" s="15">
        <v>15000000322</v>
      </c>
      <c r="AB519" s="8">
        <f>IF(OR(E519 = "NULL", G519 = "NULL"), "NULL", (E519+G519)/2)</f>
        <v>2.2500000000000004</v>
      </c>
      <c r="AC519" s="8">
        <f>IF(OR(F519 = "NULL", H519 = "NULL"), "NULL", (F519+H519)/2)</f>
        <v>63.787500000000009</v>
      </c>
      <c r="AD519" s="15">
        <v>17000000322</v>
      </c>
      <c r="AE519" s="8">
        <f>IF(H519 = "NULL", "NULL", AF519/28.35)</f>
        <v>7.5000000000000009</v>
      </c>
      <c r="AF519" s="8">
        <f>IF(H519 = "NULL", "NULL", J519*2)</f>
        <v>212.62500000000003</v>
      </c>
      <c r="AG519" s="15">
        <v>19000000322</v>
      </c>
      <c r="AH519" s="8">
        <f>IF(AB519 = "NULL", "NULL", AB519*2)</f>
        <v>4.5000000000000009</v>
      </c>
      <c r="AI519" s="8">
        <f>IF(AC519 = "NULL", "NULL", AC519*2)</f>
        <v>127.57500000000002</v>
      </c>
      <c r="AJ519" s="15">
        <v>21000000322</v>
      </c>
      <c r="AK519" s="13"/>
      <c r="AL519" s="11" t="str">
        <f>SUBSTITUTE(D519,CHAR(10)&amp;"• Packed in a facility and/or equipment that produces products containing peanuts, tree nuts, soybean, milk, dairy, eggs, fish, shellfish, wheat, sesame. •","")</f>
        <v>Tropical Hibiscus Infuser Ingredients:
sugar, hibiscus petals, cassia cinnamon, orange peel, spices
• DIRECTIONS: Take off lid and add your favorite alcohol - return lid and place in fridge overnight. Strain spices and enjoy your infused alcohol. Drink right out of the mug jar. •</v>
      </c>
    </row>
    <row r="520" spans="1:38" ht="105" x14ac:dyDescent="0.3">
      <c r="A520" s="10" t="s">
        <v>1136</v>
      </c>
      <c r="B520" s="10" t="s">
        <v>1137</v>
      </c>
      <c r="C520" s="10" t="s">
        <v>1137</v>
      </c>
      <c r="D520" s="11" t="s">
        <v>2353</v>
      </c>
      <c r="E520" s="8">
        <f>IF(F520 = "NULL", "NULL", F520/28.35)</f>
        <v>0.8</v>
      </c>
      <c r="F520" s="8">
        <v>22.680000000000003</v>
      </c>
      <c r="G520" s="8">
        <f>IF(H520 = "NULL", "NULL", H520/28.35)</f>
        <v>1.6</v>
      </c>
      <c r="H520" s="8">
        <v>45.360000000000007</v>
      </c>
      <c r="I520" s="8">
        <f>IF(G520 = "NULL", "NULL", G520*1.25)</f>
        <v>2</v>
      </c>
      <c r="J520" s="8">
        <f>IF(G520 = "NULL", "NULL", H520*1.25)</f>
        <v>56.70000000000001</v>
      </c>
      <c r="K520" s="8">
        <f>IF(G520 = "NULL", "NULL", G520*2)</f>
        <v>3.2</v>
      </c>
      <c r="L520" s="8">
        <f>IF(G520 = "NULL", "NULL", H520*2)</f>
        <v>90.720000000000013</v>
      </c>
      <c r="M520" s="11" t="str">
        <f>CONCATENATE(D520, CHAR(10), " - NET WT. ", TEXT(E520, "0.00"), " oz (", F520, " grams)")</f>
        <v>Tropicana Tea Ingredients:
black tea, calendula petals, safflower petals, cornflower petals, rose petals, natural and artificial mango and passionfruit flavors
• Packed in a facility and/or equipment that produces products containing peanuts, tree nuts, soybean, milk, dairy, eggs, fish, shellfish, wheat, sesame. •
 - NET WT. 0.80 oz (22.68 grams)</v>
      </c>
      <c r="N520" s="12">
        <v>10000000323</v>
      </c>
      <c r="O520" s="12">
        <v>30000000323</v>
      </c>
      <c r="P520" s="12">
        <v>50000000323</v>
      </c>
      <c r="Q520" s="12">
        <v>70000000323</v>
      </c>
      <c r="R520" s="12">
        <v>90000000323</v>
      </c>
      <c r="S520" s="12">
        <v>11000000323</v>
      </c>
      <c r="T520" s="12">
        <v>13000000323</v>
      </c>
      <c r="U520" s="10" t="s">
        <v>38</v>
      </c>
      <c r="V520" s="11"/>
      <c r="W520" s="8">
        <f>IF(G520 = "NULL", "NULL", G520/4)</f>
        <v>0.4</v>
      </c>
      <c r="X520" s="8">
        <f>IF(W520 = "NULL", "NULL", W520*28.35)</f>
        <v>11.340000000000002</v>
      </c>
      <c r="Y520" s="8">
        <f>IF(G520 = "NULL", "NULL", G520*4)</f>
        <v>6.4</v>
      </c>
      <c r="Z520" s="8">
        <f>IF(G520 = "NULL", "NULL", H520*4)</f>
        <v>181.44000000000003</v>
      </c>
      <c r="AA520" s="15">
        <v>15000000323</v>
      </c>
      <c r="AB520" s="8">
        <f>IF(OR(E520 = "NULL", G520 = "NULL"), "NULL", (E520+G520)/2)</f>
        <v>1.2000000000000002</v>
      </c>
      <c r="AC520" s="8">
        <f>IF(OR(F520 = "NULL", H520 = "NULL"), "NULL", (F520+H520)/2)</f>
        <v>34.020000000000003</v>
      </c>
      <c r="AD520" s="15">
        <v>17000000323</v>
      </c>
      <c r="AE520" s="8">
        <f>IF(H520 = "NULL", "NULL", AF520/28.35)</f>
        <v>4.0000000000000009</v>
      </c>
      <c r="AF520" s="8">
        <f>IF(H520 = "NULL", "NULL", J520*2)</f>
        <v>113.40000000000002</v>
      </c>
      <c r="AG520" s="15">
        <v>19000000323</v>
      </c>
      <c r="AH520" s="8">
        <f>IF(AB520 = "NULL", "NULL", AB520*2)</f>
        <v>2.4000000000000004</v>
      </c>
      <c r="AI520" s="8">
        <f>IF(AC520 = "NULL", "NULL", AC520*2)</f>
        <v>68.040000000000006</v>
      </c>
      <c r="AJ520" s="15">
        <v>21000000323</v>
      </c>
      <c r="AK520" s="13"/>
      <c r="AL520" s="11" t="str">
        <f>SUBSTITUTE(D520,CHAR(10)&amp;"• Packed in a facility and/or equipment that produces products containing peanuts, tree nuts, soybean, milk, dairy, eggs, fish, shellfish, wheat, sesame. •","")</f>
        <v>Tropicana Tea Ingredients:
black tea, calendula petals, safflower petals, cornflower petals, rose petals, natural and artificial mango and passionfruit flavors</v>
      </c>
    </row>
    <row r="521" spans="1:38" ht="195" x14ac:dyDescent="0.3">
      <c r="A521" s="41" t="s">
        <v>1801</v>
      </c>
      <c r="B521" s="10" t="s">
        <v>1794</v>
      </c>
      <c r="C521" s="10" t="s">
        <v>1795</v>
      </c>
      <c r="D521" s="11" t="s">
        <v>2219</v>
      </c>
      <c r="E521" s="8">
        <f>IF(F521 = "NULL", "NULL", F521/28.35)</f>
        <v>0.98765432098765427</v>
      </c>
      <c r="F521" s="8">
        <v>28</v>
      </c>
      <c r="G521" s="8">
        <f>IF(H521 = "NULL", "NULL", H521/28.35)</f>
        <v>2.0458553791887124</v>
      </c>
      <c r="H521" s="8">
        <v>58</v>
      </c>
      <c r="I521" s="8">
        <f>IF(G521 = "NULL", "NULL", G521*1.25)</f>
        <v>2.5573192239858904</v>
      </c>
      <c r="J521" s="8">
        <f>IF(G521 = "NULL", "NULL", H521*1.25)</f>
        <v>72.5</v>
      </c>
      <c r="K521" s="8">
        <f>IF(G521 = "NULL", "NULL", G521*2)</f>
        <v>4.0917107583774248</v>
      </c>
      <c r="L521" s="8">
        <f>IF(G521 = "NULL", "NULL", H521*2)</f>
        <v>116</v>
      </c>
      <c r="M521" s="11" t="str">
        <f>CONCATENATE(D521, CHAR(10), " - NET WT. ", TEXT(E521, "0.00"), " oz (", F521, " grams)")</f>
        <v>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
 - NET WT. 0.99 oz (28 grams)</v>
      </c>
      <c r="N521" s="12">
        <v>10000000522</v>
      </c>
      <c r="O521" s="12">
        <v>30000000522</v>
      </c>
      <c r="P521" s="12">
        <v>50000000522</v>
      </c>
      <c r="Q521" s="12">
        <v>70000000522</v>
      </c>
      <c r="R521" s="12">
        <v>90000000522</v>
      </c>
      <c r="S521" s="12">
        <v>11000000522</v>
      </c>
      <c r="T521" s="12">
        <v>13000000522</v>
      </c>
      <c r="U521" s="24"/>
      <c r="W521" s="8">
        <f>IF(G521 = "NULL", "NULL", G521/4)</f>
        <v>0.5114638447971781</v>
      </c>
      <c r="X521" s="8">
        <f>IF(W521 = "NULL", "NULL", W521*28.35)</f>
        <v>14.5</v>
      </c>
      <c r="Y521" s="8">
        <f>IF(G521 = "NULL", "NULL", G521*4)</f>
        <v>8.1834215167548496</v>
      </c>
      <c r="Z521" s="8">
        <f>IF(G521 = "NULL", "NULL", H521*4)</f>
        <v>232</v>
      </c>
      <c r="AA521" s="15">
        <v>15000000522</v>
      </c>
      <c r="AB521" s="8">
        <f>IF(OR(E521 = "NULL", G521 = "NULL"), "NULL", (E521+G521)/2)</f>
        <v>1.5167548500881833</v>
      </c>
      <c r="AC521" s="8">
        <f>IF(OR(F521 = "NULL", H521 = "NULL"), "NULL", (F521+H521)/2)</f>
        <v>43</v>
      </c>
      <c r="AD521" s="15">
        <v>17000000522</v>
      </c>
      <c r="AE521" s="8">
        <f>IF(H521 = "NULL", "NULL", AF521/28.35)</f>
        <v>5.1146384479717808</v>
      </c>
      <c r="AF521" s="8">
        <f>IF(H521 = "NULL", "NULL", J521*2)</f>
        <v>145</v>
      </c>
      <c r="AG521" s="15">
        <v>19000000522</v>
      </c>
      <c r="AH521" s="8">
        <f>IF(AB521 = "NULL", "NULL", AB521*2)</f>
        <v>3.0335097001763667</v>
      </c>
      <c r="AI521" s="8">
        <f>IF(AC521 = "NULL", "NULL", AC521*2)</f>
        <v>86</v>
      </c>
      <c r="AJ521" s="15">
        <v>21000000522</v>
      </c>
      <c r="AK521" s="13" t="s">
        <v>1796</v>
      </c>
      <c r="AL521" s="11" t="str">
        <f>SUBSTITUTE(D521,CHAR(10)&amp;"• Packed in a facility and/or equipment that produces products containing peanuts, tree nuts, soybean, milk, dairy, eggs, fish, shellfish, wheat, sesame. •","")</f>
        <v>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v>
      </c>
    </row>
    <row r="522" spans="1:38" ht="195" x14ac:dyDescent="0.3">
      <c r="A522" s="39" t="s">
        <v>510</v>
      </c>
      <c r="B522" s="10" t="s">
        <v>1139</v>
      </c>
      <c r="C522" s="10" t="s">
        <v>1140</v>
      </c>
      <c r="D522" s="11" t="s">
        <v>2487</v>
      </c>
      <c r="E522" s="8">
        <f>IF(F522 = "NULL", "NULL", F522/28.35)</f>
        <v>0.98765432098765427</v>
      </c>
      <c r="F522" s="8">
        <v>28</v>
      </c>
      <c r="G522" s="8">
        <f>IF(H522 = "NULL", "NULL", H522/28.35)</f>
        <v>2.0458553791887124</v>
      </c>
      <c r="H522" s="8">
        <v>58</v>
      </c>
      <c r="I522" s="8">
        <f>IF(G522 = "NULL", "NULL", G522*1.25)</f>
        <v>2.5573192239858904</v>
      </c>
      <c r="J522" s="8">
        <f>IF(G522 = "NULL", "NULL", H522*1.25)</f>
        <v>72.5</v>
      </c>
      <c r="K522" s="8">
        <f>IF(G522 = "NULL", "NULL", G522*2)</f>
        <v>4.0917107583774248</v>
      </c>
      <c r="L522" s="8">
        <f>IF(G522 = "NULL", "NULL", H522*2)</f>
        <v>116</v>
      </c>
      <c r="M522" s="11" t="str">
        <f>CONCATENATE(D522, CHAR(10), " - NET WT. ", TEXT(E522, "0.00"), " oz (", F522, " grams)")</f>
        <v>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
 - NET WT. 0.99 oz (28 grams)</v>
      </c>
      <c r="N522" s="12">
        <v>10000000327</v>
      </c>
      <c r="O522" s="12">
        <v>30000000327</v>
      </c>
      <c r="P522" s="12">
        <v>50000000327</v>
      </c>
      <c r="Q522" s="12">
        <v>70000000327</v>
      </c>
      <c r="R522" s="12">
        <v>90000000327</v>
      </c>
      <c r="S522" s="12">
        <v>11000000327</v>
      </c>
      <c r="T522" s="12">
        <v>13000000327</v>
      </c>
      <c r="U522" s="10" t="s">
        <v>38</v>
      </c>
      <c r="V522" s="11" t="s">
        <v>895</v>
      </c>
      <c r="W522" s="8">
        <f>IF(G522 = "NULL", "NULL", G522/4)</f>
        <v>0.5114638447971781</v>
      </c>
      <c r="X522" s="8">
        <f>IF(W522 = "NULL", "NULL", W522*28.35)</f>
        <v>14.5</v>
      </c>
      <c r="Y522" s="8">
        <f>IF(G522 = "NULL", "NULL", G522*4)</f>
        <v>8.1834215167548496</v>
      </c>
      <c r="Z522" s="8">
        <f>IF(G522 = "NULL", "NULL", H522*4)</f>
        <v>232</v>
      </c>
      <c r="AA522" s="15">
        <v>15000000327</v>
      </c>
      <c r="AB522" s="8">
        <f>IF(OR(E522 = "NULL", G522 = "NULL"), "NULL", (E522+G522)/2)</f>
        <v>1.5167548500881833</v>
      </c>
      <c r="AC522" s="8">
        <f>IF(OR(F522 = "NULL", H522 = "NULL"), "NULL", (F522+H522)/2)</f>
        <v>43</v>
      </c>
      <c r="AD522" s="15">
        <v>17000000327</v>
      </c>
      <c r="AE522" s="8">
        <f>IF(H522 = "NULL", "NULL", AF522/28.35)</f>
        <v>5.1146384479717808</v>
      </c>
      <c r="AF522" s="8">
        <f>IF(H522 = "NULL", "NULL", J522*2)</f>
        <v>145</v>
      </c>
      <c r="AG522" s="15">
        <v>19000000327</v>
      </c>
      <c r="AH522" s="8">
        <f>IF(AB522 = "NULL", "NULL", AB522*2)</f>
        <v>3.0335097001763667</v>
      </c>
      <c r="AI522" s="8">
        <f>IF(AC522 = "NULL", "NULL", AC522*2)</f>
        <v>86</v>
      </c>
      <c r="AJ522" s="15">
        <v>21000000327</v>
      </c>
      <c r="AK522" s="13"/>
      <c r="AL522" s="11" t="str">
        <f>SUBSTITUTE(D522,CHAR(10)&amp;"• Packed in a facility and/or equipment that produces products containing peanuts, tree nuts, soybean, milk, dairy, eggs, fish, shellfish, wheat, sesame. •","")</f>
        <v>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v>
      </c>
    </row>
    <row r="523" spans="1:38" ht="315" x14ac:dyDescent="0.3">
      <c r="A523" s="10" t="s">
        <v>1141</v>
      </c>
      <c r="B523" s="10" t="s">
        <v>1142</v>
      </c>
      <c r="C523" s="10" t="s">
        <v>1142</v>
      </c>
      <c r="D523" s="11" t="s">
        <v>2500</v>
      </c>
      <c r="E523" s="8">
        <f>IF(F523 = "NULL", "NULL", F523/28.35)</f>
        <v>2.65</v>
      </c>
      <c r="F523" s="8">
        <v>75.127499999999998</v>
      </c>
      <c r="G523" s="8">
        <f>IF(H523 = "NULL", "NULL", H523/28.35)</f>
        <v>5.3</v>
      </c>
      <c r="H523" s="8">
        <v>150.255</v>
      </c>
      <c r="I523" s="8">
        <f>IF(G523 = "NULL", "NULL", G523*1.25)</f>
        <v>6.625</v>
      </c>
      <c r="J523" s="8">
        <f>IF(G523 = "NULL", "NULL", H523*1.25)</f>
        <v>187.81874999999999</v>
      </c>
      <c r="K523" s="8">
        <f>IF(G523 = "NULL", "NULL", G523*2)</f>
        <v>10.6</v>
      </c>
      <c r="L523" s="8">
        <f>IF(G523 = "NULL", "NULL", H523*2)</f>
        <v>300.51</v>
      </c>
      <c r="M523" s="11" t="str">
        <f>CONCATENATE(D523, CHAR(10), " - NET WT. ", TEXT(E523, "0.00"), " oz (", F523, " grams)")</f>
        <v>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
• Packed in a facility and/or equipment that produces products containing peanuts, tree nuts, soybean, milk, dairy, eggs, fish, shellfish, wheat, sesame. •
 - NET WT. 2.65 oz (75.1275 grams)</v>
      </c>
      <c r="N523" s="12">
        <v>10000000458</v>
      </c>
      <c r="O523" s="12">
        <v>30000000458</v>
      </c>
      <c r="P523" s="12">
        <v>50000000458</v>
      </c>
      <c r="Q523" s="12">
        <v>70000000458</v>
      </c>
      <c r="R523" s="12">
        <v>90000000458</v>
      </c>
      <c r="S523" s="12">
        <v>11000000458</v>
      </c>
      <c r="T523" s="12">
        <v>13000000458</v>
      </c>
      <c r="U523" s="10" t="s">
        <v>38</v>
      </c>
      <c r="V523" s="11"/>
      <c r="W523" s="8">
        <f>IF(G523 = "NULL", "NULL", G523/4)</f>
        <v>1.325</v>
      </c>
      <c r="X523" s="8">
        <f>IF(W523 = "NULL", "NULL", W523*28.35)</f>
        <v>37.563749999999999</v>
      </c>
      <c r="Y523" s="8">
        <f>IF(G523 = "NULL", "NULL", G523*4)</f>
        <v>21.2</v>
      </c>
      <c r="Z523" s="8">
        <f>IF(G523 = "NULL", "NULL", H523*4)</f>
        <v>601.02</v>
      </c>
      <c r="AA523" s="15">
        <v>15000000458</v>
      </c>
      <c r="AB523" s="8">
        <f>IF(OR(E523 = "NULL", G523 = "NULL"), "NULL", (E523+G523)/2)</f>
        <v>3.9749999999999996</v>
      </c>
      <c r="AC523" s="8">
        <f>IF(OR(F523 = "NULL", H523 = "NULL"), "NULL", (F523+H523)/2)</f>
        <v>112.69125</v>
      </c>
      <c r="AD523" s="15">
        <v>17000000458</v>
      </c>
      <c r="AE523" s="8">
        <f>IF(H523 = "NULL", "NULL", AF523/28.35)</f>
        <v>13.249999999999998</v>
      </c>
      <c r="AF523" s="8">
        <f>IF(H523 = "NULL", "NULL", J523*2)</f>
        <v>375.63749999999999</v>
      </c>
      <c r="AG523" s="15">
        <v>19000000458</v>
      </c>
      <c r="AH523" s="8">
        <f>IF(AB523 = "NULL", "NULL", AB523*2)</f>
        <v>7.9499999999999993</v>
      </c>
      <c r="AI523" s="8">
        <f>IF(AC523 = "NULL", "NULL", AC523*2)</f>
        <v>225.38249999999999</v>
      </c>
      <c r="AJ523" s="15">
        <v>21000000458</v>
      </c>
      <c r="AK523" s="13"/>
      <c r="AL523" s="11" t="str">
        <f>SUBSTITUTE(D523,CHAR(10)&amp;"• Packed in a facility and/or equipment that produces products containing peanuts, tree nuts, soybean, milk, dairy, eggs, fish, shellfish, wheat, sesame. •","")</f>
        <v>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v>
      </c>
    </row>
    <row r="524" spans="1:38" ht="165" x14ac:dyDescent="0.3">
      <c r="A524" s="10" t="s">
        <v>1143</v>
      </c>
      <c r="B524" s="10" t="s">
        <v>1144</v>
      </c>
      <c r="C524" s="10" t="s">
        <v>1144</v>
      </c>
      <c r="D524" s="11" t="s">
        <v>2475</v>
      </c>
      <c r="E524" s="8">
        <f>IF(F524 = "NULL", "NULL", F524/28.35)</f>
        <v>1.128747795414462</v>
      </c>
      <c r="F524" s="8">
        <v>32</v>
      </c>
      <c r="G524" s="8">
        <f>IF(H524 = "NULL", "NULL", H524/28.35)</f>
        <v>2.6102292768959434</v>
      </c>
      <c r="H524" s="8">
        <v>74</v>
      </c>
      <c r="I524" s="8">
        <f>IF(G524 = "NULL", "NULL", G524*1.25)</f>
        <v>3.2627865961199292</v>
      </c>
      <c r="J524" s="8">
        <f>IF(G524 = "NULL", "NULL", H524*1.25)</f>
        <v>92.5</v>
      </c>
      <c r="K524" s="8">
        <f>IF(G524 = "NULL", "NULL", G524*2)</f>
        <v>5.2204585537918868</v>
      </c>
      <c r="L524" s="8">
        <f>IF(G524 = "NULL", "NULL", H524*2)</f>
        <v>148</v>
      </c>
      <c r="M524" s="11" t="str">
        <f>CONCATENATE(D524, CHAR(10), " - NET WT. ", TEXT(E524, "0.00"), " oz (", F524, " grams)")</f>
        <v>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
• Packed in a facility and/or equipment that produces products containing peanuts, tree nuts, soybean, milk, dairy, eggs, fish, shellfish, wheat, sesame. •
 - NET WT. 1.13 oz (32 grams)</v>
      </c>
      <c r="N524" s="12">
        <v>10000000326</v>
      </c>
      <c r="O524" s="12">
        <v>30000000326</v>
      </c>
      <c r="P524" s="12">
        <v>50000000326</v>
      </c>
      <c r="Q524" s="12">
        <v>70000000326</v>
      </c>
      <c r="R524" s="12">
        <v>90000000326</v>
      </c>
      <c r="S524" s="12">
        <v>11000000326</v>
      </c>
      <c r="T524" s="12">
        <v>13000000326</v>
      </c>
      <c r="U524" s="10" t="s">
        <v>38</v>
      </c>
      <c r="V524" s="11" t="s">
        <v>836</v>
      </c>
      <c r="W524" s="8">
        <f>IF(G524 = "NULL", "NULL", G524/4)</f>
        <v>0.65255731922398585</v>
      </c>
      <c r="X524" s="8">
        <f>IF(W524 = "NULL", "NULL", W524*28.35)</f>
        <v>18.5</v>
      </c>
      <c r="Y524" s="8">
        <f>IF(G524 = "NULL", "NULL", G524*4)</f>
        <v>10.440917107583774</v>
      </c>
      <c r="Z524" s="8">
        <f>IF(G524 = "NULL", "NULL", H524*4)</f>
        <v>296</v>
      </c>
      <c r="AA524" s="15">
        <v>15000000326</v>
      </c>
      <c r="AB524" s="8">
        <f>IF(OR(E524 = "NULL", G524 = "NULL"), "NULL", (E524+G524)/2)</f>
        <v>1.8694885361552027</v>
      </c>
      <c r="AC524" s="8">
        <f>IF(OR(F524 = "NULL", H524 = "NULL"), "NULL", (F524+H524)/2)</f>
        <v>53</v>
      </c>
      <c r="AD524" s="15">
        <v>17000000326</v>
      </c>
      <c r="AE524" s="8">
        <f>IF(H524 = "NULL", "NULL", AF524/28.35)</f>
        <v>6.5255731922398583</v>
      </c>
      <c r="AF524" s="8">
        <f>IF(H524 = "NULL", "NULL", J524*2)</f>
        <v>185</v>
      </c>
      <c r="AG524" s="15">
        <v>19000000326</v>
      </c>
      <c r="AH524" s="8">
        <f>IF(AB524 = "NULL", "NULL", AB524*2)</f>
        <v>3.7389770723104054</v>
      </c>
      <c r="AI524" s="8">
        <f>IF(AC524 = "NULL", "NULL", AC524*2)</f>
        <v>106</v>
      </c>
      <c r="AJ524" s="15">
        <v>21000000326</v>
      </c>
      <c r="AK524" s="13"/>
      <c r="AL524" s="11" t="str">
        <f>SUBSTITUTE(D524,CHAR(10)&amp;"• Packed in a facility and/or equipment that produces products containing peanuts, tree nuts, soybean, milk, dairy, eggs, fish, shellfish, wheat, sesame. •","")</f>
        <v>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v>
      </c>
    </row>
    <row r="525" spans="1:38" ht="90" x14ac:dyDescent="0.3">
      <c r="A525" s="10" t="s">
        <v>1145</v>
      </c>
      <c r="B525" s="10" t="s">
        <v>1146</v>
      </c>
      <c r="C525" s="10" t="s">
        <v>1147</v>
      </c>
      <c r="D525" s="11" t="s">
        <v>2524</v>
      </c>
      <c r="E525" s="8">
        <f>IF(F525 = "NULL", "NULL", F525/28.35)</f>
        <v>2.0105820105820107</v>
      </c>
      <c r="F525" s="8">
        <v>57</v>
      </c>
      <c r="G525" s="8">
        <f>IF(H525 = "NULL", "NULL", H525/28.35)</f>
        <v>4.2328042328042326</v>
      </c>
      <c r="H525" s="8">
        <v>120</v>
      </c>
      <c r="I525" s="8">
        <f>IF(G525 = "NULL", "NULL", G525*1.25)</f>
        <v>5.2910052910052912</v>
      </c>
      <c r="J525" s="8">
        <f>IF(G525 = "NULL", "NULL", H525*1.25)</f>
        <v>150</v>
      </c>
      <c r="K525" s="8">
        <f>IF(G525 = "NULL", "NULL", G525*2)</f>
        <v>8.4656084656084651</v>
      </c>
      <c r="L525" s="8">
        <f>IF(G525 = "NULL", "NULL", H525*2)</f>
        <v>240</v>
      </c>
      <c r="M525" s="11" t="str">
        <f>CONCATENATE(D525, CHAR(10), " - NET WT. ", TEXT(E525, "0.00"), " oz (", F525, " grams)")</f>
        <v>Truffle Sea Salt Ingredients:
salt, truffle flavor (natural and artificial flavors), truffles, canola oil
• Packed in a facility and/or equipment that produces products containing peanuts, tree nuts, soybean, milk, dairy, eggs, fish, shellfish, wheat, sesame. •
 - NET WT. 2.01 oz (57 grams)</v>
      </c>
      <c r="N525" s="12">
        <v>10000000328</v>
      </c>
      <c r="O525" s="12">
        <v>30000000328</v>
      </c>
      <c r="P525" s="12">
        <v>50000000328</v>
      </c>
      <c r="Q525" s="12">
        <v>70000000328</v>
      </c>
      <c r="R525" s="12">
        <v>90000000328</v>
      </c>
      <c r="S525" s="12">
        <v>11000000328</v>
      </c>
      <c r="T525" s="12">
        <v>13000000328</v>
      </c>
      <c r="U525" s="10" t="s">
        <v>38</v>
      </c>
      <c r="V525" s="11" t="s">
        <v>895</v>
      </c>
      <c r="W525" s="8">
        <f>IF(G525 = "NULL", "NULL", G525/4)</f>
        <v>1.0582010582010581</v>
      </c>
      <c r="X525" s="8">
        <f>IF(W525 = "NULL", "NULL", W525*28.35)</f>
        <v>30</v>
      </c>
      <c r="Y525" s="8">
        <f>IF(G525 = "NULL", "NULL", G525*4)</f>
        <v>16.93121693121693</v>
      </c>
      <c r="Z525" s="8">
        <f>IF(G525 = "NULL", "NULL", H525*4)</f>
        <v>480</v>
      </c>
      <c r="AA525" s="15">
        <v>15000000328</v>
      </c>
      <c r="AB525" s="8">
        <f>IF(OR(E525 = "NULL", G525 = "NULL"), "NULL", (E525+G525)/2)</f>
        <v>3.1216931216931219</v>
      </c>
      <c r="AC525" s="8">
        <f>IF(OR(F525 = "NULL", H525 = "NULL"), "NULL", (F525+H525)/2)</f>
        <v>88.5</v>
      </c>
      <c r="AD525" s="15">
        <v>17000000328</v>
      </c>
      <c r="AE525" s="8">
        <f>IF(H525 = "NULL", "NULL", AF525/28.35)</f>
        <v>10.582010582010582</v>
      </c>
      <c r="AF525" s="8">
        <f>IF(H525 = "NULL", "NULL", J525*2)</f>
        <v>300</v>
      </c>
      <c r="AG525" s="15">
        <v>19000000328</v>
      </c>
      <c r="AH525" s="8">
        <f>IF(AB525 = "NULL", "NULL", AB525*2)</f>
        <v>6.2433862433862437</v>
      </c>
      <c r="AI525" s="8">
        <f>IF(AC525 = "NULL", "NULL", AC525*2)</f>
        <v>177</v>
      </c>
      <c r="AJ525" s="15">
        <v>21000000328</v>
      </c>
      <c r="AK525" s="13"/>
      <c r="AL525" s="11" t="str">
        <f>SUBSTITUTE(D525,CHAR(10)&amp;"• Packed in a facility and/or equipment that produces products containing peanuts, tree nuts, soybean, milk, dairy, eggs, fish, shellfish, wheat, sesame. •","")</f>
        <v>Truffle Sea Salt Ingredients:
salt, truffle flavor (natural and artificial flavors), truffles, canola oil</v>
      </c>
    </row>
    <row r="526" spans="1:38" ht="90" x14ac:dyDescent="0.3">
      <c r="A526" s="10" t="s">
        <v>1148</v>
      </c>
      <c r="B526" s="10" t="s">
        <v>1149</v>
      </c>
      <c r="C526" s="10" t="s">
        <v>1150</v>
      </c>
      <c r="D526" s="11" t="s">
        <v>2573</v>
      </c>
      <c r="E526" s="8">
        <f>IF(F526 = "NULL", "NULL", F526/28.35)</f>
        <v>2.6</v>
      </c>
      <c r="F526" s="8">
        <v>73.710000000000008</v>
      </c>
      <c r="G526" s="8">
        <f>IF(H526 = "NULL", "NULL", H526/28.35)</f>
        <v>5.2</v>
      </c>
      <c r="H526" s="8">
        <v>147.42000000000002</v>
      </c>
      <c r="I526" s="8">
        <f>IF(G526 = "NULL", "NULL", G526*1.25)</f>
        <v>6.5</v>
      </c>
      <c r="J526" s="8">
        <f>IF(G526 = "NULL", "NULL", H526*1.25)</f>
        <v>184.27500000000003</v>
      </c>
      <c r="K526" s="8">
        <f>IF(G526 = "NULL", "NULL", G526*2)</f>
        <v>10.4</v>
      </c>
      <c r="L526" s="8">
        <f>IF(G526 = "NULL", "NULL", H526*2)</f>
        <v>294.84000000000003</v>
      </c>
      <c r="M526" s="11" t="str">
        <f>CONCATENATE(D526, CHAR(10), " - NET WT. ", TEXT(E526, "0.00"), " oz (", F526, " grams)")</f>
        <v>Truffle Sea Salt &amp; Cayenne Seasoning Ingredients:
sea salt, truffle, canola oil, cayenne pepper truffle flavor (natural &amp; artificial)
• Packed in a facility and/or equipment that produces products containing peanuts, tree nuts, soybean, milk, dairy, eggs, fish, shellfish, wheat, sesame. •
 - NET WT. 2.60 oz (73.71 grams)</v>
      </c>
      <c r="N526" s="12">
        <v>10000000324</v>
      </c>
      <c r="O526" s="12">
        <v>30000000324</v>
      </c>
      <c r="P526" s="12">
        <v>50000000324</v>
      </c>
      <c r="Q526" s="12">
        <v>70000000324</v>
      </c>
      <c r="R526" s="12">
        <v>90000000324</v>
      </c>
      <c r="S526" s="12">
        <v>11000000324</v>
      </c>
      <c r="T526" s="12">
        <v>13000000324</v>
      </c>
      <c r="U526" s="10"/>
      <c r="V526" s="11"/>
      <c r="W526" s="8">
        <f>IF(G526 = "NULL", "NULL", G526/4)</f>
        <v>1.3</v>
      </c>
      <c r="X526" s="8">
        <f>IF(W526 = "NULL", "NULL", W526*28.35)</f>
        <v>36.855000000000004</v>
      </c>
      <c r="Y526" s="8">
        <f>IF(G526 = "NULL", "NULL", G526*4)</f>
        <v>20.8</v>
      </c>
      <c r="Z526" s="8">
        <f>IF(G526 = "NULL", "NULL", H526*4)</f>
        <v>589.68000000000006</v>
      </c>
      <c r="AA526" s="15">
        <v>15000000324</v>
      </c>
      <c r="AB526" s="8">
        <f>IF(OR(E526 = "NULL", G526 = "NULL"), "NULL", (E526+G526)/2)</f>
        <v>3.9000000000000004</v>
      </c>
      <c r="AC526" s="8">
        <f>IF(OR(F526 = "NULL", H526 = "NULL"), "NULL", (F526+H526)/2)</f>
        <v>110.56500000000001</v>
      </c>
      <c r="AD526" s="15">
        <v>17000000324</v>
      </c>
      <c r="AE526" s="8">
        <f>IF(H526 = "NULL", "NULL", AF526/28.35)</f>
        <v>13.000000000000002</v>
      </c>
      <c r="AF526" s="8">
        <f>IF(H526 = "NULL", "NULL", J526*2)</f>
        <v>368.55000000000007</v>
      </c>
      <c r="AG526" s="15">
        <v>19000000324</v>
      </c>
      <c r="AH526" s="8">
        <f>IF(AB526 = "NULL", "NULL", AB526*2)</f>
        <v>7.8000000000000007</v>
      </c>
      <c r="AI526" s="8">
        <f>IF(AC526 = "NULL", "NULL", AC526*2)</f>
        <v>221.13000000000002</v>
      </c>
      <c r="AJ526" s="15">
        <v>21000000324</v>
      </c>
      <c r="AK526" s="13"/>
      <c r="AL526" s="11" t="str">
        <f>SUBSTITUTE(D526,CHAR(10)&amp;"• Packed in a facility and/or equipment that produces products containing peanuts, tree nuts, soybean, milk, dairy, eggs, fish, shellfish, wheat, sesame. •","")</f>
        <v>Truffle Sea Salt &amp; Cayenne Seasoning Ingredients:
sea salt, truffle, canola oil, cayenne pepper truffle flavor (natural &amp; artificial)</v>
      </c>
    </row>
    <row r="527" spans="1:38" ht="90" x14ac:dyDescent="0.3">
      <c r="A527" s="10" t="s">
        <v>1151</v>
      </c>
      <c r="B527" s="10" t="s">
        <v>1152</v>
      </c>
      <c r="C527" s="10" t="s">
        <v>1153</v>
      </c>
      <c r="D527" s="11" t="s">
        <v>2574</v>
      </c>
      <c r="E527" s="8">
        <f>IF(F527 = "NULL", "NULL", F527/28.35)</f>
        <v>2.6</v>
      </c>
      <c r="F527" s="8">
        <v>73.710000000000008</v>
      </c>
      <c r="G527" s="8">
        <f>IF(H527 = "NULL", "NULL", H527/28.35)</f>
        <v>5.2</v>
      </c>
      <c r="H527" s="8">
        <v>147.42000000000002</v>
      </c>
      <c r="I527" s="8">
        <f>IF(G527 = "NULL", "NULL", G527*1.25)</f>
        <v>6.5</v>
      </c>
      <c r="J527" s="8">
        <f>IF(G527 = "NULL", "NULL", H527*1.25)</f>
        <v>184.27500000000003</v>
      </c>
      <c r="K527" s="8">
        <f>IF(G527 = "NULL", "NULL", G527*2)</f>
        <v>10.4</v>
      </c>
      <c r="L527" s="8">
        <f>IF(G527 = "NULL", "NULL", H527*2)</f>
        <v>294.84000000000003</v>
      </c>
      <c r="M527" s="11" t="str">
        <f>CONCATENATE(D527, CHAR(10), " - NET WT. ", TEXT(E527, "0.00"), " oz (", F527, " grams)")</f>
        <v>Truffle Sea Salt &amp; Parsley Ingredients:
sea salt, truffle, canola oil, parsley, truffle flavor (natural &amp; artificial)
• Packed in a facility and/or equipment that produces products containing peanuts, tree nuts, soybean, milk, dairy, eggs, fish, shellfish, wheat, sesame. •
 - NET WT. 2.60 oz (73.71 grams)</v>
      </c>
      <c r="N527" s="12">
        <v>10000000325</v>
      </c>
      <c r="O527" s="12">
        <v>30000000325</v>
      </c>
      <c r="P527" s="12">
        <v>50000000325</v>
      </c>
      <c r="Q527" s="12">
        <v>70000000325</v>
      </c>
      <c r="R527" s="12">
        <v>90000000325</v>
      </c>
      <c r="S527" s="12">
        <v>11000000325</v>
      </c>
      <c r="T527" s="12">
        <v>13000000325</v>
      </c>
      <c r="U527" s="10"/>
      <c r="V527" s="11"/>
      <c r="W527" s="8">
        <f>IF(G527 = "NULL", "NULL", G527/4)</f>
        <v>1.3</v>
      </c>
      <c r="X527" s="8">
        <f>IF(W527 = "NULL", "NULL", W527*28.35)</f>
        <v>36.855000000000004</v>
      </c>
      <c r="Y527" s="8">
        <f>IF(G527 = "NULL", "NULL", G527*4)</f>
        <v>20.8</v>
      </c>
      <c r="Z527" s="8">
        <f>IF(G527 = "NULL", "NULL", H527*4)</f>
        <v>589.68000000000006</v>
      </c>
      <c r="AA527" s="15">
        <v>15000000325</v>
      </c>
      <c r="AB527" s="8">
        <f>IF(OR(E527 = "NULL", G527 = "NULL"), "NULL", (E527+G527)/2)</f>
        <v>3.9000000000000004</v>
      </c>
      <c r="AC527" s="8">
        <f>IF(OR(F527 = "NULL", H527 = "NULL"), "NULL", (F527+H527)/2)</f>
        <v>110.56500000000001</v>
      </c>
      <c r="AD527" s="15">
        <v>17000000325</v>
      </c>
      <c r="AE527" s="8">
        <f>IF(H527 = "NULL", "NULL", AF527/28.35)</f>
        <v>13.000000000000002</v>
      </c>
      <c r="AF527" s="8">
        <f>IF(H527 = "NULL", "NULL", J527*2)</f>
        <v>368.55000000000007</v>
      </c>
      <c r="AG527" s="15">
        <v>19000000325</v>
      </c>
      <c r="AH527" s="8">
        <f>IF(AB527 = "NULL", "NULL", AB527*2)</f>
        <v>7.8000000000000007</v>
      </c>
      <c r="AI527" s="8">
        <f>IF(AC527 = "NULL", "NULL", AC527*2)</f>
        <v>221.13000000000002</v>
      </c>
      <c r="AJ527" s="15">
        <v>21000000325</v>
      </c>
      <c r="AK527" s="13"/>
      <c r="AL527" s="11" t="str">
        <f>SUBSTITUTE(D527,CHAR(10)&amp;"• Packed in a facility and/or equipment that produces products containing peanuts, tree nuts, soybean, milk, dairy, eggs, fish, shellfish, wheat, sesame. •","")</f>
        <v>Truffle Sea Salt &amp; Parsley Ingredients:
sea salt, truffle, canola oil, parsley, truffle flavor (natural &amp; artificial)</v>
      </c>
    </row>
    <row r="528" spans="1:38" ht="90" x14ac:dyDescent="0.3">
      <c r="A528" s="10" t="s">
        <v>1154</v>
      </c>
      <c r="B528" s="10" t="s">
        <v>1155</v>
      </c>
      <c r="C528" s="10" t="s">
        <v>1155</v>
      </c>
      <c r="D528" s="11" t="s">
        <v>2271</v>
      </c>
      <c r="E528" s="8">
        <f>IF(F528 = "NULL", "NULL", F528/28.35)</f>
        <v>1.3</v>
      </c>
      <c r="F528" s="8">
        <v>36.855000000000004</v>
      </c>
      <c r="G528" s="8">
        <f>IF(H528 = "NULL", "NULL", H528/28.35)</f>
        <v>2.6</v>
      </c>
      <c r="H528" s="8">
        <v>73.710000000000008</v>
      </c>
      <c r="I528" s="8">
        <f>IF(G528 = "NULL", "NULL", G528*1.25)</f>
        <v>3.25</v>
      </c>
      <c r="J528" s="8">
        <f>IF(G528 = "NULL", "NULL", H528*1.25)</f>
        <v>92.137500000000017</v>
      </c>
      <c r="K528" s="8">
        <f>IF(G528 = "NULL", "NULL", G528*2)</f>
        <v>5.2</v>
      </c>
      <c r="L528" s="8">
        <f>IF(G528 = "NULL", "NULL", H528*2)</f>
        <v>147.42000000000002</v>
      </c>
      <c r="M528" s="11" t="str">
        <f>CONCATENATE(D528, CHAR(10), " - NET WT. ", TEXT(E528, "0.00"), " oz (", F528, " grams)")</f>
        <v>Turkey &amp; Stuffing Ingredients:
Brown sugar, sea salt, ginger, orange, black pepper, nutmeg, and cloves
• Packed in a facility and/or equipment that produces products containing peanuts, tree nuts, soybean, milk, dairy, eggs, fish, shellfish, wheat, sesame. •
 - NET WT. 1.30 oz (36.855 grams)</v>
      </c>
      <c r="N528" s="12">
        <v>10000000329</v>
      </c>
      <c r="O528" s="12">
        <v>30000000329</v>
      </c>
      <c r="P528" s="12">
        <v>50000000329</v>
      </c>
      <c r="Q528" s="12">
        <v>70000000329</v>
      </c>
      <c r="R528" s="12">
        <v>90000000329</v>
      </c>
      <c r="S528" s="12">
        <v>11000000329</v>
      </c>
      <c r="T528" s="12">
        <v>13000000329</v>
      </c>
      <c r="U528" s="10"/>
      <c r="V528" s="11"/>
      <c r="W528" s="8">
        <f>IF(G528 = "NULL", "NULL", G528/4)</f>
        <v>0.65</v>
      </c>
      <c r="X528" s="8">
        <f>IF(W528 = "NULL", "NULL", W528*28.35)</f>
        <v>18.427500000000002</v>
      </c>
      <c r="Y528" s="8">
        <f>IF(G528 = "NULL", "NULL", G528*4)</f>
        <v>10.4</v>
      </c>
      <c r="Z528" s="8">
        <f>IF(G528 = "NULL", "NULL", H528*4)</f>
        <v>294.84000000000003</v>
      </c>
      <c r="AA528" s="15">
        <v>15000000329</v>
      </c>
      <c r="AB528" s="8">
        <f>IF(OR(E528 = "NULL", G528 = "NULL"), "NULL", (E528+G528)/2)</f>
        <v>1.9500000000000002</v>
      </c>
      <c r="AC528" s="8">
        <f>IF(OR(F528 = "NULL", H528 = "NULL"), "NULL", (F528+H528)/2)</f>
        <v>55.282500000000006</v>
      </c>
      <c r="AD528" s="15">
        <v>17000000329</v>
      </c>
      <c r="AE528" s="8">
        <f>IF(H528 = "NULL", "NULL", AF528/28.35)</f>
        <v>6.5000000000000009</v>
      </c>
      <c r="AF528" s="8">
        <f>IF(H528 = "NULL", "NULL", J528*2)</f>
        <v>184.27500000000003</v>
      </c>
      <c r="AG528" s="15">
        <v>19000000329</v>
      </c>
      <c r="AH528" s="8">
        <f>IF(AB528 = "NULL", "NULL", AB528*2)</f>
        <v>3.9000000000000004</v>
      </c>
      <c r="AI528" s="8">
        <f>IF(AC528 = "NULL", "NULL", AC528*2)</f>
        <v>110.56500000000001</v>
      </c>
      <c r="AJ528" s="15">
        <v>21000000329</v>
      </c>
      <c r="AK528" s="13"/>
      <c r="AL528" s="11" t="str">
        <f>SUBSTITUTE(D528,CHAR(10)&amp;"• Packed in a facility and/or equipment that produces products containing peanuts, tree nuts, soybean, milk, dairy, eggs, fish, shellfish, wheat, sesame. •","")</f>
        <v>Turkey &amp; Stuffing Ingredients:
Brown sugar, sea salt, ginger, orange, black pepper, nutmeg, and cloves</v>
      </c>
    </row>
    <row r="529" spans="1:38" ht="90" x14ac:dyDescent="0.3">
      <c r="A529" s="39" t="s">
        <v>1652</v>
      </c>
      <c r="B529" s="10" t="s">
        <v>1156</v>
      </c>
      <c r="C529" s="10" t="s">
        <v>1157</v>
      </c>
      <c r="D529" s="11" t="s">
        <v>2362</v>
      </c>
      <c r="E529" s="8">
        <f>IF(F529 = "NULL", "NULL", F529/28.35)</f>
        <v>0.8</v>
      </c>
      <c r="F529" s="8">
        <v>22.680000000000003</v>
      </c>
      <c r="G529" s="8">
        <f>IF(H529 = "NULL", "NULL", H529/28.35)</f>
        <v>1.6</v>
      </c>
      <c r="H529" s="8">
        <v>45.360000000000007</v>
      </c>
      <c r="I529" s="8">
        <f>IF(G529 = "NULL", "NULL", G529*1.25)</f>
        <v>2</v>
      </c>
      <c r="J529" s="8">
        <f>IF(G529 = "NULL", "NULL", H529*1.25)</f>
        <v>56.70000000000001</v>
      </c>
      <c r="K529" s="8">
        <f>IF(G529 = "NULL", "NULL", G529*2)</f>
        <v>3.2</v>
      </c>
      <c r="L529" s="8">
        <f>IF(G529 = "NULL", "NULL", H529*2)</f>
        <v>90.720000000000013</v>
      </c>
      <c r="M529" s="11" t="str">
        <f>CONCATENATE(D529, CHAR(10), " - NET WT. ", TEXT(E529, "0.00"), " oz (", F529, " grams)")</f>
        <v>Turmeric Ginger Herbal Tea Ingredients:
turmeric, ginger, lemongrass, orange peel, licorice and citrus essential oils
• Packed in a facility and/or equipment that produces products containing peanuts, tree nuts, soybean, milk, dairy, eggs, fish, shellfish, wheat, sesame. •
 - NET WT. 0.80 oz (22.68 grams)</v>
      </c>
      <c r="N529" s="12">
        <v>10000000330</v>
      </c>
      <c r="O529" s="12">
        <v>30000000330</v>
      </c>
      <c r="P529" s="12">
        <v>50000000330</v>
      </c>
      <c r="Q529" s="12">
        <v>70000000330</v>
      </c>
      <c r="R529" s="12">
        <v>90000000330</v>
      </c>
      <c r="S529" s="12">
        <v>11000000330</v>
      </c>
      <c r="T529" s="12">
        <v>13000000330</v>
      </c>
      <c r="U529" s="10" t="s">
        <v>38</v>
      </c>
      <c r="V529" s="11" t="s">
        <v>1299</v>
      </c>
      <c r="W529" s="8">
        <f>IF(G529 = "NULL", "NULL", G529/4)</f>
        <v>0.4</v>
      </c>
      <c r="X529" s="8">
        <f>IF(W529 = "NULL", "NULL", W529*28.35)</f>
        <v>11.340000000000002</v>
      </c>
      <c r="Y529" s="8">
        <f>IF(G529 = "NULL", "NULL", G529*4)</f>
        <v>6.4</v>
      </c>
      <c r="Z529" s="8">
        <f>IF(G529 = "NULL", "NULL", H529*4)</f>
        <v>181.44000000000003</v>
      </c>
      <c r="AA529" s="15">
        <v>15000000330</v>
      </c>
      <c r="AB529" s="8">
        <f>IF(OR(E529 = "NULL", G529 = "NULL"), "NULL", (E529+G529)/2)</f>
        <v>1.2000000000000002</v>
      </c>
      <c r="AC529" s="8">
        <f>IF(OR(F529 = "NULL", H529 = "NULL"), "NULL", (F529+H529)/2)</f>
        <v>34.020000000000003</v>
      </c>
      <c r="AD529" s="15">
        <v>17000000330</v>
      </c>
      <c r="AE529" s="8">
        <f>IF(H529 = "NULL", "NULL", AF529/28.35)</f>
        <v>4.0000000000000009</v>
      </c>
      <c r="AF529" s="8">
        <f>IF(H529 = "NULL", "NULL", J529*2)</f>
        <v>113.40000000000002</v>
      </c>
      <c r="AG529" s="15">
        <v>19000000330</v>
      </c>
      <c r="AH529" s="8">
        <f>IF(AB529 = "NULL", "NULL", AB529*2)</f>
        <v>2.4000000000000004</v>
      </c>
      <c r="AI529" s="8">
        <f>IF(AC529 = "NULL", "NULL", AC529*2)</f>
        <v>68.040000000000006</v>
      </c>
      <c r="AJ529" s="15">
        <v>21000000330</v>
      </c>
      <c r="AK529" s="13"/>
      <c r="AL529" s="11" t="str">
        <f>SUBSTITUTE(D529,CHAR(10)&amp;"• Packed in a facility and/or equipment that produces products containing peanuts, tree nuts, soybean, milk, dairy, eggs, fish, shellfish, wheat, sesame. •","")</f>
        <v>Turmeric Ginger Herbal Tea Ingredients:
turmeric, ginger, lemongrass, orange peel, licorice and citrus essential oils</v>
      </c>
    </row>
    <row r="530" spans="1:38" ht="90" x14ac:dyDescent="0.3">
      <c r="A530" s="39" t="s">
        <v>1158</v>
      </c>
      <c r="B530" s="10" t="s">
        <v>1159</v>
      </c>
      <c r="C530" s="10" t="s">
        <v>1160</v>
      </c>
      <c r="D530" s="11" t="s">
        <v>2111</v>
      </c>
      <c r="E530" s="8">
        <f>IF(F530 = "NULL", "NULL", F530/28.35)</f>
        <v>0.91710758377425039</v>
      </c>
      <c r="F530" s="8">
        <v>26</v>
      </c>
      <c r="G530" s="8">
        <f>IF(H530 = "NULL", "NULL", H530/28.35)</f>
        <v>1.9753086419753085</v>
      </c>
      <c r="H530" s="8">
        <v>56</v>
      </c>
      <c r="I530" s="8">
        <f>IF(G530 = "NULL", "NULL", G530*1.25)</f>
        <v>2.4691358024691357</v>
      </c>
      <c r="J530" s="8">
        <f>IF(G530 = "NULL", "NULL", H530*1.25)</f>
        <v>70</v>
      </c>
      <c r="K530" s="8">
        <f>IF(G530 = "NULL", "NULL", G530*2)</f>
        <v>3.9506172839506171</v>
      </c>
      <c r="L530" s="8">
        <f>IF(G530 = "NULL", "NULL", H530*2)</f>
        <v>112</v>
      </c>
      <c r="M530" s="11" t="str">
        <f>CONCATENATE(D530, CHAR(10), " - NET WT. ", TEXT(E530, "0.00"), " oz (", F530, " grams)")</f>
        <v>Tuscan Bread Dip Ingredients:
garlic, salt, black pepper, onion, pepper flakes, rosemary, basil, oregano, and parsley
• Packed in a facility and/or equipment that produces products containing peanuts, tree nuts, soybean, milk, dairy, eggs, fish, shellfish, wheat, sesame. •
 - NET WT. 0.92 oz (26 grams)</v>
      </c>
      <c r="N530" s="12">
        <v>10000000332</v>
      </c>
      <c r="O530" s="12">
        <v>30000000332</v>
      </c>
      <c r="P530" s="12">
        <v>50000000332</v>
      </c>
      <c r="Q530" s="12">
        <v>70000000332</v>
      </c>
      <c r="R530" s="12">
        <v>90000000332</v>
      </c>
      <c r="S530" s="12">
        <v>11000000332</v>
      </c>
      <c r="T530" s="12">
        <v>13000000332</v>
      </c>
      <c r="U530" s="10" t="s">
        <v>38</v>
      </c>
      <c r="V530" s="11" t="s">
        <v>138</v>
      </c>
      <c r="W530" s="8">
        <f>IF(G530 = "NULL", "NULL", G530/4)</f>
        <v>0.49382716049382713</v>
      </c>
      <c r="X530" s="8">
        <f>IF(W530 = "NULL", "NULL", W530*28.35)</f>
        <v>14</v>
      </c>
      <c r="Y530" s="8">
        <f>IF(G530 = "NULL", "NULL", G530*4)</f>
        <v>7.9012345679012341</v>
      </c>
      <c r="Z530" s="8">
        <f>IF(G530 = "NULL", "NULL", H530*4)</f>
        <v>224</v>
      </c>
      <c r="AA530" s="15">
        <v>15000000332</v>
      </c>
      <c r="AB530" s="8">
        <f>IF(OR(E530 = "NULL", G530 = "NULL"), "NULL", (E530+G530)/2)</f>
        <v>1.4462081128747795</v>
      </c>
      <c r="AC530" s="8">
        <f>IF(OR(F530 = "NULL", H530 = "NULL"), "NULL", (F530+H530)/2)</f>
        <v>41</v>
      </c>
      <c r="AD530" s="15">
        <v>17000000332</v>
      </c>
      <c r="AE530" s="8">
        <f>IF(H530 = "NULL", "NULL", AF530/28.35)</f>
        <v>4.9382716049382713</v>
      </c>
      <c r="AF530" s="8">
        <f>IF(H530 = "NULL", "NULL", J530*2)</f>
        <v>140</v>
      </c>
      <c r="AG530" s="15">
        <v>19000000332</v>
      </c>
      <c r="AH530" s="8">
        <f>IF(AB530 = "NULL", "NULL", AB530*2)</f>
        <v>2.8924162257495589</v>
      </c>
      <c r="AI530" s="8">
        <f>IF(AC530 = "NULL", "NULL", AC530*2)</f>
        <v>82</v>
      </c>
      <c r="AJ530" s="15">
        <v>21000000332</v>
      </c>
      <c r="AK530" s="13" t="s">
        <v>1897</v>
      </c>
      <c r="AL530" s="11" t="str">
        <f>SUBSTITUTE(D530,CHAR(10)&amp;"• Packed in a facility and/or equipment that produces products containing peanuts, tree nuts, soybean, milk, dairy, eggs, fish, shellfish, wheat, sesame. •","")</f>
        <v>Tuscan Bread Dip Ingredients:
garlic, salt, black pepper, onion, pepper flakes, rosemary, basil, oregano, and parsley</v>
      </c>
    </row>
    <row r="531" spans="1:38" ht="90" x14ac:dyDescent="0.3">
      <c r="A531" s="41" t="s">
        <v>1161</v>
      </c>
      <c r="B531" s="10" t="s">
        <v>1288</v>
      </c>
      <c r="C531" s="10" t="s">
        <v>1289</v>
      </c>
      <c r="D531" s="11" t="s">
        <v>2171</v>
      </c>
      <c r="E531" s="8">
        <f>IF(F531 = "NULL", "NULL", F531/28.35)</f>
        <v>0.91710758377425039</v>
      </c>
      <c r="F531" s="8">
        <v>26</v>
      </c>
      <c r="G531" s="8">
        <f>IF(H531 = "NULL", "NULL", H531/28.35)</f>
        <v>1.9753086419753085</v>
      </c>
      <c r="H531" s="8">
        <v>56</v>
      </c>
      <c r="I531" s="8">
        <f>IF(G531 = "NULL", "NULL", G531*1.25)</f>
        <v>2.4691358024691357</v>
      </c>
      <c r="J531" s="8">
        <f>IF(G531 = "NULL", "NULL", H531*1.25)</f>
        <v>70</v>
      </c>
      <c r="K531" s="8">
        <f>IF(G531 = "NULL", "NULL", G531*2)</f>
        <v>3.9506172839506171</v>
      </c>
      <c r="L531" s="8">
        <f>IF(G531 = "NULL", "NULL", H531*2)</f>
        <v>112</v>
      </c>
      <c r="M531" s="11" t="str">
        <f>CONCATENATE(D531, CHAR(10), " - NET WT. ", TEXT(E531, "0.00"), " oz (", F531, " grams)")</f>
        <v>Tuscan Herb Bread Dip &amp; Seasoning Ingredients:
garlic, salt, black pepper, onion, pepper flakes, rosemary, basil, oregano, and parsley
• Packed in a facility and/or equipment that produces products containing peanuts, tree nuts, soybean, milk, dairy, eggs, fish, shellfish, wheat, sesame. •
 - NET WT. 0.92 oz (26 grams)</v>
      </c>
      <c r="N531" s="12">
        <v>10000000398</v>
      </c>
      <c r="O531" s="12">
        <v>30000000398</v>
      </c>
      <c r="P531" s="12">
        <v>50000000398</v>
      </c>
      <c r="Q531" s="12">
        <v>70000000398</v>
      </c>
      <c r="R531" s="12">
        <v>90000000398</v>
      </c>
      <c r="S531" s="12">
        <v>11000000398</v>
      </c>
      <c r="T531" s="12">
        <v>13000000398</v>
      </c>
      <c r="U531" s="11" t="s">
        <v>38</v>
      </c>
      <c r="V531" s="11"/>
      <c r="W531" s="8">
        <f>IF(G531 = "NULL", "NULL", G531/4)</f>
        <v>0.49382716049382713</v>
      </c>
      <c r="X531" s="8">
        <f>IF(W531 = "NULL", "NULL", W531*28.35)</f>
        <v>14</v>
      </c>
      <c r="Y531" s="8">
        <f>IF(G531 = "NULL", "NULL", G531*4)</f>
        <v>7.9012345679012341</v>
      </c>
      <c r="Z531" s="8">
        <f>IF(G531 = "NULL", "NULL", H531*4)</f>
        <v>224</v>
      </c>
      <c r="AA531" s="15">
        <v>15000000398</v>
      </c>
      <c r="AB531" s="8">
        <f>IF(OR(E531 = "NULL", G531 = "NULL"), "NULL", (E531+G531)/2)</f>
        <v>1.4462081128747795</v>
      </c>
      <c r="AC531" s="8">
        <f>IF(OR(F531 = "NULL", H531 = "NULL"), "NULL", (F531+H531)/2)</f>
        <v>41</v>
      </c>
      <c r="AD531" s="15">
        <v>17000000398</v>
      </c>
      <c r="AE531" s="8">
        <f>IF(H531 = "NULL", "NULL", AF531/28.35)</f>
        <v>4.9382716049382713</v>
      </c>
      <c r="AF531" s="8">
        <f>IF(H531 = "NULL", "NULL", J531*2)</f>
        <v>140</v>
      </c>
      <c r="AG531" s="15">
        <v>19000000398</v>
      </c>
      <c r="AH531" s="8">
        <f>IF(AB531 = "NULL", "NULL", AB531*2)</f>
        <v>2.8924162257495589</v>
      </c>
      <c r="AI531" s="8">
        <f>IF(AC531 = "NULL", "NULL", AC531*2)</f>
        <v>82</v>
      </c>
      <c r="AJ531" s="15">
        <v>21000000398</v>
      </c>
      <c r="AK531" s="13" t="s">
        <v>1162</v>
      </c>
      <c r="AL531" s="11" t="str">
        <f>SUBSTITUTE(D531,CHAR(10)&amp;"• Packed in a facility and/or equipment that produces products containing peanuts, tree nuts, soybean, milk, dairy, eggs, fish, shellfish, wheat, sesame. •","")</f>
        <v>Tuscan Herb Bread Dip &amp; Seasoning Ingredients:
garlic, salt, black pepper, onion, pepper flakes, rosemary, basil, oregano, and parsley</v>
      </c>
    </row>
    <row r="532" spans="1:38" ht="90" x14ac:dyDescent="0.3">
      <c r="A532" s="10" t="s">
        <v>1163</v>
      </c>
      <c r="B532" s="10" t="s">
        <v>1164</v>
      </c>
      <c r="C532" s="10" t="s">
        <v>1165</v>
      </c>
      <c r="D532" s="11" t="s">
        <v>2525</v>
      </c>
      <c r="E532" s="8">
        <f>IF(F532 = "NULL", "NULL", F532/28.35)</f>
        <v>2.2927689594356262</v>
      </c>
      <c r="F532" s="8">
        <v>65</v>
      </c>
      <c r="G532" s="8">
        <f>IF(H532 = "NULL", "NULL", H532/28.35)</f>
        <v>4.6913580246913575</v>
      </c>
      <c r="H532" s="8">
        <v>133</v>
      </c>
      <c r="I532" s="8">
        <f>IF(G532 = "NULL", "NULL", G532*1.25)</f>
        <v>5.8641975308641969</v>
      </c>
      <c r="J532" s="8">
        <f>IF(G532 = "NULL", "NULL", H532*1.25)</f>
        <v>166.25</v>
      </c>
      <c r="K532" s="8">
        <f>IF(G532 = "NULL", "NULL", G532*2)</f>
        <v>9.3827160493827151</v>
      </c>
      <c r="L532" s="8">
        <f>IF(G532 = "NULL", "NULL", H532*2)</f>
        <v>266</v>
      </c>
      <c r="M532" s="11" t="str">
        <f>CONCATENATE(D532, CHAR(10), " - NET WT. ", TEXT(E532, "0.00"), " oz (", F532, " grams)")</f>
        <v>Tuscan Sea Salt Ingredients:
sea salt, spices, garlic &amp; tomato, (spices include: parsley, oregano, basil, rosemary)
• Packed in a facility and/or equipment that produces products containing peanuts, tree nuts, soybean, milk, dairy, eggs, fish, shellfish, wheat, sesame. •
 - NET WT. 2.29 oz (65 grams)</v>
      </c>
      <c r="N532" s="12">
        <v>10000000333</v>
      </c>
      <c r="O532" s="12">
        <v>30000000333</v>
      </c>
      <c r="P532" s="12">
        <v>50000000333</v>
      </c>
      <c r="Q532" s="12">
        <v>70000000333</v>
      </c>
      <c r="R532" s="12">
        <v>90000000333</v>
      </c>
      <c r="S532" s="12">
        <v>11000000333</v>
      </c>
      <c r="T532" s="12">
        <v>13000000333</v>
      </c>
      <c r="U532" s="10" t="s">
        <v>38</v>
      </c>
      <c r="V532" s="11" t="s">
        <v>455</v>
      </c>
      <c r="W532" s="8">
        <f>IF(G532 = "NULL", "NULL", G532/4)</f>
        <v>1.1728395061728394</v>
      </c>
      <c r="X532" s="8">
        <f>IF(W532 = "NULL", "NULL", W532*28.35)</f>
        <v>33.25</v>
      </c>
      <c r="Y532" s="8">
        <f>IF(G532 = "NULL", "NULL", G532*4)</f>
        <v>18.76543209876543</v>
      </c>
      <c r="Z532" s="8">
        <f>IF(G532 = "NULL", "NULL", H532*4)</f>
        <v>532</v>
      </c>
      <c r="AA532" s="15">
        <v>15000000333</v>
      </c>
      <c r="AB532" s="8">
        <f>IF(OR(E532 = "NULL", G532 = "NULL"), "NULL", (E532+G532)/2)</f>
        <v>3.4920634920634921</v>
      </c>
      <c r="AC532" s="8">
        <f>IF(OR(F532 = "NULL", H532 = "NULL"), "NULL", (F532+H532)/2)</f>
        <v>99</v>
      </c>
      <c r="AD532" s="15">
        <v>17000000333</v>
      </c>
      <c r="AE532" s="8">
        <f>IF(H532 = "NULL", "NULL", AF532/28.35)</f>
        <v>11.728395061728394</v>
      </c>
      <c r="AF532" s="8">
        <f>IF(H532 = "NULL", "NULL", J532*2)</f>
        <v>332.5</v>
      </c>
      <c r="AG532" s="15">
        <v>19000000333</v>
      </c>
      <c r="AH532" s="8">
        <f>IF(AB532 = "NULL", "NULL", AB532*2)</f>
        <v>6.9841269841269842</v>
      </c>
      <c r="AI532" s="8">
        <f>IF(AC532 = "NULL", "NULL", AC532*2)</f>
        <v>198</v>
      </c>
      <c r="AJ532" s="15">
        <v>21000000333</v>
      </c>
      <c r="AK532" s="13"/>
      <c r="AL532" s="11" t="str">
        <f>SUBSTITUTE(D532,CHAR(10)&amp;"• Packed in a facility and/or equipment that produces products containing peanuts, tree nuts, soybean, milk, dairy, eggs, fish, shellfish, wheat, sesame. •","")</f>
        <v>Tuscan Sea Salt Ingredients:
sea salt, spices, garlic &amp; tomato, (spices include: parsley, oregano, basil, rosemary)</v>
      </c>
    </row>
    <row r="533" spans="1:38" ht="90" x14ac:dyDescent="0.3">
      <c r="A533" s="41" t="s">
        <v>1166</v>
      </c>
      <c r="B533" s="10" t="s">
        <v>1167</v>
      </c>
      <c r="C533" s="10" t="s">
        <v>1167</v>
      </c>
      <c r="D533" s="11" t="s">
        <v>2191</v>
      </c>
      <c r="E533" s="8">
        <f>IF(F533 = "NULL", "NULL", F533/28.35)</f>
        <v>0.91710758377425039</v>
      </c>
      <c r="F533" s="8">
        <v>26</v>
      </c>
      <c r="G533" s="8">
        <f>IF(H533 = "NULL", "NULL", H533/28.35)</f>
        <v>1.9753086419753085</v>
      </c>
      <c r="H533" s="8">
        <v>56</v>
      </c>
      <c r="I533" s="8">
        <f>IF(G533 = "NULL", "NULL", G533*1.25)</f>
        <v>2.4691358024691357</v>
      </c>
      <c r="J533" s="8">
        <f>IF(G533 = "NULL", "NULL", H533*1.25)</f>
        <v>70</v>
      </c>
      <c r="K533" s="8">
        <f>IF(G533 = "NULL", "NULL", G533*2)</f>
        <v>3.9506172839506171</v>
      </c>
      <c r="L533" s="8">
        <f>IF(G533 = "NULL", "NULL", H533*2)</f>
        <v>112</v>
      </c>
      <c r="M533" s="11" t="str">
        <f>CONCATENATE(D533, CHAR(10), " - NET WT. ", TEXT(E533, "0.00"), " oz (", F533, " grams)")</f>
        <v>Tuscan Seasoning Ingredients:
garlic, salt, black pepper, onion, pepper flakes, rosemary, basil, oregano, and parsley
• Packed in a facility and/or equipment that produces products containing peanuts, tree nuts, soybean, milk, dairy, eggs, fish, shellfish, wheat, sesame. •
 - NET WT. 0.92 oz (26 grams)</v>
      </c>
      <c r="N533" s="12">
        <v>10000000450</v>
      </c>
      <c r="O533" s="12">
        <v>30000000450</v>
      </c>
      <c r="P533" s="12">
        <v>50000000450</v>
      </c>
      <c r="Q533" s="12">
        <v>70000000450</v>
      </c>
      <c r="R533" s="12">
        <v>90000000450</v>
      </c>
      <c r="S533" s="12">
        <v>11000000450</v>
      </c>
      <c r="T533" s="12">
        <v>13000000450</v>
      </c>
      <c r="U533" s="11" t="s">
        <v>38</v>
      </c>
      <c r="V533" s="11"/>
      <c r="W533" s="8">
        <f>IF(G533 = "NULL", "NULL", G533/4)</f>
        <v>0.49382716049382713</v>
      </c>
      <c r="X533" s="8">
        <f>IF(W533 = "NULL", "NULL", W533*28.35)</f>
        <v>14</v>
      </c>
      <c r="Y533" s="8">
        <f>IF(G533 = "NULL", "NULL", G533*4)</f>
        <v>7.9012345679012341</v>
      </c>
      <c r="Z533" s="8">
        <f>IF(G533 = "NULL", "NULL", H533*4)</f>
        <v>224</v>
      </c>
      <c r="AA533" s="15">
        <v>15000000450</v>
      </c>
      <c r="AB533" s="8">
        <f>IF(OR(E533 = "NULL", G533 = "NULL"), "NULL", (E533+G533)/2)</f>
        <v>1.4462081128747795</v>
      </c>
      <c r="AC533" s="8">
        <f>IF(OR(F533 = "NULL", H533 = "NULL"), "NULL", (F533+H533)/2)</f>
        <v>41</v>
      </c>
      <c r="AD533" s="15">
        <v>17000000450</v>
      </c>
      <c r="AE533" s="8">
        <f>IF(H533 = "NULL", "NULL", AF533/28.35)</f>
        <v>4.9382716049382713</v>
      </c>
      <c r="AF533" s="8">
        <f>IF(H533 = "NULL", "NULL", J533*2)</f>
        <v>140</v>
      </c>
      <c r="AG533" s="15">
        <v>19000000450</v>
      </c>
      <c r="AH533" s="8">
        <f>IF(AB533 = "NULL", "NULL", AB533*2)</f>
        <v>2.8924162257495589</v>
      </c>
      <c r="AI533" s="8">
        <f>IF(AC533 = "NULL", "NULL", AC533*2)</f>
        <v>82</v>
      </c>
      <c r="AJ533" s="15">
        <v>21000000450</v>
      </c>
      <c r="AK533" s="13" t="s">
        <v>1168</v>
      </c>
      <c r="AL533" s="11" t="str">
        <f>SUBSTITUTE(D533,CHAR(10)&amp;"• Packed in a facility and/or equipment that produces products containing peanuts, tree nuts, soybean, milk, dairy, eggs, fish, shellfish, wheat, sesame. •","")</f>
        <v>Tuscan Seasoning Ingredients:
garlic, salt, black pepper, onion, pepper flakes, rosemary, basil, oregano, and parsley</v>
      </c>
    </row>
    <row r="534" spans="1:38" ht="90" x14ac:dyDescent="0.3">
      <c r="A534" s="41" t="s">
        <v>1770</v>
      </c>
      <c r="B534" s="10" t="s">
        <v>1167</v>
      </c>
      <c r="C534" s="10" t="s">
        <v>1167</v>
      </c>
      <c r="D534" s="11" t="s">
        <v>2191</v>
      </c>
      <c r="E534" s="8">
        <f>IF(F534 = "NULL", "NULL", F534/28.35)</f>
        <v>0.91710758377425039</v>
      </c>
      <c r="F534" s="8">
        <v>26</v>
      </c>
      <c r="G534" s="8">
        <f>IF(H534 = "NULL", "NULL", H534/28.35)</f>
        <v>1.9753086419753085</v>
      </c>
      <c r="H534" s="8">
        <v>56</v>
      </c>
      <c r="I534" s="8">
        <f>IF(G534 = "NULL", "NULL", G534*1.25)</f>
        <v>2.4691358024691357</v>
      </c>
      <c r="J534" s="8">
        <f>IF(G534 = "NULL", "NULL", H534*1.25)</f>
        <v>70</v>
      </c>
      <c r="K534" s="8">
        <f>IF(G534 = "NULL", "NULL", G534*2)</f>
        <v>3.9506172839506171</v>
      </c>
      <c r="L534" s="8">
        <f>IF(G534 = "NULL", "NULL", H534*2)</f>
        <v>112</v>
      </c>
      <c r="M534" s="11" t="str">
        <f>CONCATENATE(D534, CHAR(10), " - NET WT. ", TEXT(E534, "0.00"), " oz (", F534, " grams)")</f>
        <v>Tuscan Seasoning Ingredients:
garlic, salt, black pepper, onion, pepper flakes, rosemary, basil, oregano, and parsley
• Packed in a facility and/or equipment that produces products containing peanuts, tree nuts, soybean, milk, dairy, eggs, fish, shellfish, wheat, sesame. •
 - NET WT. 0.92 oz (26 grams)</v>
      </c>
      <c r="N534" s="12">
        <v>10000000517</v>
      </c>
      <c r="O534" s="12">
        <v>30000000517</v>
      </c>
      <c r="P534" s="12">
        <v>50000000517</v>
      </c>
      <c r="Q534" s="12">
        <v>70000000517</v>
      </c>
      <c r="R534" s="12">
        <v>90000000517</v>
      </c>
      <c r="S534" s="12">
        <v>11000000517</v>
      </c>
      <c r="T534" s="12">
        <v>13000000517</v>
      </c>
      <c r="U534" s="24"/>
      <c r="W534" s="8">
        <f>IF(G534 = "NULL", "NULL", G534/4)</f>
        <v>0.49382716049382713</v>
      </c>
      <c r="X534" s="8">
        <f>IF(W534 = "NULL", "NULL", W534*28.35)</f>
        <v>14</v>
      </c>
      <c r="Y534" s="8">
        <f>IF(G534 = "NULL", "NULL", G534*4)</f>
        <v>7.9012345679012341</v>
      </c>
      <c r="Z534" s="8">
        <f>IF(G534 = "NULL", "NULL", H534*4)</f>
        <v>224</v>
      </c>
      <c r="AA534" s="15">
        <v>15000000517</v>
      </c>
      <c r="AB534" s="8">
        <f>IF(OR(E534 = "NULL", G534 = "NULL"), "NULL", (E534+G534)/2)</f>
        <v>1.4462081128747795</v>
      </c>
      <c r="AC534" s="8">
        <f>IF(OR(F534 = "NULL", H534 = "NULL"), "NULL", (F534+H534)/2)</f>
        <v>41</v>
      </c>
      <c r="AD534" s="15">
        <v>17000000517</v>
      </c>
      <c r="AE534" s="8">
        <f>IF(H534 = "NULL", "NULL", AF534/28.35)</f>
        <v>4.9382716049382713</v>
      </c>
      <c r="AF534" s="8">
        <f>IF(H534 = "NULL", "NULL", J534*2)</f>
        <v>140</v>
      </c>
      <c r="AG534" s="15">
        <v>19000000517</v>
      </c>
      <c r="AH534" s="8">
        <f>IF(AB534 = "NULL", "NULL", AB534*2)</f>
        <v>2.8924162257495589</v>
      </c>
      <c r="AI534" s="8">
        <f>IF(AC534 = "NULL", "NULL", AC534*2)</f>
        <v>82</v>
      </c>
      <c r="AJ534" s="15">
        <v>21000000517</v>
      </c>
      <c r="AK534" s="13" t="s">
        <v>1769</v>
      </c>
      <c r="AL534" s="11" t="str">
        <f>SUBSTITUTE(D534,CHAR(10)&amp;"• Packed in a facility and/or equipment that produces products containing peanuts, tree nuts, soybean, milk, dairy, eggs, fish, shellfish, wheat, sesame. •","")</f>
        <v>Tuscan Seasoning Ingredients:
garlic, salt, black pepper, onion, pepper flakes, rosemary, basil, oregano, and parsley</v>
      </c>
    </row>
    <row r="535" spans="1:38" ht="75" x14ac:dyDescent="0.3">
      <c r="A535" s="10" t="s">
        <v>1169</v>
      </c>
      <c r="B535" s="10" t="s">
        <v>1170</v>
      </c>
      <c r="C535" s="10" t="s">
        <v>1171</v>
      </c>
      <c r="D535" s="11" t="s">
        <v>2130</v>
      </c>
      <c r="E535" s="8">
        <f>IF(F535 = "NULL", "NULL", F535/28.35)</f>
        <v>1.9</v>
      </c>
      <c r="F535" s="8">
        <v>53.865000000000002</v>
      </c>
      <c r="G535" s="8">
        <f>IF(H535 = "NULL", "NULL", H535/28.35)</f>
        <v>3.8</v>
      </c>
      <c r="H535" s="8">
        <v>107.73</v>
      </c>
      <c r="I535" s="8">
        <f>IF(G535 = "NULL", "NULL", G535*1.25)</f>
        <v>4.75</v>
      </c>
      <c r="J535" s="8">
        <f>IF(G535 = "NULL", "NULL", H535*1.25)</f>
        <v>134.66249999999999</v>
      </c>
      <c r="K535" s="8">
        <f>IF(G535 = "NULL", "NULL", G535*2)</f>
        <v>7.6</v>
      </c>
      <c r="L535" s="8">
        <f>IF(G535 = "NULL", "NULL", H535*2)</f>
        <v>215.46</v>
      </c>
      <c r="M535" s="11" t="str">
        <f>CONCATENATE(D535, CHAR(10), " - NET WT. ", TEXT(E535, "0.00"), " oz (", F535, " grams)")</f>
        <v>Tuscan Tomato Bread Dip Ingredients:
tomato, onion, salt, roasted garlic, oregano, parsley
• Packed in a facility and/or equipment that produces products containing peanuts, tree nuts, soybean, milk, dairy, eggs, fish, shellfish, wheat, sesame. •
 - NET WT. 1.90 oz (53.865 grams)</v>
      </c>
      <c r="N535" s="12">
        <v>10000000331</v>
      </c>
      <c r="O535" s="12">
        <v>30000000331</v>
      </c>
      <c r="P535" s="12">
        <v>50000000331</v>
      </c>
      <c r="Q535" s="12">
        <v>70000000331</v>
      </c>
      <c r="R535" s="12">
        <v>90000000331</v>
      </c>
      <c r="S535" s="12">
        <v>11000000331</v>
      </c>
      <c r="T535" s="12">
        <v>13000000331</v>
      </c>
      <c r="U535" s="10" t="s">
        <v>38</v>
      </c>
      <c r="V535" s="11" t="s">
        <v>836</v>
      </c>
      <c r="W535" s="8">
        <f>IF(G535 = "NULL", "NULL", G535/4)</f>
        <v>0.95</v>
      </c>
      <c r="X535" s="8">
        <f>IF(W535 = "NULL", "NULL", W535*28.35)</f>
        <v>26.932500000000001</v>
      </c>
      <c r="Y535" s="8">
        <f>IF(G535 = "NULL", "NULL", G535*4)</f>
        <v>15.2</v>
      </c>
      <c r="Z535" s="8">
        <f>IF(G535 = "NULL", "NULL", H535*4)</f>
        <v>430.92</v>
      </c>
      <c r="AA535" s="15">
        <v>15000000331</v>
      </c>
      <c r="AB535" s="8">
        <f>IF(OR(E535 = "NULL", G535 = "NULL"), "NULL", (E535+G535)/2)</f>
        <v>2.8499999999999996</v>
      </c>
      <c r="AC535" s="8">
        <f>IF(OR(F535 = "NULL", H535 = "NULL"), "NULL", (F535+H535)/2)</f>
        <v>80.797499999999999</v>
      </c>
      <c r="AD535" s="15">
        <v>17000000331</v>
      </c>
      <c r="AE535" s="8">
        <f>IF(H535 = "NULL", "NULL", AF535/28.35)</f>
        <v>9.5</v>
      </c>
      <c r="AF535" s="8">
        <f>IF(H535 = "NULL", "NULL", J535*2)</f>
        <v>269.32499999999999</v>
      </c>
      <c r="AG535" s="15">
        <v>19000000331</v>
      </c>
      <c r="AH535" s="8">
        <f>IF(AB535 = "NULL", "NULL", AB535*2)</f>
        <v>5.6999999999999993</v>
      </c>
      <c r="AI535" s="8">
        <f>IF(AC535 = "NULL", "NULL", AC535*2)</f>
        <v>161.595</v>
      </c>
      <c r="AJ535" s="15">
        <v>21000000331</v>
      </c>
      <c r="AK535" s="13" t="s">
        <v>1898</v>
      </c>
      <c r="AL535" s="11" t="str">
        <f>SUBSTITUTE(D535,CHAR(10)&amp;"• Packed in a facility and/or equipment that produces products containing peanuts, tree nuts, soybean, milk, dairy, eggs, fish, shellfish, wheat, sesame. •","")</f>
        <v>Tuscan Tomato Bread Dip Ingredients:
tomato, onion, salt, roasted garlic, oregano, parsley</v>
      </c>
    </row>
    <row r="536" spans="1:38" ht="90" x14ac:dyDescent="0.3">
      <c r="A536" s="10" t="s">
        <v>2062</v>
      </c>
      <c r="B536" s="10" t="s">
        <v>2063</v>
      </c>
      <c r="C536" s="10" t="s">
        <v>2064</v>
      </c>
      <c r="D536" s="11" t="s">
        <v>2513</v>
      </c>
      <c r="E536" s="8">
        <f>IF(F536 = "NULL", "NULL", F536/28.35)</f>
        <v>1.8500881834215168</v>
      </c>
      <c r="F536" s="8">
        <v>52.45</v>
      </c>
      <c r="G536" s="8">
        <f>IF(H536 = "NULL", "NULL", H536/28.35)</f>
        <v>3.7001763668430336</v>
      </c>
      <c r="H536" s="8">
        <v>104.9</v>
      </c>
      <c r="I536" s="8">
        <f>IF(G536 = "NULL", "NULL", G536*1.25)</f>
        <v>4.6252204585537919</v>
      </c>
      <c r="J536" s="8">
        <f>IF(G536 = "NULL", "NULL", H536*1.25)</f>
        <v>131.125</v>
      </c>
      <c r="K536" s="8">
        <f>IF(G536 = "NULL", "NULL", G536*2)</f>
        <v>7.4003527336860673</v>
      </c>
      <c r="L536" s="8">
        <f>IF(G536 = "NULL", "NULL", H536*2)</f>
        <v>209.8</v>
      </c>
      <c r="M536" s="11" t="str">
        <f>CONCATENATE(D536, CHAR(10), " - NET WT. ", TEXT(E536, "0.00"), " oz (", F536, " grams)")</f>
        <v>Twisted Lime &amp; Chili Seasoning Ingredients:
chili powder, salt, cumin, coriander, garlic, onion, lime, sugar
• Packed in a facility and/or equipment that produces products containing peanuts, tree nuts, soybean, milk, dairy, eggs, fish, shellfish, wheat, sesame. •
 - NET WT. 1.85 oz (52.45 grams)</v>
      </c>
      <c r="N536" s="12">
        <v>10000000573</v>
      </c>
      <c r="O536" s="12">
        <v>30000000573</v>
      </c>
      <c r="P536" s="12">
        <v>50000000573</v>
      </c>
      <c r="Q536" s="12">
        <v>70000000573</v>
      </c>
      <c r="R536" s="12">
        <v>90000000573</v>
      </c>
      <c r="S536" s="12">
        <v>11000000573</v>
      </c>
      <c r="T536" s="12">
        <v>13000000573</v>
      </c>
      <c r="U536" s="24"/>
      <c r="W536" s="8">
        <f>IF(G536 = "NULL", "NULL", G536/4)</f>
        <v>0.92504409171075841</v>
      </c>
      <c r="X536" s="8">
        <f>IF(W536 = "NULL", "NULL", W536*28.35)</f>
        <v>26.225000000000001</v>
      </c>
      <c r="Y536" s="8">
        <f>IF(G536 = "NULL", "NULL", G536*4)</f>
        <v>14.800705467372135</v>
      </c>
      <c r="Z536" s="8">
        <f>IF(G536 = "NULL", "NULL", H536*4)</f>
        <v>419.6</v>
      </c>
      <c r="AA536" s="15">
        <v>15000000573</v>
      </c>
      <c r="AB536" s="8">
        <f>IF(OR(E536 = "NULL", G536 = "NULL"), "NULL", (E536+G536)/2)</f>
        <v>2.7751322751322753</v>
      </c>
      <c r="AC536" s="8">
        <f>IF(OR(F536 = "NULL", H536 = "NULL"), "NULL", (F536+H536)/2)</f>
        <v>78.675000000000011</v>
      </c>
      <c r="AD536" s="15">
        <v>17000000573</v>
      </c>
      <c r="AE536" s="15">
        <f>IF(H536 = "NULL", "NULL", AF536/28.35)</f>
        <v>9.2504409171075839</v>
      </c>
      <c r="AF536" s="15">
        <f>IF(H536 = "NULL", "NULL", J536*2)</f>
        <v>262.25</v>
      </c>
      <c r="AG536" s="15">
        <v>19000000573</v>
      </c>
      <c r="AH536" s="8">
        <f>IF(AB536 = "NULL", "NULL", AB536*2)</f>
        <v>5.5502645502645507</v>
      </c>
      <c r="AI536" s="8">
        <f>IF(AC536 = "NULL", "NULL", AC536*2)</f>
        <v>157.35000000000002</v>
      </c>
      <c r="AJ536" s="15">
        <v>21000000573</v>
      </c>
      <c r="AK536" s="13" t="s">
        <v>2065</v>
      </c>
      <c r="AL536" s="11" t="str">
        <f>SUBSTITUTE(D536,CHAR(10)&amp;"• Packed in a facility and/or equipment that produces products containing peanuts, tree nuts, soybean, milk, dairy, eggs, fish, shellfish, wheat, sesame. •","")</f>
        <v>Twisted Lime &amp; Chili Seasoning Ingredients:
chili powder, salt, cumin, coriander, garlic, onion, lime, sugar</v>
      </c>
    </row>
    <row r="537" spans="1:38" ht="90" x14ac:dyDescent="0.3">
      <c r="A537" s="10" t="s">
        <v>1172</v>
      </c>
      <c r="B537" s="10" t="s">
        <v>1173</v>
      </c>
      <c r="C537" s="10" t="s">
        <v>1174</v>
      </c>
      <c r="D537" s="11" t="s">
        <v>2286</v>
      </c>
      <c r="E537" s="8">
        <f>IF(F537 = "NULL", "NULL", F537/28.35)</f>
        <v>1.85</v>
      </c>
      <c r="F537" s="8">
        <v>52.447500000000005</v>
      </c>
      <c r="G537" s="8">
        <f>IF(H537 = "NULL", "NULL", H537/28.35)</f>
        <v>3.7</v>
      </c>
      <c r="H537" s="8">
        <v>104.89500000000001</v>
      </c>
      <c r="I537" s="8">
        <f>IF(G537 = "NULL", "NULL", G537*1.25)</f>
        <v>4.625</v>
      </c>
      <c r="J537" s="8">
        <f>IF(G537 = "NULL", "NULL", H537*1.25)</f>
        <v>131.11875000000001</v>
      </c>
      <c r="K537" s="8">
        <f>IF(G537 = "NULL", "NULL", G537*2)</f>
        <v>7.4</v>
      </c>
      <c r="L537" s="8">
        <f>IF(G537 = "NULL", "NULL", H537*2)</f>
        <v>209.79000000000002</v>
      </c>
      <c r="M537" s="11" t="str">
        <f>CONCATENATE(D537, CHAR(10), " - NET WT. ", TEXT(E537, "0.00"), " oz (", F537, " grams)")</f>
        <v>Ultimate Grill Seasoning Ingredients:
salt, sugar, spices, chili pepper, brown sugar, paprika, msg, garlic, onion, garlic powder
• Packed in a facility and/or equipment that produces products containing peanuts, tree nuts, soybean, milk, dairy, eggs, fish, shellfish, wheat, sesame. •
 - NET WT. 1.85 oz (52.4475 grams)</v>
      </c>
      <c r="N537" s="12">
        <v>10000000335</v>
      </c>
      <c r="O537" s="12">
        <v>30000000335</v>
      </c>
      <c r="P537" s="12">
        <v>50000000335</v>
      </c>
      <c r="Q537" s="12">
        <v>70000000335</v>
      </c>
      <c r="R537" s="12">
        <v>90000000335</v>
      </c>
      <c r="S537" s="12">
        <v>11000000335</v>
      </c>
      <c r="T537" s="12">
        <v>13000000335</v>
      </c>
      <c r="U537" s="10"/>
      <c r="V537" s="11"/>
      <c r="W537" s="8">
        <f>IF(G537 = "NULL", "NULL", G537/4)</f>
        <v>0.92500000000000004</v>
      </c>
      <c r="X537" s="8">
        <f>IF(W537 = "NULL", "NULL", W537*28.35)</f>
        <v>26.223750000000003</v>
      </c>
      <c r="Y537" s="8">
        <f>IF(G537 = "NULL", "NULL", G537*4)</f>
        <v>14.8</v>
      </c>
      <c r="Z537" s="8">
        <f>IF(G537 = "NULL", "NULL", H537*4)</f>
        <v>419.58000000000004</v>
      </c>
      <c r="AA537" s="15">
        <v>15000000335</v>
      </c>
      <c r="AB537" s="8">
        <f>IF(OR(E537 = "NULL", G537 = "NULL"), "NULL", (E537+G537)/2)</f>
        <v>2.7750000000000004</v>
      </c>
      <c r="AC537" s="8">
        <f>IF(OR(F537 = "NULL", H537 = "NULL"), "NULL", (F537+H537)/2)</f>
        <v>78.671250000000015</v>
      </c>
      <c r="AD537" s="15">
        <v>17000000335</v>
      </c>
      <c r="AE537" s="8">
        <f>IF(H537 = "NULL", "NULL", AF537/28.35)</f>
        <v>9.25</v>
      </c>
      <c r="AF537" s="8">
        <f>IF(H537 = "NULL", "NULL", J537*2)</f>
        <v>262.23750000000001</v>
      </c>
      <c r="AG537" s="15">
        <v>19000000335</v>
      </c>
      <c r="AH537" s="8">
        <f>IF(AB537 = "NULL", "NULL", AB537*2)</f>
        <v>5.5500000000000007</v>
      </c>
      <c r="AI537" s="8">
        <f>IF(AC537 = "NULL", "NULL", AC537*2)</f>
        <v>157.34250000000003</v>
      </c>
      <c r="AJ537" s="15">
        <v>21000000335</v>
      </c>
      <c r="AK537" s="13"/>
      <c r="AL537" s="11" t="str">
        <f>SUBSTITUTE(D537,CHAR(10)&amp;"• Packed in a facility and/or equipment that produces products containing peanuts, tree nuts, soybean, milk, dairy, eggs, fish, shellfish, wheat, sesame. •","")</f>
        <v>Ultimate Grill Seasoning Ingredients:
salt, sugar, spices, chili pepper, brown sugar, paprika, msg, garlic, onion, garlic powder</v>
      </c>
    </row>
    <row r="538" spans="1:38" ht="90" x14ac:dyDescent="0.3">
      <c r="A538" s="10" t="s">
        <v>1348</v>
      </c>
      <c r="B538" s="10" t="s">
        <v>1175</v>
      </c>
      <c r="C538" s="10" t="s">
        <v>1176</v>
      </c>
      <c r="D538" s="11" t="s">
        <v>2426</v>
      </c>
      <c r="E538" s="8">
        <f>IF(F538 = "NULL", "NULL", F538/28.35)</f>
        <v>0.35273368606701938</v>
      </c>
      <c r="F538" s="8">
        <v>10</v>
      </c>
      <c r="G538" s="8">
        <f>IF(H538 = "NULL", "NULL", H538/28.35)</f>
        <v>0.77601410934744264</v>
      </c>
      <c r="H538" s="8">
        <v>22</v>
      </c>
      <c r="I538" s="8">
        <f>IF(G538 = "NULL", "NULL", G538*1.25)</f>
        <v>0.9700176366843033</v>
      </c>
      <c r="J538" s="8">
        <f>IF(G538 = "NULL", "NULL", H538*1.25)</f>
        <v>27.5</v>
      </c>
      <c r="K538" s="8">
        <f>IF(G538 = "NULL", "NULL", G538*2)</f>
        <v>1.5520282186948853</v>
      </c>
      <c r="L538" s="8">
        <f>IF(G538 = "NULL", "NULL", H538*2)</f>
        <v>44</v>
      </c>
      <c r="M538" s="11" t="str">
        <f>CONCATENATE(D538, CHAR(10), " - NET WT. ", TEXT(E538, "0.00"), " oz (", F538, " grams)")</f>
        <v>Ultimate Pizza Seasoning Ingredients:
oregano, marjoram, thyme, basil, rosemary, red peppers, sage, minced garlic
• Packed in a facility and/or equipment that produces products containing peanuts, tree nuts, soybean, milk, dairy, eggs, fish, shellfish, wheat, sesame. •
 - NET WT. 0.35 oz (10 grams)</v>
      </c>
      <c r="N538" s="12">
        <v>10000000334</v>
      </c>
      <c r="O538" s="12">
        <v>30000000334</v>
      </c>
      <c r="P538" s="12">
        <v>50000000334</v>
      </c>
      <c r="Q538" s="12">
        <v>70000000334</v>
      </c>
      <c r="R538" s="12">
        <v>90000000334</v>
      </c>
      <c r="S538" s="12">
        <v>11000000334</v>
      </c>
      <c r="T538" s="12">
        <v>13000000334</v>
      </c>
      <c r="U538" s="10" t="s">
        <v>38</v>
      </c>
      <c r="V538" s="11" t="s">
        <v>646</v>
      </c>
      <c r="W538" s="8">
        <f>IF(G538 = "NULL", "NULL", G538/4)</f>
        <v>0.19400352733686066</v>
      </c>
      <c r="X538" s="8">
        <f>IF(W538 = "NULL", "NULL", W538*28.35)</f>
        <v>5.5</v>
      </c>
      <c r="Y538" s="8">
        <f>IF(G538 = "NULL", "NULL", G538*4)</f>
        <v>3.1040564373897706</v>
      </c>
      <c r="Z538" s="8">
        <f>IF(G538 = "NULL", "NULL", H538*4)</f>
        <v>88</v>
      </c>
      <c r="AA538" s="15">
        <v>15000000334</v>
      </c>
      <c r="AB538" s="8">
        <f>IF(OR(E538 = "NULL", G538 = "NULL"), "NULL", (E538+G538)/2)</f>
        <v>0.56437389770723101</v>
      </c>
      <c r="AC538" s="8">
        <f>IF(OR(F538 = "NULL", H538 = "NULL"), "NULL", (F538+H538)/2)</f>
        <v>16</v>
      </c>
      <c r="AD538" s="15">
        <v>17000000334</v>
      </c>
      <c r="AE538" s="8">
        <f>IF(H538 = "NULL", "NULL", AF538/28.35)</f>
        <v>1.9400352733686066</v>
      </c>
      <c r="AF538" s="8">
        <f>IF(H538 = "NULL", "NULL", J538*2)</f>
        <v>55</v>
      </c>
      <c r="AG538" s="15">
        <v>19000000334</v>
      </c>
      <c r="AH538" s="8">
        <f>IF(AB538 = "NULL", "NULL", AB538*2)</f>
        <v>1.128747795414462</v>
      </c>
      <c r="AI538" s="8">
        <f>IF(AC538 = "NULL", "NULL", AC538*2)</f>
        <v>32</v>
      </c>
      <c r="AJ538" s="15">
        <v>21000000334</v>
      </c>
      <c r="AK538" s="13" t="s">
        <v>85</v>
      </c>
      <c r="AL538" s="11" t="str">
        <f>SUBSTITUTE(D538,CHAR(10)&amp;"• Packed in a facility and/or equipment that produces products containing peanuts, tree nuts, soybean, milk, dairy, eggs, fish, shellfish, wheat, sesame. •","")</f>
        <v>Ultimate Pizza Seasoning Ingredients:
oregano, marjoram, thyme, basil, rosemary, red peppers, sage, minced garlic</v>
      </c>
    </row>
    <row r="539" spans="1:38" ht="75" x14ac:dyDescent="0.3">
      <c r="A539" s="10" t="s">
        <v>1177</v>
      </c>
      <c r="B539" s="10" t="s">
        <v>1178</v>
      </c>
      <c r="C539" s="10" t="s">
        <v>1178</v>
      </c>
      <c r="D539" s="11" t="s">
        <v>2597</v>
      </c>
      <c r="E539" s="8">
        <f>IF(F539 = "NULL", "NULL", F539/28.35)</f>
        <v>2.1869488536155202</v>
      </c>
      <c r="F539" s="8">
        <v>62</v>
      </c>
      <c r="G539" s="8">
        <f>IF(H539 = "NULL", "NULL", H539/28.35)</f>
        <v>4.3738977072310403</v>
      </c>
      <c r="H539" s="8">
        <v>124</v>
      </c>
      <c r="I539" s="8">
        <f>IF(G539 = "NULL", "NULL", G539*1.25)</f>
        <v>5.4673721340388006</v>
      </c>
      <c r="J539" s="8">
        <f>IF(G539 = "NULL", "NULL", H539*1.25)</f>
        <v>155</v>
      </c>
      <c r="K539" s="8">
        <f>IF(G539 = "NULL", "NULL", G539*2)</f>
        <v>8.7477954144620806</v>
      </c>
      <c r="L539" s="8">
        <f>IF(G539 = "NULL", "NULL", H539*2)</f>
        <v>248</v>
      </c>
      <c r="M539" s="11" t="str">
        <f>CONCATENATE(D539, CHAR(10), " - NET WT. ", TEXT(E539, "0.00"), " oz (", F539, " grams)")</f>
        <v>Vanilla Bean Sugar Ingredients:
cane sugar, vanilla powder
• Packed in a facility and/or equipment that produces products containing peanuts, tree nuts, soybean, milk, dairy, eggs, fish, shellfish, wheat, sesame. •
 - NET WT. 2.19 oz (62 grams)</v>
      </c>
      <c r="N539" s="12">
        <v>10000000465</v>
      </c>
      <c r="O539" s="12">
        <v>30000000465</v>
      </c>
      <c r="P539" s="12">
        <v>50000000465</v>
      </c>
      <c r="Q539" s="12">
        <v>70000000465</v>
      </c>
      <c r="R539" s="12">
        <v>90000000465</v>
      </c>
      <c r="S539" s="12">
        <v>11000000465</v>
      </c>
      <c r="T539" s="12">
        <v>13000000465</v>
      </c>
      <c r="U539" s="10" t="s">
        <v>38</v>
      </c>
      <c r="V539" s="11" t="s">
        <v>1305</v>
      </c>
      <c r="W539" s="8">
        <f>IF(G539 = "NULL", "NULL", G539/4)</f>
        <v>1.0934744268077601</v>
      </c>
      <c r="X539" s="8">
        <f>IF(W539 = "NULL", "NULL", W539*28.35)</f>
        <v>31</v>
      </c>
      <c r="Y539" s="8">
        <f>IF(G539 = "NULL", "NULL", G539*4)</f>
        <v>17.495590828924161</v>
      </c>
      <c r="Z539" s="8">
        <f>IF(G539 = "NULL", "NULL", H539*4)</f>
        <v>496</v>
      </c>
      <c r="AA539" s="15">
        <v>15000000465</v>
      </c>
      <c r="AB539" s="8">
        <f>IF(OR(E539 = "NULL", G539 = "NULL"), "NULL", (E539+G539)/2)</f>
        <v>3.28042328042328</v>
      </c>
      <c r="AC539" s="8">
        <f>IF(OR(F539 = "NULL", H539 = "NULL"), "NULL", (F539+H539)/2)</f>
        <v>93</v>
      </c>
      <c r="AD539" s="15">
        <v>17000000465</v>
      </c>
      <c r="AE539" s="8">
        <f>IF(H539 = "NULL", "NULL", AF539/28.35)</f>
        <v>10.934744268077601</v>
      </c>
      <c r="AF539" s="8">
        <f>IF(H539 = "NULL", "NULL", J539*2)</f>
        <v>310</v>
      </c>
      <c r="AG539" s="15">
        <v>19000000465</v>
      </c>
      <c r="AH539" s="8">
        <f>IF(AB539 = "NULL", "NULL", AB539*2)</f>
        <v>6.56084656084656</v>
      </c>
      <c r="AI539" s="8">
        <f>IF(AC539 = "NULL", "NULL", AC539*2)</f>
        <v>186</v>
      </c>
      <c r="AJ539" s="15">
        <v>21000000465</v>
      </c>
      <c r="AK539" s="13"/>
      <c r="AL539" s="11" t="str">
        <f>SUBSTITUTE(D539,CHAR(10)&amp;"• Packed in a facility and/or equipment that produces products containing peanuts, tree nuts, soybean, milk, dairy, eggs, fish, shellfish, wheat, sesame. •","")</f>
        <v>Vanilla Bean Sugar Ingredients:
cane sugar, vanilla powder</v>
      </c>
    </row>
    <row r="540" spans="1:38" ht="75" x14ac:dyDescent="0.3">
      <c r="A540" s="10" t="s">
        <v>1651</v>
      </c>
      <c r="B540" s="10" t="s">
        <v>1179</v>
      </c>
      <c r="C540" s="10" t="s">
        <v>1180</v>
      </c>
      <c r="D540" s="11" t="s">
        <v>2361</v>
      </c>
      <c r="E540" s="8">
        <f>IF(F540 = "NULL", "NULL", F540/28.35)</f>
        <v>0.8</v>
      </c>
      <c r="F540" s="8">
        <v>22.680000000000003</v>
      </c>
      <c r="G540" s="8">
        <f>IF(H540 = "NULL", "NULL", H540/28.35)</f>
        <v>1.6</v>
      </c>
      <c r="H540" s="8">
        <v>45.360000000000007</v>
      </c>
      <c r="I540" s="8">
        <f>IF(G540 = "NULL", "NULL", G540*1.25)</f>
        <v>2</v>
      </c>
      <c r="J540" s="8">
        <f>IF(G540 = "NULL", "NULL", H540*1.25)</f>
        <v>56.70000000000001</v>
      </c>
      <c r="K540" s="8">
        <f>IF(G540 = "NULL", "NULL", G540*2)</f>
        <v>3.2</v>
      </c>
      <c r="L540" s="8">
        <f>IF(G540 = "NULL", "NULL", H540*2)</f>
        <v>90.720000000000013</v>
      </c>
      <c r="M540" s="11" t="str">
        <f>CONCATENATE(D540, CHAR(10), " - NET WT. ", TEXT(E540, "0.00"), " oz (", F540, " grams)")</f>
        <v>Vanilla Rooibos Herbal Tea Ingredients:
rooibos, artificial flavoring
• Packed in a facility and/or equipment that produces products containing peanuts, tree nuts, soybean, milk, dairy, eggs, fish, shellfish, wheat, sesame. •
 - NET WT. 0.80 oz (22.68 grams)</v>
      </c>
      <c r="N540" s="12">
        <v>10000000336</v>
      </c>
      <c r="O540" s="12">
        <v>30000000336</v>
      </c>
      <c r="P540" s="12">
        <v>50000000336</v>
      </c>
      <c r="Q540" s="12">
        <v>70000000336</v>
      </c>
      <c r="R540" s="12">
        <v>90000000336</v>
      </c>
      <c r="S540" s="12">
        <v>11000000336</v>
      </c>
      <c r="T540" s="12">
        <v>13000000336</v>
      </c>
      <c r="U540" s="10" t="s">
        <v>38</v>
      </c>
      <c r="V540" s="11" t="s">
        <v>1299</v>
      </c>
      <c r="W540" s="8">
        <f>IF(G540 = "NULL", "NULL", G540/4)</f>
        <v>0.4</v>
      </c>
      <c r="X540" s="8">
        <f>IF(W540 = "NULL", "NULL", W540*28.35)</f>
        <v>11.340000000000002</v>
      </c>
      <c r="Y540" s="8">
        <f>IF(G540 = "NULL", "NULL", G540*4)</f>
        <v>6.4</v>
      </c>
      <c r="Z540" s="8">
        <f>IF(G540 = "NULL", "NULL", H540*4)</f>
        <v>181.44000000000003</v>
      </c>
      <c r="AA540" s="15">
        <v>15000000336</v>
      </c>
      <c r="AB540" s="8">
        <f>IF(OR(E540 = "NULL", G540 = "NULL"), "NULL", (E540+G540)/2)</f>
        <v>1.2000000000000002</v>
      </c>
      <c r="AC540" s="8">
        <f>IF(OR(F540 = "NULL", H540 = "NULL"), "NULL", (F540+H540)/2)</f>
        <v>34.020000000000003</v>
      </c>
      <c r="AD540" s="15">
        <v>17000000336</v>
      </c>
      <c r="AE540" s="8">
        <f>IF(H540 = "NULL", "NULL", AF540/28.35)</f>
        <v>4.0000000000000009</v>
      </c>
      <c r="AF540" s="8">
        <f>IF(H540 = "NULL", "NULL", J540*2)</f>
        <v>113.40000000000002</v>
      </c>
      <c r="AG540" s="15">
        <v>19000000336</v>
      </c>
      <c r="AH540" s="8">
        <f>IF(AB540 = "NULL", "NULL", AB540*2)</f>
        <v>2.4000000000000004</v>
      </c>
      <c r="AI540" s="8">
        <f>IF(AC540 = "NULL", "NULL", AC540*2)</f>
        <v>68.040000000000006</v>
      </c>
      <c r="AJ540" s="15">
        <v>21000000336</v>
      </c>
      <c r="AK540" s="13"/>
      <c r="AL540" s="11" t="str">
        <f>SUBSTITUTE(D540,CHAR(10)&amp;"• Packed in a facility and/or equipment that produces products containing peanuts, tree nuts, soybean, milk, dairy, eggs, fish, shellfish, wheat, sesame. •","")</f>
        <v>Vanilla Rooibos Herbal Tea Ingredients:
rooibos, artificial flavoring</v>
      </c>
    </row>
    <row r="541" spans="1:38" ht="75" x14ac:dyDescent="0.3">
      <c r="A541" s="10" t="s">
        <v>1181</v>
      </c>
      <c r="B541" s="10" t="s">
        <v>1182</v>
      </c>
      <c r="C541" s="10" t="s">
        <v>1182</v>
      </c>
      <c r="D541" s="11" t="s">
        <v>2341</v>
      </c>
      <c r="E541" s="8">
        <f>IF(F541 = "NULL", "NULL", F541/28.35)</f>
        <v>0.8</v>
      </c>
      <c r="F541" s="8">
        <v>22.680000000000003</v>
      </c>
      <c r="G541" s="8">
        <f>IF(H541 = "NULL", "NULL", H541/28.35)</f>
        <v>1.6</v>
      </c>
      <c r="H541" s="8">
        <v>45.360000000000007</v>
      </c>
      <c r="I541" s="8">
        <f>IF(G541 = "NULL", "NULL", G541*1.25)</f>
        <v>2</v>
      </c>
      <c r="J541" s="8">
        <f>IF(G541 = "NULL", "NULL", H541*1.25)</f>
        <v>56.70000000000001</v>
      </c>
      <c r="K541" s="8">
        <f>IF(G541 = "NULL", "NULL", G541*2)</f>
        <v>3.2</v>
      </c>
      <c r="L541" s="8">
        <f>IF(G541 = "NULL", "NULL", H541*2)</f>
        <v>90.720000000000013</v>
      </c>
      <c r="M541" s="11" t="str">
        <f>CONCATENATE(D541, CHAR(10), " - NET WT. ", TEXT(E541, "0.00"), " oz (", F541, " grams)")</f>
        <v>Vanilla Tea Ingredients:
black tea, vanilla flavor, calendula flowers
• Packed in a facility and/or equipment that produces products containing peanuts, tree nuts, soybean, milk, dairy, eggs, fish, shellfish, wheat, sesame. •
 - NET WT. 0.80 oz (22.68 grams)</v>
      </c>
      <c r="N541" s="12">
        <v>10000000337</v>
      </c>
      <c r="O541" s="12">
        <v>30000000337</v>
      </c>
      <c r="P541" s="12">
        <v>50000000337</v>
      </c>
      <c r="Q541" s="12">
        <v>70000000337</v>
      </c>
      <c r="R541" s="12">
        <v>90000000337</v>
      </c>
      <c r="S541" s="12">
        <v>11000000337</v>
      </c>
      <c r="T541" s="12">
        <v>13000000337</v>
      </c>
      <c r="U541" s="10"/>
      <c r="V541" s="11"/>
      <c r="W541" s="8">
        <f>IF(G541 = "NULL", "NULL", G541/4)</f>
        <v>0.4</v>
      </c>
      <c r="X541" s="8">
        <f>IF(W541 = "NULL", "NULL", W541*28.35)</f>
        <v>11.340000000000002</v>
      </c>
      <c r="Y541" s="8">
        <f>IF(G541 = "NULL", "NULL", G541*4)</f>
        <v>6.4</v>
      </c>
      <c r="Z541" s="8">
        <f>IF(G541 = "NULL", "NULL", H541*4)</f>
        <v>181.44000000000003</v>
      </c>
      <c r="AA541" s="15">
        <v>15000000337</v>
      </c>
      <c r="AB541" s="8">
        <f>IF(OR(E541 = "NULL", G541 = "NULL"), "NULL", (E541+G541)/2)</f>
        <v>1.2000000000000002</v>
      </c>
      <c r="AC541" s="8">
        <f>IF(OR(F541 = "NULL", H541 = "NULL"), "NULL", (F541+H541)/2)</f>
        <v>34.020000000000003</v>
      </c>
      <c r="AD541" s="15">
        <v>17000000337</v>
      </c>
      <c r="AE541" s="8">
        <f>IF(H541 = "NULL", "NULL", AF541/28.35)</f>
        <v>4.0000000000000009</v>
      </c>
      <c r="AF541" s="8">
        <f>IF(H541 = "NULL", "NULL", J541*2)</f>
        <v>113.40000000000002</v>
      </c>
      <c r="AG541" s="15">
        <v>19000000337</v>
      </c>
      <c r="AH541" s="8">
        <f>IF(AB541 = "NULL", "NULL", AB541*2)</f>
        <v>2.4000000000000004</v>
      </c>
      <c r="AI541" s="8">
        <f>IF(AC541 = "NULL", "NULL", AC541*2)</f>
        <v>68.040000000000006</v>
      </c>
      <c r="AJ541" s="15">
        <v>21000000337</v>
      </c>
      <c r="AK541" s="13"/>
      <c r="AL541" s="11" t="str">
        <f>SUBSTITUTE(D541,CHAR(10)&amp;"• Packed in a facility and/or equipment that produces products containing peanuts, tree nuts, soybean, milk, dairy, eggs, fish, shellfish, wheat, sesame. •","")</f>
        <v>Vanilla Tea Ingredients:
black tea, vanilla flavor, calendula flowers</v>
      </c>
    </row>
    <row r="542" spans="1:38" ht="105" x14ac:dyDescent="0.3">
      <c r="A542" s="10" t="s">
        <v>1183</v>
      </c>
      <c r="B542" s="10" t="s">
        <v>1184</v>
      </c>
      <c r="C542" s="10" t="s">
        <v>1184</v>
      </c>
      <c r="D542" s="11" t="s">
        <v>2489</v>
      </c>
      <c r="E542" s="8">
        <f>IF(F542 = "NULL", "NULL", F542/28.35)</f>
        <v>2.75</v>
      </c>
      <c r="F542" s="8">
        <v>77.962500000000006</v>
      </c>
      <c r="G542" s="8">
        <f>IF(H542 = "NULL", "NULL", H542/28.35)</f>
        <v>5.5</v>
      </c>
      <c r="H542" s="8">
        <v>155.92500000000001</v>
      </c>
      <c r="I542" s="8">
        <f>IF(G542 = "NULL", "NULL", G542*1.25)</f>
        <v>6.875</v>
      </c>
      <c r="J542" s="8">
        <f>IF(G542 = "NULL", "NULL", H542*1.25)</f>
        <v>194.90625</v>
      </c>
      <c r="K542" s="8">
        <f>IF(G542 = "NULL", "NULL", G542*2)</f>
        <v>11</v>
      </c>
      <c r="L542" s="8">
        <f>IF(G542 = "NULL", "NULL", H542*2)</f>
        <v>311.85000000000002</v>
      </c>
      <c r="M542" s="11" t="str">
        <f>CONCATENATE(D542, CHAR(10), " - NET WT. ", TEXT(E542, "0.00"), " oz (", F542, " grams)")</f>
        <v>Veggie Butter Seasoning Ingredients:
salt, sesame seed, dehydrated onion, spices, sugar, msg, cheese powder, butter flavor, corn starch, extractive of turmeric
• Packed in a facility and/or equipment that produces products containing peanuts, tree nuts, soybean, milk, dairy, eggs, fish, shellfish, wheat, sesame. •
 - NET WT. 2.75 oz (77.9625 grams)</v>
      </c>
      <c r="N542" s="12">
        <v>10000000339</v>
      </c>
      <c r="O542" s="12">
        <v>30000000339</v>
      </c>
      <c r="P542" s="12">
        <v>50000000339</v>
      </c>
      <c r="Q542" s="12">
        <v>70000000339</v>
      </c>
      <c r="R542" s="12">
        <v>90000000339</v>
      </c>
      <c r="S542" s="12">
        <v>11000000339</v>
      </c>
      <c r="T542" s="12">
        <v>13000000339</v>
      </c>
      <c r="U542" s="10" t="s">
        <v>38</v>
      </c>
      <c r="V542" s="11"/>
      <c r="W542" s="8">
        <f>IF(G542 = "NULL", "NULL", G542/4)</f>
        <v>1.375</v>
      </c>
      <c r="X542" s="8">
        <f>IF(W542 = "NULL", "NULL", W542*28.35)</f>
        <v>38.981250000000003</v>
      </c>
      <c r="Y542" s="8">
        <f>IF(G542 = "NULL", "NULL", G542*4)</f>
        <v>22</v>
      </c>
      <c r="Z542" s="8">
        <f>IF(G542 = "NULL", "NULL", H542*4)</f>
        <v>623.70000000000005</v>
      </c>
      <c r="AA542" s="15">
        <v>15000000339</v>
      </c>
      <c r="AB542" s="8">
        <f>IF(OR(E542 = "NULL", G542 = "NULL"), "NULL", (E542+G542)/2)</f>
        <v>4.125</v>
      </c>
      <c r="AC542" s="8">
        <f>IF(OR(F542 = "NULL", H542 = "NULL"), "NULL", (F542+H542)/2)</f>
        <v>116.94375000000001</v>
      </c>
      <c r="AD542" s="15">
        <v>17000000339</v>
      </c>
      <c r="AE542" s="8">
        <f>IF(H542 = "NULL", "NULL", AF542/28.35)</f>
        <v>13.75</v>
      </c>
      <c r="AF542" s="8">
        <f>IF(H542 = "NULL", "NULL", J542*2)</f>
        <v>389.8125</v>
      </c>
      <c r="AG542" s="15">
        <v>19000000339</v>
      </c>
      <c r="AH542" s="8">
        <f>IF(AB542 = "NULL", "NULL", AB542*2)</f>
        <v>8.25</v>
      </c>
      <c r="AI542" s="8">
        <f>IF(AC542 = "NULL", "NULL", AC542*2)</f>
        <v>233.88750000000002</v>
      </c>
      <c r="AJ542" s="15">
        <v>21000000339</v>
      </c>
      <c r="AK542" s="13"/>
      <c r="AL542" s="11" t="str">
        <f>SUBSTITUTE(D542,CHAR(10)&amp;"• Packed in a facility and/or equipment that produces products containing peanuts, tree nuts, soybean, milk, dairy, eggs, fish, shellfish, wheat, sesame. •","")</f>
        <v>Veggie Butter Seasoning Ingredients:
salt, sesame seed, dehydrated onion, spices, sugar, msg, cheese powder, butter flavor, corn starch, extractive of turmeric</v>
      </c>
    </row>
    <row r="543" spans="1:38" ht="90" x14ac:dyDescent="0.3">
      <c r="A543" s="42" t="s">
        <v>1817</v>
      </c>
      <c r="B543" s="10" t="s">
        <v>1815</v>
      </c>
      <c r="C543" s="10" t="s">
        <v>1815</v>
      </c>
      <c r="D543" s="11" t="s">
        <v>2317</v>
      </c>
      <c r="E543" s="8">
        <f>IF(F543 = "NULL", "NULL", F543/28.35)</f>
        <v>1.8</v>
      </c>
      <c r="F543" s="8">
        <v>51.03</v>
      </c>
      <c r="G543" s="8">
        <f>IF(H543 = "NULL", "NULL", H543/28.35)</f>
        <v>3.6</v>
      </c>
      <c r="H543" s="8">
        <v>102.06</v>
      </c>
      <c r="I543" s="8">
        <f>IF(G543 = "NULL", "NULL", G543*1.25)</f>
        <v>4.5</v>
      </c>
      <c r="J543" s="8">
        <f>IF(G543 = "NULL", "NULL", H543*1.25)</f>
        <v>127.575</v>
      </c>
      <c r="K543" s="8">
        <f>IF(G543 = "NULL", "NULL", G543*2)</f>
        <v>7.2</v>
      </c>
      <c r="L543" s="8">
        <f>IF(G543 = "NULL", "NULL", H543*2)</f>
        <v>204.12</v>
      </c>
      <c r="M543" s="11" t="str">
        <f>CONCATENATE(D543, CHAR(10), " - NET WT. ", TEXT(E543, "0.00"), " oz (", F543, " grams)")</f>
        <v>Venison Seasoning Ingredients:
salt, spices, onion, red bell peppers, sugar, garlic, grill flavor (from sunflower oil), natural flavor
• Packed in a facility and/or equipment that produces products containing peanuts, tree nuts, soybean, milk, dairy, eggs, fish, shellfish, wheat, sesame. •
 - NET WT. 1.80 oz (51.03 grams)</v>
      </c>
      <c r="N543" s="12">
        <v>10000000525</v>
      </c>
      <c r="O543" s="12">
        <v>30000000525</v>
      </c>
      <c r="P543" s="12">
        <v>50000000525</v>
      </c>
      <c r="Q543" s="12">
        <v>70000000525</v>
      </c>
      <c r="R543" s="12">
        <v>90000000525</v>
      </c>
      <c r="S543" s="12">
        <v>11000000525</v>
      </c>
      <c r="T543" s="12">
        <v>13000000525</v>
      </c>
      <c r="U543" s="24"/>
      <c r="W543" s="8">
        <f>IF(G543 = "NULL", "NULL", G543/4)</f>
        <v>0.9</v>
      </c>
      <c r="X543" s="8">
        <f>IF(W543 = "NULL", "NULL", W543*28.35)</f>
        <v>25.515000000000001</v>
      </c>
      <c r="Y543" s="8">
        <f>IF(G543 = "NULL", "NULL", G543*4)</f>
        <v>14.4</v>
      </c>
      <c r="Z543" s="8">
        <f>IF(G543 = "NULL", "NULL", H543*4)</f>
        <v>408.24</v>
      </c>
      <c r="AA543" s="15">
        <v>15000000525</v>
      </c>
      <c r="AB543" s="8">
        <f>IF(OR(E543 = "NULL", G543 = "NULL"), "NULL", (E543+G543)/2)</f>
        <v>2.7</v>
      </c>
      <c r="AC543" s="8">
        <f>IF(OR(F543 = "NULL", H543 = "NULL"), "NULL", (F543+H543)/2)</f>
        <v>76.545000000000002</v>
      </c>
      <c r="AD543" s="15">
        <v>17000000525</v>
      </c>
      <c r="AE543" s="8">
        <f>IF(H543 = "NULL", "NULL", AF543/28.35)</f>
        <v>9</v>
      </c>
      <c r="AF543" s="8">
        <f>IF(H543 = "NULL", "NULL", J543*2)</f>
        <v>255.15</v>
      </c>
      <c r="AG543" s="15">
        <v>19000000525</v>
      </c>
      <c r="AH543" s="8">
        <f>IF(AB543 = "NULL", "NULL", AB543*2)</f>
        <v>5.4</v>
      </c>
      <c r="AI543" s="8">
        <f>IF(AC543 = "NULL", "NULL", AC543*2)</f>
        <v>153.09</v>
      </c>
      <c r="AJ543" s="15">
        <v>21000000525</v>
      </c>
      <c r="AK543" s="13" t="s">
        <v>1816</v>
      </c>
      <c r="AL543" s="11" t="str">
        <f>SUBSTITUTE(D543,CHAR(10)&amp;"• Packed in a facility and/or equipment that produces products containing peanuts, tree nuts, soybean, milk, dairy, eggs, fish, shellfish, wheat, sesame. •","")</f>
        <v>Venison Seasoning Ingredients:
salt, spices, onion, red bell peppers, sugar, garlic, grill flavor (from sunflower oil), natural flavor</v>
      </c>
    </row>
    <row r="544" spans="1:38" ht="90" x14ac:dyDescent="0.3">
      <c r="A544" s="10" t="s">
        <v>1186</v>
      </c>
      <c r="B544" s="10" t="s">
        <v>1187</v>
      </c>
      <c r="C544" s="10" t="s">
        <v>1187</v>
      </c>
      <c r="D544" s="11" t="s">
        <v>2380</v>
      </c>
      <c r="E544" s="8">
        <f>IF(F544 = "NULL", "NULL", F544/28.35)</f>
        <v>1</v>
      </c>
      <c r="F544" s="8">
        <v>28.35</v>
      </c>
      <c r="G544" s="8">
        <f>IF(H544 = "NULL", "NULL", H544/28.35)</f>
        <v>2</v>
      </c>
      <c r="H544" s="8">
        <v>56.7</v>
      </c>
      <c r="I544" s="8">
        <f>IF(G544 = "NULL", "NULL", G544*1.25)</f>
        <v>2.5</v>
      </c>
      <c r="J544" s="8">
        <f>IF(G544 = "NULL", "NULL", H544*1.25)</f>
        <v>70.875</v>
      </c>
      <c r="K544" s="8">
        <f>IF(G544 = "NULL", "NULL", G544*2)</f>
        <v>4</v>
      </c>
      <c r="L544" s="8">
        <f>IF(G544 = "NULL", "NULL", H544*2)</f>
        <v>113.4</v>
      </c>
      <c r="M544" s="11" t="str">
        <f>CONCATENATE(D544, CHAR(10), " - NET WT. ", TEXT(E544, "0.00"), " oz (", F544, " grams)")</f>
        <v>Vermont Maple Pepper Ingredients:
sugar, salt, flavoring including natural maple flavor, natural &amp; artificial flavors, pepper
• Packed in a facility and/or equipment that produces products containing peanuts, tree nuts, soybean, milk, dairy, eggs, fish, shellfish, wheat, sesame. •
 - NET WT. 1.00 oz (28.35 grams)</v>
      </c>
      <c r="N544" s="12">
        <v>10000000341</v>
      </c>
      <c r="O544" s="12">
        <v>30000000341</v>
      </c>
      <c r="P544" s="12">
        <v>50000000341</v>
      </c>
      <c r="Q544" s="12">
        <v>70000000341</v>
      </c>
      <c r="R544" s="12">
        <v>90000000341</v>
      </c>
      <c r="S544" s="12">
        <v>11000000341</v>
      </c>
      <c r="T544" s="12">
        <v>13000000341</v>
      </c>
      <c r="U544" s="10"/>
      <c r="V544" s="11" t="s">
        <v>1298</v>
      </c>
      <c r="W544" s="8">
        <f>IF(G544 = "NULL", "NULL", G544/4)</f>
        <v>0.5</v>
      </c>
      <c r="X544" s="8">
        <f>IF(W544 = "NULL", "NULL", W544*28.35)</f>
        <v>14.175000000000001</v>
      </c>
      <c r="Y544" s="8">
        <f>IF(G544 = "NULL", "NULL", G544*4)</f>
        <v>8</v>
      </c>
      <c r="Z544" s="8">
        <f>IF(G544 = "NULL", "NULL", H544*4)</f>
        <v>226.8</v>
      </c>
      <c r="AA544" s="15">
        <v>15000000341</v>
      </c>
      <c r="AB544" s="8">
        <f>IF(OR(E544 = "NULL", G544 = "NULL"), "NULL", (E544+G544)/2)</f>
        <v>1.5</v>
      </c>
      <c r="AC544" s="8">
        <f>IF(OR(F544 = "NULL", H544 = "NULL"), "NULL", (F544+H544)/2)</f>
        <v>42.525000000000006</v>
      </c>
      <c r="AD544" s="15">
        <v>17000000341</v>
      </c>
      <c r="AE544" s="8">
        <f>IF(H544 = "NULL", "NULL", AF544/28.35)</f>
        <v>5</v>
      </c>
      <c r="AF544" s="8">
        <f>IF(H544 = "NULL", "NULL", J544*2)</f>
        <v>141.75</v>
      </c>
      <c r="AG544" s="15">
        <v>19000000341</v>
      </c>
      <c r="AH544" s="8">
        <f>IF(AB544 = "NULL", "NULL", AB544*2)</f>
        <v>3</v>
      </c>
      <c r="AI544" s="8">
        <f>IF(AC544 = "NULL", "NULL", AC544*2)</f>
        <v>85.050000000000011</v>
      </c>
      <c r="AJ544" s="15">
        <v>21000000341</v>
      </c>
      <c r="AK544" s="13" t="s">
        <v>1608</v>
      </c>
      <c r="AL544" s="11" t="str">
        <f>SUBSTITUTE(D544,CHAR(10)&amp;"• Packed in a facility and/or equipment that produces products containing peanuts, tree nuts, soybean, milk, dairy, eggs, fish, shellfish, wheat, sesame. •","")</f>
        <v>Vermont Maple Pepper Ingredients:
sugar, salt, flavoring including natural maple flavor, natural &amp; artificial flavors, pepper</v>
      </c>
    </row>
    <row r="545" spans="1:38" ht="75" x14ac:dyDescent="0.3">
      <c r="A545" s="10" t="s">
        <v>1188</v>
      </c>
      <c r="B545" s="10" t="s">
        <v>1189</v>
      </c>
      <c r="C545" s="10" t="s">
        <v>1190</v>
      </c>
      <c r="D545" s="11" t="s">
        <v>2476</v>
      </c>
      <c r="E545" s="8">
        <f>IF(F545 = "NULL", "NULL", F545/28.35)</f>
        <v>2.1</v>
      </c>
      <c r="F545" s="8">
        <v>59.535000000000004</v>
      </c>
      <c r="G545" s="8">
        <f>IF(H545 = "NULL", "NULL", H545/28.35)</f>
        <v>4.2</v>
      </c>
      <c r="H545" s="8">
        <v>119.07000000000001</v>
      </c>
      <c r="I545" s="8">
        <f>IF(G545 = "NULL", "NULL", G545*1.25)</f>
        <v>5.25</v>
      </c>
      <c r="J545" s="8">
        <f>IF(G545 = "NULL", "NULL", H545*1.25)</f>
        <v>148.83750000000001</v>
      </c>
      <c r="K545" s="8">
        <f>IF(G545 = "NULL", "NULL", G545*2)</f>
        <v>8.4</v>
      </c>
      <c r="L545" s="8">
        <f>IF(G545 = "NULL", "NULL", H545*2)</f>
        <v>238.14000000000001</v>
      </c>
      <c r="M545" s="11" t="str">
        <f>CONCATENATE(D545, CHAR(10), " - NET WT. ", TEXT(E545, "0.00"), " oz (", F545, " grams)")</f>
        <v>Vermont Pure Maple Syrup (Granulated) Ingredients:
pure maple syrup
• Packed in a facility and/or equipment that produces products containing peanuts, tree nuts, soybean, milk, dairy, eggs, fish, shellfish, wheat, sesame. •
 - NET WT. 2.10 oz (59.535 grams)</v>
      </c>
      <c r="N545" s="12">
        <v>10000000342</v>
      </c>
      <c r="O545" s="12">
        <v>30000000342</v>
      </c>
      <c r="P545" s="12">
        <v>50000000342</v>
      </c>
      <c r="Q545" s="12">
        <v>70000000342</v>
      </c>
      <c r="R545" s="12">
        <v>90000000342</v>
      </c>
      <c r="S545" s="12">
        <v>11000000342</v>
      </c>
      <c r="T545" s="12">
        <v>13000000342</v>
      </c>
      <c r="U545" s="10"/>
      <c r="V545" s="11"/>
      <c r="W545" s="8">
        <f>IF(G545 = "NULL", "NULL", G545/4)</f>
        <v>1.05</v>
      </c>
      <c r="X545" s="8">
        <f>IF(W545 = "NULL", "NULL", W545*28.35)</f>
        <v>29.767500000000002</v>
      </c>
      <c r="Y545" s="8">
        <f>IF(G545 = "NULL", "NULL", G545*4)</f>
        <v>16.8</v>
      </c>
      <c r="Z545" s="8">
        <f>IF(G545 = "NULL", "NULL", H545*4)</f>
        <v>476.28000000000003</v>
      </c>
      <c r="AA545" s="15">
        <v>15000000342</v>
      </c>
      <c r="AB545" s="8">
        <f>IF(OR(E545 = "NULL", G545 = "NULL"), "NULL", (E545+G545)/2)</f>
        <v>3.1500000000000004</v>
      </c>
      <c r="AC545" s="8">
        <f>IF(OR(F545 = "NULL", H545 = "NULL"), "NULL", (F545+H545)/2)</f>
        <v>89.302500000000009</v>
      </c>
      <c r="AD545" s="15">
        <v>17000000342</v>
      </c>
      <c r="AE545" s="8">
        <f>IF(H545 = "NULL", "NULL", AF545/28.35)</f>
        <v>10.5</v>
      </c>
      <c r="AF545" s="8">
        <f>IF(H545 = "NULL", "NULL", J545*2)</f>
        <v>297.67500000000001</v>
      </c>
      <c r="AG545" s="15">
        <v>19000000342</v>
      </c>
      <c r="AH545" s="8">
        <f>IF(AB545 = "NULL", "NULL", AB545*2)</f>
        <v>6.3000000000000007</v>
      </c>
      <c r="AI545" s="8">
        <f>IF(AC545 = "NULL", "NULL", AC545*2)</f>
        <v>178.60500000000002</v>
      </c>
      <c r="AJ545" s="15">
        <v>21000000342</v>
      </c>
      <c r="AK545" s="13"/>
      <c r="AL545" s="11" t="str">
        <f>SUBSTITUTE(D545,CHAR(10)&amp;"• Packed in a facility and/or equipment that produces products containing peanuts, tree nuts, soybean, milk, dairy, eggs, fish, shellfish, wheat, sesame. •","")</f>
        <v>Vermont Pure Maple Syrup (Granulated) Ingredients:
pure maple syrup</v>
      </c>
    </row>
    <row r="546" spans="1:38" ht="195" x14ac:dyDescent="0.3">
      <c r="A546" s="10" t="s">
        <v>1191</v>
      </c>
      <c r="B546" s="10" t="s">
        <v>1192</v>
      </c>
      <c r="C546" s="10" t="s">
        <v>1193</v>
      </c>
      <c r="D546" s="11" t="s">
        <v>2629</v>
      </c>
      <c r="E546" s="8">
        <f>IF(F546 = "NULL", "NULL", F546/28.35)</f>
        <v>1.69</v>
      </c>
      <c r="F546" s="8">
        <v>47.911500000000004</v>
      </c>
      <c r="G546" s="8">
        <f>IF(H546 = "NULL", "NULL", H546/28.35)</f>
        <v>3.38</v>
      </c>
      <c r="H546" s="8">
        <v>95.823000000000008</v>
      </c>
      <c r="I546" s="8">
        <f>IF(G546 = "NULL", "NULL", G546*1.25)</f>
        <v>4.2249999999999996</v>
      </c>
      <c r="J546" s="8">
        <f>IF(G546 = "NULL", "NULL", H546*1.25)</f>
        <v>119.77875</v>
      </c>
      <c r="K546" s="8">
        <f>IF(G546 = "NULL", "NULL", G546*2)</f>
        <v>6.76</v>
      </c>
      <c r="L546" s="8">
        <f>IF(G546 = "NULL", "NULL", H546*2)</f>
        <v>191.64600000000002</v>
      </c>
      <c r="M546" s="11" t="str">
        <f>CONCATENATE(D546, CHAR(10), " - NET WT. ", TEXT(E546, "0.00"), " oz (", F546, " grams)")</f>
        <v>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546" s="12">
        <v>10000000343</v>
      </c>
      <c r="O546" s="12">
        <v>30000000343</v>
      </c>
      <c r="P546" s="12">
        <v>50000000343</v>
      </c>
      <c r="Q546" s="12">
        <v>70000000343</v>
      </c>
      <c r="R546" s="12">
        <v>90000000343</v>
      </c>
      <c r="S546" s="12">
        <v>11000000343</v>
      </c>
      <c r="T546" s="12">
        <v>13000000343</v>
      </c>
      <c r="U546" s="10"/>
      <c r="V546" s="11" t="s">
        <v>255</v>
      </c>
      <c r="W546" s="8">
        <f>IF(G546 = "NULL", "NULL", G546/4)</f>
        <v>0.84499999999999997</v>
      </c>
      <c r="X546" s="8">
        <f>IF(W546 = "NULL", "NULL", W546*28.35)</f>
        <v>23.955750000000002</v>
      </c>
      <c r="Y546" s="8">
        <f>IF(G546 = "NULL", "NULL", G546*4)</f>
        <v>13.52</v>
      </c>
      <c r="Z546" s="8">
        <f>IF(G546 = "NULL", "NULL", H546*4)</f>
        <v>383.29200000000003</v>
      </c>
      <c r="AA546" s="15">
        <v>15000000343</v>
      </c>
      <c r="AB546" s="8">
        <f>IF(OR(E546 = "NULL", G546 = "NULL"), "NULL", (E546+G546)/2)</f>
        <v>2.5350000000000001</v>
      </c>
      <c r="AC546" s="8">
        <f>IF(OR(F546 = "NULL", H546 = "NULL"), "NULL", (F546+H546)/2)</f>
        <v>71.867250000000013</v>
      </c>
      <c r="AD546" s="15">
        <v>17000000343</v>
      </c>
      <c r="AE546" s="8">
        <f>IF(H546 = "NULL", "NULL", AF546/28.35)</f>
        <v>8.4499999999999993</v>
      </c>
      <c r="AF546" s="8">
        <f>IF(H546 = "NULL", "NULL", J546*2)</f>
        <v>239.5575</v>
      </c>
      <c r="AG546" s="15">
        <v>19000000343</v>
      </c>
      <c r="AH546" s="8">
        <f>IF(AB546 = "NULL", "NULL", AB546*2)</f>
        <v>5.07</v>
      </c>
      <c r="AI546" s="8">
        <f>IF(AC546 = "NULL", "NULL", AC546*2)</f>
        <v>143.73450000000003</v>
      </c>
      <c r="AJ546" s="15">
        <v>21000000343</v>
      </c>
      <c r="AK546" s="13"/>
      <c r="AL546" s="11" t="str">
        <f>SUBSTITUTE(D546,CHAR(10)&amp;"• Packed in a facility and/or equipment that produces products containing peanuts, tree nuts, soybean, milk, dairy, eggs, fish, shellfish, wheat, sesame. •","")</f>
        <v>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v>
      </c>
    </row>
    <row r="547" spans="1:38" ht="75" x14ac:dyDescent="0.3">
      <c r="A547" s="10" t="s">
        <v>1194</v>
      </c>
      <c r="B547" s="10" t="s">
        <v>1195</v>
      </c>
      <c r="C547" s="10" t="s">
        <v>1195</v>
      </c>
      <c r="D547" s="11" t="s">
        <v>2388</v>
      </c>
      <c r="E547" s="8">
        <f>IF(F547 = "NULL", "NULL", F547/28.35)</f>
        <v>1.1000000000000001</v>
      </c>
      <c r="F547" s="8">
        <v>31.185000000000006</v>
      </c>
      <c r="G547" s="8">
        <f>IF(H547 = "NULL", "NULL", H547/28.35)</f>
        <v>2.2000000000000002</v>
      </c>
      <c r="H547" s="8">
        <v>62.370000000000012</v>
      </c>
      <c r="I547" s="8">
        <f>IF(G547 = "NULL", "NULL", G547*1.25)</f>
        <v>2.75</v>
      </c>
      <c r="J547" s="8">
        <f>IF(G547 = "NULL", "NULL", H547*1.25)</f>
        <v>77.96250000000002</v>
      </c>
      <c r="K547" s="8">
        <f>IF(G547 = "NULL", "NULL", G547*2)</f>
        <v>4.4000000000000004</v>
      </c>
      <c r="L547" s="8">
        <f>IF(G547 = "NULL", "NULL", H547*2)</f>
        <v>124.74000000000002</v>
      </c>
      <c r="M547" s="11" t="str">
        <f>CONCATENATE(D547, CHAR(10), " - NET WT. ", TEXT(E547, "0.00"), " oz (", F547, " grams)")</f>
        <v>Vietnam Peppercorn Ingredients:
peppercorns
• Packed in a facility and/or equipment that produces products containing peanuts, tree nuts, soybean, milk, dairy, eggs, fish, shellfish, wheat, sesame. •
 - NET WT. 1.10 oz (31.185 grams)</v>
      </c>
      <c r="N547" s="12">
        <v>10000000344</v>
      </c>
      <c r="O547" s="12">
        <v>30000000344</v>
      </c>
      <c r="P547" s="12">
        <v>50000000344</v>
      </c>
      <c r="Q547" s="12">
        <v>70000000344</v>
      </c>
      <c r="R547" s="12">
        <v>90000000344</v>
      </c>
      <c r="S547" s="12">
        <v>11000000344</v>
      </c>
      <c r="T547" s="12">
        <v>13000000344</v>
      </c>
      <c r="U547" s="10"/>
      <c r="V547" s="11"/>
      <c r="W547" s="8">
        <f>IF(G547 = "NULL", "NULL", G547/4)</f>
        <v>0.55000000000000004</v>
      </c>
      <c r="X547" s="8">
        <f>IF(W547 = "NULL", "NULL", W547*28.35)</f>
        <v>15.592500000000003</v>
      </c>
      <c r="Y547" s="8">
        <f>IF(G547 = "NULL", "NULL", G547*4)</f>
        <v>8.8000000000000007</v>
      </c>
      <c r="Z547" s="8">
        <f>IF(G547 = "NULL", "NULL", H547*4)</f>
        <v>249.48000000000005</v>
      </c>
      <c r="AA547" s="15">
        <v>15000000344</v>
      </c>
      <c r="AB547" s="8">
        <f>IF(OR(E547 = "NULL", G547 = "NULL"), "NULL", (E547+G547)/2)</f>
        <v>1.6500000000000001</v>
      </c>
      <c r="AC547" s="8">
        <f>IF(OR(F547 = "NULL", H547 = "NULL"), "NULL", (F547+H547)/2)</f>
        <v>46.777500000000011</v>
      </c>
      <c r="AD547" s="15">
        <v>17000000344</v>
      </c>
      <c r="AE547" s="8">
        <f>IF(H547 = "NULL", "NULL", AF547/28.35)</f>
        <v>5.5000000000000009</v>
      </c>
      <c r="AF547" s="8">
        <f>IF(H547 = "NULL", "NULL", J547*2)</f>
        <v>155.92500000000004</v>
      </c>
      <c r="AG547" s="15">
        <v>19000000344</v>
      </c>
      <c r="AH547" s="8">
        <f>IF(AB547 = "NULL", "NULL", AB547*2)</f>
        <v>3.3000000000000003</v>
      </c>
      <c r="AI547" s="8">
        <f>IF(AC547 = "NULL", "NULL", AC547*2)</f>
        <v>93.555000000000021</v>
      </c>
      <c r="AJ547" s="15">
        <v>21000000344</v>
      </c>
      <c r="AK547" s="13"/>
      <c r="AL547" s="11" t="str">
        <f>SUBSTITUTE(D547,CHAR(10)&amp;"• Packed in a facility and/or equipment that produces products containing peanuts, tree nuts, soybean, milk, dairy, eggs, fish, shellfish, wheat, sesame. •","")</f>
        <v>Vietnam Peppercorn Ingredients:
peppercorns</v>
      </c>
    </row>
    <row r="548" spans="1:38" ht="30" x14ac:dyDescent="0.3">
      <c r="A548" s="10" t="s">
        <v>1296</v>
      </c>
      <c r="B548" s="10" t="s">
        <v>1297</v>
      </c>
      <c r="C548" s="10" t="s">
        <v>1297</v>
      </c>
      <c r="D548" s="11" t="s">
        <v>32</v>
      </c>
      <c r="E548" s="8" t="str">
        <f>IF(F548 = "NULL", "NULL", F548/28.35)</f>
        <v>NULL</v>
      </c>
      <c r="F548" s="8" t="s">
        <v>32</v>
      </c>
      <c r="G548" s="8" t="str">
        <f>IF(H548 = "NULL", "NULL", H548/28.35)</f>
        <v>NULL</v>
      </c>
      <c r="H548" s="8" t="s">
        <v>32</v>
      </c>
      <c r="I548" s="8" t="str">
        <f>IF(G548 = "NULL", "NULL", G548*1.25)</f>
        <v>NULL</v>
      </c>
      <c r="J548" s="8" t="str">
        <f>IF(G548 = "NULL", "NULL", H548*1.25)</f>
        <v>NULL</v>
      </c>
      <c r="K548" s="8" t="str">
        <f>IF(G548 = "NULL", "NULL", G548*2)</f>
        <v>NULL</v>
      </c>
      <c r="L548" s="8" t="str">
        <f>IF(G548 = "NULL", "NULL", H548*2)</f>
        <v>NULL</v>
      </c>
      <c r="M548" s="11" t="str">
        <f>CONCATENATE(D548, CHAR(10), " - NET WT. ", TEXT(E548, "0.00"), " oz (", F548, " grams)")</f>
        <v>NULL
 - NET WT. NULL oz (NULL grams)</v>
      </c>
      <c r="N548" s="12">
        <v>10000000483</v>
      </c>
      <c r="O548" s="12">
        <v>30000000483</v>
      </c>
      <c r="P548" s="12">
        <v>50000000483</v>
      </c>
      <c r="Q548" s="12">
        <v>70000000483</v>
      </c>
      <c r="R548" s="12">
        <v>90000000483</v>
      </c>
      <c r="S548" s="12">
        <v>11000000483</v>
      </c>
      <c r="T548" s="12">
        <v>13000000483</v>
      </c>
      <c r="U548" s="10"/>
      <c r="V548" s="11" t="s">
        <v>1301</v>
      </c>
      <c r="W548" s="8" t="str">
        <f>IF(G548 = "NULL", "NULL", G548/4)</f>
        <v>NULL</v>
      </c>
      <c r="X548" s="8" t="str">
        <f>IF(W548 = "NULL", "NULL", W548*28.35)</f>
        <v>NULL</v>
      </c>
      <c r="Y548" s="8" t="str">
        <f>IF(G548 = "NULL", "NULL", G548*4)</f>
        <v>NULL</v>
      </c>
      <c r="Z548" s="8" t="str">
        <f>IF(G548 = "NULL", "NULL", H548*4)</f>
        <v>NULL</v>
      </c>
      <c r="AA548" s="15">
        <v>15000000483</v>
      </c>
      <c r="AB548" s="8" t="str">
        <f>IF(OR(E548 = "NULL", G548 = "NULL"), "NULL", (E548+G548)/2)</f>
        <v>NULL</v>
      </c>
      <c r="AC548" s="8" t="str">
        <f>IF(OR(F548 = "NULL", H548 = "NULL"), "NULL", (F548+H548)/2)</f>
        <v>NULL</v>
      </c>
      <c r="AD548" s="15">
        <v>17000000483</v>
      </c>
      <c r="AE548" s="8" t="str">
        <f>IF(H548 = "NULL", "NULL", AF548/28.35)</f>
        <v>NULL</v>
      </c>
      <c r="AF548" s="8" t="str">
        <f>IF(H548 = "NULL", "NULL", J548*2)</f>
        <v>NULL</v>
      </c>
      <c r="AG548" s="15">
        <v>19000000483</v>
      </c>
      <c r="AH548" s="8" t="str">
        <f>IF(AB548 = "NULL", "NULL", AB548*2)</f>
        <v>NULL</v>
      </c>
      <c r="AI548" s="8" t="str">
        <f>IF(AC548 = "NULL", "NULL", AC548*2)</f>
        <v>NULL</v>
      </c>
      <c r="AJ548" s="15">
        <v>21000000483</v>
      </c>
      <c r="AK548" s="13"/>
      <c r="AL548" s="11" t="str">
        <f>SUBSTITUTE(D548,CHAR(10)&amp;"• Packed in a facility and/or equipment that produces products containing peanuts, tree nuts, soybean, milk, dairy, eggs, fish, shellfish, wheat, sesame. •","")</f>
        <v>NULL</v>
      </c>
    </row>
    <row r="549" spans="1:38" ht="75" x14ac:dyDescent="0.3">
      <c r="A549" s="10" t="s">
        <v>1196</v>
      </c>
      <c r="B549" s="10" t="s">
        <v>1197</v>
      </c>
      <c r="C549" s="10" t="s">
        <v>1198</v>
      </c>
      <c r="D549" s="11" t="s">
        <v>2558</v>
      </c>
      <c r="E549" s="8">
        <f>IF(F549 = "NULL", "NULL", F549/28.35)</f>
        <v>2.9</v>
      </c>
      <c r="F549" s="8">
        <v>82.215000000000003</v>
      </c>
      <c r="G549" s="8">
        <f>IF(H549 = "NULL", "NULL", H549/28.35)</f>
        <v>5.8</v>
      </c>
      <c r="H549" s="8">
        <v>164.43</v>
      </c>
      <c r="I549" s="8">
        <f>IF(G549 = "NULL", "NULL", G549*1.25)</f>
        <v>7.25</v>
      </c>
      <c r="J549" s="8">
        <f>IF(G549 = "NULL", "NULL", H549*1.25)</f>
        <v>205.53750000000002</v>
      </c>
      <c r="K549" s="8">
        <f>IF(G549 = "NULL", "NULL", G549*2)</f>
        <v>11.6</v>
      </c>
      <c r="L549" s="8">
        <f>IF(G549 = "NULL", "NULL", H549*2)</f>
        <v>328.86</v>
      </c>
      <c r="M549" s="11" t="str">
        <f>CONCATENATE(D549, CHAR(10), " - NET WT. ", TEXT(E549, "0.00"), " oz (", F549, " grams)")</f>
        <v>Vintage Merlot Sea Salt Ingredients:
sea salt, merlot  wine
• Packed in a facility and/or equipment that produces products containing peanuts, tree nuts, soybean, milk, dairy, eggs, fish, shellfish, wheat, sesame. •
 - NET WT. 2.90 oz (82.215 grams)</v>
      </c>
      <c r="N549" s="12">
        <v>10000000345</v>
      </c>
      <c r="O549" s="12">
        <v>30000000345</v>
      </c>
      <c r="P549" s="12">
        <v>50000000345</v>
      </c>
      <c r="Q549" s="12">
        <v>70000000345</v>
      </c>
      <c r="R549" s="12">
        <v>90000000345</v>
      </c>
      <c r="S549" s="12">
        <v>11000000345</v>
      </c>
      <c r="T549" s="12">
        <v>13000000345</v>
      </c>
      <c r="U549" s="10" t="s">
        <v>38</v>
      </c>
      <c r="V549" s="11" t="s">
        <v>1305</v>
      </c>
      <c r="W549" s="8">
        <f>IF(G549 = "NULL", "NULL", G549/4)</f>
        <v>1.45</v>
      </c>
      <c r="X549" s="8">
        <f>IF(W549 = "NULL", "NULL", W549*28.35)</f>
        <v>41.107500000000002</v>
      </c>
      <c r="Y549" s="8">
        <f>IF(G549 = "NULL", "NULL", G549*4)</f>
        <v>23.2</v>
      </c>
      <c r="Z549" s="8">
        <f>IF(G549 = "NULL", "NULL", H549*4)</f>
        <v>657.72</v>
      </c>
      <c r="AA549" s="15">
        <v>15000000345</v>
      </c>
      <c r="AB549" s="8">
        <f>IF(OR(E549 = "NULL", G549 = "NULL"), "NULL", (E549+G549)/2)</f>
        <v>4.3499999999999996</v>
      </c>
      <c r="AC549" s="8">
        <f>IF(OR(F549 = "NULL", H549 = "NULL"), "NULL", (F549+H549)/2)</f>
        <v>123.32250000000001</v>
      </c>
      <c r="AD549" s="15">
        <v>17000000345</v>
      </c>
      <c r="AE549" s="8">
        <f>IF(H549 = "NULL", "NULL", AF549/28.35)</f>
        <v>14.5</v>
      </c>
      <c r="AF549" s="8">
        <f>IF(H549 = "NULL", "NULL", J549*2)</f>
        <v>411.07500000000005</v>
      </c>
      <c r="AG549" s="15">
        <v>19000000345</v>
      </c>
      <c r="AH549" s="8">
        <f>IF(AB549 = "NULL", "NULL", AB549*2)</f>
        <v>8.6999999999999993</v>
      </c>
      <c r="AI549" s="8">
        <f>IF(AC549 = "NULL", "NULL", AC549*2)</f>
        <v>246.64500000000001</v>
      </c>
      <c r="AJ549" s="15">
        <v>21000000345</v>
      </c>
      <c r="AK549" s="13"/>
      <c r="AL549" s="11" t="str">
        <f>SUBSTITUTE(D549,CHAR(10)&amp;"• Packed in a facility and/or equipment that produces products containing peanuts, tree nuts, soybean, milk, dairy, eggs, fish, shellfish, wheat, sesame. •","")</f>
        <v>Vintage Merlot Sea Salt Ingredients:
sea salt, merlot  wine</v>
      </c>
    </row>
    <row r="550" spans="1:38" ht="75" x14ac:dyDescent="0.3">
      <c r="A550" s="10" t="s">
        <v>1199</v>
      </c>
      <c r="B550" s="10" t="s">
        <v>1200</v>
      </c>
      <c r="C550" s="10" t="s">
        <v>1201</v>
      </c>
      <c r="D550" s="11" t="s">
        <v>2265</v>
      </c>
      <c r="E550" s="8">
        <f>IF(F550 = "NULL", "NULL", F550/28.35)</f>
        <v>1.8</v>
      </c>
      <c r="F550" s="8">
        <v>51.03</v>
      </c>
      <c r="G550" s="8">
        <f>IF(H550 = "NULL", "NULL", H550/28.35)</f>
        <v>3.6</v>
      </c>
      <c r="H550" s="8">
        <v>102.06</v>
      </c>
      <c r="I550" s="8">
        <f>IF(G550 = "NULL", "NULL", G550*1.25)</f>
        <v>4.5</v>
      </c>
      <c r="J550" s="8">
        <f>IF(G550 = "NULL", "NULL", H550*1.25)</f>
        <v>127.575</v>
      </c>
      <c r="K550" s="8">
        <f>IF(G550 = "NULL", "NULL", G550*2)</f>
        <v>7.2</v>
      </c>
      <c r="L550" s="8">
        <f>IF(G550 = "NULL", "NULL", H550*2)</f>
        <v>204.12</v>
      </c>
      <c r="M550" s="11" t="str">
        <f>CONCATENATE(D550, CHAR(10), " - NET WT. ", TEXT(E550, "0.00"), " oz (", F550, " grams)")</f>
        <v>VA Baked Ham Glaze Ingredients:
sugar, paprika, cloves, cinnamon
• Packed in a facility and/or equipment that produces products containing peanuts, tree nuts, soybean, milk, dairy, eggs, fish, shellfish, wheat, sesame. •
 - NET WT. 1.80 oz (51.03 grams)</v>
      </c>
      <c r="N550" s="12">
        <v>10000000346</v>
      </c>
      <c r="O550" s="12">
        <v>30000000346</v>
      </c>
      <c r="P550" s="12">
        <v>50000000346</v>
      </c>
      <c r="Q550" s="12">
        <v>70000000346</v>
      </c>
      <c r="R550" s="12">
        <v>90000000346</v>
      </c>
      <c r="S550" s="12">
        <v>11000000346</v>
      </c>
      <c r="T550" s="12">
        <v>13000000346</v>
      </c>
      <c r="U550" s="10"/>
      <c r="V550" s="11"/>
      <c r="W550" s="8">
        <f>IF(G550 = "NULL", "NULL", G550/4)</f>
        <v>0.9</v>
      </c>
      <c r="X550" s="8">
        <f>IF(W550 = "NULL", "NULL", W550*28.35)</f>
        <v>25.515000000000001</v>
      </c>
      <c r="Y550" s="8">
        <f>IF(G550 = "NULL", "NULL", G550*4)</f>
        <v>14.4</v>
      </c>
      <c r="Z550" s="8">
        <f>IF(G550 = "NULL", "NULL", H550*4)</f>
        <v>408.24</v>
      </c>
      <c r="AA550" s="15">
        <v>15000000346</v>
      </c>
      <c r="AB550" s="8">
        <f>IF(OR(E550 = "NULL", G550 = "NULL"), "NULL", (E550+G550)/2)</f>
        <v>2.7</v>
      </c>
      <c r="AC550" s="8">
        <f>IF(OR(F550 = "NULL", H550 = "NULL"), "NULL", (F550+H550)/2)</f>
        <v>76.545000000000002</v>
      </c>
      <c r="AD550" s="15">
        <v>17000000346</v>
      </c>
      <c r="AE550" s="8">
        <f>IF(H550 = "NULL", "NULL", AF550/28.35)</f>
        <v>9</v>
      </c>
      <c r="AF550" s="8">
        <f>IF(H550 = "NULL", "NULL", J550*2)</f>
        <v>255.15</v>
      </c>
      <c r="AG550" s="15">
        <v>19000000346</v>
      </c>
      <c r="AH550" s="8">
        <f>IF(AB550 = "NULL", "NULL", AB550*2)</f>
        <v>5.4</v>
      </c>
      <c r="AI550" s="8">
        <f>IF(AC550 = "NULL", "NULL", AC550*2)</f>
        <v>153.09</v>
      </c>
      <c r="AJ550" s="15">
        <v>21000000346</v>
      </c>
      <c r="AK550" s="13"/>
      <c r="AL550" s="11" t="str">
        <f>SUBSTITUTE(D550,CHAR(10)&amp;"• Packed in a facility and/or equipment that produces products containing peanuts, tree nuts, soybean, milk, dairy, eggs, fish, shellfish, wheat, sesame. •","")</f>
        <v>VA Baked Ham Glaze Ingredients:
sugar, paprika, cloves, cinnamon</v>
      </c>
    </row>
    <row r="551" spans="1:38" ht="90" x14ac:dyDescent="0.3">
      <c r="A551" s="10" t="s">
        <v>1202</v>
      </c>
      <c r="B551" s="10" t="s">
        <v>1203</v>
      </c>
      <c r="C551" s="10" t="s">
        <v>1204</v>
      </c>
      <c r="D551" s="11" t="s">
        <v>2272</v>
      </c>
      <c r="E551" s="8">
        <f>IF(F551 = "NULL", "NULL", F551/28.35)</f>
        <v>1.7</v>
      </c>
      <c r="F551" s="8">
        <v>48.195</v>
      </c>
      <c r="G551" s="8">
        <f>IF(H551 = "NULL", "NULL", H551/28.35)</f>
        <v>3.4</v>
      </c>
      <c r="H551" s="8">
        <v>96.39</v>
      </c>
      <c r="I551" s="8">
        <f>IF(G551 = "NULL", "NULL", G551*1.25)</f>
        <v>4.25</v>
      </c>
      <c r="J551" s="8">
        <f>IF(G551 = "NULL", "NULL", H551*1.25)</f>
        <v>120.4875</v>
      </c>
      <c r="K551" s="8">
        <f>IF(G551 = "NULL", "NULL", G551*2)</f>
        <v>6.8</v>
      </c>
      <c r="L551" s="8">
        <f>IF(G551 = "NULL", "NULL", H551*2)</f>
        <v>192.78</v>
      </c>
      <c r="M551" s="11" t="str">
        <f>CONCATENATE(D551, CHAR(10), " - NET WT. ", TEXT(E551, "0.00"), " oz (", F551, " grams)")</f>
        <v>Virginia Chicken &amp; Poultry Ingredients:
salt, coriander, rosemary, laurel, sage, oregano, marjoram, cumin, natural oil, calcium, spices
• Packed in a facility and/or equipment that produces products containing peanuts, tree nuts, soybean, milk, dairy, eggs, fish, shellfish, wheat, sesame. •
 - NET WT. 1.70 oz (48.195 grams)</v>
      </c>
      <c r="N551" s="12">
        <v>10000000347</v>
      </c>
      <c r="O551" s="12">
        <v>30000000347</v>
      </c>
      <c r="P551" s="12">
        <v>50000000347</v>
      </c>
      <c r="Q551" s="12">
        <v>70000000347</v>
      </c>
      <c r="R551" s="12">
        <v>90000000347</v>
      </c>
      <c r="S551" s="12">
        <v>11000000347</v>
      </c>
      <c r="T551" s="12">
        <v>13000000347</v>
      </c>
      <c r="U551" s="10"/>
      <c r="V551" s="11"/>
      <c r="W551" s="8">
        <f>IF(G551 = "NULL", "NULL", G551/4)</f>
        <v>0.85</v>
      </c>
      <c r="X551" s="8">
        <f>IF(W551 = "NULL", "NULL", W551*28.35)</f>
        <v>24.0975</v>
      </c>
      <c r="Y551" s="8">
        <f>IF(G551 = "NULL", "NULL", G551*4)</f>
        <v>13.6</v>
      </c>
      <c r="Z551" s="8">
        <f>IF(G551 = "NULL", "NULL", H551*4)</f>
        <v>385.56</v>
      </c>
      <c r="AA551" s="15">
        <v>15000000347</v>
      </c>
      <c r="AB551" s="8">
        <f>IF(OR(E551 = "NULL", G551 = "NULL"), "NULL", (E551+G551)/2)</f>
        <v>2.5499999999999998</v>
      </c>
      <c r="AC551" s="8">
        <f>IF(OR(F551 = "NULL", H551 = "NULL"), "NULL", (F551+H551)/2)</f>
        <v>72.292500000000004</v>
      </c>
      <c r="AD551" s="15">
        <v>17000000347</v>
      </c>
      <c r="AE551" s="8">
        <f>IF(H551 = "NULL", "NULL", AF551/28.35)</f>
        <v>8.5</v>
      </c>
      <c r="AF551" s="8">
        <f>IF(H551 = "NULL", "NULL", J551*2)</f>
        <v>240.97499999999999</v>
      </c>
      <c r="AG551" s="15">
        <v>19000000347</v>
      </c>
      <c r="AH551" s="8">
        <f>IF(AB551 = "NULL", "NULL", AB551*2)</f>
        <v>5.0999999999999996</v>
      </c>
      <c r="AI551" s="8">
        <f>IF(AC551 = "NULL", "NULL", AC551*2)</f>
        <v>144.58500000000001</v>
      </c>
      <c r="AJ551" s="15">
        <v>21000000347</v>
      </c>
      <c r="AK551" s="13"/>
      <c r="AL551" s="11" t="str">
        <f>SUBSTITUTE(D551,CHAR(10)&amp;"• Packed in a facility and/or equipment that produces products containing peanuts, tree nuts, soybean, milk, dairy, eggs, fish, shellfish, wheat, sesame. •","")</f>
        <v>Virginia Chicken &amp; Poultry Ingredients:
salt, coriander, rosemary, laurel, sage, oregano, marjoram, cumin, natural oil, calcium, spices</v>
      </c>
    </row>
    <row r="552" spans="1:38" ht="180" x14ac:dyDescent="0.3">
      <c r="A552" s="41" t="s">
        <v>1911</v>
      </c>
      <c r="B552" s="10" t="s">
        <v>1909</v>
      </c>
      <c r="C552" s="10" t="s">
        <v>1910</v>
      </c>
      <c r="D552" s="11" t="s">
        <v>2223</v>
      </c>
      <c r="E552" s="8">
        <f>IF(F552 = "NULL", "NULL", F552/28.35)</f>
        <v>1.0229276895943562</v>
      </c>
      <c r="F552" s="8">
        <v>29</v>
      </c>
      <c r="G552" s="8">
        <f>IF(H552 = "NULL", "NULL", H552/28.35)</f>
        <v>2.1164021164021163</v>
      </c>
      <c r="H552" s="8">
        <v>60</v>
      </c>
      <c r="I552" s="8">
        <f>IF(G552 = "NULL", "NULL", G552*1.25)</f>
        <v>2.6455026455026456</v>
      </c>
      <c r="J552" s="8">
        <f>IF(G552 = "NULL", "NULL", H552*1.25)</f>
        <v>75</v>
      </c>
      <c r="K552" s="8">
        <f>IF(G552 = "NULL", "NULL", G552*2)</f>
        <v>4.2328042328042326</v>
      </c>
      <c r="L552" s="8">
        <f>IF(G552 = "NULL", "NULL", H552*2)</f>
        <v>120</v>
      </c>
      <c r="M552" s="11" t="str">
        <f>CONCATENATE(D552, CHAR(10), " - NET WT. ", TEXT(E552, "0.00"), " oz (", F552, " grams)")</f>
        <v>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552" s="12">
        <v>10000000535</v>
      </c>
      <c r="O552" s="12">
        <v>30000000535</v>
      </c>
      <c r="P552" s="12">
        <v>50000000535</v>
      </c>
      <c r="Q552" s="12">
        <v>70000000535</v>
      </c>
      <c r="R552" s="12">
        <v>90000000535</v>
      </c>
      <c r="S552" s="12">
        <v>11000000535</v>
      </c>
      <c r="T552" s="12">
        <v>13000000535</v>
      </c>
      <c r="U552" s="10"/>
      <c r="V552" s="11" t="s">
        <v>646</v>
      </c>
      <c r="W552" s="8">
        <f>IF(G552 = "NULL", "NULL", G552/4)</f>
        <v>0.52910052910052907</v>
      </c>
      <c r="X552" s="8">
        <f>IF(W552 = "NULL", "NULL", W552*28.35)</f>
        <v>15</v>
      </c>
      <c r="Y552" s="8">
        <f>IF(G552 = "NULL", "NULL", G552*4)</f>
        <v>8.4656084656084651</v>
      </c>
      <c r="Z552" s="8">
        <f>IF(G552 = "NULL", "NULL", H552*4)</f>
        <v>240</v>
      </c>
      <c r="AA552" s="15">
        <v>15000000535</v>
      </c>
      <c r="AB552" s="8">
        <f>IF(OR(E552 = "NULL", G552 = "NULL"), "NULL", (E552+G552)/2)</f>
        <v>1.5696649029982361</v>
      </c>
      <c r="AC552" s="8">
        <f>IF(OR(F552 = "NULL", H552 = "NULL"), "NULL", (F552+H552)/2)</f>
        <v>44.5</v>
      </c>
      <c r="AD552" s="15">
        <v>17000000535</v>
      </c>
      <c r="AE552" s="8">
        <f>IF(H552 = "NULL", "NULL", AF552/28.35)</f>
        <v>5.2910052910052912</v>
      </c>
      <c r="AF552" s="8">
        <f>IF(H552 = "NULL", "NULL", J552*2)</f>
        <v>150</v>
      </c>
      <c r="AG552" s="15">
        <v>19000000535</v>
      </c>
      <c r="AH552" s="8">
        <f>IF(AB552 = "NULL", "NULL", AB552*2)</f>
        <v>3.1393298059964723</v>
      </c>
      <c r="AI552" s="8">
        <f>IF(AC552 = "NULL", "NULL", AC552*2)</f>
        <v>89</v>
      </c>
      <c r="AJ552" s="15">
        <v>21000000535</v>
      </c>
      <c r="AK552" s="13" t="s">
        <v>1930</v>
      </c>
      <c r="AL552" s="11" t="str">
        <f>SUBSTITUTE(D552,CHAR(10)&amp;"• Packed in a facility and/or equipment that produces products containing peanuts, tree nuts, soybean, milk, dairy, eggs, fish, shellfish, wheat, sesame. •","")</f>
        <v>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553" spans="1:38" ht="75" x14ac:dyDescent="0.3">
      <c r="A553" s="41" t="s">
        <v>1842</v>
      </c>
      <c r="B553" s="10" t="s">
        <v>1841</v>
      </c>
      <c r="C553" s="10" t="s">
        <v>1841</v>
      </c>
      <c r="D553" s="11" t="s">
        <v>2220</v>
      </c>
      <c r="E553" s="8">
        <f>IF(F553 = "NULL", "NULL", F553/28.35)</f>
        <v>0.81128747795414458</v>
      </c>
      <c r="F553" s="8">
        <v>23</v>
      </c>
      <c r="G553" s="8">
        <f>IF(H553 = "NULL", "NULL", H553/28.35)</f>
        <v>2.1164021164021163</v>
      </c>
      <c r="H553" s="8">
        <v>60</v>
      </c>
      <c r="I553" s="8">
        <f>IF(G553 = "NULL", "NULL", G553*1.25)</f>
        <v>2.6455026455026456</v>
      </c>
      <c r="J553" s="8">
        <f>IF(G553 = "NULL", "NULL", H553*1.25)</f>
        <v>75</v>
      </c>
      <c r="K553" s="8">
        <f>IF(G553 = "NULL", "NULL", G553*2)</f>
        <v>4.2328042328042326</v>
      </c>
      <c r="L553" s="8">
        <f>IF(G553 = "NULL", "NULL", H553*2)</f>
        <v>120</v>
      </c>
      <c r="M553" s="11" t="str">
        <f>CONCATENATE(D553, CHAR(10), " - NET WT. ", TEXT(E553, "0.00"), " oz (", F553, " grams)")</f>
        <v>Virginia Pork Rub Ingredients:
chili powder, dehydrated garlic, spices, sea salt
• Packed in a facility and/or equipment that produces products containing peanuts, tree nuts, soybean, milk, dairy, eggs, fish, shellfish, wheat, sesame. •
 - NET WT. 0.81 oz (23 grams)</v>
      </c>
      <c r="N553" s="12">
        <v>10000000527</v>
      </c>
      <c r="O553" s="12">
        <v>30000000527</v>
      </c>
      <c r="P553" s="12">
        <v>50000000527</v>
      </c>
      <c r="Q553" s="12">
        <v>70000000527</v>
      </c>
      <c r="R553" s="12">
        <v>90000000527</v>
      </c>
      <c r="S553" s="12">
        <v>11000000527</v>
      </c>
      <c r="T553" s="12">
        <v>13000000527</v>
      </c>
      <c r="U553" s="10" t="s">
        <v>38</v>
      </c>
      <c r="V553" s="11"/>
      <c r="W553" s="8">
        <f>IF(G553 = "NULL", "NULL", G553/4)</f>
        <v>0.52910052910052907</v>
      </c>
      <c r="X553" s="8">
        <f>IF(W553 = "NULL", "NULL", W553*28.35)</f>
        <v>15</v>
      </c>
      <c r="Y553" s="8">
        <f>IF(G553 = "NULL", "NULL", G553*4)</f>
        <v>8.4656084656084651</v>
      </c>
      <c r="Z553" s="8">
        <f>IF(G553 = "NULL", "NULL", H553*4)</f>
        <v>240</v>
      </c>
      <c r="AA553" s="15">
        <v>15000000527</v>
      </c>
      <c r="AB553" s="8">
        <f>IF(OR(E553 = "NULL", G553 = "NULL"), "NULL", (E553+G553)/2)</f>
        <v>1.4638447971781305</v>
      </c>
      <c r="AC553" s="8">
        <f>IF(OR(F553 = "NULL", H553 = "NULL"), "NULL", (F553+H553)/2)</f>
        <v>41.5</v>
      </c>
      <c r="AD553" s="15">
        <v>17000000527</v>
      </c>
      <c r="AE553" s="8">
        <f>IF(H553 = "NULL", "NULL", AF553/28.35)</f>
        <v>5.2910052910052912</v>
      </c>
      <c r="AF553" s="8">
        <f>IF(H553 = "NULL", "NULL", J553*2)</f>
        <v>150</v>
      </c>
      <c r="AG553" s="15">
        <v>19000000527</v>
      </c>
      <c r="AH553" s="8">
        <f>IF(AB553 = "NULL", "NULL", AB553*2)</f>
        <v>2.9276895943562611</v>
      </c>
      <c r="AI553" s="8">
        <f>IF(AC553 = "NULL", "NULL", AC553*2)</f>
        <v>83</v>
      </c>
      <c r="AJ553" s="15">
        <v>21000000527</v>
      </c>
      <c r="AK553" s="13" t="s">
        <v>1843</v>
      </c>
      <c r="AL553" s="11" t="str">
        <f>SUBSTITUTE(D553,CHAR(10)&amp;"• Packed in a facility and/or equipment that produces products containing peanuts, tree nuts, soybean, milk, dairy, eggs, fish, shellfish, wheat, sesame. •","")</f>
        <v>Virginia Pork Rub Ingredients:
chili powder, dehydrated garlic, spices, sea salt</v>
      </c>
    </row>
    <row r="554" spans="1:38" ht="180" x14ac:dyDescent="0.3">
      <c r="A554" s="41" t="s">
        <v>1206</v>
      </c>
      <c r="B554" s="10" t="s">
        <v>1207</v>
      </c>
      <c r="C554" s="10" t="s">
        <v>1207</v>
      </c>
      <c r="D554" s="11" t="s">
        <v>2174</v>
      </c>
      <c r="E554" s="8">
        <f>IF(F554 = "NULL", "NULL", F554/28.35)</f>
        <v>1.0229276895943562</v>
      </c>
      <c r="F554" s="8">
        <v>29</v>
      </c>
      <c r="G554" s="8">
        <f>IF(H554 = "NULL", "NULL", H554/28.35)</f>
        <v>2.1164021164021163</v>
      </c>
      <c r="H554" s="8">
        <v>60</v>
      </c>
      <c r="I554" s="8">
        <f>IF(G554 = "NULL", "NULL", G554*1.25)</f>
        <v>2.6455026455026456</v>
      </c>
      <c r="J554" s="8">
        <f>IF(G554 = "NULL", "NULL", H554*1.25)</f>
        <v>75</v>
      </c>
      <c r="K554" s="8">
        <f>IF(G554 = "NULL", "NULL", G554*2)</f>
        <v>4.2328042328042326</v>
      </c>
      <c r="L554" s="8">
        <f>IF(G554 = "NULL", "NULL", H554*2)</f>
        <v>120</v>
      </c>
      <c r="M554" s="11" t="str">
        <f>CONCATENATE(D554, CHAR(10), " - NET WT. ", TEXT(E554, "0.00"), " oz (", F554, " grams)")</f>
        <v>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554" s="12">
        <v>10000000423</v>
      </c>
      <c r="O554" s="12">
        <v>30000000423</v>
      </c>
      <c r="P554" s="12">
        <v>50000000423</v>
      </c>
      <c r="Q554" s="12">
        <v>70000000423</v>
      </c>
      <c r="R554" s="12">
        <v>90000000423</v>
      </c>
      <c r="S554" s="12">
        <v>11000000423</v>
      </c>
      <c r="T554" s="12">
        <v>13000000423</v>
      </c>
      <c r="U554" s="11"/>
      <c r="V554" s="11"/>
      <c r="W554" s="8">
        <f>IF(G554 = "NULL", "NULL", G554/4)</f>
        <v>0.52910052910052907</v>
      </c>
      <c r="X554" s="8">
        <f>IF(W554 = "NULL", "NULL", W554*28.35)</f>
        <v>15</v>
      </c>
      <c r="Y554" s="8">
        <f>IF(G554 = "NULL", "NULL", G554*4)</f>
        <v>8.4656084656084651</v>
      </c>
      <c r="Z554" s="8">
        <f>IF(G554 = "NULL", "NULL", H554*4)</f>
        <v>240</v>
      </c>
      <c r="AA554" s="15">
        <v>15000000423</v>
      </c>
      <c r="AB554" s="8">
        <f>IF(OR(E554 = "NULL", G554 = "NULL"), "NULL", (E554+G554)/2)</f>
        <v>1.5696649029982361</v>
      </c>
      <c r="AC554" s="8">
        <f>IF(OR(F554 = "NULL", H554 = "NULL"), "NULL", (F554+H554)/2)</f>
        <v>44.5</v>
      </c>
      <c r="AD554" s="15">
        <v>17000000423</v>
      </c>
      <c r="AE554" s="8">
        <f>IF(H554 = "NULL", "NULL", AF554/28.35)</f>
        <v>5.2910052910052912</v>
      </c>
      <c r="AF554" s="8">
        <f>IF(H554 = "NULL", "NULL", J554*2)</f>
        <v>150</v>
      </c>
      <c r="AG554" s="15">
        <v>19000000423</v>
      </c>
      <c r="AH554" s="8">
        <f>IF(AB554 = "NULL", "NULL", AB554*2)</f>
        <v>3.1393298059964723</v>
      </c>
      <c r="AI554" s="8">
        <f>IF(AC554 = "NULL", "NULL", AC554*2)</f>
        <v>89</v>
      </c>
      <c r="AJ554" s="15">
        <v>21000000423</v>
      </c>
      <c r="AK554" s="13" t="s">
        <v>1208</v>
      </c>
      <c r="AL554" s="11" t="str">
        <f>SUBSTITUTE(D554,CHAR(10)&amp;"• Packed in a facility and/or equipment that produces products containing peanuts, tree nuts, soybean, milk, dairy, eggs, fish, shellfish, wheat, sesame. •","")</f>
        <v>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555" spans="1:38" ht="195" x14ac:dyDescent="0.3">
      <c r="A555" s="10" t="s">
        <v>1209</v>
      </c>
      <c r="B555" s="10" t="s">
        <v>1210</v>
      </c>
      <c r="C555" s="10" t="s">
        <v>1211</v>
      </c>
      <c r="D555" s="11" t="s">
        <v>2627</v>
      </c>
      <c r="E555" s="8">
        <f>IF(F555 = "NULL", "NULL", F555/28.35)</f>
        <v>1.6875</v>
      </c>
      <c r="F555" s="8">
        <v>47.840625000000003</v>
      </c>
      <c r="G555" s="8">
        <f>IF(H555 = "NULL", "NULL", H555/28.35)</f>
        <v>3.375</v>
      </c>
      <c r="H555" s="8">
        <v>95.681250000000006</v>
      </c>
      <c r="I555" s="8">
        <f>IF(G555 = "NULL", "NULL", G555*1.25)</f>
        <v>4.21875</v>
      </c>
      <c r="J555" s="8">
        <f>IF(G555 = "NULL", "NULL", H555*1.25)</f>
        <v>119.6015625</v>
      </c>
      <c r="K555" s="8">
        <f>IF(G555 = "NULL", "NULL", G555*2)</f>
        <v>6.75</v>
      </c>
      <c r="L555" s="8">
        <f>IF(G555 = "NULL", "NULL", H555*2)</f>
        <v>191.36250000000001</v>
      </c>
      <c r="M555" s="11" t="str">
        <f>CONCATENATE(D555, CHAR(10), " - NET WT. ", TEXT(E555, "0.00"), " oz (", F555, " grams)")</f>
        <v>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55" s="12">
        <v>10000000348</v>
      </c>
      <c r="O555" s="12">
        <v>30000000348</v>
      </c>
      <c r="P555" s="12">
        <v>50000000348</v>
      </c>
      <c r="Q555" s="12">
        <v>70000000348</v>
      </c>
      <c r="R555" s="12">
        <v>90000000348</v>
      </c>
      <c r="S555" s="12">
        <v>11000000348</v>
      </c>
      <c r="T555" s="12">
        <v>13000000348</v>
      </c>
      <c r="U555" s="10"/>
      <c r="V555" s="11" t="s">
        <v>255</v>
      </c>
      <c r="W555" s="8">
        <f>IF(G555 = "NULL", "NULL", G555/4)</f>
        <v>0.84375</v>
      </c>
      <c r="X555" s="8">
        <f>IF(W555 = "NULL", "NULL", W555*28.35)</f>
        <v>23.920312500000001</v>
      </c>
      <c r="Y555" s="8">
        <f>IF(G555 = "NULL", "NULL", G555*4)</f>
        <v>13.5</v>
      </c>
      <c r="Z555" s="8">
        <f>IF(G555 = "NULL", "NULL", H555*4)</f>
        <v>382.72500000000002</v>
      </c>
      <c r="AA555" s="15">
        <v>15000000348</v>
      </c>
      <c r="AB555" s="8">
        <f>IF(OR(E555 = "NULL", G555 = "NULL"), "NULL", (E555+G555)/2)</f>
        <v>2.53125</v>
      </c>
      <c r="AC555" s="8">
        <f>IF(OR(F555 = "NULL", H555 = "NULL"), "NULL", (F555+H555)/2)</f>
        <v>71.760937500000011</v>
      </c>
      <c r="AD555" s="15">
        <v>17000000348</v>
      </c>
      <c r="AE555" s="8">
        <f>IF(H555 = "NULL", "NULL", AF555/28.35)</f>
        <v>8.4375</v>
      </c>
      <c r="AF555" s="8">
        <f>IF(H555 = "NULL", "NULL", J555*2)</f>
        <v>239.203125</v>
      </c>
      <c r="AG555" s="15">
        <v>19000000348</v>
      </c>
      <c r="AH555" s="8">
        <f>IF(AB555 = "NULL", "NULL", AB555*2)</f>
        <v>5.0625</v>
      </c>
      <c r="AI555" s="8">
        <f>IF(AC555 = "NULL", "NULL", AC555*2)</f>
        <v>143.52187500000002</v>
      </c>
      <c r="AJ555" s="15">
        <v>21000000348</v>
      </c>
      <c r="AK555" s="13"/>
      <c r="AL555" s="11" t="str">
        <f>SUBSTITUTE(D555,CHAR(10)&amp;"• Packed in a facility and/or equipment that produces products containing peanuts, tree nuts, soybean, milk, dairy, eggs, fish, shellfish, wheat, sesame. •","")</f>
        <v>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v>
      </c>
    </row>
    <row r="556" spans="1:38" ht="90" x14ac:dyDescent="0.3">
      <c r="A556" s="10" t="s">
        <v>1212</v>
      </c>
      <c r="B556" s="10" t="s">
        <v>1213</v>
      </c>
      <c r="C556" s="10" t="s">
        <v>1214</v>
      </c>
      <c r="D556" s="11" t="s">
        <v>2298</v>
      </c>
      <c r="E556" s="8">
        <f>IF(F556 = "NULL", "NULL", F556/28.35)</f>
        <v>1.1000000000000001</v>
      </c>
      <c r="F556" s="8">
        <v>31.185000000000006</v>
      </c>
      <c r="G556" s="8">
        <f>IF(H556 = "NULL", "NULL", H556/28.35)</f>
        <v>2.2000000000000002</v>
      </c>
      <c r="H556" s="8">
        <v>62.370000000000012</v>
      </c>
      <c r="I556" s="8">
        <f>IF(G556 = "NULL", "NULL", G556*1.25)</f>
        <v>2.75</v>
      </c>
      <c r="J556" s="8">
        <f>IF(G556 = "NULL", "NULL", H556*1.25)</f>
        <v>77.96250000000002</v>
      </c>
      <c r="K556" s="8">
        <f>IF(G556 = "NULL", "NULL", G556*2)</f>
        <v>4.4000000000000004</v>
      </c>
      <c r="L556" s="8">
        <f>IF(G556 = "NULL", "NULL", H556*2)</f>
        <v>124.74000000000002</v>
      </c>
      <c r="M556" s="11" t="str">
        <f>CONCATENATE(D556, CHAR(10), " - NET WT. ", TEXT(E556, "0.00"), " oz (", F556, " grams)")</f>
        <v>Way Down South Grill Seasoning Ingredients:
salt, sugar, dextrose, spices, dehydrated garlic, dehydrated onion
• Packed in a facility and/or equipment that produces products containing peanuts, tree nuts, soybean, milk, dairy, eggs, fish, shellfish, wheat, sesame. •
 - NET WT. 1.10 oz (31.185 grams)</v>
      </c>
      <c r="N556" s="12">
        <v>10000000387</v>
      </c>
      <c r="O556" s="12">
        <v>30000000387</v>
      </c>
      <c r="P556" s="12">
        <v>50000000387</v>
      </c>
      <c r="Q556" s="12">
        <v>70000000387</v>
      </c>
      <c r="R556" s="12">
        <v>90000000387</v>
      </c>
      <c r="S556" s="12">
        <v>11000000387</v>
      </c>
      <c r="T556" s="12">
        <v>13000000387</v>
      </c>
      <c r="U556" s="10" t="s">
        <v>38</v>
      </c>
      <c r="V556" s="11" t="s">
        <v>1300</v>
      </c>
      <c r="W556" s="8">
        <f>IF(G556 = "NULL", "NULL", G556/4)</f>
        <v>0.55000000000000004</v>
      </c>
      <c r="X556" s="8">
        <f>IF(W556 = "NULL", "NULL", W556*28.35)</f>
        <v>15.592500000000003</v>
      </c>
      <c r="Y556" s="8">
        <f>IF(G556 = "NULL", "NULL", G556*4)</f>
        <v>8.8000000000000007</v>
      </c>
      <c r="Z556" s="8">
        <f>IF(G556 = "NULL", "NULL", H556*4)</f>
        <v>249.48000000000005</v>
      </c>
      <c r="AA556" s="15">
        <v>15000000387</v>
      </c>
      <c r="AB556" s="8">
        <f>IF(OR(E556 = "NULL", G556 = "NULL"), "NULL", (E556+G556)/2)</f>
        <v>1.6500000000000001</v>
      </c>
      <c r="AC556" s="8">
        <f>IF(OR(F556 = "NULL", H556 = "NULL"), "NULL", (F556+H556)/2)</f>
        <v>46.777500000000011</v>
      </c>
      <c r="AD556" s="15">
        <v>17000000387</v>
      </c>
      <c r="AE556" s="8">
        <f>IF(H556 = "NULL", "NULL", AF556/28.35)</f>
        <v>5.5000000000000009</v>
      </c>
      <c r="AF556" s="8">
        <f>IF(H556 = "NULL", "NULL", J556*2)</f>
        <v>155.92500000000004</v>
      </c>
      <c r="AG556" s="15">
        <v>19000000387</v>
      </c>
      <c r="AH556" s="8">
        <f>IF(AB556 = "NULL", "NULL", AB556*2)</f>
        <v>3.3000000000000003</v>
      </c>
      <c r="AI556" s="8">
        <f>IF(AC556 = "NULL", "NULL", AC556*2)</f>
        <v>93.555000000000021</v>
      </c>
      <c r="AJ556" s="15">
        <v>21000000387</v>
      </c>
      <c r="AK556" s="13"/>
      <c r="AL556" s="11" t="str">
        <f>SUBSTITUTE(D556,CHAR(10)&amp;"• Packed in a facility and/or equipment that produces products containing peanuts, tree nuts, soybean, milk, dairy, eggs, fish, shellfish, wheat, sesame. •","")</f>
        <v>Way Down South Grill Seasoning Ingredients:
salt, sugar, dextrose, spices, dehydrated garlic, dehydrated onion</v>
      </c>
    </row>
    <row r="557" spans="1:38" ht="150" x14ac:dyDescent="0.3">
      <c r="A557" s="10" t="s">
        <v>1216</v>
      </c>
      <c r="B557" s="10" t="s">
        <v>1217</v>
      </c>
      <c r="C557" s="10" t="s">
        <v>1218</v>
      </c>
      <c r="D557" s="11" t="s">
        <v>2159</v>
      </c>
      <c r="E557" s="8">
        <f>IF(F557 = "NULL", "NULL", F557/28.35)</f>
        <v>1.1000000000000001</v>
      </c>
      <c r="F557" s="8">
        <v>31.185000000000006</v>
      </c>
      <c r="G557" s="8">
        <f>IF(H557 = "NULL", "NULL", H557/28.35)</f>
        <v>2.2000000000000002</v>
      </c>
      <c r="H557" s="8">
        <v>62.370000000000012</v>
      </c>
      <c r="I557" s="8">
        <f>IF(G557 = "NULL", "NULL", G557*1.25)</f>
        <v>2.75</v>
      </c>
      <c r="J557" s="8">
        <f>IF(G557 = "NULL", "NULL", H557*1.25)</f>
        <v>77.96250000000002</v>
      </c>
      <c r="K557" s="8">
        <f>IF(G557 = "NULL", "NULL", G557*2)</f>
        <v>4.4000000000000004</v>
      </c>
      <c r="L557" s="8">
        <f>IF(G557 = "NULL", "NULL", H557*2)</f>
        <v>124.74000000000002</v>
      </c>
      <c r="M557" s="11" t="str">
        <f>CONCATENATE(D557, CHAR(10), " - NET WT. ", TEXT(E557, "0.00"), " oz (", F557, " grams)")</f>
        <v>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
• Packed in a facility and/or equipment that produces products containing peanuts, tree nuts, soybean, milk, dairy, eggs, fish, shellfish, wheat, sesame. •
 - NET WT. 1.10 oz (31.185 grams)</v>
      </c>
      <c r="N557" s="12">
        <v>10000000349</v>
      </c>
      <c r="O557" s="12">
        <v>30000000349</v>
      </c>
      <c r="P557" s="12">
        <v>50000000349</v>
      </c>
      <c r="Q557" s="12">
        <v>70000000349</v>
      </c>
      <c r="R557" s="12">
        <v>90000000349</v>
      </c>
      <c r="S557" s="12">
        <v>11000000349</v>
      </c>
      <c r="T557" s="12">
        <v>13000000349</v>
      </c>
      <c r="U557" s="10"/>
      <c r="V557" s="11"/>
      <c r="W557" s="8">
        <f>IF(G557 = "NULL", "NULL", G557/4)</f>
        <v>0.55000000000000004</v>
      </c>
      <c r="X557" s="8">
        <f>IF(W557 = "NULL", "NULL", W557*28.35)</f>
        <v>15.592500000000003</v>
      </c>
      <c r="Y557" s="8">
        <f>IF(G557 = "NULL", "NULL", G557*4)</f>
        <v>8.8000000000000007</v>
      </c>
      <c r="Z557" s="8">
        <f>IF(G557 = "NULL", "NULL", H557*4)</f>
        <v>249.48000000000005</v>
      </c>
      <c r="AA557" s="15">
        <v>15000000349</v>
      </c>
      <c r="AB557" s="8">
        <f>IF(OR(E557 = "NULL", G557 = "NULL"), "NULL", (E557+G557)/2)</f>
        <v>1.6500000000000001</v>
      </c>
      <c r="AC557" s="8">
        <f>IF(OR(F557 = "NULL", H557 = "NULL"), "NULL", (F557+H557)/2)</f>
        <v>46.777500000000011</v>
      </c>
      <c r="AD557" s="15">
        <v>17000000349</v>
      </c>
      <c r="AE557" s="8">
        <f>IF(H557 = "NULL", "NULL", AF557/28.35)</f>
        <v>5.5000000000000009</v>
      </c>
      <c r="AF557" s="8">
        <f>IF(H557 = "NULL", "NULL", J557*2)</f>
        <v>155.92500000000004</v>
      </c>
      <c r="AG557" s="15">
        <v>19000000349</v>
      </c>
      <c r="AH557" s="8">
        <f>IF(AB557 = "NULL", "NULL", AB557*2)</f>
        <v>3.3000000000000003</v>
      </c>
      <c r="AI557" s="8">
        <f>IF(AC557 = "NULL", "NULL", AC557*2)</f>
        <v>93.555000000000021</v>
      </c>
      <c r="AJ557" s="15">
        <v>21000000349</v>
      </c>
      <c r="AK557" s="13"/>
      <c r="AL557" s="11" t="str">
        <f>SUBSTITUTE(D557,CHAR(10)&amp;"• Packed in a facility and/or equipment that produces products containing peanuts, tree nuts, soybean, milk, dairy, eggs, fish, shellfish, wheat, sesame. •","")</f>
        <v>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v>
      </c>
    </row>
    <row r="558" spans="1:38" ht="120" x14ac:dyDescent="0.3">
      <c r="A558" s="39" t="s">
        <v>1219</v>
      </c>
      <c r="B558" s="10" t="s">
        <v>1220</v>
      </c>
      <c r="C558" s="10" t="s">
        <v>1221</v>
      </c>
      <c r="D558" s="11" t="s">
        <v>2403</v>
      </c>
      <c r="E558" s="8">
        <f>IF(F558 = "NULL", "NULL", F558/28.35)</f>
        <v>1.0934744268077601</v>
      </c>
      <c r="F558" s="8">
        <v>31</v>
      </c>
      <c r="G558" s="8">
        <f>IF(H558 = "NULL", "NULL", H558/28.35)</f>
        <v>2.2222222222222223</v>
      </c>
      <c r="H558" s="8">
        <v>63</v>
      </c>
      <c r="I558" s="8">
        <f>IF(G558 = "NULL", "NULL", G558*1.25)</f>
        <v>2.7777777777777777</v>
      </c>
      <c r="J558" s="8">
        <f>IF(G558 = "NULL", "NULL", H558*1.25)</f>
        <v>78.75</v>
      </c>
      <c r="K558" s="8">
        <f>IF(G558 = "NULL", "NULL", G558*2)</f>
        <v>4.4444444444444446</v>
      </c>
      <c r="L558" s="8">
        <f>IF(G558 = "NULL", "NULL", H558*2)</f>
        <v>126</v>
      </c>
      <c r="M558" s="11" t="str">
        <f>CONCATENATE(D558, CHAR(10), " - NET WT. ", TEXT(E558, "0.00"), " oz (", F558, " grams)")</f>
        <v>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558" s="12">
        <v>10000000351</v>
      </c>
      <c r="O558" s="12">
        <v>30000000351</v>
      </c>
      <c r="P558" s="12">
        <v>50000000351</v>
      </c>
      <c r="Q558" s="12">
        <v>70000000351</v>
      </c>
      <c r="R558" s="12">
        <v>90000000351</v>
      </c>
      <c r="S558" s="12">
        <v>11000000351</v>
      </c>
      <c r="T558" s="12">
        <v>13000000351</v>
      </c>
      <c r="U558" s="10" t="s">
        <v>38</v>
      </c>
      <c r="V558" s="11" t="s">
        <v>1612</v>
      </c>
      <c r="W558" s="8">
        <f>IF(G558 = "NULL", "NULL", G558/4)</f>
        <v>0.55555555555555558</v>
      </c>
      <c r="X558" s="8">
        <f>IF(W558 = "NULL", "NULL", W558*28.35)</f>
        <v>15.750000000000002</v>
      </c>
      <c r="Y558" s="8">
        <f>IF(G558 = "NULL", "NULL", G558*4)</f>
        <v>8.8888888888888893</v>
      </c>
      <c r="Z558" s="8">
        <f>IF(G558 = "NULL", "NULL", H558*4)</f>
        <v>252</v>
      </c>
      <c r="AA558" s="15">
        <v>15000000351</v>
      </c>
      <c r="AB558" s="8">
        <f>IF(OR(E558 = "NULL", G558 = "NULL"), "NULL", (E558+G558)/2)</f>
        <v>1.6578483245149913</v>
      </c>
      <c r="AC558" s="8">
        <f>IF(OR(F558 = "NULL", H558 = "NULL"), "NULL", (F558+H558)/2)</f>
        <v>47</v>
      </c>
      <c r="AD558" s="15">
        <v>17000000351</v>
      </c>
      <c r="AE558" s="8">
        <f>IF(H558 = "NULL", "NULL", AF558/28.35)</f>
        <v>5.5555555555555554</v>
      </c>
      <c r="AF558" s="8">
        <f>IF(H558 = "NULL", "NULL", J558*2)</f>
        <v>157.5</v>
      </c>
      <c r="AG558" s="15">
        <v>19000000351</v>
      </c>
      <c r="AH558" s="8">
        <f>IF(AB558 = "NULL", "NULL", AB558*2)</f>
        <v>3.3156966490299826</v>
      </c>
      <c r="AI558" s="8">
        <f>IF(AC558 = "NULL", "NULL", AC558*2)</f>
        <v>94</v>
      </c>
      <c r="AJ558" s="15">
        <v>21000000351</v>
      </c>
      <c r="AK558" s="13"/>
      <c r="AL558" s="11" t="str">
        <f>SUBSTITUTE(D558,CHAR(10)&amp;"• Packed in a facility and/or equipment that produces products containing peanuts, tree nuts, soybean, milk, dairy, eggs, fish, shellfish, wheat, sesame. •","")</f>
        <v>White Cheddar Popcorn Seasoning Ingredients:
buttermilk powder, cheddar cheese powder (cultured pasteurized milk, salt, enzymes) whey, salt, natural flavor, disodium phosphate
• ALLERGY ALERT: contains milk •</v>
      </c>
    </row>
    <row r="559" spans="1:38" ht="120" x14ac:dyDescent="0.3">
      <c r="A559" s="41" t="s">
        <v>1760</v>
      </c>
      <c r="B559" s="10" t="s">
        <v>1744</v>
      </c>
      <c r="C559" s="10" t="s">
        <v>1744</v>
      </c>
      <c r="D559" s="11" t="s">
        <v>2210</v>
      </c>
      <c r="E559" s="8">
        <f>IF(F559 = "NULL", "NULL", F559/28.35)</f>
        <v>1.0934744268077601</v>
      </c>
      <c r="F559" s="8">
        <v>31</v>
      </c>
      <c r="G559" s="8">
        <f>IF(H559 = "NULL", "NULL", H559/28.35)</f>
        <v>2.2222222222222223</v>
      </c>
      <c r="H559" s="8">
        <v>63</v>
      </c>
      <c r="I559" s="8">
        <f>IF(G559 = "NULL", "NULL", G559*1.25)</f>
        <v>2.7777777777777777</v>
      </c>
      <c r="J559" s="8">
        <f>IF(G559 = "NULL", "NULL", H559*1.25)</f>
        <v>78.75</v>
      </c>
      <c r="K559" s="8">
        <f>IF(G559 = "NULL", "NULL", G559*2)</f>
        <v>4.4444444444444446</v>
      </c>
      <c r="L559" s="8">
        <f>IF(G559 = "NULL", "NULL", H559*2)</f>
        <v>126</v>
      </c>
      <c r="M559" s="11" t="str">
        <f>CONCATENATE(D559, CHAR(10), " - NET WT. ", TEXT(E559, "0.00"), " oz (", F559, " grams)")</f>
        <v>White Cheddar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559" s="12">
        <v>10000000515</v>
      </c>
      <c r="O559" s="12">
        <v>30000000515</v>
      </c>
      <c r="P559" s="12">
        <v>50000000515</v>
      </c>
      <c r="Q559" s="12">
        <v>70000000515</v>
      </c>
      <c r="R559" s="12">
        <v>90000000515</v>
      </c>
      <c r="S559" s="12">
        <v>11000000515</v>
      </c>
      <c r="T559" s="12">
        <v>13000000515</v>
      </c>
      <c r="U559" s="24"/>
      <c r="W559" s="8">
        <f>IF(G559 = "NULL", "NULL", G559/4)</f>
        <v>0.55555555555555558</v>
      </c>
      <c r="X559" s="8">
        <f>IF(W559 = "NULL", "NULL", W559*28.35)</f>
        <v>15.750000000000002</v>
      </c>
      <c r="Y559" s="8">
        <f>IF(G559 = "NULL", "NULL", G559*4)</f>
        <v>8.8888888888888893</v>
      </c>
      <c r="Z559" s="8">
        <f>IF(G559 = "NULL", "NULL", H559*4)</f>
        <v>252</v>
      </c>
      <c r="AA559" s="15">
        <v>15000000515</v>
      </c>
      <c r="AB559" s="8">
        <f>IF(OR(E559 = "NULL", G559 = "NULL"), "NULL", (E559+G559)/2)</f>
        <v>1.6578483245149913</v>
      </c>
      <c r="AC559" s="8">
        <f>IF(OR(F559 = "NULL", H559 = "NULL"), "NULL", (F559+H559)/2)</f>
        <v>47</v>
      </c>
      <c r="AD559" s="15">
        <v>17000000515</v>
      </c>
      <c r="AE559" s="8">
        <f>IF(H559 = "NULL", "NULL", AF559/28.35)</f>
        <v>5.5555555555555554</v>
      </c>
      <c r="AF559" s="8">
        <f>IF(H559 = "NULL", "NULL", J559*2)</f>
        <v>157.5</v>
      </c>
      <c r="AG559" s="15">
        <v>19000000515</v>
      </c>
      <c r="AH559" s="8">
        <f>IF(AB559 = "NULL", "NULL", AB559*2)</f>
        <v>3.3156966490299826</v>
      </c>
      <c r="AI559" s="8">
        <f>IF(AC559 = "NULL", "NULL", AC559*2)</f>
        <v>94</v>
      </c>
      <c r="AJ559" s="15">
        <v>21000000515</v>
      </c>
      <c r="AK559" s="13" t="s">
        <v>1757</v>
      </c>
      <c r="AL559" s="11" t="str">
        <f>SUBSTITUTE(D559,CHAR(10)&amp;"• Packed in a facility and/or equipment that produces products containing peanuts, tree nuts, soybean, milk, dairy, eggs, fish, shellfish, wheat, sesame. •","")</f>
        <v>White Cheddar Seasoning Ingredients:
buttermilk powder, cheddar cheese powder (cultured pasteurized milk, salt, enzymes) whey, salt, natural flavor, disodium phosphate
• ALLERGY ALERT: contains milk •</v>
      </c>
    </row>
    <row r="560" spans="1:38" ht="75" x14ac:dyDescent="0.3">
      <c r="A560" s="10" t="s">
        <v>1222</v>
      </c>
      <c r="B560" s="10" t="s">
        <v>1223</v>
      </c>
      <c r="C560" s="10" t="s">
        <v>1223</v>
      </c>
      <c r="D560" s="11" t="s">
        <v>2389</v>
      </c>
      <c r="E560" s="8">
        <f>IF(F560 = "NULL", "NULL", F560/28.35)</f>
        <v>1.1000000000000001</v>
      </c>
      <c r="F560" s="8">
        <v>31.185000000000006</v>
      </c>
      <c r="G560" s="8">
        <f>IF(H560 = "NULL", "NULL", H560/28.35)</f>
        <v>2.2000000000000002</v>
      </c>
      <c r="H560" s="8">
        <v>62.370000000000012</v>
      </c>
      <c r="I560" s="8">
        <f>IF(G560 = "NULL", "NULL", G560*1.25)</f>
        <v>2.75</v>
      </c>
      <c r="J560" s="8">
        <f>IF(G560 = "NULL", "NULL", H560*1.25)</f>
        <v>77.96250000000002</v>
      </c>
      <c r="K560" s="8">
        <f>IF(G560 = "NULL", "NULL", G560*2)</f>
        <v>4.4000000000000004</v>
      </c>
      <c r="L560" s="8">
        <f>IF(G560 = "NULL", "NULL", H560*2)</f>
        <v>124.74000000000002</v>
      </c>
      <c r="M560" s="11" t="str">
        <f>CONCATENATE(D560, CHAR(10), " - NET WT. ", TEXT(E560, "0.00"), " oz (", F560, " grams)")</f>
        <v>White Pepper Ingredients:
white pepper
• Packed in a facility and/or equipment that produces products containing peanuts, tree nuts, soybean, milk, dairy, eggs, fish, shellfish, wheat, sesame. •
 - NET WT. 1.10 oz (31.185 grams)</v>
      </c>
      <c r="N560" s="12">
        <v>10000000352</v>
      </c>
      <c r="O560" s="12">
        <v>30000000352</v>
      </c>
      <c r="P560" s="12">
        <v>50000000352</v>
      </c>
      <c r="Q560" s="12">
        <v>70000000352</v>
      </c>
      <c r="R560" s="12">
        <v>90000000352</v>
      </c>
      <c r="S560" s="12">
        <v>11000000352</v>
      </c>
      <c r="T560" s="12">
        <v>13000000352</v>
      </c>
      <c r="U560" s="10"/>
      <c r="V560" s="11" t="s">
        <v>195</v>
      </c>
      <c r="W560" s="8">
        <f>IF(G560 = "NULL", "NULL", G560/4)</f>
        <v>0.55000000000000004</v>
      </c>
      <c r="X560" s="8">
        <f>IF(W560 = "NULL", "NULL", W560*28.35)</f>
        <v>15.592500000000003</v>
      </c>
      <c r="Y560" s="8">
        <f>IF(G560 = "NULL", "NULL", G560*4)</f>
        <v>8.8000000000000007</v>
      </c>
      <c r="Z560" s="8">
        <f>IF(G560 = "NULL", "NULL", H560*4)</f>
        <v>249.48000000000005</v>
      </c>
      <c r="AA560" s="15">
        <v>15000000352</v>
      </c>
      <c r="AB560" s="8">
        <f>IF(OR(E560 = "NULL", G560 = "NULL"), "NULL", (E560+G560)/2)</f>
        <v>1.6500000000000001</v>
      </c>
      <c r="AC560" s="8">
        <f>IF(OR(F560 = "NULL", H560 = "NULL"), "NULL", (F560+H560)/2)</f>
        <v>46.777500000000011</v>
      </c>
      <c r="AD560" s="15">
        <v>17000000352</v>
      </c>
      <c r="AE560" s="8">
        <f>IF(H560 = "NULL", "NULL", AF560/28.35)</f>
        <v>5.5000000000000009</v>
      </c>
      <c r="AF560" s="8">
        <f>IF(H560 = "NULL", "NULL", J560*2)</f>
        <v>155.92500000000004</v>
      </c>
      <c r="AG560" s="15">
        <v>19000000352</v>
      </c>
      <c r="AH560" s="8">
        <f>IF(AB560 = "NULL", "NULL", AB560*2)</f>
        <v>3.3000000000000003</v>
      </c>
      <c r="AI560" s="8">
        <f>IF(AC560 = "NULL", "NULL", AC560*2)</f>
        <v>93.555000000000021</v>
      </c>
      <c r="AJ560" s="15">
        <v>21000000352</v>
      </c>
      <c r="AK560" s="13"/>
      <c r="AL560" s="11" t="str">
        <f>SUBSTITUTE(D560,CHAR(10)&amp;"• Packed in a facility and/or equipment that produces products containing peanuts, tree nuts, soybean, milk, dairy, eggs, fish, shellfish, wheat, sesame. •","")</f>
        <v>White Pepper Ingredients:
white pepper</v>
      </c>
    </row>
    <row r="561" spans="1:38" ht="75" x14ac:dyDescent="0.3">
      <c r="A561" s="10" t="s">
        <v>1224</v>
      </c>
      <c r="B561" s="10" t="s">
        <v>1225</v>
      </c>
      <c r="C561" s="10" t="s">
        <v>1225</v>
      </c>
      <c r="D561" s="11" t="s">
        <v>2385</v>
      </c>
      <c r="E561" s="8">
        <f>IF(F561 = "NULL", "NULL", F561/28.35)</f>
        <v>1.3</v>
      </c>
      <c r="F561" s="8">
        <v>36.855000000000004</v>
      </c>
      <c r="G561" s="8">
        <f>IF(H561 = "NULL", "NULL", H561/28.35)</f>
        <v>2.6</v>
      </c>
      <c r="H561" s="8">
        <v>73.710000000000008</v>
      </c>
      <c r="I561" s="8">
        <f>IF(G561 = "NULL", "NULL", G561*1.25)</f>
        <v>3.25</v>
      </c>
      <c r="J561" s="8">
        <f>IF(G561 = "NULL", "NULL", H561*1.25)</f>
        <v>92.137500000000017</v>
      </c>
      <c r="K561" s="8">
        <f>IF(G561 = "NULL", "NULL", G561*2)</f>
        <v>5.2</v>
      </c>
      <c r="L561" s="8">
        <f>IF(G561 = "NULL", "NULL", H561*2)</f>
        <v>147.42000000000002</v>
      </c>
      <c r="M561" s="11" t="str">
        <f>CONCATENATE(D561, CHAR(10), " - NET WT. ", TEXT(E561, "0.00"), " oz (", F561, " grams)")</f>
        <v>White Peppercorn Ingredients:
white peppercorns
• Packed in a facility and/or equipment that produces products containing peanuts, tree nuts, soybean, milk, dairy, eggs, fish, shellfish, wheat, sesame. •
 - NET WT. 1.30 oz (36.855 grams)</v>
      </c>
      <c r="N561" s="12">
        <v>10000000353</v>
      </c>
      <c r="O561" s="12">
        <v>30000000353</v>
      </c>
      <c r="P561" s="12">
        <v>50000000353</v>
      </c>
      <c r="Q561" s="12">
        <v>70000000353</v>
      </c>
      <c r="R561" s="12">
        <v>90000000353</v>
      </c>
      <c r="S561" s="12">
        <v>11000000353</v>
      </c>
      <c r="T561" s="12">
        <v>13000000353</v>
      </c>
      <c r="U561" s="10"/>
      <c r="V561" s="11" t="s">
        <v>138</v>
      </c>
      <c r="W561" s="8">
        <f>IF(G561 = "NULL", "NULL", G561/4)</f>
        <v>0.65</v>
      </c>
      <c r="X561" s="8">
        <f>IF(W561 = "NULL", "NULL", W561*28.35)</f>
        <v>18.427500000000002</v>
      </c>
      <c r="Y561" s="8">
        <f>IF(G561 = "NULL", "NULL", G561*4)</f>
        <v>10.4</v>
      </c>
      <c r="Z561" s="8">
        <f>IF(G561 = "NULL", "NULL", H561*4)</f>
        <v>294.84000000000003</v>
      </c>
      <c r="AA561" s="15">
        <v>15000000353</v>
      </c>
      <c r="AB561" s="8">
        <f>IF(OR(E561 = "NULL", G561 = "NULL"), "NULL", (E561+G561)/2)</f>
        <v>1.9500000000000002</v>
      </c>
      <c r="AC561" s="8">
        <f>IF(OR(F561 = "NULL", H561 = "NULL"), "NULL", (F561+H561)/2)</f>
        <v>55.282500000000006</v>
      </c>
      <c r="AD561" s="15">
        <v>17000000353</v>
      </c>
      <c r="AE561" s="8">
        <f>IF(H561 = "NULL", "NULL", AF561/28.35)</f>
        <v>6.5000000000000009</v>
      </c>
      <c r="AF561" s="8">
        <f>IF(H561 = "NULL", "NULL", J561*2)</f>
        <v>184.27500000000003</v>
      </c>
      <c r="AG561" s="15">
        <v>19000000353</v>
      </c>
      <c r="AH561" s="8">
        <f>IF(AB561 = "NULL", "NULL", AB561*2)</f>
        <v>3.9000000000000004</v>
      </c>
      <c r="AI561" s="8">
        <f>IF(AC561 = "NULL", "NULL", AC561*2)</f>
        <v>110.56500000000001</v>
      </c>
      <c r="AJ561" s="15">
        <v>21000000353</v>
      </c>
      <c r="AK561" s="13"/>
      <c r="AL561" s="11" t="str">
        <f>SUBSTITUTE(D561,CHAR(10)&amp;"• Packed in a facility and/or equipment that produces products containing peanuts, tree nuts, soybean, milk, dairy, eggs, fish, shellfish, wheat, sesame. •","")</f>
        <v>White Peppercorn Ingredients:
white peppercorns</v>
      </c>
    </row>
    <row r="562" spans="1:38" ht="75" x14ac:dyDescent="0.3">
      <c r="A562" s="10" t="s">
        <v>1226</v>
      </c>
      <c r="B562" s="10" t="s">
        <v>1227</v>
      </c>
      <c r="C562" s="10" t="s">
        <v>1227</v>
      </c>
      <c r="D562" s="11" t="s">
        <v>2352</v>
      </c>
      <c r="E562" s="8">
        <f>IF(F562 = "NULL", "NULL", F562/28.35)</f>
        <v>0.8</v>
      </c>
      <c r="F562" s="8">
        <v>22.680000000000003</v>
      </c>
      <c r="G562" s="8">
        <f>IF(H562 = "NULL", "NULL", H562/28.35)</f>
        <v>1.6</v>
      </c>
      <c r="H562" s="8">
        <v>45.360000000000007</v>
      </c>
      <c r="I562" s="8">
        <f>IF(G562 = "NULL", "NULL", G562*1.25)</f>
        <v>2</v>
      </c>
      <c r="J562" s="8">
        <f>IF(G562 = "NULL", "NULL", H562*1.25)</f>
        <v>56.70000000000001</v>
      </c>
      <c r="K562" s="8">
        <f>IF(G562 = "NULL", "NULL", G562*2)</f>
        <v>3.2</v>
      </c>
      <c r="L562" s="8">
        <f>IF(G562 = "NULL", "NULL", H562*2)</f>
        <v>90.720000000000013</v>
      </c>
      <c r="M562" s="11" t="str">
        <f>CONCATENATE(D562, CHAR(10), " - NET WT. ", TEXT(E562, "0.00"), " oz (", F562, " grams)")</f>
        <v>White Tea Ingredients:
black tea
• Packed in a facility and/or equipment that produces products containing peanuts, tree nuts, soybean, milk, dairy, eggs, fish, shellfish, wheat, sesame. •
 - NET WT. 0.80 oz (22.68 grams)</v>
      </c>
      <c r="N562" s="12">
        <v>10000000354</v>
      </c>
      <c r="O562" s="12">
        <v>30000000354</v>
      </c>
      <c r="P562" s="12">
        <v>50000000354</v>
      </c>
      <c r="Q562" s="12">
        <v>70000000354</v>
      </c>
      <c r="R562" s="12">
        <v>90000000354</v>
      </c>
      <c r="S562" s="12">
        <v>11000000354</v>
      </c>
      <c r="T562" s="12">
        <v>13000000354</v>
      </c>
      <c r="U562" s="10" t="s">
        <v>38</v>
      </c>
      <c r="V562" s="11"/>
      <c r="W562" s="8">
        <f>IF(G562 = "NULL", "NULL", G562/4)</f>
        <v>0.4</v>
      </c>
      <c r="X562" s="8">
        <f>IF(W562 = "NULL", "NULL", W562*28.35)</f>
        <v>11.340000000000002</v>
      </c>
      <c r="Y562" s="8">
        <f>IF(G562 = "NULL", "NULL", G562*4)</f>
        <v>6.4</v>
      </c>
      <c r="Z562" s="8">
        <f>IF(G562 = "NULL", "NULL", H562*4)</f>
        <v>181.44000000000003</v>
      </c>
      <c r="AA562" s="15">
        <v>15000000354</v>
      </c>
      <c r="AB562" s="8">
        <f>IF(OR(E562 = "NULL", G562 = "NULL"), "NULL", (E562+G562)/2)</f>
        <v>1.2000000000000002</v>
      </c>
      <c r="AC562" s="8">
        <f>IF(OR(F562 = "NULL", H562 = "NULL"), "NULL", (F562+H562)/2)</f>
        <v>34.020000000000003</v>
      </c>
      <c r="AD562" s="15">
        <v>17000000354</v>
      </c>
      <c r="AE562" s="8">
        <f>IF(H562 = "NULL", "NULL", AF562/28.35)</f>
        <v>4.0000000000000009</v>
      </c>
      <c r="AF562" s="8">
        <f>IF(H562 = "NULL", "NULL", J562*2)</f>
        <v>113.40000000000002</v>
      </c>
      <c r="AG562" s="15">
        <v>19000000354</v>
      </c>
      <c r="AH562" s="8">
        <f>IF(AB562 = "NULL", "NULL", AB562*2)</f>
        <v>2.4000000000000004</v>
      </c>
      <c r="AI562" s="8">
        <f>IF(AC562 = "NULL", "NULL", AC562*2)</f>
        <v>68.040000000000006</v>
      </c>
      <c r="AJ562" s="15">
        <v>21000000354</v>
      </c>
      <c r="AK562" s="13"/>
      <c r="AL562" s="11" t="str">
        <f>SUBSTITUTE(D562,CHAR(10)&amp;"• Packed in a facility and/or equipment that produces products containing peanuts, tree nuts, soybean, milk, dairy, eggs, fish, shellfish, wheat, sesame. •","")</f>
        <v>White Tea Ingredients:
black tea</v>
      </c>
    </row>
    <row r="563" spans="1:38" ht="75" x14ac:dyDescent="0.3">
      <c r="A563" s="10" t="s">
        <v>1228</v>
      </c>
      <c r="B563" s="10" t="s">
        <v>1229</v>
      </c>
      <c r="C563" s="10" t="s">
        <v>1230</v>
      </c>
      <c r="D563" s="11" t="s">
        <v>2153</v>
      </c>
      <c r="E563" s="8" t="str">
        <f>IF(F563 = "NULL", "NULL", F563/28.35)</f>
        <v>NULL</v>
      </c>
      <c r="F563" s="8" t="s">
        <v>32</v>
      </c>
      <c r="G563" s="8" t="str">
        <f>IF(H563 = "NULL", "NULL", H563/28.35)</f>
        <v>NULL</v>
      </c>
      <c r="H563" s="8" t="s">
        <v>32</v>
      </c>
      <c r="I563" s="8" t="str">
        <f>IF(G563 = "NULL", "NULL", G563*1.25)</f>
        <v>NULL</v>
      </c>
      <c r="J563" s="8" t="str">
        <f>IF(G563 = "NULL", "NULL", H563*1.25)</f>
        <v>NULL</v>
      </c>
      <c r="K563" s="8" t="str">
        <f>IF(G563 = "NULL", "NULL", G563*2)</f>
        <v>NULL</v>
      </c>
      <c r="L563" s="8" t="str">
        <f>IF(G563 = "NULL", "NULL", H563*2)</f>
        <v>NULL</v>
      </c>
      <c r="M563" s="11" t="str">
        <f>CONCATENATE(D563, CHAR(10), " - NET WT. ", TEXT(E563, "0.00"), " oz (", F563, " grams)")</f>
        <v>Whole Cinnamon Ingredients:
whole cinnamon stick
• Packed in a facility and/or equipment that produces products containing peanuts, tree nuts, soybean, milk, dairy, eggs, fish, shellfish, wheat, sesame. •
 - NET WT. NULL oz (NULL grams)</v>
      </c>
      <c r="N563" s="12">
        <v>10000000356</v>
      </c>
      <c r="O563" s="12">
        <v>30000000356</v>
      </c>
      <c r="P563" s="12">
        <v>50000000356</v>
      </c>
      <c r="Q563" s="12">
        <v>70000000356</v>
      </c>
      <c r="R563" s="12">
        <v>90000000356</v>
      </c>
      <c r="S563" s="12">
        <v>11000000356</v>
      </c>
      <c r="T563" s="12">
        <v>13000000356</v>
      </c>
      <c r="U563" s="10" t="s">
        <v>38</v>
      </c>
      <c r="V563" s="11"/>
      <c r="W563" s="8" t="str">
        <f>IF(G563 = "NULL", "NULL", G563/4)</f>
        <v>NULL</v>
      </c>
      <c r="X563" s="8" t="str">
        <f>IF(W563 = "NULL", "NULL", W563*28.35)</f>
        <v>NULL</v>
      </c>
      <c r="Y563" s="8" t="str">
        <f>IF(G563 = "NULL", "NULL", G563*4)</f>
        <v>NULL</v>
      </c>
      <c r="Z563" s="8" t="str">
        <f>IF(G563 = "NULL", "NULL", H563*4)</f>
        <v>NULL</v>
      </c>
      <c r="AA563" s="15">
        <v>15000000356</v>
      </c>
      <c r="AB563" s="8" t="str">
        <f>IF(OR(E563 = "NULL", G563 = "NULL"), "NULL", (E563+G563)/2)</f>
        <v>NULL</v>
      </c>
      <c r="AC563" s="8" t="str">
        <f>IF(OR(F563 = "NULL", H563 = "NULL"), "NULL", (F563+H563)/2)</f>
        <v>NULL</v>
      </c>
      <c r="AD563" s="15">
        <v>17000000356</v>
      </c>
      <c r="AE563" s="8" t="str">
        <f>IF(H563 = "NULL", "NULL", AF563/28.35)</f>
        <v>NULL</v>
      </c>
      <c r="AF563" s="8" t="str">
        <f>IF(H563 = "NULL", "NULL", J563*2)</f>
        <v>NULL</v>
      </c>
      <c r="AG563" s="15">
        <v>19000000356</v>
      </c>
      <c r="AH563" s="8" t="str">
        <f>IF(AB563 = "NULL", "NULL", AB563*2)</f>
        <v>NULL</v>
      </c>
      <c r="AI563" s="8" t="str">
        <f>IF(AC563 = "NULL", "NULL", AC563*2)</f>
        <v>NULL</v>
      </c>
      <c r="AJ563" s="15">
        <v>21000000356</v>
      </c>
      <c r="AK563" s="13"/>
      <c r="AL563" s="11" t="str">
        <f>SUBSTITUTE(D563,CHAR(10)&amp;"• Packed in a facility and/or equipment that produces products containing peanuts, tree nuts, soybean, milk, dairy, eggs, fish, shellfish, wheat, sesame. •","")</f>
        <v>Whole Cinnamon Ingredients:
whole cinnamon stick</v>
      </c>
    </row>
    <row r="564" spans="1:38" ht="75" x14ac:dyDescent="0.3">
      <c r="A564" s="10" t="s">
        <v>1231</v>
      </c>
      <c r="B564" s="10" t="s">
        <v>1232</v>
      </c>
      <c r="C564" s="10" t="s">
        <v>1233</v>
      </c>
      <c r="D564" s="11" t="s">
        <v>2154</v>
      </c>
      <c r="E564" s="8" t="str">
        <f>IF(F564 = "NULL", "NULL", F564/28.35)</f>
        <v>NULL</v>
      </c>
      <c r="F564" s="8" t="s">
        <v>32</v>
      </c>
      <c r="G564" s="8" t="str">
        <f>IF(H564 = "NULL", "NULL", H564/28.35)</f>
        <v>NULL</v>
      </c>
      <c r="H564" s="8" t="s">
        <v>32</v>
      </c>
      <c r="I564" s="8" t="str">
        <f>IF(G564 = "NULL", "NULL", G564*1.25)</f>
        <v>NULL</v>
      </c>
      <c r="J564" s="8" t="str">
        <f>IF(G564 = "NULL", "NULL", H564*1.25)</f>
        <v>NULL</v>
      </c>
      <c r="K564" s="8" t="str">
        <f>IF(G564 = "NULL", "NULL", G564*2)</f>
        <v>NULL</v>
      </c>
      <c r="L564" s="8" t="str">
        <f>IF(G564 = "NULL", "NULL", H564*2)</f>
        <v>NULL</v>
      </c>
      <c r="M564" s="11" t="str">
        <f>CONCATENATE(D564, CHAR(10), " - NET WT. ", TEXT(E564, "0.00"), " oz (", F564, " grams)")</f>
        <v>Whole Cinnamon/Nutmeg Ingredients:
whole cinnamon sticks, whole nutmeg
• Packed in a facility and/or equipment that produces products containing peanuts, tree nuts, soybean, milk, dairy, eggs, fish, shellfish, wheat, sesame. •
 - NET WT. NULL oz (NULL grams)</v>
      </c>
      <c r="N564" s="12">
        <v>10000000357</v>
      </c>
      <c r="O564" s="12">
        <v>30000000357</v>
      </c>
      <c r="P564" s="12">
        <v>50000000357</v>
      </c>
      <c r="Q564" s="12">
        <v>70000000357</v>
      </c>
      <c r="R564" s="12">
        <v>90000000357</v>
      </c>
      <c r="S564" s="12">
        <v>11000000357</v>
      </c>
      <c r="T564" s="12">
        <v>13000000357</v>
      </c>
      <c r="U564" s="10" t="s">
        <v>38</v>
      </c>
      <c r="V564" s="11"/>
      <c r="W564" s="8" t="str">
        <f>IF(G564 = "NULL", "NULL", G564/4)</f>
        <v>NULL</v>
      </c>
      <c r="X564" s="8" t="str">
        <f>IF(W564 = "NULL", "NULL", W564*28.35)</f>
        <v>NULL</v>
      </c>
      <c r="Y564" s="8" t="str">
        <f>IF(G564 = "NULL", "NULL", G564*4)</f>
        <v>NULL</v>
      </c>
      <c r="Z564" s="8" t="str">
        <f>IF(G564 = "NULL", "NULL", H564*4)</f>
        <v>NULL</v>
      </c>
      <c r="AA564" s="15">
        <v>15000000357</v>
      </c>
      <c r="AB564" s="8" t="str">
        <f>IF(OR(E564 = "NULL", G564 = "NULL"), "NULL", (E564+G564)/2)</f>
        <v>NULL</v>
      </c>
      <c r="AC564" s="8" t="str">
        <f>IF(OR(F564 = "NULL", H564 = "NULL"), "NULL", (F564+H564)/2)</f>
        <v>NULL</v>
      </c>
      <c r="AD564" s="15">
        <v>17000000357</v>
      </c>
      <c r="AE564" s="8" t="str">
        <f>IF(H564 = "NULL", "NULL", AF564/28.35)</f>
        <v>NULL</v>
      </c>
      <c r="AF564" s="8" t="str">
        <f>IF(H564 = "NULL", "NULL", J564*2)</f>
        <v>NULL</v>
      </c>
      <c r="AG564" s="15">
        <v>19000000357</v>
      </c>
      <c r="AH564" s="8" t="str">
        <f>IF(AB564 = "NULL", "NULL", AB564*2)</f>
        <v>NULL</v>
      </c>
      <c r="AI564" s="8" t="str">
        <f>IF(AC564 = "NULL", "NULL", AC564*2)</f>
        <v>NULL</v>
      </c>
      <c r="AJ564" s="15">
        <v>21000000357</v>
      </c>
      <c r="AK564" s="13"/>
      <c r="AL564" s="11" t="str">
        <f>SUBSTITUTE(D564,CHAR(10)&amp;"• Packed in a facility and/or equipment that produces products containing peanuts, tree nuts, soybean, milk, dairy, eggs, fish, shellfish, wheat, sesame. •","")</f>
        <v>Whole Cinnamon/Nutmeg Ingredients:
whole cinnamon sticks, whole nutmeg</v>
      </c>
    </row>
    <row r="565" spans="1:38" ht="75" x14ac:dyDescent="0.3">
      <c r="A565" s="10" t="s">
        <v>1234</v>
      </c>
      <c r="B565" s="10" t="s">
        <v>1235</v>
      </c>
      <c r="C565" s="10" t="s">
        <v>1236</v>
      </c>
      <c r="D565" s="11" t="s">
        <v>2152</v>
      </c>
      <c r="E565" s="8" t="str">
        <f>IF(F565 = "NULL", "NULL", F565/28.35)</f>
        <v>NULL</v>
      </c>
      <c r="F565" s="8" t="s">
        <v>32</v>
      </c>
      <c r="G565" s="8" t="str">
        <f>IF(H565 = "NULL", "NULL", H565/28.35)</f>
        <v>NULL</v>
      </c>
      <c r="H565" s="8" t="s">
        <v>32</v>
      </c>
      <c r="I565" s="8" t="str">
        <f>IF(G565 = "NULL", "NULL", G565*1.25)</f>
        <v>NULL</v>
      </c>
      <c r="J565" s="8" t="str">
        <f>IF(G565 = "NULL", "NULL", H565*1.25)</f>
        <v>NULL</v>
      </c>
      <c r="K565" s="8" t="str">
        <f>IF(G565 = "NULL", "NULL", G565*2)</f>
        <v>NULL</v>
      </c>
      <c r="L565" s="8" t="str">
        <f>IF(G565 = "NULL", "NULL", H565*2)</f>
        <v>NULL</v>
      </c>
      <c r="M565" s="11" t="str">
        <f>CONCATENATE(D565, CHAR(10), " - NET WT. ", TEXT(E565, "0.00"), " oz (", F565, " grams)")</f>
        <v>Whole Nutmeg Ingredients:
whole nutmeg
• Packed in a facility and/or equipment that produces products containing peanuts, tree nuts, soybean, milk, dairy, eggs, fish, shellfish, wheat, sesame. •
 - NET WT. NULL oz (NULL grams)</v>
      </c>
      <c r="N565" s="12">
        <v>10000000358</v>
      </c>
      <c r="O565" s="12">
        <v>30000000358</v>
      </c>
      <c r="P565" s="12">
        <v>50000000358</v>
      </c>
      <c r="Q565" s="12">
        <v>70000000358</v>
      </c>
      <c r="R565" s="12">
        <v>90000000358</v>
      </c>
      <c r="S565" s="12">
        <v>11000000358</v>
      </c>
      <c r="T565" s="12">
        <v>13000000358</v>
      </c>
      <c r="U565" s="10" t="s">
        <v>38</v>
      </c>
      <c r="V565" s="11"/>
      <c r="W565" s="8" t="str">
        <f>IF(G565 = "NULL", "NULL", G565/4)</f>
        <v>NULL</v>
      </c>
      <c r="X565" s="8" t="str">
        <f>IF(W565 = "NULL", "NULL", W565*28.35)</f>
        <v>NULL</v>
      </c>
      <c r="Y565" s="8" t="str">
        <f>IF(G565 = "NULL", "NULL", G565*4)</f>
        <v>NULL</v>
      </c>
      <c r="Z565" s="8" t="str">
        <f>IF(G565 = "NULL", "NULL", H565*4)</f>
        <v>NULL</v>
      </c>
      <c r="AA565" s="15">
        <v>15000000358</v>
      </c>
      <c r="AB565" s="8" t="str">
        <f>IF(OR(E565 = "NULL", G565 = "NULL"), "NULL", (E565+G565)/2)</f>
        <v>NULL</v>
      </c>
      <c r="AC565" s="8" t="str">
        <f>IF(OR(F565 = "NULL", H565 = "NULL"), "NULL", (F565+H565)/2)</f>
        <v>NULL</v>
      </c>
      <c r="AD565" s="15">
        <v>17000000358</v>
      </c>
      <c r="AE565" s="8" t="str">
        <f>IF(H565 = "NULL", "NULL", AF565/28.35)</f>
        <v>NULL</v>
      </c>
      <c r="AF565" s="8" t="str">
        <f>IF(H565 = "NULL", "NULL", J565*2)</f>
        <v>NULL</v>
      </c>
      <c r="AG565" s="15">
        <v>19000000358</v>
      </c>
      <c r="AH565" s="8" t="str">
        <f>IF(AB565 = "NULL", "NULL", AB565*2)</f>
        <v>NULL</v>
      </c>
      <c r="AI565" s="8" t="str">
        <f>IF(AC565 = "NULL", "NULL", AC565*2)</f>
        <v>NULL</v>
      </c>
      <c r="AJ565" s="15">
        <v>21000000358</v>
      </c>
      <c r="AK565" s="13"/>
      <c r="AL565" s="11" t="str">
        <f>SUBSTITUTE(D565,CHAR(10)&amp;"• Packed in a facility and/or equipment that produces products containing peanuts, tree nuts, soybean, milk, dairy, eggs, fish, shellfish, wheat, sesame. •","")</f>
        <v>Whole Nutmeg Ingredients:
whole nutmeg</v>
      </c>
    </row>
    <row r="566" spans="1:38" ht="90" x14ac:dyDescent="0.3">
      <c r="A566" s="10" t="s">
        <v>1237</v>
      </c>
      <c r="B566" s="10" t="s">
        <v>1238</v>
      </c>
      <c r="C566" s="10" t="s">
        <v>1239</v>
      </c>
      <c r="D566" s="11" t="s">
        <v>2451</v>
      </c>
      <c r="E566" s="8">
        <f>IF(F566 = "NULL", "NULL", F566/28.35)</f>
        <v>2</v>
      </c>
      <c r="F566" s="8">
        <v>56.7</v>
      </c>
      <c r="G566" s="8">
        <f>IF(H566 = "NULL", "NULL", H566/28.35)</f>
        <v>4</v>
      </c>
      <c r="H566" s="8">
        <v>113.4</v>
      </c>
      <c r="I566" s="8">
        <f>IF(G566 = "NULL", "NULL", G566*1.25)</f>
        <v>5</v>
      </c>
      <c r="J566" s="8">
        <f>IF(G566 = "NULL", "NULL", H566*1.25)</f>
        <v>141.75</v>
      </c>
      <c r="K566" s="8">
        <f>IF(G566 = "NULL", "NULL", G566*2)</f>
        <v>8</v>
      </c>
      <c r="L566" s="8">
        <f>IF(G566 = "NULL", "NULL", H566*2)</f>
        <v>226.8</v>
      </c>
      <c r="M566" s="11" t="str">
        <f>CONCATENATE(D566, CHAR(10), " - NET WT. ", TEXT(E566, "0.00"), " oz (", F566, " grams)")</f>
        <v>Wild Alaskan Salmon Seasoning Ingredients:
sugar, paprika, sea salt, black pepper, cacao powder, cumin and red pepper flakes
• Packed in a facility and/or equipment that produces products containing peanuts, tree nuts, soybean, milk, dairy, eggs, fish, shellfish, wheat, sesame. •
 - NET WT. 2.00 oz (56.7 grams)</v>
      </c>
      <c r="N566" s="12">
        <v>10000000359</v>
      </c>
      <c r="O566" s="12">
        <v>30000000359</v>
      </c>
      <c r="P566" s="12">
        <v>50000000359</v>
      </c>
      <c r="Q566" s="12">
        <v>70000000359</v>
      </c>
      <c r="R566" s="12">
        <v>90000000359</v>
      </c>
      <c r="S566" s="12">
        <v>11000000359</v>
      </c>
      <c r="T566" s="12">
        <v>13000000359</v>
      </c>
      <c r="U566" s="10" t="s">
        <v>38</v>
      </c>
      <c r="V566" s="11"/>
      <c r="W566" s="8">
        <f>IF(G566 = "NULL", "NULL", G566/4)</f>
        <v>1</v>
      </c>
      <c r="X566" s="8">
        <f>IF(W566 = "NULL", "NULL", W566*28.35)</f>
        <v>28.35</v>
      </c>
      <c r="Y566" s="8">
        <f>IF(G566 = "NULL", "NULL", G566*4)</f>
        <v>16</v>
      </c>
      <c r="Z566" s="8">
        <f>IF(G566 = "NULL", "NULL", H566*4)</f>
        <v>453.6</v>
      </c>
      <c r="AA566" s="15">
        <v>15000000359</v>
      </c>
      <c r="AB566" s="8">
        <f>IF(OR(E566 = "NULL", G566 = "NULL"), "NULL", (E566+G566)/2)</f>
        <v>3</v>
      </c>
      <c r="AC566" s="8">
        <f>IF(OR(F566 = "NULL", H566 = "NULL"), "NULL", (F566+H566)/2)</f>
        <v>85.050000000000011</v>
      </c>
      <c r="AD566" s="15">
        <v>17000000359</v>
      </c>
      <c r="AE566" s="8">
        <f>IF(H566 = "NULL", "NULL", AF566/28.35)</f>
        <v>10</v>
      </c>
      <c r="AF566" s="8">
        <f>IF(H566 = "NULL", "NULL", J566*2)</f>
        <v>283.5</v>
      </c>
      <c r="AG566" s="15">
        <v>19000000359</v>
      </c>
      <c r="AH566" s="8">
        <f>IF(AB566 = "NULL", "NULL", AB566*2)</f>
        <v>6</v>
      </c>
      <c r="AI566" s="8">
        <f>IF(AC566 = "NULL", "NULL", AC566*2)</f>
        <v>170.10000000000002</v>
      </c>
      <c r="AJ566" s="15">
        <v>21000000359</v>
      </c>
      <c r="AK566" s="13"/>
      <c r="AL566" s="11" t="str">
        <f>SUBSTITUTE(D566,CHAR(10)&amp;"• Packed in a facility and/or equipment that produces products containing peanuts, tree nuts, soybean, milk, dairy, eggs, fish, shellfish, wheat, sesame. •","")</f>
        <v>Wild Alaskan Salmon Seasoning Ingredients:
sugar, paprika, sea salt, black pepper, cacao powder, cumin and red pepper flakes</v>
      </c>
    </row>
    <row r="567" spans="1:38" ht="75" x14ac:dyDescent="0.3">
      <c r="A567" s="10" t="s">
        <v>1363</v>
      </c>
      <c r="B567" s="10" t="s">
        <v>1336</v>
      </c>
      <c r="C567" s="10" t="s">
        <v>1336</v>
      </c>
      <c r="D567" s="11" t="s">
        <v>2594</v>
      </c>
      <c r="E567" s="8">
        <f>IF(F567 = "NULL", "NULL", F567/28.35)</f>
        <v>1.5520282186948853</v>
      </c>
      <c r="F567" s="8">
        <v>44</v>
      </c>
      <c r="G567" s="8">
        <f>IF(H567 = "NULL", "NULL", H567/28.35)</f>
        <v>3.5273368606701938</v>
      </c>
      <c r="H567" s="8">
        <v>100</v>
      </c>
      <c r="I567" s="8">
        <f>IF(G567 = "NULL", "NULL", G567*1.25)</f>
        <v>4.409171075837742</v>
      </c>
      <c r="J567" s="8">
        <f>IF(G567 = "NULL", "NULL", H567*1.25)</f>
        <v>125</v>
      </c>
      <c r="K567" s="8">
        <f>IF(G567 = "NULL", "NULL", G567*2)</f>
        <v>7.0546737213403876</v>
      </c>
      <c r="L567" s="8">
        <f>IF(G567 = "NULL", "NULL", H567*2)</f>
        <v>200</v>
      </c>
      <c r="M567" s="11" t="str">
        <f>CONCATENATE(D567, CHAR(10), " - NET WT. ", TEXT(E567, "0.00"), " oz (", F567, " grams)")</f>
        <v>Wild Blueberry Sugar Ingredients:
cane sugar, blueberry powder
• Packed in a facility and/or equipment that produces products containing peanuts, tree nuts, soybean, milk, dairy, eggs, fish, shellfish, wheat, sesame. •
 - NET WT. 1.55 oz (44 grams)</v>
      </c>
      <c r="N567" s="12">
        <v>10000000505</v>
      </c>
      <c r="O567" s="12">
        <v>30000000505</v>
      </c>
      <c r="P567" s="12">
        <v>50000000505</v>
      </c>
      <c r="Q567" s="12">
        <v>70000000505</v>
      </c>
      <c r="R567" s="12">
        <v>90000000505</v>
      </c>
      <c r="S567" s="12">
        <v>11000000505</v>
      </c>
      <c r="T567" s="12">
        <v>13000000505</v>
      </c>
      <c r="U567" s="10" t="s">
        <v>38</v>
      </c>
      <c r="V567" s="11" t="s">
        <v>1305</v>
      </c>
      <c r="W567" s="8">
        <f>IF(G567 = "NULL", "NULL", G567/4)</f>
        <v>0.88183421516754845</v>
      </c>
      <c r="X567" s="8">
        <f>IF(W567 = "NULL", "NULL", W567*28.35)</f>
        <v>25</v>
      </c>
      <c r="Y567" s="8">
        <f>IF(G567 = "NULL", "NULL", G567*4)</f>
        <v>14.109347442680775</v>
      </c>
      <c r="Z567" s="8">
        <f>IF(G567 = "NULL", "NULL", H567*4)</f>
        <v>400</v>
      </c>
      <c r="AA567" s="15">
        <v>15000000505</v>
      </c>
      <c r="AB567" s="8">
        <f>IF(OR(E567 = "NULL", G567 = "NULL"), "NULL", (E567+G567)/2)</f>
        <v>2.5396825396825395</v>
      </c>
      <c r="AC567" s="8">
        <f>IF(OR(F567 = "NULL", H567 = "NULL"), "NULL", (F567+H567)/2)</f>
        <v>72</v>
      </c>
      <c r="AD567" s="15">
        <v>17000000505</v>
      </c>
      <c r="AE567" s="8">
        <f>IF(H567 = "NULL", "NULL", AF567/28.35)</f>
        <v>8.8183421516754841</v>
      </c>
      <c r="AF567" s="8">
        <f>IF(H567 = "NULL", "NULL", J567*2)</f>
        <v>250</v>
      </c>
      <c r="AG567" s="15">
        <v>19000000505</v>
      </c>
      <c r="AH567" s="8">
        <f>IF(AB567 = "NULL", "NULL", AB567*2)</f>
        <v>5.0793650793650791</v>
      </c>
      <c r="AI567" s="8">
        <f>IF(AC567 = "NULL", "NULL", AC567*2)</f>
        <v>144</v>
      </c>
      <c r="AJ567" s="15">
        <v>21000000505</v>
      </c>
      <c r="AK567" s="13"/>
      <c r="AL567" s="11" t="str">
        <f>SUBSTITUTE(D567,CHAR(10)&amp;"• Packed in a facility and/or equipment that produces products containing peanuts, tree nuts, soybean, milk, dairy, eggs, fish, shellfish, wheat, sesame. •","")</f>
        <v>Wild Blueberry Sugar Ingredients:
cane sugar, blueberry powder</v>
      </c>
    </row>
    <row r="568" spans="1:38" ht="90" x14ac:dyDescent="0.3">
      <c r="A568" s="10" t="s">
        <v>2078</v>
      </c>
      <c r="B568" s="10" t="s">
        <v>2079</v>
      </c>
      <c r="C568" s="10" t="s">
        <v>2080</v>
      </c>
      <c r="D568" s="11" t="s">
        <v>2081</v>
      </c>
      <c r="E568" s="8">
        <f>IF(F568 = "NULL", "NULL", F568/28.35)</f>
        <v>2.257495590828924</v>
      </c>
      <c r="F568" s="8">
        <v>64</v>
      </c>
      <c r="G568" s="8">
        <f>IF(H568 = "NULL", "NULL", H568/28.35)</f>
        <v>4.7266313932980601</v>
      </c>
      <c r="H568" s="8">
        <v>134</v>
      </c>
      <c r="I568" s="8">
        <f>IF(G568 = "NULL", "NULL", G568*1.25)</f>
        <v>5.9082892416225752</v>
      </c>
      <c r="J568" s="8">
        <f>IF(G568 = "NULL", "NULL", H568*1.25)</f>
        <v>167.5</v>
      </c>
      <c r="K568" s="8">
        <f>IF(G568 = "NULL", "NULL", G568*2)</f>
        <v>9.4532627865961203</v>
      </c>
      <c r="L568" s="8">
        <f>IF(G568 = "NULL", "NULL", H568*2)</f>
        <v>268</v>
      </c>
      <c r="M568" s="11" t="str">
        <f>CONCATENATE(D568, CHAR(10), " - NET WT. ", TEXT(E568, "0.00"), " oz (", F568, " grams)")</f>
        <v>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
 - NET WT. 2.26 oz (64 grams)</v>
      </c>
      <c r="N568" s="12">
        <v>10000000575</v>
      </c>
      <c r="O568" s="12">
        <v>30000000575</v>
      </c>
      <c r="P568" s="12">
        <v>50000000575</v>
      </c>
      <c r="Q568" s="12">
        <v>70000000575</v>
      </c>
      <c r="R568" s="12">
        <v>90000000575</v>
      </c>
      <c r="S568" s="12">
        <v>11000000575</v>
      </c>
      <c r="T568" s="12">
        <v>13000000575</v>
      </c>
      <c r="U568" s="24"/>
      <c r="W568" s="8">
        <f>IF(G568 = "NULL", "NULL", G568/4)</f>
        <v>1.181657848324515</v>
      </c>
      <c r="X568" s="8">
        <f>IF(W568 = "NULL", "NULL", W568*28.35)</f>
        <v>33.5</v>
      </c>
      <c r="Y568" s="8">
        <f>IF(G568 = "NULL", "NULL", G568*4)</f>
        <v>18.906525573192241</v>
      </c>
      <c r="Z568" s="8">
        <f>IF(G568 = "NULL", "NULL", H568*4)</f>
        <v>536</v>
      </c>
      <c r="AA568" s="15">
        <v>15000000575</v>
      </c>
      <c r="AB568" s="8">
        <f>IF(OR(E568 = "NULL", G568 = "NULL"), "NULL", (E568+G568)/2)</f>
        <v>3.4920634920634921</v>
      </c>
      <c r="AC568" s="8">
        <f>IF(OR(F568 = "NULL", H568 = "NULL"), "NULL", (F568+H568)/2)</f>
        <v>99</v>
      </c>
      <c r="AD568" s="15">
        <v>17000000575</v>
      </c>
      <c r="AE568" s="15">
        <f>IF(H568 = "NULL", "NULL", AF568/28.35)</f>
        <v>11.816578483245149</v>
      </c>
      <c r="AF568" s="15">
        <f>IF(H568 = "NULL", "NULL", J568*2)</f>
        <v>335</v>
      </c>
      <c r="AG568" s="15">
        <v>19000000575</v>
      </c>
      <c r="AH568" s="8">
        <f>IF(AB568 = "NULL", "NULL", AB568*2)</f>
        <v>6.9841269841269842</v>
      </c>
      <c r="AI568" s="8">
        <f>IF(AC568 = "NULL", "NULL", AC568*2)</f>
        <v>198</v>
      </c>
      <c r="AJ568" s="15">
        <v>21000000575</v>
      </c>
      <c r="AK568" s="13" t="s">
        <v>2082</v>
      </c>
      <c r="AL568" s="11" t="str">
        <f>SUBSTITUTE(D568,CHAR(10)&amp;"• Packed in a facility and/or equipment that produces products containing peanuts, tree nuts, soybean, milk, dairy, eggs, fish, shellfish, wheat, sesame. •","")</f>
        <v>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v>
      </c>
    </row>
    <row r="569" spans="1:38" ht="90" x14ac:dyDescent="0.3">
      <c r="A569" s="10" t="s">
        <v>1240</v>
      </c>
      <c r="B569" s="10" t="s">
        <v>1241</v>
      </c>
      <c r="C569" s="10" t="s">
        <v>1242</v>
      </c>
      <c r="D569" s="11" t="s">
        <v>2270</v>
      </c>
      <c r="E569" s="8">
        <f>IF(F569 = "NULL", "NULL", F569/28.35)</f>
        <v>2.257495590828924</v>
      </c>
      <c r="F569" s="8">
        <v>64</v>
      </c>
      <c r="G569" s="8">
        <f>IF(H569 = "NULL", "NULL", H569/28.35)</f>
        <v>4.7266313932980601</v>
      </c>
      <c r="H569" s="8">
        <v>134</v>
      </c>
      <c r="I569" s="8">
        <f>IF(G569 = "NULL", "NULL", G569*1.25)</f>
        <v>5.9082892416225752</v>
      </c>
      <c r="J569" s="8">
        <f>IF(G569 = "NULL", "NULL", H569*1.25)</f>
        <v>167.5</v>
      </c>
      <c r="K569" s="8">
        <f>IF(G569 = "NULL", "NULL", G569*2)</f>
        <v>9.4532627865961203</v>
      </c>
      <c r="L569" s="8">
        <f>IF(G569 = "NULL", "NULL", H569*2)</f>
        <v>268</v>
      </c>
      <c r="M569" s="11" t="str">
        <f>CONCATENATE(D569, CHAR(10), " - NET WT. ", TEXT(E569, "0.00"), " oz (", F569, " grams)")</f>
        <v>Wild Buffalo Wing Seasoning Ingredients:
sea salt, vinegar powder, cayenne pepper, sugar, garlic, paprika, pepper, turmeric
• Packed in a facility and/or equipment that produces products containing peanuts, tree nuts, soybean, milk, dairy, eggs, fish, shellfish, wheat, sesame. •
 - NET WT. 2.26 oz (64 grams)</v>
      </c>
      <c r="N569" s="12">
        <v>10000000360</v>
      </c>
      <c r="O569" s="12">
        <v>30000000360</v>
      </c>
      <c r="P569" s="12">
        <v>50000000360</v>
      </c>
      <c r="Q569" s="12">
        <v>70000000360</v>
      </c>
      <c r="R569" s="12">
        <v>90000000360</v>
      </c>
      <c r="S569" s="12">
        <v>11000000360</v>
      </c>
      <c r="T569" s="12">
        <v>13000000360</v>
      </c>
      <c r="U569" s="10" t="s">
        <v>38</v>
      </c>
      <c r="V569" s="11" t="s">
        <v>195</v>
      </c>
      <c r="W569" s="8">
        <f>IF(G569 = "NULL", "NULL", G569/4)</f>
        <v>1.181657848324515</v>
      </c>
      <c r="X569" s="8">
        <f>IF(W569 = "NULL", "NULL", W569*28.35)</f>
        <v>33.5</v>
      </c>
      <c r="Y569" s="8">
        <f>IF(G569 = "NULL", "NULL", G569*4)</f>
        <v>18.906525573192241</v>
      </c>
      <c r="Z569" s="8">
        <f>IF(G569 = "NULL", "NULL", H569*4)</f>
        <v>536</v>
      </c>
      <c r="AA569" s="15">
        <v>15000000360</v>
      </c>
      <c r="AB569" s="8">
        <f>IF(OR(E569 = "NULL", G569 = "NULL"), "NULL", (E569+G569)/2)</f>
        <v>3.4920634920634921</v>
      </c>
      <c r="AC569" s="8">
        <f>IF(OR(F569 = "NULL", H569 = "NULL"), "NULL", (F569+H569)/2)</f>
        <v>99</v>
      </c>
      <c r="AD569" s="15">
        <v>17000000360</v>
      </c>
      <c r="AE569" s="8">
        <f>IF(H569 = "NULL", "NULL", AF569/28.35)</f>
        <v>11.816578483245149</v>
      </c>
      <c r="AF569" s="8">
        <f>IF(H569 = "NULL", "NULL", J569*2)</f>
        <v>335</v>
      </c>
      <c r="AG569" s="15">
        <v>19000000360</v>
      </c>
      <c r="AH569" s="8">
        <f>IF(AB569 = "NULL", "NULL", AB569*2)</f>
        <v>6.9841269841269842</v>
      </c>
      <c r="AI569" s="8">
        <f>IF(AC569 = "NULL", "NULL", AC569*2)</f>
        <v>198</v>
      </c>
      <c r="AJ569" s="15">
        <v>21000000360</v>
      </c>
      <c r="AK569" s="13" t="s">
        <v>1593</v>
      </c>
      <c r="AL569" s="11" t="str">
        <f>SUBSTITUTE(D569,CHAR(10)&amp;"• Packed in a facility and/or equipment that produces products containing peanuts, tree nuts, soybean, milk, dairy, eggs, fish, shellfish, wheat, sesame. •","")</f>
        <v>Wild Buffalo Wing Seasoning Ingredients:
sea salt, vinegar powder, cayenne pepper, sugar, garlic, paprika, pepper, turmeric</v>
      </c>
    </row>
    <row r="570" spans="1:38" ht="120" x14ac:dyDescent="0.3">
      <c r="A570" s="41" t="s">
        <v>1243</v>
      </c>
      <c r="B570" s="10" t="s">
        <v>1244</v>
      </c>
      <c r="C570" s="10" t="s">
        <v>1245</v>
      </c>
      <c r="D570" s="11" t="s">
        <v>2172</v>
      </c>
      <c r="E570" s="8">
        <f>IF(F570 = "NULL", "NULL", F570/28.35)</f>
        <v>1.0934744268077601</v>
      </c>
      <c r="F570" s="8">
        <v>31</v>
      </c>
      <c r="G570" s="8">
        <f>IF(H570 = "NULL", "NULL", H570/28.35)</f>
        <v>2.2222222222222223</v>
      </c>
      <c r="H570" s="8">
        <v>63</v>
      </c>
      <c r="I570" s="8">
        <f>IF(G570 = "NULL", "NULL", G570*1.25)</f>
        <v>2.7777777777777777</v>
      </c>
      <c r="J570" s="8">
        <f>IF(G570 = "NULL", "NULL", H570*1.25)</f>
        <v>78.75</v>
      </c>
      <c r="K570" s="8">
        <f>IF(G570 = "NULL", "NULL", G570*2)</f>
        <v>4.4444444444444446</v>
      </c>
      <c r="L570" s="8">
        <f>IF(G570 = "NULL", "NULL", H570*2)</f>
        <v>126</v>
      </c>
      <c r="M570" s="11" t="str">
        <f>CONCATENATE(D570, CHAR(10), " - NET WT. ", TEXT(E570, "0.00"), " oz (", F570, " grams)")</f>
        <v>Wisconsin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570" s="12">
        <v>10000000350</v>
      </c>
      <c r="O570" s="12">
        <v>30000000350</v>
      </c>
      <c r="P570" s="12">
        <v>50000000350</v>
      </c>
      <c r="Q570" s="12">
        <v>70000000350</v>
      </c>
      <c r="R570" s="12">
        <v>90000000350</v>
      </c>
      <c r="S570" s="12">
        <v>11000000350</v>
      </c>
      <c r="T570" s="12">
        <v>13000000350</v>
      </c>
      <c r="U570" s="11"/>
      <c r="V570" s="11"/>
      <c r="W570" s="8">
        <f>IF(G570 = "NULL", "NULL", G570/4)</f>
        <v>0.55555555555555558</v>
      </c>
      <c r="X570" s="8">
        <f>IF(W570 = "NULL", "NULL", W570*28.35)</f>
        <v>15.750000000000002</v>
      </c>
      <c r="Y570" s="8">
        <f>IF(G570 = "NULL", "NULL", G570*4)</f>
        <v>8.8888888888888893</v>
      </c>
      <c r="Z570" s="8">
        <f>IF(G570 = "NULL", "NULL", H570*4)</f>
        <v>252</v>
      </c>
      <c r="AA570" s="15">
        <v>15000000350</v>
      </c>
      <c r="AB570" s="8">
        <f>IF(OR(E570 = "NULL", G570 = "NULL"), "NULL", (E570+G570)/2)</f>
        <v>1.6578483245149913</v>
      </c>
      <c r="AC570" s="8">
        <f>IF(OR(F570 = "NULL", H570 = "NULL"), "NULL", (F570+H570)/2)</f>
        <v>47</v>
      </c>
      <c r="AD570" s="15">
        <v>17000000350</v>
      </c>
      <c r="AE570" s="8">
        <f>IF(H570 = "NULL", "NULL", AF570/28.35)</f>
        <v>5.5555555555555554</v>
      </c>
      <c r="AF570" s="8">
        <f>IF(H570 = "NULL", "NULL", J570*2)</f>
        <v>157.5</v>
      </c>
      <c r="AG570" s="15">
        <v>19000000350</v>
      </c>
      <c r="AH570" s="8">
        <f>IF(AB570 = "NULL", "NULL", AB570*2)</f>
        <v>3.3156966490299826</v>
      </c>
      <c r="AI570" s="8">
        <f>IF(AC570 = "NULL", "NULL", AC570*2)</f>
        <v>94</v>
      </c>
      <c r="AJ570" s="15">
        <v>21000000350</v>
      </c>
      <c r="AK570" s="13" t="s">
        <v>1246</v>
      </c>
      <c r="AL570" s="11" t="str">
        <f>SUBSTITUTE(D570,CHAR(10)&amp;"• Packed in a facility and/or equipment that produces products containing peanuts, tree nuts, soybean, milk, dairy, eggs, fish, shellfish, wheat, sesame. •","")</f>
        <v>Wisconsin Cheddar Popcorn Seasoning Ingredients:
buttermilk powder, cheddar cheese powder (cultured pasteurized milk, salt, enzymes) whey, salt, natural flavor, disodium phosphate
• ALLERGY ALERT: contains milk •</v>
      </c>
    </row>
    <row r="571" spans="1:38" ht="90" x14ac:dyDescent="0.3">
      <c r="A571" s="41" t="s">
        <v>2663</v>
      </c>
      <c r="B571" s="10" t="s">
        <v>2654</v>
      </c>
      <c r="C571" s="10" t="s">
        <v>2655</v>
      </c>
      <c r="D571" s="11" t="s">
        <v>2656</v>
      </c>
      <c r="E571" s="8">
        <f>IF(F571 = "NULL", "NULL", F571/28.35)</f>
        <v>0.8</v>
      </c>
      <c r="F571" s="8">
        <v>22.680000000000003</v>
      </c>
      <c r="G571" s="8">
        <f>IF(H571 = "NULL", "NULL", H571/28.35)</f>
        <v>1.6</v>
      </c>
      <c r="H571" s="8">
        <v>45.360000000000007</v>
      </c>
      <c r="I571" s="8">
        <f>IF(G571 = "NULL", "NULL", G571*1.25)</f>
        <v>2</v>
      </c>
      <c r="J571" s="8">
        <f>IF(G571 = "NULL", "NULL", H571*1.25)</f>
        <v>56.70000000000001</v>
      </c>
      <c r="K571" s="8">
        <f>IF(G571 = "NULL", "NULL", G571*2)</f>
        <v>3.2</v>
      </c>
      <c r="L571" s="8">
        <f>IF(G571 = "NULL", "NULL", H571*2)</f>
        <v>90.720000000000013</v>
      </c>
      <c r="M571" s="11" t="str">
        <f>CONCATENATE(D571, CHAR(10), " - NET WT. ", TEXT(E571, "0.00"), " oz (", F571, " grams)")</f>
        <v>Witch Hill Road Ginger Herbal Lemon Tea Ingredients:
turmeric, ginger, lemongrass, orange peel, licorice and citrus essential oils
• Packed in a facility and/or equipment that produces products containing peanuts, tree nuts, soybean, milk, dairy, eggs, fish, shellfish, wheat, sesame. •
 - NET WT. 0.80 oz (22.68 grams)</v>
      </c>
      <c r="N571" s="12">
        <v>10000000578</v>
      </c>
      <c r="O571" s="12">
        <v>30000000578</v>
      </c>
      <c r="P571" s="12">
        <v>50000000578</v>
      </c>
      <c r="Q571" s="12">
        <v>70000000578</v>
      </c>
      <c r="R571" s="12">
        <v>90000000578</v>
      </c>
      <c r="S571" s="12">
        <v>11000000578</v>
      </c>
      <c r="T571" s="12">
        <v>13000000578</v>
      </c>
      <c r="U571" s="10" t="s">
        <v>38</v>
      </c>
      <c r="V571" s="11" t="s">
        <v>1299</v>
      </c>
      <c r="W571" s="8">
        <f>IF(G571 = "NULL", "NULL", G571/4)</f>
        <v>0.4</v>
      </c>
      <c r="X571" s="8">
        <f>IF(W571 = "NULL", "NULL", W571*28.35)</f>
        <v>11.340000000000002</v>
      </c>
      <c r="Y571" s="8">
        <f>IF(G571 = "NULL", "NULL", G571*4)</f>
        <v>6.4</v>
      </c>
      <c r="Z571" s="8">
        <f>IF(G571 = "NULL", "NULL", H571*4)</f>
        <v>181.44000000000003</v>
      </c>
      <c r="AA571" s="15">
        <v>15000000578</v>
      </c>
      <c r="AB571" s="8">
        <f>IF(OR(E571 = "NULL", G571 = "NULL"), "NULL", (E571+G571)/2)</f>
        <v>1.2000000000000002</v>
      </c>
      <c r="AC571" s="8">
        <f>IF(OR(F571 = "NULL", H571 = "NULL"), "NULL", (F571+H571)/2)</f>
        <v>34.020000000000003</v>
      </c>
      <c r="AD571" s="15">
        <v>17000000578</v>
      </c>
      <c r="AE571" s="8">
        <f>IF(H571 = "NULL", "NULL", AF571/28.35)</f>
        <v>4.0000000000000009</v>
      </c>
      <c r="AF571" s="8">
        <f>IF(H571 = "NULL", "NULL", J571*2)</f>
        <v>113.40000000000002</v>
      </c>
      <c r="AG571" s="15">
        <v>19000000578</v>
      </c>
      <c r="AH571" s="8">
        <f>IF(AB571 = "NULL", "NULL", AB571*2)</f>
        <v>2.4000000000000004</v>
      </c>
      <c r="AI571" s="8">
        <f>IF(AC571 = "NULL", "NULL", AC571*2)</f>
        <v>68.040000000000006</v>
      </c>
      <c r="AJ571" s="15">
        <v>21000000578</v>
      </c>
      <c r="AK571" s="13" t="s">
        <v>2653</v>
      </c>
      <c r="AL571" s="11" t="str">
        <f>SUBSTITUTE(D571,CHAR(10)&amp;"• Packed in a facility and/or equipment that produces products containing peanuts, tree nuts, soybean, milk, dairy, eggs, fish, shellfish, wheat, sesame •","")</f>
        <v>Witch Hill Road Ginger Herbal Lemon Tea Ingredients:
turmeric, ginger, lemongrass, orange peel, licorice and citrus essential oils
• Packed in a facility and/or equipment that produces products containing peanuts, tree nuts, soybean, milk, dairy, eggs, fish, shellfish, wheat, sesame. •</v>
      </c>
    </row>
    <row r="572" spans="1:38" ht="90" x14ac:dyDescent="0.3">
      <c r="A572" s="41" t="s">
        <v>2664</v>
      </c>
      <c r="B572" s="10" t="s">
        <v>2658</v>
      </c>
      <c r="C572" s="10" t="s">
        <v>2659</v>
      </c>
      <c r="D572" s="11" t="s">
        <v>2660</v>
      </c>
      <c r="E572" s="8">
        <f>IF(F572 = "NULL", "NULL", F572/28.35)</f>
        <v>0.8</v>
      </c>
      <c r="F572" s="8">
        <v>22.680000000000003</v>
      </c>
      <c r="G572" s="8">
        <f>IF(H572 = "NULL", "NULL", H572/28.35)</f>
        <v>1.6</v>
      </c>
      <c r="H572" s="8">
        <v>45.360000000000007</v>
      </c>
      <c r="I572" s="8">
        <f>IF(G572 = "NULL", "NULL", G572*1.25)</f>
        <v>2</v>
      </c>
      <c r="J572" s="8">
        <f>IF(G572 = "NULL", "NULL", H572*1.25)</f>
        <v>56.70000000000001</v>
      </c>
      <c r="K572" s="8">
        <f>IF(G572 = "NULL", "NULL", G572*2)</f>
        <v>3.2</v>
      </c>
      <c r="L572" s="8">
        <f>IF(G572 = "NULL", "NULL", H572*2)</f>
        <v>90.720000000000013</v>
      </c>
      <c r="M572" s="11" t="str">
        <f>CONCATENATE(D572, CHAR(10), " - NET WT. ", TEXT(E572, "0.00"), " oz (", F572, " grams)")</f>
        <v>Witches Way Chai Tea Ingredients:
black tea, cinnamon, ginger, cardamom, cloves, and black pepper
• Packed in a facility and/or equipment that produces products containing peanuts, tree nuts, soybean, milk, dairy, eggs, fish, shellfish, wheat, sesame. •
 - NET WT. 0.80 oz (22.68 grams)</v>
      </c>
      <c r="N572" s="12">
        <v>10000000579</v>
      </c>
      <c r="O572" s="12">
        <v>30000000579</v>
      </c>
      <c r="P572" s="12">
        <v>50000000579</v>
      </c>
      <c r="Q572" s="12">
        <v>70000000579</v>
      </c>
      <c r="R572" s="12">
        <v>90000000579</v>
      </c>
      <c r="S572" s="12">
        <v>11000000579</v>
      </c>
      <c r="T572" s="12">
        <v>13000000579</v>
      </c>
      <c r="U572" s="10" t="s">
        <v>38</v>
      </c>
      <c r="V572" s="11" t="s">
        <v>1299</v>
      </c>
      <c r="W572" s="8">
        <f>IF(G572 = "NULL", "NULL", G572/4)</f>
        <v>0.4</v>
      </c>
      <c r="X572" s="8">
        <f>IF(W572 = "NULL", "NULL", W572*28.35)</f>
        <v>11.340000000000002</v>
      </c>
      <c r="Y572" s="8">
        <f>IF(G572 = "NULL", "NULL", G572*4)</f>
        <v>6.4</v>
      </c>
      <c r="Z572" s="8">
        <f>IF(G572 = "NULL", "NULL", H572*4)</f>
        <v>181.44000000000003</v>
      </c>
      <c r="AA572" s="15">
        <v>15000000579</v>
      </c>
      <c r="AB572" s="8">
        <f>IF(OR(E572 = "NULL", G572 = "NULL"), "NULL", (E572+G572)/2)</f>
        <v>1.2000000000000002</v>
      </c>
      <c r="AC572" s="8">
        <f>IF(OR(F572 = "NULL", H572 = "NULL"), "NULL", (F572+H572)/2)</f>
        <v>34.020000000000003</v>
      </c>
      <c r="AD572" s="15">
        <v>17000000579</v>
      </c>
      <c r="AE572" s="8">
        <f>IF(H572 = "NULL", "NULL", AF572/28.35)</f>
        <v>4.0000000000000009</v>
      </c>
      <c r="AF572" s="8">
        <f>IF(H572 = "NULL", "NULL", J572*2)</f>
        <v>113.40000000000002</v>
      </c>
      <c r="AG572" s="15">
        <v>19000000579</v>
      </c>
      <c r="AH572" s="8">
        <f>IF(AB572 = "NULL", "NULL", AB572*2)</f>
        <v>2.4000000000000004</v>
      </c>
      <c r="AI572" s="8">
        <f>IF(AC572 = "NULL", "NULL", AC572*2)</f>
        <v>68.040000000000006</v>
      </c>
      <c r="AJ572" s="15">
        <v>21000000579</v>
      </c>
      <c r="AK572" s="13" t="s">
        <v>2657</v>
      </c>
      <c r="AL572" s="11" t="str">
        <f>SUBSTITUTE(D572,CHAR(10)&amp;"• Packed in a facility and/or equipment that produces products containing peanuts, tree nuts, soybean, milk, dairy, eggs, fish, shellfish, wheat, sesame •","")</f>
        <v>Witches Way Chai Tea Ingredients:
black tea, cinnamon, ginger, cardamom, cloves, and black pepper
• Packed in a facility and/or equipment that produces products containing peanuts, tree nuts, soybean, milk, dairy, eggs, fish, shellfish, wheat, sesame. •</v>
      </c>
    </row>
    <row r="573" spans="1:38" ht="90" x14ac:dyDescent="0.3">
      <c r="A573" s="10" t="s">
        <v>1247</v>
      </c>
      <c r="B573" s="10" t="s">
        <v>1248</v>
      </c>
      <c r="C573" s="10" t="s">
        <v>1248</v>
      </c>
      <c r="D573" s="11" t="s">
        <v>2276</v>
      </c>
      <c r="E573" s="8">
        <f>IF(F573 = "NULL", "NULL", F573/28.35)</f>
        <v>1.9</v>
      </c>
      <c r="F573" s="8">
        <v>53.865000000000002</v>
      </c>
      <c r="G573" s="8">
        <f>IF(H573 = "NULL", "NULL", H573/28.35)</f>
        <v>3.8</v>
      </c>
      <c r="H573" s="8">
        <v>107.73</v>
      </c>
      <c r="I573" s="8">
        <f>IF(G573 = "NULL", "NULL", G573*1.25)</f>
        <v>4.75</v>
      </c>
      <c r="J573" s="8">
        <f>IF(G573 = "NULL", "NULL", H573*1.25)</f>
        <v>134.66249999999999</v>
      </c>
      <c r="K573" s="8">
        <f>IF(G573 = "NULL", "NULL", G573*2)</f>
        <v>7.6</v>
      </c>
      <c r="L573" s="8">
        <f>IF(G573 = "NULL", "NULL", H573*2)</f>
        <v>215.46</v>
      </c>
      <c r="M573" s="11" t="str">
        <f>CONCATENATE(D573, CHAR(10), " - NET WT. ", TEXT(E573, "0.00"), " oz (", F573, " grams)")</f>
        <v>Woodfire BBQ Seasoning Ingredients:
spices (including mustard) salt, dehydrated garlic, paprika, sugar, natural flavor, silicon dioxide
• Packed in a facility and/or equipment that produces products containing peanuts, tree nuts, soybean, milk, dairy, eggs, fish, shellfish, wheat, sesame. •
 - NET WT. 1.90 oz (53.865 grams)</v>
      </c>
      <c r="N573" s="12">
        <v>10000000362</v>
      </c>
      <c r="O573" s="12">
        <v>30000000362</v>
      </c>
      <c r="P573" s="12">
        <v>50000000362</v>
      </c>
      <c r="Q573" s="12">
        <v>70000000362</v>
      </c>
      <c r="R573" s="12">
        <v>90000000362</v>
      </c>
      <c r="S573" s="12">
        <v>11000000362</v>
      </c>
      <c r="T573" s="12">
        <v>13000000362</v>
      </c>
      <c r="U573" s="10"/>
      <c r="V573" s="11"/>
      <c r="W573" s="8">
        <f>IF(G573 = "NULL", "NULL", G573/4)</f>
        <v>0.95</v>
      </c>
      <c r="X573" s="8">
        <f>IF(W573 = "NULL", "NULL", W573*28.35)</f>
        <v>26.932500000000001</v>
      </c>
      <c r="Y573" s="8">
        <f>IF(G573 = "NULL", "NULL", G573*4)</f>
        <v>15.2</v>
      </c>
      <c r="Z573" s="8">
        <f>IF(G573 = "NULL", "NULL", H573*4)</f>
        <v>430.92</v>
      </c>
      <c r="AA573" s="15">
        <v>15000000362</v>
      </c>
      <c r="AB573" s="8">
        <f>IF(OR(E573 = "NULL", G573 = "NULL"), "NULL", (E573+G573)/2)</f>
        <v>2.8499999999999996</v>
      </c>
      <c r="AC573" s="8">
        <f>IF(OR(F573 = "NULL", H573 = "NULL"), "NULL", (F573+H573)/2)</f>
        <v>80.797499999999999</v>
      </c>
      <c r="AD573" s="15">
        <v>17000000362</v>
      </c>
      <c r="AE573" s="8">
        <f>IF(H573 = "NULL", "NULL", AF573/28.35)</f>
        <v>9.5</v>
      </c>
      <c r="AF573" s="8">
        <f>IF(H573 = "NULL", "NULL", J573*2)</f>
        <v>269.32499999999999</v>
      </c>
      <c r="AG573" s="15">
        <v>19000000362</v>
      </c>
      <c r="AH573" s="8">
        <f>IF(AB573 = "NULL", "NULL", AB573*2)</f>
        <v>5.6999999999999993</v>
      </c>
      <c r="AI573" s="8">
        <f>IF(AC573 = "NULL", "NULL", AC573*2)</f>
        <v>161.595</v>
      </c>
      <c r="AJ573" s="15">
        <v>21000000362</v>
      </c>
      <c r="AK573" s="13"/>
      <c r="AL573" s="11" t="str">
        <f>SUBSTITUTE(D573,CHAR(10)&amp;"• Packed in a facility and/or equipment that produces products containing peanuts, tree nuts, soybean, milk, dairy, eggs, fish, shellfish, wheat, sesame. •","")</f>
        <v>Woodfire BBQ Seasoning Ingredients:
spices (including mustard) salt, dehydrated garlic, paprika, sugar, natural flavor, silicon dioxide</v>
      </c>
    </row>
    <row r="574" spans="1:38" ht="75" x14ac:dyDescent="0.3">
      <c r="A574" s="10" t="s">
        <v>1250</v>
      </c>
      <c r="B574" s="10" t="s">
        <v>1251</v>
      </c>
      <c r="C574" s="10" t="s">
        <v>2099</v>
      </c>
      <c r="D574" s="11" t="s">
        <v>2351</v>
      </c>
      <c r="E574" s="8">
        <f>IF(F574 = "NULL", "NULL", F574/28.35)</f>
        <v>0.8</v>
      </c>
      <c r="F574" s="8">
        <v>22.680000000000003</v>
      </c>
      <c r="G574" s="8">
        <f>IF(H574 = "NULL", "NULL", H574/28.35)</f>
        <v>1.6</v>
      </c>
      <c r="H574" s="8">
        <v>45.360000000000007</v>
      </c>
      <c r="I574" s="8">
        <f>IF(G574 = "NULL", "NULL", G574*1.25)</f>
        <v>2</v>
      </c>
      <c r="J574" s="8">
        <f>IF(G574 = "NULL", "NULL", H574*1.25)</f>
        <v>56.70000000000001</v>
      </c>
      <c r="K574" s="8">
        <f>IF(G574 = "NULL", "NULL", G574*2)</f>
        <v>3.2</v>
      </c>
      <c r="L574" s="8">
        <f>IF(G574 = "NULL", "NULL", H574*2)</f>
        <v>90.720000000000013</v>
      </c>
      <c r="M574" s="11" t="str">
        <f>CONCATENATE(D574, CHAR(10), " - NET WT. ", TEXT(E574, "0.00"), " oz (", F574, " grams)")</f>
        <v>Yerba Mate Tea Ingredients:
yerba mate tea
• Packed in a facility and/or equipment that produces products containing peanuts, tree nuts, soybean, milk, dairy, eggs, fish, shellfish, wheat, sesame. •
 - NET WT. 0.80 oz (22.68 grams)</v>
      </c>
      <c r="N574" s="12">
        <v>10000000364</v>
      </c>
      <c r="O574" s="12">
        <v>30000000364</v>
      </c>
      <c r="P574" s="12">
        <v>50000000364</v>
      </c>
      <c r="Q574" s="12">
        <v>70000000364</v>
      </c>
      <c r="R574" s="12">
        <v>90000000364</v>
      </c>
      <c r="S574" s="12">
        <v>11000000364</v>
      </c>
      <c r="T574" s="12">
        <v>13000000364</v>
      </c>
      <c r="U574" s="10" t="s">
        <v>38</v>
      </c>
      <c r="V574" s="11"/>
      <c r="W574" s="8">
        <f>IF(G574 = "NULL", "NULL", G574/4)</f>
        <v>0.4</v>
      </c>
      <c r="X574" s="8">
        <f>IF(W574 = "NULL", "NULL", W574*28.35)</f>
        <v>11.340000000000002</v>
      </c>
      <c r="Y574" s="8">
        <f>IF(G574 = "NULL", "NULL", G574*4)</f>
        <v>6.4</v>
      </c>
      <c r="Z574" s="8">
        <f>IF(G574 = "NULL", "NULL", H574*4)</f>
        <v>181.44000000000003</v>
      </c>
      <c r="AA574" s="15">
        <v>15000000364</v>
      </c>
      <c r="AB574" s="8">
        <f>IF(OR(E574 = "NULL", G574 = "NULL"), "NULL", (E574+G574)/2)</f>
        <v>1.2000000000000002</v>
      </c>
      <c r="AC574" s="8">
        <f>IF(OR(F574 = "NULL", H574 = "NULL"), "NULL", (F574+H574)/2)</f>
        <v>34.020000000000003</v>
      </c>
      <c r="AD574" s="15">
        <v>17000000364</v>
      </c>
      <c r="AE574" s="8">
        <f>IF(H574 = "NULL", "NULL", AF574/28.35)</f>
        <v>4.0000000000000009</v>
      </c>
      <c r="AF574" s="8">
        <f>IF(H574 = "NULL", "NULL", J574*2)</f>
        <v>113.40000000000002</v>
      </c>
      <c r="AG574" s="15">
        <v>19000000364</v>
      </c>
      <c r="AH574" s="8">
        <f>IF(AB574 = "NULL", "NULL", AB574*2)</f>
        <v>2.4000000000000004</v>
      </c>
      <c r="AI574" s="8">
        <f>IF(AC574 = "NULL", "NULL", AC574*2)</f>
        <v>68.040000000000006</v>
      </c>
      <c r="AJ574" s="15">
        <v>21000000364</v>
      </c>
      <c r="AK574" s="13"/>
      <c r="AL574" s="11" t="str">
        <f>SUBSTITUTE(D574,CHAR(10)&amp;"• Packed in a facility and/or equipment that produces products containing peanuts, tree nuts, soybean, milk, dairy, eggs, fish, shellfish, wheat, sesame. •","")</f>
        <v>Yerba Mate Tea Ingredients:
yerba mate tea</v>
      </c>
    </row>
    <row r="575" spans="1:38" ht="75" x14ac:dyDescent="0.3">
      <c r="A575" s="10" t="s">
        <v>1252</v>
      </c>
      <c r="B575" s="10" t="s">
        <v>1253</v>
      </c>
      <c r="C575" s="10" t="s">
        <v>1254</v>
      </c>
      <c r="D575" s="11" t="s">
        <v>2350</v>
      </c>
      <c r="E575" s="8">
        <f>IF(F575 = "NULL", "NULL", F575/28.35)</f>
        <v>0.8</v>
      </c>
      <c r="F575" s="8">
        <v>22.680000000000003</v>
      </c>
      <c r="G575" s="8">
        <f>IF(H575 = "NULL", "NULL", H575/28.35)</f>
        <v>1.6</v>
      </c>
      <c r="H575" s="8">
        <v>45.360000000000007</v>
      </c>
      <c r="I575" s="8">
        <f>IF(G575 = "NULL", "NULL", G575*1.25)</f>
        <v>2</v>
      </c>
      <c r="J575" s="8">
        <f>IF(G575 = "NULL", "NULL", H575*1.25)</f>
        <v>56.70000000000001</v>
      </c>
      <c r="K575" s="8">
        <f>IF(G575 = "NULL", "NULL", G575*2)</f>
        <v>3.2</v>
      </c>
      <c r="L575" s="8">
        <f>IF(G575 = "NULL", "NULL", H575*2)</f>
        <v>90.720000000000013</v>
      </c>
      <c r="M575" s="11" t="str">
        <f>CONCATENATE(D575, CHAR(10), " - NET WT. ", TEXT(E575, "0.00"), " oz (", F575, " grams)")</f>
        <v>Yun YU Green Tea Ingredients:
yun wu tea
• Packed in a facility and/or equipment that produces products containing peanuts, tree nuts, soybean, milk, dairy, eggs, fish, shellfish, wheat, sesame. •
 - NET WT. 0.80 oz (22.68 grams)</v>
      </c>
      <c r="N575" s="12">
        <v>10000000365</v>
      </c>
      <c r="O575" s="12">
        <v>30000000365</v>
      </c>
      <c r="P575" s="12">
        <v>50000000365</v>
      </c>
      <c r="Q575" s="12">
        <v>70000000365</v>
      </c>
      <c r="R575" s="12">
        <v>90000000365</v>
      </c>
      <c r="S575" s="12">
        <v>11000000365</v>
      </c>
      <c r="T575" s="12">
        <v>13000000365</v>
      </c>
      <c r="U575" s="10" t="s">
        <v>38</v>
      </c>
      <c r="V575" s="11"/>
      <c r="W575" s="8">
        <f>IF(G575 = "NULL", "NULL", G575/4)</f>
        <v>0.4</v>
      </c>
      <c r="X575" s="8">
        <f>IF(W575 = "NULL", "NULL", W575*28.35)</f>
        <v>11.340000000000002</v>
      </c>
      <c r="Y575" s="8">
        <f>IF(G575 = "NULL", "NULL", G575*4)</f>
        <v>6.4</v>
      </c>
      <c r="Z575" s="8">
        <f>IF(G575 = "NULL", "NULL", H575*4)</f>
        <v>181.44000000000003</v>
      </c>
      <c r="AA575" s="15">
        <v>15000000365</v>
      </c>
      <c r="AB575" s="8">
        <f>IF(OR(E575 = "NULL", G575 = "NULL"), "NULL", (E575+G575)/2)</f>
        <v>1.2000000000000002</v>
      </c>
      <c r="AC575" s="8">
        <f>IF(OR(F575 = "NULL", H575 = "NULL"), "NULL", (F575+H575)/2)</f>
        <v>34.020000000000003</v>
      </c>
      <c r="AD575" s="15">
        <v>17000000365</v>
      </c>
      <c r="AE575" s="8">
        <f>IF(H575 = "NULL", "NULL", AF575/28.35)</f>
        <v>4.0000000000000009</v>
      </c>
      <c r="AF575" s="8">
        <f>IF(H575 = "NULL", "NULL", J575*2)</f>
        <v>113.40000000000002</v>
      </c>
      <c r="AG575" s="15">
        <v>19000000365</v>
      </c>
      <c r="AH575" s="8">
        <f>IF(AB575 = "NULL", "NULL", AB575*2)</f>
        <v>2.4000000000000004</v>
      </c>
      <c r="AI575" s="8">
        <f>IF(AC575 = "NULL", "NULL", AC575*2)</f>
        <v>68.040000000000006</v>
      </c>
      <c r="AJ575" s="15">
        <v>21000000365</v>
      </c>
      <c r="AK575" s="13"/>
      <c r="AL575" s="11" t="str">
        <f>SUBSTITUTE(D575,CHAR(10)&amp;"• Packed in a facility and/or equipment that produces products containing peanuts, tree nuts, soybean, milk, dairy, eggs, fish, shellfish, wheat, sesame. •","")</f>
        <v>Yun YU Green Tea Ingredients:
yun wu tea</v>
      </c>
    </row>
    <row r="576" spans="1:38" ht="90" x14ac:dyDescent="0.3">
      <c r="A576" s="10" t="s">
        <v>1255</v>
      </c>
      <c r="B576" s="10" t="s">
        <v>1256</v>
      </c>
      <c r="C576" s="10" t="s">
        <v>1257</v>
      </c>
      <c r="D576" s="11" t="s">
        <v>2287</v>
      </c>
      <c r="E576" s="8">
        <f>IF(F576 = "NULL", "NULL", F576/28.35)</f>
        <v>2.0499999999999998</v>
      </c>
      <c r="F576" s="8">
        <v>58.1175</v>
      </c>
      <c r="G576" s="8">
        <f>IF(H576 = "NULL", "NULL", H576/28.35)</f>
        <v>4.0999999999999996</v>
      </c>
      <c r="H576" s="8">
        <v>116.235</v>
      </c>
      <c r="I576" s="8">
        <f>IF(G576 = "NULL", "NULL", G576*1.25)</f>
        <v>5.125</v>
      </c>
      <c r="J576" s="8">
        <f>IF(G576 = "NULL", "NULL", H576*1.25)</f>
        <v>145.29374999999999</v>
      </c>
      <c r="K576" s="8">
        <f>IF(G576 = "NULL", "NULL", G576*2)</f>
        <v>8.1999999999999993</v>
      </c>
      <c r="L576" s="8">
        <f>IF(G576 = "NULL", "NULL", H576*2)</f>
        <v>232.47</v>
      </c>
      <c r="M576" s="11" t="str">
        <f>CONCATENATE(D576, CHAR(10), " - NET WT. ", TEXT(E576, "0.00"), " oz (", F576, " grams)")</f>
        <v>Zesty Grill Seasoning Ingredients:
onion, red bell peppers, salt, spices, sugar, garlic, grill flavor (from sunflower oil) natural flavor
• Packed in a facility and/or equipment that produces products containing peanuts, tree nuts, soybean, milk, dairy, eggs, fish, shellfish, wheat, sesame. •
 - NET WT. 2.05 oz (58.1175 grams)</v>
      </c>
      <c r="N576" s="12">
        <v>10000000368</v>
      </c>
      <c r="O576" s="12">
        <v>30000000368</v>
      </c>
      <c r="P576" s="12">
        <v>50000000368</v>
      </c>
      <c r="Q576" s="12">
        <v>70000000368</v>
      </c>
      <c r="R576" s="12">
        <v>90000000368</v>
      </c>
      <c r="S576" s="12">
        <v>11000000368</v>
      </c>
      <c r="T576" s="12">
        <v>13000000368</v>
      </c>
      <c r="U576" s="10"/>
      <c r="V576" s="11"/>
      <c r="W576" s="8">
        <f>IF(G576 = "NULL", "NULL", G576/4)</f>
        <v>1.0249999999999999</v>
      </c>
      <c r="X576" s="8">
        <f>IF(W576 = "NULL", "NULL", W576*28.35)</f>
        <v>29.05875</v>
      </c>
      <c r="Y576" s="8">
        <f>IF(G576 = "NULL", "NULL", G576*4)</f>
        <v>16.399999999999999</v>
      </c>
      <c r="Z576" s="8">
        <f>IF(G576 = "NULL", "NULL", H576*4)</f>
        <v>464.94</v>
      </c>
      <c r="AA576" s="15">
        <v>15000000368</v>
      </c>
      <c r="AB576" s="8">
        <f>IF(OR(E576 = "NULL", G576 = "NULL"), "NULL", (E576+G576)/2)</f>
        <v>3.0749999999999997</v>
      </c>
      <c r="AC576" s="8">
        <f>IF(OR(F576 = "NULL", H576 = "NULL"), "NULL", (F576+H576)/2)</f>
        <v>87.176249999999996</v>
      </c>
      <c r="AD576" s="15">
        <v>17000000368</v>
      </c>
      <c r="AE576" s="8">
        <f>IF(H576 = "NULL", "NULL", AF576/28.35)</f>
        <v>10.249999999999998</v>
      </c>
      <c r="AF576" s="8">
        <f>IF(H576 = "NULL", "NULL", J576*2)</f>
        <v>290.58749999999998</v>
      </c>
      <c r="AG576" s="15">
        <v>19000000368</v>
      </c>
      <c r="AH576" s="8">
        <f>IF(AB576 = "NULL", "NULL", AB576*2)</f>
        <v>6.1499999999999995</v>
      </c>
      <c r="AI576" s="8">
        <f>IF(AC576 = "NULL", "NULL", AC576*2)</f>
        <v>174.35249999999999</v>
      </c>
      <c r="AJ576" s="15">
        <v>21000000368</v>
      </c>
      <c r="AK576" s="13"/>
      <c r="AL576" s="11" t="str">
        <f>SUBSTITUTE(D576,CHAR(10)&amp;"• Packed in a facility and/or equipment that produces products containing peanuts, tree nuts, soybean, milk, dairy, eggs, fish, shellfish, wheat, sesame. •","")</f>
        <v>Zesty Grill Seasoning Ingredients:
onion, red bell peppers, salt, spices, sugar, garlic, grill flavor (from sunflower oil) natural flavor</v>
      </c>
    </row>
    <row r="577" spans="1:38" ht="90" x14ac:dyDescent="0.3">
      <c r="A577" s="39" t="s">
        <v>1258</v>
      </c>
      <c r="B577" s="10" t="s">
        <v>1259</v>
      </c>
      <c r="C577" s="10" t="s">
        <v>1260</v>
      </c>
      <c r="D577" s="11" t="s">
        <v>2132</v>
      </c>
      <c r="E577" s="8">
        <f>IF(F577 = "NULL", "NULL", F577/28.35)</f>
        <v>1.95</v>
      </c>
      <c r="F577" s="8">
        <v>55.282499999999999</v>
      </c>
      <c r="G577" s="8">
        <f>IF(H577 = "NULL", "NULL", H577/28.35)</f>
        <v>3.9</v>
      </c>
      <c r="H577" s="8">
        <v>110.565</v>
      </c>
      <c r="I577" s="8">
        <f>IF(G577 = "NULL", "NULL", G577*1.25)</f>
        <v>4.875</v>
      </c>
      <c r="J577" s="8">
        <f>IF(G577 = "NULL", "NULL", H577*1.25)</f>
        <v>138.20625000000001</v>
      </c>
      <c r="K577" s="8">
        <f>IF(G577 = "NULL", "NULL", G577*2)</f>
        <v>7.8</v>
      </c>
      <c r="L577" s="8">
        <f>IF(G577 = "NULL", "NULL", H577*2)</f>
        <v>221.13</v>
      </c>
      <c r="M577" s="11" t="str">
        <f>CONCATENATE(D577, CHAR(10), " - NET WT. ", TEXT(E577, "0.00"), " oz (", F577, " grams)")</f>
        <v>Zesty Italian Bread Dip Ingredients:
dehydrated garlic, spices, orange peel, citric acid, corn oil
• Packed in a facility and/or equipment that produces products containing peanuts, tree nuts, soybean, milk, dairy, eggs, fish, shellfish, wheat, sesame. •
 - NET WT. 1.95 oz (55.2825 grams)</v>
      </c>
      <c r="N577" s="12">
        <v>10000000366</v>
      </c>
      <c r="O577" s="12">
        <v>30000000366</v>
      </c>
      <c r="P577" s="12">
        <v>50000000366</v>
      </c>
      <c r="Q577" s="12">
        <v>70000000366</v>
      </c>
      <c r="R577" s="12">
        <v>90000000366</v>
      </c>
      <c r="S577" s="12">
        <v>11000000366</v>
      </c>
      <c r="T577" s="12">
        <v>13000000366</v>
      </c>
      <c r="U577" s="10" t="s">
        <v>38</v>
      </c>
      <c r="V577" s="11" t="s">
        <v>1300</v>
      </c>
      <c r="W577" s="8">
        <f>IF(G577 = "NULL", "NULL", G577/4)</f>
        <v>0.97499999999999998</v>
      </c>
      <c r="X577" s="8">
        <f>IF(W577 = "NULL", "NULL", W577*28.35)</f>
        <v>27.641249999999999</v>
      </c>
      <c r="Y577" s="8">
        <f>IF(G577 = "NULL", "NULL", G577*4)</f>
        <v>15.6</v>
      </c>
      <c r="Z577" s="8">
        <f>IF(G577 = "NULL", "NULL", H577*4)</f>
        <v>442.26</v>
      </c>
      <c r="AA577" s="15">
        <v>15000000366</v>
      </c>
      <c r="AB577" s="8">
        <f>IF(OR(E577 = "NULL", G577 = "NULL"), "NULL", (E577+G577)/2)</f>
        <v>2.9249999999999998</v>
      </c>
      <c r="AC577" s="8">
        <f>IF(OR(F577 = "NULL", H577 = "NULL"), "NULL", (F577+H577)/2)</f>
        <v>82.923749999999998</v>
      </c>
      <c r="AD577" s="15">
        <v>17000000366</v>
      </c>
      <c r="AE577" s="8">
        <f>IF(H577 = "NULL", "NULL", AF577/28.35)</f>
        <v>9.75</v>
      </c>
      <c r="AF577" s="8">
        <f>IF(H577 = "NULL", "NULL", J577*2)</f>
        <v>276.41250000000002</v>
      </c>
      <c r="AG577" s="15">
        <v>19000000366</v>
      </c>
      <c r="AH577" s="8">
        <f>IF(AB577 = "NULL", "NULL", AB577*2)</f>
        <v>5.85</v>
      </c>
      <c r="AI577" s="8">
        <f>IF(AC577 = "NULL", "NULL", AC577*2)</f>
        <v>165.8475</v>
      </c>
      <c r="AJ577" s="15">
        <v>21000000366</v>
      </c>
      <c r="AK577" s="13" t="s">
        <v>1899</v>
      </c>
      <c r="AL577" s="11" t="str">
        <f>SUBSTITUTE(D577,CHAR(10)&amp;"• Packed in a facility and/or equipment that produces products containing peanuts, tree nuts, soybean, milk, dairy, eggs, fish, shellfish, wheat, sesame. •","")</f>
        <v>Zesty Italian Bread Dip Ingredients:
dehydrated garlic, spices, orange peel, citric acid, corn oil</v>
      </c>
    </row>
    <row r="578" spans="1:38" ht="90" x14ac:dyDescent="0.3">
      <c r="A578" s="41" t="s">
        <v>1261</v>
      </c>
      <c r="B578" s="10" t="s">
        <v>1957</v>
      </c>
      <c r="C578" s="10" t="s">
        <v>1958</v>
      </c>
      <c r="D578" s="11" t="s">
        <v>2196</v>
      </c>
      <c r="E578" s="8">
        <f>IF(F578 = "NULL", "NULL", F578/28.35)</f>
        <v>1.95</v>
      </c>
      <c r="F578" s="8">
        <v>55.282499999999999</v>
      </c>
      <c r="G578" s="8">
        <f>IF(H578 = "NULL", "NULL", H578/28.35)</f>
        <v>3.9</v>
      </c>
      <c r="H578" s="8">
        <v>110.565</v>
      </c>
      <c r="I578" s="8">
        <f>IF(G578 = "NULL", "NULL", G578*1.25)</f>
        <v>4.875</v>
      </c>
      <c r="J578" s="8">
        <f>IF(G578 = "NULL", "NULL", H578*1.25)</f>
        <v>138.20625000000001</v>
      </c>
      <c r="K578" s="8">
        <f>IF(G578 = "NULL", "NULL", G578*2)</f>
        <v>7.8</v>
      </c>
      <c r="L578" s="8">
        <f>IF(G578 = "NULL", "NULL", H578*2)</f>
        <v>221.13</v>
      </c>
      <c r="M578" s="11" t="str">
        <f>CONCATENATE(D578, CHAR(10), " - NET WT. ", TEXT(E578, "0.00"), " oz (", F578, " grams)")</f>
        <v>Zesty Italian Bread Dip &amp; Seasoning Ingredients:
dehydrated garlic, spices, orange peel, citric acid, corn oil
• Packed in a facility and/or equipment that produces products containing peanuts, tree nuts, soybean, milk, dairy, eggs, fish, shellfish, wheat, sesame. •
 - NET WT. 1.95 oz (55.2825 grams)</v>
      </c>
      <c r="N578" s="12">
        <v>10000000455</v>
      </c>
      <c r="O578" s="12">
        <v>30000000455</v>
      </c>
      <c r="P578" s="12">
        <v>50000000455</v>
      </c>
      <c r="Q578" s="12">
        <v>70000000455</v>
      </c>
      <c r="R578" s="12">
        <v>90000000455</v>
      </c>
      <c r="S578" s="12">
        <v>11000000455</v>
      </c>
      <c r="T578" s="12">
        <v>13000000455</v>
      </c>
      <c r="U578" s="11" t="s">
        <v>38</v>
      </c>
      <c r="V578" s="11"/>
      <c r="W578" s="8">
        <f>IF(G578 = "NULL", "NULL", G578/4)</f>
        <v>0.97499999999999998</v>
      </c>
      <c r="X578" s="8">
        <f>IF(W578 = "NULL", "NULL", W578*28.35)</f>
        <v>27.641249999999999</v>
      </c>
      <c r="Y578" s="8">
        <f>IF(G578 = "NULL", "NULL", G578*4)</f>
        <v>15.6</v>
      </c>
      <c r="Z578" s="8">
        <f>IF(G578 = "NULL", "NULL", H578*4)</f>
        <v>442.26</v>
      </c>
      <c r="AA578" s="15">
        <v>15000000455</v>
      </c>
      <c r="AB578" s="8">
        <f>IF(OR(E578 = "NULL", G578 = "NULL"), "NULL", (E578+G578)/2)</f>
        <v>2.9249999999999998</v>
      </c>
      <c r="AC578" s="8">
        <f>IF(OR(F578 = "NULL", H578 = "NULL"), "NULL", (F578+H578)/2)</f>
        <v>82.923749999999998</v>
      </c>
      <c r="AD578" s="15">
        <v>17000000455</v>
      </c>
      <c r="AE578" s="8">
        <f>IF(H578 = "NULL", "NULL", AF578/28.35)</f>
        <v>9.75</v>
      </c>
      <c r="AF578" s="8">
        <f>IF(H578 = "NULL", "NULL", J578*2)</f>
        <v>276.41250000000002</v>
      </c>
      <c r="AG578" s="15">
        <v>19000000455</v>
      </c>
      <c r="AH578" s="8">
        <f>IF(AB578 = "NULL", "NULL", AB578*2)</f>
        <v>5.85</v>
      </c>
      <c r="AI578" s="8">
        <f>IF(AC578 = "NULL", "NULL", AC578*2)</f>
        <v>165.8475</v>
      </c>
      <c r="AJ578" s="15">
        <v>21000000455</v>
      </c>
      <c r="AK578" s="13" t="s">
        <v>1262</v>
      </c>
      <c r="AL578" s="11" t="str">
        <f>SUBSTITUTE(D578,CHAR(10)&amp;"• Packed in a facility and/or equipment that produces products containing peanuts, tree nuts, soybean, milk, dairy, eggs, fish, shellfish, wheat, sesame. •","")</f>
        <v>Zesty Italian Bread Dip &amp; Seasoning Ingredients:
dehydrated garlic, spices, orange peel, citric acid, corn oil</v>
      </c>
    </row>
    <row r="579" spans="1:38" ht="90" x14ac:dyDescent="0.3">
      <c r="A579" s="10" t="s">
        <v>2074</v>
      </c>
      <c r="B579" s="10" t="s">
        <v>2075</v>
      </c>
      <c r="C579" s="10" t="s">
        <v>2076</v>
      </c>
      <c r="D579" s="11" t="s">
        <v>2516</v>
      </c>
      <c r="E579" s="8">
        <f>IF(F579 = "NULL", "NULL", F579/28.35)</f>
        <v>1.8500881834215168</v>
      </c>
      <c r="F579" s="8">
        <v>52.45</v>
      </c>
      <c r="G579" s="8">
        <f>IF(H579 = "NULL", "NULL", H579/28.35)</f>
        <v>3.7001763668430336</v>
      </c>
      <c r="H579" s="8">
        <v>104.9</v>
      </c>
      <c r="I579" s="8">
        <f>IF(G579 = "NULL", "NULL", G579*1.25)</f>
        <v>4.6252204585537919</v>
      </c>
      <c r="J579" s="8">
        <f>IF(G579 = "NULL", "NULL", H579*1.25)</f>
        <v>131.125</v>
      </c>
      <c r="K579" s="8">
        <f>IF(G579 = "NULL", "NULL", G579*2)</f>
        <v>7.4003527336860673</v>
      </c>
      <c r="L579" s="8">
        <f>IF(G579 = "NULL", "NULL", H579*2)</f>
        <v>209.8</v>
      </c>
      <c r="M579" s="11" t="str">
        <f>CONCATENATE(D579, CHAR(10), " - NET WT. ", TEXT(E579, "0.00"), " oz (", F579, " grams)")</f>
        <v>Zesty Latin Chorizo Seasoning Ingredients:
garlic, cumin, paprika, salt, ancho pepper, coriander, thyme, bay leaf, cinnamon, clove, black pepper, oregano
• Packed in a facility and/or equipment that produces products containing peanuts, tree nuts, soybean, milk, dairy, eggs, fish, shellfish, wheat, sesame. •
 - NET WT. 1.85 oz (52.45 grams)</v>
      </c>
      <c r="N579" s="12">
        <v>10000000574</v>
      </c>
      <c r="O579" s="12">
        <v>30000000574</v>
      </c>
      <c r="P579" s="12">
        <v>50000000574</v>
      </c>
      <c r="Q579" s="12">
        <v>70000000574</v>
      </c>
      <c r="R579" s="12">
        <v>90000000574</v>
      </c>
      <c r="S579" s="12">
        <v>11000000574</v>
      </c>
      <c r="T579" s="12">
        <v>13000000574</v>
      </c>
      <c r="U579" s="24"/>
      <c r="W579" s="8">
        <f>IF(G579 = "NULL", "NULL", G579/4)</f>
        <v>0.92504409171075841</v>
      </c>
      <c r="X579" s="8">
        <f>IF(W579 = "NULL", "NULL", W579*28.35)</f>
        <v>26.225000000000001</v>
      </c>
      <c r="Y579" s="8">
        <f>IF(G579 = "NULL", "NULL", G579*4)</f>
        <v>14.800705467372135</v>
      </c>
      <c r="Z579" s="8">
        <f>IF(G579 = "NULL", "NULL", H579*4)</f>
        <v>419.6</v>
      </c>
      <c r="AA579" s="15">
        <v>15000000574</v>
      </c>
      <c r="AB579" s="8">
        <f>IF(OR(E579 = "NULL", G579 = "NULL"), "NULL", (E579+G579)/2)</f>
        <v>2.7751322751322753</v>
      </c>
      <c r="AC579" s="8">
        <f>IF(OR(F579 = "NULL", H579 = "NULL"), "NULL", (F579+H579)/2)</f>
        <v>78.675000000000011</v>
      </c>
      <c r="AD579" s="15">
        <v>17000000574</v>
      </c>
      <c r="AE579" s="15">
        <f>IF(H579 = "NULL", "NULL", AF579/28.35)</f>
        <v>9.2504409171075839</v>
      </c>
      <c r="AF579" s="15">
        <f>IF(H579 = "NULL", "NULL", J579*2)</f>
        <v>262.25</v>
      </c>
      <c r="AG579" s="15">
        <v>19000000574</v>
      </c>
      <c r="AH579" s="8">
        <f>IF(AB579 = "NULL", "NULL", AB579*2)</f>
        <v>5.5502645502645507</v>
      </c>
      <c r="AI579" s="8">
        <f>IF(AC579 = "NULL", "NULL", AC579*2)</f>
        <v>157.35000000000002</v>
      </c>
      <c r="AJ579" s="15">
        <v>21000000574</v>
      </c>
      <c r="AK579" s="13" t="s">
        <v>2077</v>
      </c>
      <c r="AL579" s="11" t="str">
        <f>SUBSTITUTE(D579,CHAR(10)&amp;"• Packed in a facility and/or equipment that produces products containing peanuts, tree nuts, soybean, milk, dairy, eggs, fish, shellfish, wheat, sesame. •","")</f>
        <v>Zesty Latin Chorizo Seasoning Ingredients:
garlic, cumin, paprika, salt, ancho pepper, coriander, thyme, bay leaf, cinnamon, clove, black pepper, oregano</v>
      </c>
    </row>
    <row r="580" spans="1:38" ht="90" x14ac:dyDescent="0.3">
      <c r="A580" s="10" t="s">
        <v>1263</v>
      </c>
      <c r="B580" s="10" t="s">
        <v>1329</v>
      </c>
      <c r="C580" s="10" t="s">
        <v>1329</v>
      </c>
      <c r="D580" s="11" t="s">
        <v>2269</v>
      </c>
      <c r="E580" s="8">
        <f>IF(F580 = "NULL", "NULL", F580/28.35)</f>
        <v>0.91710758377425039</v>
      </c>
      <c r="F580" s="8">
        <v>26</v>
      </c>
      <c r="G580" s="8">
        <f>IF(H580 = "NULL", "NULL", H580/28.35)</f>
        <v>1.9400352733686066</v>
      </c>
      <c r="H580" s="8">
        <v>55</v>
      </c>
      <c r="I580" s="8">
        <f>IF(G580 = "NULL", "NULL", G580*1.25)</f>
        <v>2.4250440917107583</v>
      </c>
      <c r="J580" s="8">
        <f>IF(G580 = "NULL", "NULL", H580*1.25)</f>
        <v>68.75</v>
      </c>
      <c r="K580" s="8">
        <f>IF(G580 = "NULL", "NULL", G580*2)</f>
        <v>3.8800705467372132</v>
      </c>
      <c r="L580" s="8">
        <f>IF(G580 = "NULL", "NULL", H580*2)</f>
        <v>110</v>
      </c>
      <c r="M580" s="11" t="str">
        <f>CONCATENATE(D580, CHAR(10), " - NET WT. ", TEXT(E580, "0.00"), " oz (", F580, " grams)")</f>
        <v>Zesty Taco Seasoning Ingredients:
paprika, salt, onion, corn meal, garlic, flour, cocoa, citric acid, spices
• Packed in a facility and/or equipment that produces products containing peanuts, tree nuts, soybean, milk, dairy, eggs, fish, shellfish, wheat, sesame. •
 - NET WT. 0.92 oz (26 grams)</v>
      </c>
      <c r="N580" s="12">
        <v>10000000367</v>
      </c>
      <c r="O580" s="12">
        <v>30000000367</v>
      </c>
      <c r="P580" s="12">
        <v>50000000367</v>
      </c>
      <c r="Q580" s="12">
        <v>70000000367</v>
      </c>
      <c r="R580" s="12">
        <v>90000000367</v>
      </c>
      <c r="S580" s="12">
        <v>11000000367</v>
      </c>
      <c r="T580" s="12">
        <v>13000000367</v>
      </c>
      <c r="U580" s="10"/>
      <c r="V580" s="11" t="s">
        <v>195</v>
      </c>
      <c r="W580" s="8">
        <f>IF(G580 = "NULL", "NULL", G580/4)</f>
        <v>0.48500881834215165</v>
      </c>
      <c r="X580" s="8">
        <f>IF(W580 = "NULL", "NULL", W580*28.35)</f>
        <v>13.75</v>
      </c>
      <c r="Y580" s="8">
        <f>IF(G580 = "NULL", "NULL", G580*4)</f>
        <v>7.7601410934744264</v>
      </c>
      <c r="Z580" s="8">
        <f>IF(G580 = "NULL", "NULL", H580*4)</f>
        <v>220</v>
      </c>
      <c r="AA580" s="15">
        <v>15000000367</v>
      </c>
      <c r="AB580" s="8">
        <f>IF(OR(E580 = "NULL", G580 = "NULL"), "NULL", (E580+G580)/2)</f>
        <v>1.4285714285714284</v>
      </c>
      <c r="AC580" s="8">
        <f>IF(OR(F580 = "NULL", H580 = "NULL"), "NULL", (F580+H580)/2)</f>
        <v>40.5</v>
      </c>
      <c r="AD580" s="15">
        <v>17000000367</v>
      </c>
      <c r="AE580" s="8">
        <f>IF(H580 = "NULL", "NULL", AF580/28.35)</f>
        <v>4.8500881834215166</v>
      </c>
      <c r="AF580" s="8">
        <f>IF(H580 = "NULL", "NULL", J580*2)</f>
        <v>137.5</v>
      </c>
      <c r="AG580" s="15">
        <v>19000000367</v>
      </c>
      <c r="AH580" s="8">
        <f>IF(AB580 = "NULL", "NULL", AB580*2)</f>
        <v>2.8571428571428568</v>
      </c>
      <c r="AI580" s="8">
        <f>IF(AC580 = "NULL", "NULL", AC580*2)</f>
        <v>81</v>
      </c>
      <c r="AJ580" s="15">
        <v>21000000367</v>
      </c>
      <c r="AK580" s="13" t="s">
        <v>1592</v>
      </c>
      <c r="AL580" s="11" t="str">
        <f>SUBSTITUTE(D580,CHAR(10)&amp;"• Packed in a facility and/or equipment that produces products containing peanuts, tree nuts, soybean, milk, dairy, eggs, fish, shellfish, wheat, sesame. •","")</f>
        <v>Zesty Taco Seasoning Ingredients:
paprika, salt, onion, corn meal, garlic, flour, cocoa, citric acid, spices</v>
      </c>
    </row>
  </sheetData>
  <sortState xmlns:xlrd2="http://schemas.microsoft.com/office/spreadsheetml/2017/richdata2" ref="A2:L580">
    <sortCondition ref="A1:A580"/>
  </sortState>
  <phoneticPr fontId="6" type="noConversion"/>
  <conditionalFormatting sqref="A1:A1048576">
    <cfRule type="duplicateValues" dxfId="8" priority="1"/>
    <cfRule type="duplicateValues" dxfId="7" priority="3"/>
    <cfRule type="duplicateValues" dxfId="6" priority="4"/>
  </conditionalFormatting>
  <conditionalFormatting sqref="A4">
    <cfRule type="duplicateValues" dxfId="5" priority="2"/>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7ABB-426B-4D55-A0EE-6EC055AF0250}">
  <dimension ref="A1:I91"/>
  <sheetViews>
    <sheetView zoomScale="85" zoomScaleNormal="85" workbookViewId="0">
      <pane ySplit="1" topLeftCell="A2" activePane="bottomLeft" state="frozen"/>
      <selection pane="bottomLeft" activeCell="E2" sqref="E2"/>
    </sheetView>
  </sheetViews>
  <sheetFormatPr defaultRowHeight="14.4" x14ac:dyDescent="0.3"/>
  <cols>
    <col min="1" max="1" width="15.5546875" style="6" customWidth="1"/>
    <col min="2" max="2" width="56" style="3" bestFit="1" customWidth="1"/>
    <col min="3" max="3" width="18.44140625" style="1" bestFit="1" customWidth="1"/>
    <col min="4" max="5" width="26.44140625" style="1" customWidth="1"/>
    <col min="6" max="6" width="18.44140625" style="1" bestFit="1" customWidth="1"/>
    <col min="7" max="7" width="27" style="1" customWidth="1"/>
    <col min="8" max="8" width="18.44140625" style="1" bestFit="1" customWidth="1"/>
    <col min="9" max="9" width="20.6640625" style="1" bestFit="1" customWidth="1"/>
  </cols>
  <sheetData>
    <row r="1" spans="1:9" ht="42" x14ac:dyDescent="0.3">
      <c r="A1" s="4" t="s">
        <v>1579</v>
      </c>
      <c r="B1" s="4" t="s">
        <v>1580</v>
      </c>
      <c r="C1" s="5" t="s">
        <v>1339</v>
      </c>
      <c r="D1" s="5" t="s">
        <v>1342</v>
      </c>
      <c r="E1" s="5" t="s">
        <v>1365</v>
      </c>
      <c r="F1" s="5" t="s">
        <v>1677</v>
      </c>
      <c r="G1" s="5" t="s">
        <v>1366</v>
      </c>
      <c r="H1" s="5" t="s">
        <v>1340</v>
      </c>
      <c r="I1" s="5" t="s">
        <v>1341</v>
      </c>
    </row>
    <row r="2" spans="1:9" ht="15.6" x14ac:dyDescent="0.3">
      <c r="A2" s="29" t="s">
        <v>1768</v>
      </c>
      <c r="B2" s="22" t="s">
        <v>1765</v>
      </c>
      <c r="E2" s="1" t="s">
        <v>1537</v>
      </c>
      <c r="F2" s="1" t="s">
        <v>1539</v>
      </c>
      <c r="G2" s="1" t="s">
        <v>1538</v>
      </c>
    </row>
    <row r="3" spans="1:9" ht="15.6" x14ac:dyDescent="0.3">
      <c r="A3" s="7" t="s">
        <v>1353</v>
      </c>
      <c r="B3" s="22" t="s">
        <v>1617</v>
      </c>
      <c r="E3" s="1" t="s">
        <v>1483</v>
      </c>
      <c r="F3" s="1" t="s">
        <v>1485</v>
      </c>
      <c r="G3" s="1" t="s">
        <v>1484</v>
      </c>
    </row>
    <row r="4" spans="1:9" ht="15.6" x14ac:dyDescent="0.3">
      <c r="A4" s="7" t="s">
        <v>87</v>
      </c>
      <c r="B4" s="22" t="s">
        <v>88</v>
      </c>
      <c r="C4" s="2" t="s">
        <v>1265</v>
      </c>
      <c r="D4" s="2"/>
      <c r="E4" s="2" t="s">
        <v>1689</v>
      </c>
      <c r="F4" s="2" t="s">
        <v>1723</v>
      </c>
      <c r="G4" s="2" t="s">
        <v>1708</v>
      </c>
      <c r="H4" s="2"/>
      <c r="I4" s="2"/>
    </row>
    <row r="5" spans="1:9" ht="15.6" x14ac:dyDescent="0.3">
      <c r="A5" s="7" t="s">
        <v>96</v>
      </c>
      <c r="B5" s="22" t="s">
        <v>97</v>
      </c>
      <c r="E5" s="1" t="s">
        <v>1442</v>
      </c>
      <c r="F5" s="1" t="s">
        <v>1444</v>
      </c>
      <c r="G5" s="1" t="s">
        <v>1443</v>
      </c>
    </row>
    <row r="6" spans="1:9" ht="15.6" x14ac:dyDescent="0.3">
      <c r="A6" s="7" t="s">
        <v>126</v>
      </c>
      <c r="B6" s="22" t="s">
        <v>1590</v>
      </c>
      <c r="C6" s="2" t="s">
        <v>1266</v>
      </c>
      <c r="D6" s="2"/>
      <c r="E6" s="2" t="s">
        <v>1683</v>
      </c>
      <c r="F6" s="2" t="s">
        <v>1717</v>
      </c>
      <c r="G6" s="2" t="s">
        <v>1702</v>
      </c>
      <c r="H6" s="2"/>
      <c r="I6" s="2"/>
    </row>
    <row r="7" spans="1:9" ht="15.6" x14ac:dyDescent="0.3">
      <c r="A7" s="7" t="s">
        <v>1354</v>
      </c>
      <c r="B7" s="22" t="s">
        <v>1732</v>
      </c>
      <c r="E7" s="1" t="s">
        <v>1550</v>
      </c>
      <c r="F7" s="1" t="s">
        <v>1859</v>
      </c>
      <c r="G7" s="1" t="s">
        <v>1551</v>
      </c>
    </row>
    <row r="8" spans="1:9" ht="15.6" x14ac:dyDescent="0.3">
      <c r="A8" s="7" t="s">
        <v>139</v>
      </c>
      <c r="B8" s="22" t="s">
        <v>140</v>
      </c>
      <c r="E8" s="1" t="s">
        <v>1439</v>
      </c>
      <c r="F8" s="1" t="s">
        <v>1441</v>
      </c>
      <c r="G8" s="1" t="s">
        <v>1440</v>
      </c>
    </row>
    <row r="9" spans="1:9" ht="15.6" x14ac:dyDescent="0.3">
      <c r="A9" s="29" t="s">
        <v>1758</v>
      </c>
      <c r="B9" s="22" t="s">
        <v>1745</v>
      </c>
      <c r="E9" s="1" t="s">
        <v>1397</v>
      </c>
      <c r="F9" s="1" t="s">
        <v>1399</v>
      </c>
      <c r="G9" s="1" t="s">
        <v>1398</v>
      </c>
    </row>
    <row r="10" spans="1:9" ht="15.6" x14ac:dyDescent="0.3">
      <c r="A10" s="7" t="s">
        <v>177</v>
      </c>
      <c r="B10" s="22" t="s">
        <v>178</v>
      </c>
      <c r="C10" s="1" t="s">
        <v>1840</v>
      </c>
      <c r="E10" s="1" t="s">
        <v>1513</v>
      </c>
      <c r="F10" s="1" t="s">
        <v>1515</v>
      </c>
      <c r="G10" s="1" t="s">
        <v>1514</v>
      </c>
    </row>
    <row r="11" spans="1:9" ht="15.6" x14ac:dyDescent="0.3">
      <c r="A11" s="7" t="s">
        <v>1294</v>
      </c>
      <c r="B11" s="22" t="s">
        <v>1295</v>
      </c>
      <c r="E11" s="1" t="s">
        <v>1548</v>
      </c>
      <c r="F11" s="1" t="s">
        <v>1860</v>
      </c>
      <c r="G11" s="1" t="s">
        <v>1549</v>
      </c>
    </row>
    <row r="12" spans="1:9" ht="15.6" x14ac:dyDescent="0.3">
      <c r="A12" s="7" t="s">
        <v>199</v>
      </c>
      <c r="B12" s="22" t="s">
        <v>200</v>
      </c>
      <c r="C12" s="1" t="s">
        <v>1838</v>
      </c>
      <c r="E12" s="1" t="s">
        <v>1436</v>
      </c>
      <c r="F12" s="1" t="s">
        <v>1438</v>
      </c>
      <c r="G12" s="1" t="s">
        <v>1437</v>
      </c>
    </row>
    <row r="13" spans="1:9" ht="15.6" x14ac:dyDescent="0.3">
      <c r="A13" s="7" t="s">
        <v>1355</v>
      </c>
      <c r="B13" s="22" t="s">
        <v>1338</v>
      </c>
      <c r="E13" s="1" t="s">
        <v>1573</v>
      </c>
      <c r="F13" s="1" t="s">
        <v>1575</v>
      </c>
      <c r="G13" s="1" t="s">
        <v>1574</v>
      </c>
    </row>
    <row r="14" spans="1:9" ht="15.6" x14ac:dyDescent="0.3">
      <c r="A14" s="7" t="s">
        <v>262</v>
      </c>
      <c r="B14" s="22" t="s">
        <v>1772</v>
      </c>
      <c r="E14" s="1" t="s">
        <v>1525</v>
      </c>
      <c r="F14" s="1" t="s">
        <v>1527</v>
      </c>
      <c r="G14" s="1" t="s">
        <v>1526</v>
      </c>
    </row>
    <row r="15" spans="1:9" ht="15.6" x14ac:dyDescent="0.3">
      <c r="A15" s="7" t="s">
        <v>269</v>
      </c>
      <c r="B15" s="22" t="s">
        <v>270</v>
      </c>
      <c r="E15" s="1" t="s">
        <v>1510</v>
      </c>
      <c r="F15" s="1" t="s">
        <v>1512</v>
      </c>
      <c r="G15" s="1" t="s">
        <v>1511</v>
      </c>
    </row>
    <row r="16" spans="1:9" ht="15.6" x14ac:dyDescent="0.3">
      <c r="A16" s="7" t="s">
        <v>277</v>
      </c>
      <c r="B16" s="22" t="s">
        <v>1773</v>
      </c>
      <c r="E16" s="1" t="s">
        <v>1474</v>
      </c>
      <c r="F16" s="1" t="s">
        <v>1476</v>
      </c>
      <c r="G16" s="1" t="s">
        <v>1475</v>
      </c>
    </row>
    <row r="17" spans="1:9" s="37" customFormat="1" ht="15.6" x14ac:dyDescent="0.3">
      <c r="A17" s="34" t="s">
        <v>283</v>
      </c>
      <c r="B17" s="35" t="s">
        <v>284</v>
      </c>
      <c r="C17" s="36"/>
      <c r="D17" s="36"/>
      <c r="E17" s="36" t="s">
        <v>1528</v>
      </c>
      <c r="F17" s="36" t="s">
        <v>1530</v>
      </c>
      <c r="G17" s="36" t="s">
        <v>1529</v>
      </c>
      <c r="H17" s="36"/>
      <c r="I17" s="36"/>
    </row>
    <row r="18" spans="1:9" ht="15.6" x14ac:dyDescent="0.3">
      <c r="A18" s="7" t="s">
        <v>311</v>
      </c>
      <c r="B18" s="22" t="s">
        <v>312</v>
      </c>
      <c r="E18" s="1" t="s">
        <v>1370</v>
      </c>
      <c r="F18" s="1" t="s">
        <v>1372</v>
      </c>
      <c r="G18" s="1" t="s">
        <v>1371</v>
      </c>
    </row>
    <row r="19" spans="1:9" ht="15.6" x14ac:dyDescent="0.3">
      <c r="A19" s="7" t="s">
        <v>948</v>
      </c>
      <c r="B19" s="22" t="s">
        <v>1330</v>
      </c>
      <c r="E19" s="1" t="s">
        <v>1421</v>
      </c>
      <c r="F19" s="1" t="s">
        <v>1423</v>
      </c>
      <c r="G19" s="1" t="s">
        <v>1422</v>
      </c>
    </row>
    <row r="20" spans="1:9" ht="15.6" x14ac:dyDescent="0.3">
      <c r="A20" s="7" t="s">
        <v>368</v>
      </c>
      <c r="B20" s="22" t="s">
        <v>1774</v>
      </c>
      <c r="E20" s="1" t="s">
        <v>1424</v>
      </c>
      <c r="F20" s="1" t="s">
        <v>1426</v>
      </c>
      <c r="G20" s="1" t="s">
        <v>1425</v>
      </c>
    </row>
    <row r="21" spans="1:9" ht="15.6" x14ac:dyDescent="0.3">
      <c r="A21" s="7" t="s">
        <v>386</v>
      </c>
      <c r="B21" s="22" t="s">
        <v>387</v>
      </c>
      <c r="E21" s="1" t="s">
        <v>1501</v>
      </c>
      <c r="F21" s="1" t="s">
        <v>1503</v>
      </c>
      <c r="G21" s="1" t="s">
        <v>1502</v>
      </c>
    </row>
    <row r="22" spans="1:9" ht="15.6" x14ac:dyDescent="0.3">
      <c r="A22" s="7" t="s">
        <v>389</v>
      </c>
      <c r="B22" s="22" t="s">
        <v>390</v>
      </c>
      <c r="E22" s="1" t="s">
        <v>1567</v>
      </c>
      <c r="F22" s="1" t="s">
        <v>1569</v>
      </c>
      <c r="G22" s="1" t="s">
        <v>1568</v>
      </c>
    </row>
    <row r="23" spans="1:9" ht="15.6" x14ac:dyDescent="0.3">
      <c r="A23" s="7" t="s">
        <v>405</v>
      </c>
      <c r="B23" s="22" t="s">
        <v>1587</v>
      </c>
      <c r="E23" s="1" t="s">
        <v>1367</v>
      </c>
      <c r="F23" s="1" t="s">
        <v>1369</v>
      </c>
      <c r="G23" s="1" t="s">
        <v>1368</v>
      </c>
    </row>
    <row r="24" spans="1:9" ht="15.6" x14ac:dyDescent="0.3">
      <c r="A24" s="7" t="s">
        <v>423</v>
      </c>
      <c r="B24" s="22" t="s">
        <v>424</v>
      </c>
      <c r="E24" s="1" t="s">
        <v>1516</v>
      </c>
      <c r="F24" s="1" t="s">
        <v>1518</v>
      </c>
      <c r="G24" s="1" t="s">
        <v>1517</v>
      </c>
    </row>
    <row r="25" spans="1:9" ht="15.6" x14ac:dyDescent="0.3">
      <c r="A25" s="7" t="s">
        <v>456</v>
      </c>
      <c r="B25" s="22" t="s">
        <v>1739</v>
      </c>
      <c r="E25" s="1" t="s">
        <v>1379</v>
      </c>
      <c r="F25" s="1" t="s">
        <v>1381</v>
      </c>
      <c r="G25" s="1" t="s">
        <v>1380</v>
      </c>
    </row>
    <row r="26" spans="1:9" ht="15.6" x14ac:dyDescent="0.3">
      <c r="A26" s="28" t="s">
        <v>1578</v>
      </c>
      <c r="B26" s="23" t="s">
        <v>1576</v>
      </c>
      <c r="C26" s="2" t="s">
        <v>1264</v>
      </c>
      <c r="D26" s="2"/>
      <c r="E26" s="2" t="s">
        <v>1728</v>
      </c>
      <c r="F26" s="2" t="s">
        <v>1730</v>
      </c>
      <c r="G26" s="2" t="s">
        <v>1729</v>
      </c>
      <c r="H26" s="2"/>
      <c r="I26" s="2"/>
    </row>
    <row r="27" spans="1:9" ht="15.6" x14ac:dyDescent="0.3">
      <c r="A27" s="7" t="s">
        <v>1138</v>
      </c>
      <c r="B27" s="22" t="s">
        <v>511</v>
      </c>
      <c r="E27" s="1" t="s">
        <v>1464</v>
      </c>
      <c r="F27" s="1" t="s">
        <v>1465</v>
      </c>
      <c r="G27" s="1" t="s">
        <v>1463</v>
      </c>
    </row>
    <row r="28" spans="1:9" ht="15.6" x14ac:dyDescent="0.3">
      <c r="A28" s="7" t="s">
        <v>1327</v>
      </c>
      <c r="B28" s="22" t="s">
        <v>1326</v>
      </c>
      <c r="E28" s="1" t="s">
        <v>1454</v>
      </c>
      <c r="F28" s="1" t="s">
        <v>1456</v>
      </c>
      <c r="G28" s="1" t="s">
        <v>1455</v>
      </c>
    </row>
    <row r="29" spans="1:9" ht="15.6" x14ac:dyDescent="0.3">
      <c r="A29" s="7" t="s">
        <v>534</v>
      </c>
      <c r="B29" s="22" t="s">
        <v>535</v>
      </c>
      <c r="E29" s="1" t="s">
        <v>1507</v>
      </c>
      <c r="F29" s="1" t="s">
        <v>1509</v>
      </c>
      <c r="G29" s="1" t="s">
        <v>1508</v>
      </c>
    </row>
    <row r="30" spans="1:9" ht="15.6" x14ac:dyDescent="0.3">
      <c r="A30" s="7" t="s">
        <v>568</v>
      </c>
      <c r="B30" s="22" t="s">
        <v>541</v>
      </c>
      <c r="E30" s="1" t="s">
        <v>1471</v>
      </c>
      <c r="F30" s="1" t="s">
        <v>1473</v>
      </c>
      <c r="G30" s="1" t="s">
        <v>1472</v>
      </c>
    </row>
    <row r="31" spans="1:9" ht="15.6" x14ac:dyDescent="0.3">
      <c r="A31" s="7" t="s">
        <v>547</v>
      </c>
      <c r="B31" s="22" t="s">
        <v>1805</v>
      </c>
      <c r="E31" s="1" t="s">
        <v>1406</v>
      </c>
      <c r="F31" s="1" t="s">
        <v>1408</v>
      </c>
      <c r="G31" s="1" t="s">
        <v>1407</v>
      </c>
    </row>
    <row r="32" spans="1:9" ht="15.6" x14ac:dyDescent="0.3">
      <c r="A32" s="7" t="s">
        <v>558</v>
      </c>
      <c r="B32" s="22" t="s">
        <v>559</v>
      </c>
      <c r="E32" s="1" t="s">
        <v>1466</v>
      </c>
      <c r="F32" s="1" t="s">
        <v>1468</v>
      </c>
      <c r="G32" s="1" t="s">
        <v>1467</v>
      </c>
    </row>
    <row r="33" spans="1:9" ht="15.6" x14ac:dyDescent="0.3">
      <c r="A33" s="7" t="s">
        <v>1349</v>
      </c>
      <c r="B33" s="22" t="s">
        <v>1776</v>
      </c>
      <c r="E33" s="1" t="s">
        <v>1385</v>
      </c>
      <c r="F33" s="1" t="s">
        <v>1387</v>
      </c>
      <c r="G33" s="1" t="s">
        <v>1386</v>
      </c>
    </row>
    <row r="34" spans="1:9" ht="15.6" x14ac:dyDescent="0.3">
      <c r="A34" s="7" t="s">
        <v>580</v>
      </c>
      <c r="B34" s="22" t="s">
        <v>581</v>
      </c>
      <c r="E34" s="1" t="s">
        <v>1418</v>
      </c>
      <c r="F34" s="1" t="s">
        <v>1420</v>
      </c>
      <c r="G34" s="1" t="s">
        <v>1419</v>
      </c>
    </row>
    <row r="35" spans="1:9" ht="15.6" x14ac:dyDescent="0.3">
      <c r="A35" s="7" t="s">
        <v>598</v>
      </c>
      <c r="B35" s="22" t="s">
        <v>599</v>
      </c>
      <c r="C35" s="2" t="s">
        <v>1268</v>
      </c>
      <c r="D35" s="2"/>
      <c r="E35" s="2" t="s">
        <v>1679</v>
      </c>
      <c r="F35" s="2" t="s">
        <v>1713</v>
      </c>
      <c r="G35" s="2" t="s">
        <v>1695</v>
      </c>
      <c r="H35" s="2"/>
      <c r="I35" s="2"/>
    </row>
    <row r="36" spans="1:9" ht="15.6" x14ac:dyDescent="0.3">
      <c r="A36" s="7" t="s">
        <v>615</v>
      </c>
      <c r="B36" s="22" t="s">
        <v>616</v>
      </c>
      <c r="E36" s="1" t="s">
        <v>1504</v>
      </c>
      <c r="F36" s="1" t="s">
        <v>1506</v>
      </c>
      <c r="G36" s="1" t="s">
        <v>1505</v>
      </c>
    </row>
    <row r="37" spans="1:9" ht="15.6" x14ac:dyDescent="0.3">
      <c r="A37" s="29" t="s">
        <v>1761</v>
      </c>
      <c r="B37" s="22" t="s">
        <v>1740</v>
      </c>
      <c r="C37" s="2" t="s">
        <v>1267</v>
      </c>
      <c r="D37" s="2"/>
      <c r="E37" s="2" t="s">
        <v>1719</v>
      </c>
      <c r="F37" s="2" t="s">
        <v>1731</v>
      </c>
      <c r="G37" s="2" t="s">
        <v>1721</v>
      </c>
      <c r="H37" s="2"/>
      <c r="I37" s="2"/>
    </row>
    <row r="38" spans="1:9" ht="15.6" x14ac:dyDescent="0.3">
      <c r="A38" s="7" t="s">
        <v>1346</v>
      </c>
      <c r="B38" s="22" t="s">
        <v>642</v>
      </c>
      <c r="E38" s="1" t="s">
        <v>1457</v>
      </c>
      <c r="F38" s="1" t="s">
        <v>1459</v>
      </c>
      <c r="G38" s="1" t="s">
        <v>1458</v>
      </c>
    </row>
    <row r="39" spans="1:9" ht="15.6" x14ac:dyDescent="0.3">
      <c r="A39" s="7" t="s">
        <v>649</v>
      </c>
      <c r="B39" s="22" t="s">
        <v>650</v>
      </c>
      <c r="E39" s="1" t="s">
        <v>1519</v>
      </c>
      <c r="F39" s="1" t="s">
        <v>1521</v>
      </c>
      <c r="G39" s="1" t="s">
        <v>1520</v>
      </c>
    </row>
    <row r="40" spans="1:9" ht="15.6" x14ac:dyDescent="0.3">
      <c r="A40" s="7" t="s">
        <v>1356</v>
      </c>
      <c r="B40" s="22" t="s">
        <v>1337</v>
      </c>
      <c r="E40" s="1" t="s">
        <v>1570</v>
      </c>
      <c r="F40" s="1" t="s">
        <v>1572</v>
      </c>
      <c r="G40" s="1" t="s">
        <v>1571</v>
      </c>
    </row>
    <row r="41" spans="1:9" s="37" customFormat="1" ht="15.6" x14ac:dyDescent="0.3">
      <c r="A41" s="34" t="s">
        <v>673</v>
      </c>
      <c r="B41" s="35" t="s">
        <v>674</v>
      </c>
      <c r="C41" s="38" t="s">
        <v>1269</v>
      </c>
      <c r="D41" s="38"/>
      <c r="E41" s="38" t="s">
        <v>1682</v>
      </c>
      <c r="F41" s="38" t="s">
        <v>1716</v>
      </c>
      <c r="G41" s="38" t="s">
        <v>1698</v>
      </c>
      <c r="H41" s="38"/>
      <c r="I41" s="38"/>
    </row>
    <row r="42" spans="1:9" ht="15.6" x14ac:dyDescent="0.3">
      <c r="A42" s="7" t="s">
        <v>711</v>
      </c>
      <c r="B42" s="22" t="s">
        <v>712</v>
      </c>
      <c r="E42" s="1" t="s">
        <v>1433</v>
      </c>
      <c r="F42" s="1" t="s">
        <v>1435</v>
      </c>
      <c r="G42" s="1" t="s">
        <v>1434</v>
      </c>
    </row>
    <row r="43" spans="1:9" ht="15.6" x14ac:dyDescent="0.3">
      <c r="A43" s="7" t="s">
        <v>771</v>
      </c>
      <c r="B43" s="22" t="s">
        <v>772</v>
      </c>
      <c r="E43" s="1" t="s">
        <v>1409</v>
      </c>
      <c r="F43" s="1" t="s">
        <v>1411</v>
      </c>
      <c r="G43" s="1" t="s">
        <v>1410</v>
      </c>
    </row>
    <row r="44" spans="1:9" ht="15.6" x14ac:dyDescent="0.3">
      <c r="A44" s="7" t="s">
        <v>1357</v>
      </c>
      <c r="B44" s="22" t="s">
        <v>1777</v>
      </c>
      <c r="E44" s="1" t="s">
        <v>1534</v>
      </c>
      <c r="F44" s="1" t="s">
        <v>1536</v>
      </c>
      <c r="G44" s="1" t="s">
        <v>1535</v>
      </c>
    </row>
    <row r="45" spans="1:9" ht="15.6" x14ac:dyDescent="0.3">
      <c r="A45" s="7" t="s">
        <v>843</v>
      </c>
      <c r="B45" s="22" t="s">
        <v>1778</v>
      </c>
      <c r="C45" s="2" t="s">
        <v>1271</v>
      </c>
      <c r="D45" s="2"/>
      <c r="E45" s="2" t="s">
        <v>1681</v>
      </c>
      <c r="F45" s="2" t="s">
        <v>1715</v>
      </c>
      <c r="G45" s="2" t="s">
        <v>1697</v>
      </c>
      <c r="H45" s="2"/>
      <c r="I45" s="2"/>
    </row>
    <row r="46" spans="1:9" ht="15.6" x14ac:dyDescent="0.3">
      <c r="A46" s="29" t="s">
        <v>1763</v>
      </c>
      <c r="B46" s="22" t="s">
        <v>1771</v>
      </c>
      <c r="C46" s="2" t="s">
        <v>1270</v>
      </c>
      <c r="D46" s="2"/>
      <c r="E46" s="2" t="s">
        <v>1688</v>
      </c>
      <c r="F46" s="2" t="s">
        <v>1722</v>
      </c>
      <c r="G46" s="2" t="s">
        <v>1707</v>
      </c>
      <c r="H46" s="2"/>
      <c r="I46" s="2"/>
    </row>
    <row r="47" spans="1:9" ht="15.6" x14ac:dyDescent="0.3">
      <c r="A47" s="7" t="s">
        <v>1205</v>
      </c>
      <c r="B47" s="22" t="s">
        <v>1332</v>
      </c>
      <c r="E47" s="1" t="s">
        <v>1460</v>
      </c>
      <c r="F47" s="1" t="s">
        <v>1462</v>
      </c>
      <c r="G47" s="1" t="s">
        <v>1461</v>
      </c>
    </row>
    <row r="48" spans="1:9" ht="15.6" x14ac:dyDescent="0.3">
      <c r="A48" s="7" t="s">
        <v>1358</v>
      </c>
      <c r="B48" s="22" t="s">
        <v>1378</v>
      </c>
      <c r="E48" s="1" t="s">
        <v>1552</v>
      </c>
      <c r="F48" s="1" t="s">
        <v>1861</v>
      </c>
      <c r="G48" s="1" t="s">
        <v>1553</v>
      </c>
    </row>
    <row r="49" spans="1:9" ht="15.6" x14ac:dyDescent="0.3">
      <c r="A49" s="7" t="s">
        <v>36</v>
      </c>
      <c r="B49" s="22" t="s">
        <v>1377</v>
      </c>
      <c r="E49" s="1" t="s">
        <v>1546</v>
      </c>
      <c r="F49" s="1" t="s">
        <v>1862</v>
      </c>
      <c r="G49" s="1" t="s">
        <v>1547</v>
      </c>
    </row>
    <row r="50" spans="1:9" ht="15.6" x14ac:dyDescent="0.3">
      <c r="A50" s="7" t="s">
        <v>1347</v>
      </c>
      <c r="B50" s="22" t="s">
        <v>846</v>
      </c>
      <c r="E50" s="1" t="s">
        <v>1451</v>
      </c>
      <c r="F50" s="1" t="s">
        <v>1453</v>
      </c>
      <c r="G50" s="1" t="s">
        <v>1452</v>
      </c>
    </row>
    <row r="51" spans="1:9" ht="15.6" x14ac:dyDescent="0.3">
      <c r="A51" s="7" t="s">
        <v>1351</v>
      </c>
      <c r="B51" s="22" t="s">
        <v>1359</v>
      </c>
      <c r="E51" s="1" t="s">
        <v>1480</v>
      </c>
      <c r="F51" s="1" t="s">
        <v>1482</v>
      </c>
      <c r="G51" s="1" t="s">
        <v>1481</v>
      </c>
    </row>
    <row r="52" spans="1:9" ht="15.6" x14ac:dyDescent="0.3">
      <c r="A52" s="29" t="s">
        <v>1803</v>
      </c>
      <c r="B52" s="22" t="s">
        <v>1779</v>
      </c>
      <c r="C52" s="2" t="s">
        <v>1272</v>
      </c>
      <c r="D52" s="2"/>
      <c r="E52" s="2" t="s">
        <v>1691</v>
      </c>
      <c r="F52" s="2" t="s">
        <v>1725</v>
      </c>
      <c r="G52" s="2" t="s">
        <v>1710</v>
      </c>
      <c r="H52" s="2" t="s">
        <v>1273</v>
      </c>
      <c r="I52" s="2" t="s">
        <v>1274</v>
      </c>
    </row>
    <row r="53" spans="1:9" ht="15.6" x14ac:dyDescent="0.3">
      <c r="A53" s="29" t="s">
        <v>1764</v>
      </c>
      <c r="B53" s="22" t="s">
        <v>1780</v>
      </c>
      <c r="E53" s="1" t="s">
        <v>1542</v>
      </c>
      <c r="F53" s="1" t="s">
        <v>1856</v>
      </c>
      <c r="G53" s="1" t="s">
        <v>1543</v>
      </c>
    </row>
    <row r="54" spans="1:9" ht="15.6" x14ac:dyDescent="0.3">
      <c r="A54" s="7" t="s">
        <v>892</v>
      </c>
      <c r="B54" s="22" t="s">
        <v>893</v>
      </c>
      <c r="E54" s="1" t="s">
        <v>1544</v>
      </c>
      <c r="F54" s="1" t="s">
        <v>1857</v>
      </c>
      <c r="G54" s="1" t="s">
        <v>1545</v>
      </c>
    </row>
    <row r="55" spans="1:9" ht="15.6" x14ac:dyDescent="0.3">
      <c r="A55" s="7" t="s">
        <v>1350</v>
      </c>
      <c r="B55" s="22" t="s">
        <v>1360</v>
      </c>
      <c r="E55" s="1" t="s">
        <v>1477</v>
      </c>
      <c r="F55" s="1" t="s">
        <v>1479</v>
      </c>
      <c r="G55" s="1" t="s">
        <v>1478</v>
      </c>
    </row>
    <row r="56" spans="1:9" ht="15.6" x14ac:dyDescent="0.3">
      <c r="A56" s="29" t="s">
        <v>1759</v>
      </c>
      <c r="B56" s="22" t="s">
        <v>1741</v>
      </c>
      <c r="C56" s="2" t="s">
        <v>1275</v>
      </c>
      <c r="D56" s="2"/>
      <c r="E56" s="2" t="s">
        <v>1687</v>
      </c>
      <c r="F56" s="2" t="s">
        <v>1720</v>
      </c>
      <c r="G56" s="2" t="s">
        <v>1706</v>
      </c>
      <c r="H56" s="2"/>
      <c r="I56" s="2"/>
    </row>
    <row r="57" spans="1:9" ht="15.6" x14ac:dyDescent="0.3">
      <c r="A57" s="7" t="s">
        <v>1628</v>
      </c>
      <c r="B57" s="22" t="s">
        <v>1334</v>
      </c>
      <c r="E57" s="1" t="s">
        <v>1492</v>
      </c>
      <c r="F57" s="1" t="s">
        <v>1494</v>
      </c>
      <c r="G57" s="1" t="s">
        <v>1493</v>
      </c>
    </row>
    <row r="58" spans="1:9" ht="15.6" x14ac:dyDescent="0.3">
      <c r="A58" s="7" t="s">
        <v>965</v>
      </c>
      <c r="B58" s="22" t="s">
        <v>966</v>
      </c>
      <c r="C58" s="1" t="s">
        <v>1836</v>
      </c>
      <c r="E58" s="1" t="s">
        <v>1388</v>
      </c>
      <c r="F58" s="1" t="s">
        <v>1390</v>
      </c>
      <c r="G58" s="1" t="s">
        <v>1389</v>
      </c>
    </row>
    <row r="59" spans="1:9" ht="15.6" x14ac:dyDescent="0.3">
      <c r="A59" s="7" t="s">
        <v>978</v>
      </c>
      <c r="B59" s="22" t="s">
        <v>1733</v>
      </c>
      <c r="E59" s="1" t="s">
        <v>1391</v>
      </c>
      <c r="F59" s="1" t="s">
        <v>1393</v>
      </c>
      <c r="G59" s="1" t="s">
        <v>1392</v>
      </c>
    </row>
    <row r="60" spans="1:9" ht="15.6" x14ac:dyDescent="0.3">
      <c r="A60" s="29" t="s">
        <v>1797</v>
      </c>
      <c r="B60" s="22" t="s">
        <v>1782</v>
      </c>
      <c r="E60" s="1" t="s">
        <v>1403</v>
      </c>
      <c r="F60" s="1" t="s">
        <v>1405</v>
      </c>
      <c r="G60" s="1" t="s">
        <v>1404</v>
      </c>
    </row>
    <row r="61" spans="1:9" ht="15.6" x14ac:dyDescent="0.3">
      <c r="A61" s="7" t="s">
        <v>1364</v>
      </c>
      <c r="B61" s="22" t="s">
        <v>1734</v>
      </c>
      <c r="E61" s="1" t="s">
        <v>1412</v>
      </c>
      <c r="F61" s="1" t="s">
        <v>1414</v>
      </c>
      <c r="G61" s="1" t="s">
        <v>1413</v>
      </c>
    </row>
    <row r="62" spans="1:9" ht="15.6" x14ac:dyDescent="0.3">
      <c r="A62" s="7" t="s">
        <v>982</v>
      </c>
      <c r="B62" s="22" t="s">
        <v>983</v>
      </c>
      <c r="E62" s="1" t="s">
        <v>1561</v>
      </c>
      <c r="F62" s="1" t="s">
        <v>1563</v>
      </c>
      <c r="G62" s="1" t="s">
        <v>1562</v>
      </c>
    </row>
    <row r="63" spans="1:9" ht="15.6" x14ac:dyDescent="0.3">
      <c r="A63" s="7" t="s">
        <v>521</v>
      </c>
      <c r="B63" s="22" t="s">
        <v>1631</v>
      </c>
      <c r="E63" s="1" t="s">
        <v>1445</v>
      </c>
      <c r="F63" s="1" t="s">
        <v>1447</v>
      </c>
      <c r="G63" s="1" t="s">
        <v>1446</v>
      </c>
    </row>
    <row r="64" spans="1:9" ht="15.6" x14ac:dyDescent="0.3">
      <c r="A64" s="29" t="s">
        <v>1808</v>
      </c>
      <c r="B64" s="22" t="s">
        <v>991</v>
      </c>
      <c r="C64" s="1" t="s">
        <v>1839</v>
      </c>
      <c r="E64" s="1" t="s">
        <v>1394</v>
      </c>
      <c r="F64" s="1" t="s">
        <v>1396</v>
      </c>
      <c r="G64" s="1" t="s">
        <v>1395</v>
      </c>
    </row>
    <row r="65" spans="1:9" ht="15.6" x14ac:dyDescent="0.3">
      <c r="A65" s="7" t="s">
        <v>1361</v>
      </c>
      <c r="B65" s="22" t="s">
        <v>1376</v>
      </c>
      <c r="E65" s="1" t="s">
        <v>1556</v>
      </c>
      <c r="F65" s="1" t="s">
        <v>1863</v>
      </c>
      <c r="G65" s="1" t="s">
        <v>1557</v>
      </c>
    </row>
    <row r="66" spans="1:9" ht="15.6" x14ac:dyDescent="0.3">
      <c r="A66" s="7" t="s">
        <v>1345</v>
      </c>
      <c r="B66" s="22" t="s">
        <v>1630</v>
      </c>
      <c r="C66" s="1" t="s">
        <v>1837</v>
      </c>
      <c r="E66" s="1" t="s">
        <v>1382</v>
      </c>
      <c r="F66" s="1" t="s">
        <v>1384</v>
      </c>
      <c r="G66" s="1" t="s">
        <v>1383</v>
      </c>
    </row>
    <row r="67" spans="1:9" ht="15.6" x14ac:dyDescent="0.3">
      <c r="A67" s="29" t="s">
        <v>1762</v>
      </c>
      <c r="B67" s="22" t="s">
        <v>1742</v>
      </c>
      <c r="C67" s="2" t="s">
        <v>1276</v>
      </c>
      <c r="D67" s="2"/>
      <c r="E67" s="2" t="s">
        <v>1686</v>
      </c>
      <c r="F67" s="2" t="s">
        <v>1701</v>
      </c>
      <c r="G67" s="2" t="s">
        <v>1705</v>
      </c>
      <c r="H67" s="2"/>
      <c r="I67" s="2"/>
    </row>
    <row r="68" spans="1:9" ht="15.6" x14ac:dyDescent="0.3">
      <c r="A68" s="7" t="s">
        <v>1071</v>
      </c>
      <c r="B68" s="22" t="s">
        <v>1785</v>
      </c>
      <c r="C68" s="2" t="s">
        <v>1277</v>
      </c>
      <c r="D68" s="2"/>
      <c r="E68" s="2" t="s">
        <v>1680</v>
      </c>
      <c r="F68" s="2" t="s">
        <v>1714</v>
      </c>
      <c r="G68" s="2" t="s">
        <v>1696</v>
      </c>
      <c r="H68" s="2"/>
      <c r="I68" s="2"/>
    </row>
    <row r="69" spans="1:9" ht="15.6" x14ac:dyDescent="0.3">
      <c r="A69" s="29" t="s">
        <v>1798</v>
      </c>
      <c r="B69" s="22" t="s">
        <v>1786</v>
      </c>
      <c r="C69" s="2" t="s">
        <v>1278</v>
      </c>
      <c r="D69" s="2"/>
      <c r="E69" s="2" t="s">
        <v>1692</v>
      </c>
      <c r="F69" s="2" t="s">
        <v>1726</v>
      </c>
      <c r="G69" s="2" t="s">
        <v>1711</v>
      </c>
      <c r="H69" s="2" t="s">
        <v>1279</v>
      </c>
      <c r="I69" s="2" t="s">
        <v>1280</v>
      </c>
    </row>
    <row r="70" spans="1:9" ht="15.6" x14ac:dyDescent="0.3">
      <c r="A70" s="7" t="s">
        <v>1081</v>
      </c>
      <c r="B70" s="22" t="s">
        <v>1082</v>
      </c>
      <c r="E70" s="1" t="s">
        <v>1531</v>
      </c>
      <c r="F70" s="1" t="s">
        <v>1533</v>
      </c>
      <c r="G70" s="1" t="s">
        <v>1532</v>
      </c>
    </row>
    <row r="71" spans="1:9" ht="15.6" x14ac:dyDescent="0.3">
      <c r="A71" s="7" t="s">
        <v>1084</v>
      </c>
      <c r="B71" s="22" t="s">
        <v>1809</v>
      </c>
      <c r="E71" s="1" t="s">
        <v>1540</v>
      </c>
      <c r="F71" s="1" t="s">
        <v>1858</v>
      </c>
      <c r="G71" s="1" t="s">
        <v>1541</v>
      </c>
    </row>
    <row r="72" spans="1:9" ht="15.6" x14ac:dyDescent="0.3">
      <c r="A72" s="7" t="s">
        <v>1088</v>
      </c>
      <c r="B72" s="22" t="s">
        <v>1089</v>
      </c>
      <c r="E72" s="1" t="s">
        <v>1400</v>
      </c>
      <c r="F72" s="1" t="s">
        <v>1402</v>
      </c>
      <c r="G72" s="1" t="s">
        <v>1401</v>
      </c>
    </row>
    <row r="73" spans="1:9" ht="15.6" x14ac:dyDescent="0.3">
      <c r="A73" s="29" t="s">
        <v>1799</v>
      </c>
      <c r="B73" s="22" t="s">
        <v>1748</v>
      </c>
      <c r="C73" s="2" t="s">
        <v>1281</v>
      </c>
      <c r="D73" s="2"/>
      <c r="E73" s="2" t="s">
        <v>1693</v>
      </c>
      <c r="F73" s="2" t="s">
        <v>1727</v>
      </c>
      <c r="G73" s="2" t="s">
        <v>1699</v>
      </c>
      <c r="H73" s="2"/>
      <c r="I73" s="2"/>
    </row>
    <row r="74" spans="1:9" ht="15.6" x14ac:dyDescent="0.3">
      <c r="A74" s="7" t="s">
        <v>1070</v>
      </c>
      <c r="B74" s="22" t="s">
        <v>1343</v>
      </c>
      <c r="E74" s="1" t="s">
        <v>1373</v>
      </c>
      <c r="F74" s="1" t="s">
        <v>1375</v>
      </c>
      <c r="G74" s="1" t="s">
        <v>1374</v>
      </c>
    </row>
    <row r="75" spans="1:9" ht="15.6" x14ac:dyDescent="0.3">
      <c r="A75" s="29" t="s">
        <v>1800</v>
      </c>
      <c r="B75" s="22" t="s">
        <v>1793</v>
      </c>
      <c r="C75" s="2" t="s">
        <v>1282</v>
      </c>
      <c r="D75" s="2"/>
      <c r="E75" s="2" t="s">
        <v>1684</v>
      </c>
      <c r="F75" s="2" t="s">
        <v>1700</v>
      </c>
      <c r="G75" s="2" t="s">
        <v>1703</v>
      </c>
      <c r="H75" s="2"/>
      <c r="I75" s="2"/>
    </row>
    <row r="76" spans="1:9" ht="15.6" x14ac:dyDescent="0.3">
      <c r="A76" s="7" t="s">
        <v>1352</v>
      </c>
      <c r="B76" s="22" t="s">
        <v>1333</v>
      </c>
      <c r="E76" s="1" t="s">
        <v>1486</v>
      </c>
      <c r="F76" s="1" t="s">
        <v>1488</v>
      </c>
      <c r="G76" s="1" t="s">
        <v>1487</v>
      </c>
    </row>
    <row r="77" spans="1:9" ht="15.6" x14ac:dyDescent="0.3">
      <c r="A77" s="7" t="s">
        <v>1122</v>
      </c>
      <c r="B77" s="22" t="s">
        <v>1791</v>
      </c>
      <c r="C77" s="2" t="s">
        <v>1283</v>
      </c>
      <c r="D77" s="2"/>
      <c r="E77" s="2" t="s">
        <v>1685</v>
      </c>
      <c r="F77" s="2" t="s">
        <v>1718</v>
      </c>
      <c r="G77" s="2" t="s">
        <v>1704</v>
      </c>
      <c r="H77" s="2"/>
      <c r="I77" s="2"/>
    </row>
    <row r="78" spans="1:9" ht="15.6" x14ac:dyDescent="0.3">
      <c r="A78" s="7" t="s">
        <v>1123</v>
      </c>
      <c r="B78" s="22" t="s">
        <v>1601</v>
      </c>
      <c r="E78" s="1" t="s">
        <v>1430</v>
      </c>
      <c r="F78" s="1" t="s">
        <v>1432</v>
      </c>
      <c r="G78" s="1" t="s">
        <v>1431</v>
      </c>
    </row>
    <row r="79" spans="1:9" ht="15.6" x14ac:dyDescent="0.3">
      <c r="A79" s="7" t="s">
        <v>1362</v>
      </c>
      <c r="B79" s="22" t="s">
        <v>1124</v>
      </c>
      <c r="E79" s="1" t="s">
        <v>1554</v>
      </c>
      <c r="F79" s="1" t="s">
        <v>1864</v>
      </c>
      <c r="G79" s="1" t="s">
        <v>1555</v>
      </c>
    </row>
    <row r="80" spans="1:9" ht="15.6" x14ac:dyDescent="0.3">
      <c r="A80" s="7" t="s">
        <v>720</v>
      </c>
      <c r="B80" s="22" t="s">
        <v>1126</v>
      </c>
      <c r="E80" s="1" t="s">
        <v>1489</v>
      </c>
      <c r="F80" s="1" t="s">
        <v>1491</v>
      </c>
      <c r="G80" s="1" t="s">
        <v>1490</v>
      </c>
    </row>
    <row r="81" spans="1:9" ht="15.6" x14ac:dyDescent="0.3">
      <c r="A81" s="7" t="s">
        <v>1143</v>
      </c>
      <c r="B81" s="22" t="s">
        <v>1144</v>
      </c>
      <c r="C81" s="2" t="s">
        <v>1284</v>
      </c>
      <c r="D81" s="2"/>
      <c r="E81" s="2" t="s">
        <v>1678</v>
      </c>
      <c r="F81" s="2" t="s">
        <v>1712</v>
      </c>
      <c r="G81" s="2" t="s">
        <v>1694</v>
      </c>
      <c r="H81" s="2"/>
      <c r="I81" s="2"/>
    </row>
    <row r="82" spans="1:9" ht="15.6" x14ac:dyDescent="0.3">
      <c r="A82" s="29" t="s">
        <v>1801</v>
      </c>
      <c r="B82" s="22" t="s">
        <v>1794</v>
      </c>
      <c r="E82" s="1" t="s">
        <v>1469</v>
      </c>
      <c r="F82" s="1" t="s">
        <v>1471</v>
      </c>
      <c r="G82" s="1" t="s">
        <v>1470</v>
      </c>
    </row>
    <row r="83" spans="1:9" ht="15.6" x14ac:dyDescent="0.3">
      <c r="A83" s="7" t="s">
        <v>1145</v>
      </c>
      <c r="B83" s="22" t="s">
        <v>1146</v>
      </c>
      <c r="E83" s="1" t="s">
        <v>1498</v>
      </c>
      <c r="F83" s="1" t="s">
        <v>1500</v>
      </c>
      <c r="G83" s="1" t="s">
        <v>1499</v>
      </c>
    </row>
    <row r="84" spans="1:9" ht="15.6" x14ac:dyDescent="0.3">
      <c r="A84" s="7" t="s">
        <v>1163</v>
      </c>
      <c r="B84" s="22" t="s">
        <v>1164</v>
      </c>
      <c r="E84" s="1" t="s">
        <v>1522</v>
      </c>
      <c r="F84" s="1" t="s">
        <v>1524</v>
      </c>
      <c r="G84" s="1" t="s">
        <v>1523</v>
      </c>
    </row>
    <row r="85" spans="1:9" ht="15.6" x14ac:dyDescent="0.3">
      <c r="A85" s="29" t="s">
        <v>1770</v>
      </c>
      <c r="B85" s="22" t="s">
        <v>1167</v>
      </c>
      <c r="C85" s="2" t="s">
        <v>1285</v>
      </c>
      <c r="D85" s="2" t="s">
        <v>1328</v>
      </c>
      <c r="E85" s="2" t="s">
        <v>1690</v>
      </c>
      <c r="F85" s="2" t="s">
        <v>1724</v>
      </c>
      <c r="G85" s="2" t="s">
        <v>1709</v>
      </c>
      <c r="H85" s="2" t="s">
        <v>1286</v>
      </c>
      <c r="I85" s="2" t="s">
        <v>1287</v>
      </c>
    </row>
    <row r="86" spans="1:9" ht="15.6" x14ac:dyDescent="0.3">
      <c r="A86" s="7" t="s">
        <v>1348</v>
      </c>
      <c r="B86" s="22" t="s">
        <v>1331</v>
      </c>
      <c r="E86" s="1" t="s">
        <v>1448</v>
      </c>
      <c r="F86" s="1" t="s">
        <v>1450</v>
      </c>
      <c r="G86" s="1" t="s">
        <v>1449</v>
      </c>
    </row>
    <row r="87" spans="1:9" ht="15.6" x14ac:dyDescent="0.3">
      <c r="A87" s="7" t="s">
        <v>1177</v>
      </c>
      <c r="B87" s="22" t="s">
        <v>1178</v>
      </c>
      <c r="E87" s="1" t="s">
        <v>1558</v>
      </c>
      <c r="F87" s="1" t="s">
        <v>1560</v>
      </c>
      <c r="G87" s="1" t="s">
        <v>1559</v>
      </c>
    </row>
    <row r="88" spans="1:9" ht="15.6" x14ac:dyDescent="0.3">
      <c r="A88" s="29" t="s">
        <v>1760</v>
      </c>
      <c r="B88" s="22" t="s">
        <v>1744</v>
      </c>
      <c r="E88" s="1" t="s">
        <v>1495</v>
      </c>
      <c r="F88" s="1" t="s">
        <v>1497</v>
      </c>
      <c r="G88" s="1" t="s">
        <v>1496</v>
      </c>
    </row>
    <row r="89" spans="1:9" ht="15.6" x14ac:dyDescent="0.3">
      <c r="A89" s="7" t="s">
        <v>1363</v>
      </c>
      <c r="B89" s="22" t="s">
        <v>1336</v>
      </c>
      <c r="E89" s="1" t="s">
        <v>1564</v>
      </c>
      <c r="F89" s="1" t="s">
        <v>1566</v>
      </c>
      <c r="G89" s="1" t="s">
        <v>1565</v>
      </c>
    </row>
    <row r="90" spans="1:9" ht="15.6" x14ac:dyDescent="0.3">
      <c r="A90" s="7" t="s">
        <v>1240</v>
      </c>
      <c r="B90" s="22" t="s">
        <v>1241</v>
      </c>
      <c r="E90" s="1" t="s">
        <v>1427</v>
      </c>
      <c r="F90" s="1" t="s">
        <v>1429</v>
      </c>
      <c r="G90" s="1" t="s">
        <v>1428</v>
      </c>
    </row>
    <row r="91" spans="1:9" ht="15.6" x14ac:dyDescent="0.3">
      <c r="A91" s="7" t="s">
        <v>1263</v>
      </c>
      <c r="B91" s="22" t="s">
        <v>1329</v>
      </c>
      <c r="E91" s="1" t="s">
        <v>1415</v>
      </c>
      <c r="F91" s="1" t="s">
        <v>1417</v>
      </c>
      <c r="G91" s="1" t="s">
        <v>1416</v>
      </c>
    </row>
  </sheetData>
  <sortState xmlns:xlrd2="http://schemas.microsoft.com/office/spreadsheetml/2017/richdata2" ref="A2:I93">
    <sortCondition ref="B1:B93"/>
  </sortState>
  <conditionalFormatting sqref="B2:I20">
    <cfRule type="expression" dxfId="4" priority="10">
      <formula>"MOD(ROW(),2)"</formula>
    </cfRule>
    <cfRule type="expression" dxfId="3" priority="11">
      <formula>"MOD(ROW(),2)"</formula>
    </cfRule>
  </conditionalFormatting>
  <conditionalFormatting sqref="A91:A1048576 A1">
    <cfRule type="duplicateValues" dxfId="2" priority="6"/>
  </conditionalFormatting>
  <conditionalFormatting sqref="B22:B74 B1:B20 B76:B1048576">
    <cfRule type="duplicateValues" dxfId="1" priority="5"/>
  </conditionalFormatting>
  <conditionalFormatting sqref="A1">
    <cfRule type="duplicateValues" dxfId="0" priority="901"/>
  </conditionalFormatting>
  <pageMargins left="0.7" right="0.7" top="0.75" bottom="0.75" header="0.3" footer="0.3"/>
  <pageSetup paperSize="11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F1C6-FF25-444E-BE6A-29C423F138B7}">
  <dimension ref="A1:AP7"/>
  <sheetViews>
    <sheetView zoomScale="55" zoomScaleNormal="55" workbookViewId="0">
      <selection activeCell="D5" sqref="D5"/>
    </sheetView>
  </sheetViews>
  <sheetFormatPr defaultRowHeight="15" x14ac:dyDescent="0.25"/>
  <cols>
    <col min="1" max="1" width="14.5546875" style="43" customWidth="1"/>
    <col min="2" max="2" width="38.109375" style="31" customWidth="1"/>
    <col min="3" max="3" width="27.33203125" style="31" customWidth="1"/>
    <col min="4" max="4" width="43.109375" style="31" customWidth="1"/>
    <col min="5" max="5" width="18.6640625" style="31" customWidth="1"/>
    <col min="6" max="6" width="18.5546875" style="31" customWidth="1"/>
    <col min="7" max="7" width="8.109375" style="31" bestFit="1" customWidth="1"/>
    <col min="8" max="8" width="11.21875" style="31" customWidth="1"/>
    <col min="9" max="9" width="9" style="31" bestFit="1" customWidth="1"/>
    <col min="10" max="10" width="11.6640625" style="31" customWidth="1"/>
    <col min="11" max="11" width="9" style="31" bestFit="1" customWidth="1"/>
    <col min="12" max="12" width="11.6640625" style="31" customWidth="1"/>
    <col min="13" max="13" width="35.33203125" style="31" hidden="1" customWidth="1"/>
    <col min="14" max="20" width="15.21875" style="31" bestFit="1" customWidth="1"/>
    <col min="21" max="21" width="0" style="31" hidden="1" customWidth="1"/>
    <col min="22" max="22" width="8.5546875" style="31" hidden="1" customWidth="1"/>
    <col min="23" max="23" width="9" style="31" bestFit="1" customWidth="1"/>
    <col min="24" max="24" width="13.21875" style="31" customWidth="1"/>
    <col min="25" max="25" width="12.21875" style="31" customWidth="1"/>
    <col min="26" max="26" width="13.21875" style="31" customWidth="1"/>
    <col min="27" max="27" width="15.21875" style="31" bestFit="1" customWidth="1"/>
    <col min="28" max="28" width="9" style="31" bestFit="1" customWidth="1"/>
    <col min="29" max="29" width="12" style="31" customWidth="1"/>
    <col min="30" max="30" width="15.21875" style="31" bestFit="1" customWidth="1"/>
    <col min="31" max="31" width="13.88671875" style="31" customWidth="1"/>
    <col min="32" max="16384" width="8.88671875" style="31"/>
  </cols>
  <sheetData>
    <row r="1" spans="1:42" s="32" customFormat="1" ht="80.400000000000006" customHeight="1" x14ac:dyDescent="0.3">
      <c r="A1" s="17" t="s">
        <v>0</v>
      </c>
      <c r="B1" s="17" t="s">
        <v>1</v>
      </c>
      <c r="C1" s="17" t="s">
        <v>2</v>
      </c>
      <c r="D1" s="17" t="s">
        <v>3</v>
      </c>
      <c r="E1" s="18" t="s">
        <v>4</v>
      </c>
      <c r="F1" s="18" t="s">
        <v>5</v>
      </c>
      <c r="G1" s="18" t="s">
        <v>6</v>
      </c>
      <c r="H1" s="18" t="s">
        <v>7</v>
      </c>
      <c r="I1" s="18" t="s">
        <v>8</v>
      </c>
      <c r="J1" s="18" t="s">
        <v>9</v>
      </c>
      <c r="K1" s="18" t="s">
        <v>10</v>
      </c>
      <c r="L1" s="18" t="s">
        <v>11</v>
      </c>
      <c r="M1" s="18" t="s">
        <v>12</v>
      </c>
      <c r="N1" s="19" t="s">
        <v>13</v>
      </c>
      <c r="O1" s="19" t="s">
        <v>14</v>
      </c>
      <c r="P1" s="19" t="s">
        <v>15</v>
      </c>
      <c r="Q1" s="19" t="s">
        <v>16</v>
      </c>
      <c r="R1" s="19" t="s">
        <v>17</v>
      </c>
      <c r="S1" s="19" t="s">
        <v>18</v>
      </c>
      <c r="T1" s="19" t="s">
        <v>19</v>
      </c>
      <c r="U1" s="17" t="s">
        <v>20</v>
      </c>
      <c r="V1" s="17" t="s">
        <v>1584</v>
      </c>
      <c r="W1" s="18" t="s">
        <v>21</v>
      </c>
      <c r="X1" s="18" t="s">
        <v>22</v>
      </c>
      <c r="Y1" s="18" t="s">
        <v>23</v>
      </c>
      <c r="Z1" s="18" t="s">
        <v>24</v>
      </c>
      <c r="AA1" s="14" t="s">
        <v>1290</v>
      </c>
      <c r="AB1" s="18" t="s">
        <v>1671</v>
      </c>
      <c r="AC1" s="18" t="s">
        <v>1672</v>
      </c>
      <c r="AD1" s="18" t="s">
        <v>1812</v>
      </c>
      <c r="AE1" s="19" t="s">
        <v>25</v>
      </c>
    </row>
    <row r="2" spans="1:42" s="33" customFormat="1" ht="127.8" customHeight="1" x14ac:dyDescent="0.3">
      <c r="A2" s="9" t="s">
        <v>916</v>
      </c>
      <c r="B2" s="10" t="s">
        <v>1821</v>
      </c>
      <c r="C2" s="10" t="s">
        <v>1824</v>
      </c>
      <c r="D2" s="11" t="s">
        <v>1829</v>
      </c>
      <c r="E2" s="8">
        <f>IF(F2 = "NULL", "NULL", F2/28.34952)</f>
        <v>7.0001185205252163</v>
      </c>
      <c r="F2" s="8">
        <v>198.45000000000002</v>
      </c>
      <c r="G2" s="8">
        <f>IF(H2 = "NULL", "NULL", H2/28.34952)</f>
        <v>14.000237041050433</v>
      </c>
      <c r="H2" s="8">
        <v>396.90000000000003</v>
      </c>
      <c r="I2" s="8">
        <f t="shared" ref="I2:I7" si="0">IF(G2 = "NULL", "NULL", G2*1.25)</f>
        <v>17.500296301313043</v>
      </c>
      <c r="J2" s="8">
        <f>IF(G2 = "NULL", "NULL", I2*28.35)</f>
        <v>496.13340014222479</v>
      </c>
      <c r="K2" s="8">
        <f t="shared" ref="K2:K7" si="1">IF(G2 = "NULL", "NULL", G2*2)</f>
        <v>28.000474082100865</v>
      </c>
      <c r="L2" s="8">
        <f>IF(G2 = "NULL", "NULL", K2*28.35)</f>
        <v>793.81344022755957</v>
      </c>
      <c r="M2" s="11" t="str">
        <f t="shared" ref="M2:M7" si="2">CONCATENATE(D2, CHAR(10), " - NET WT. ", TEXT(E2, "0.00"), " oz (", F2, " grams)")</f>
        <v>Rainbow Mix Popcorn Ingredients:
red, white, &amp; blue rainbow butterfly popcorn kernels  (NON GMO)
• Packed in a facility and/or equipment that produces products containing peanuts, tree nuts, soybean, milk, dairy, eggs, fish, shellfish, wheat, sesame •
 - NET WT. 7.00 oz (198.45 grams)</v>
      </c>
      <c r="N2" s="12">
        <v>10000000260</v>
      </c>
      <c r="O2" s="12">
        <v>30000000260</v>
      </c>
      <c r="P2" s="12">
        <v>50000000260</v>
      </c>
      <c r="Q2" s="12">
        <v>70000000260</v>
      </c>
      <c r="R2" s="12">
        <v>90000000260</v>
      </c>
      <c r="S2" s="12">
        <v>11000000260</v>
      </c>
      <c r="T2" s="12">
        <v>13000000260</v>
      </c>
      <c r="U2" s="10"/>
      <c r="V2" s="11"/>
      <c r="W2" s="8">
        <f t="shared" ref="W2:W7" si="3">IF(G2 = "NULL", "NULL", G2/4)</f>
        <v>3.5000592602626082</v>
      </c>
      <c r="X2" s="8">
        <f t="shared" ref="X2:X7" si="4">IF(W2 = "NULL", "NULL", W2*28.35)</f>
        <v>99.226680028444946</v>
      </c>
      <c r="Y2" s="8">
        <f t="shared" ref="Y2:Y7" si="5">IF(G2 = "NULL", "NULL", G2*4)</f>
        <v>56.000948164201731</v>
      </c>
      <c r="Z2" s="8">
        <f t="shared" ref="Z2:Z7" si="6">IF(G2 = "NULL", "NULL", H2*4)</f>
        <v>1587.6000000000001</v>
      </c>
      <c r="AA2" s="15">
        <v>15000000260</v>
      </c>
      <c r="AB2" s="8">
        <f t="shared" ref="AB2:AC4" si="7">IF(OR(E2 = "NULL", G2 = "NULL"), "NULL", (E2+G2)/2)</f>
        <v>10.500177780787824</v>
      </c>
      <c r="AC2" s="8">
        <f t="shared" si="7"/>
        <v>297.67500000000001</v>
      </c>
      <c r="AD2" s="15">
        <v>15000000260</v>
      </c>
      <c r="AE2" s="13"/>
    </row>
    <row r="3" spans="1:42" s="33" customFormat="1" ht="113.4" customHeight="1" x14ac:dyDescent="0.3">
      <c r="A3" s="9" t="s">
        <v>925</v>
      </c>
      <c r="B3" s="10" t="s">
        <v>1820</v>
      </c>
      <c r="C3" s="10" t="s">
        <v>1822</v>
      </c>
      <c r="D3" s="11" t="s">
        <v>1830</v>
      </c>
      <c r="E3" s="8">
        <f>IF(F3 = "NULL", "NULL", F3/28.34952)</f>
        <v>1.7500296301313041</v>
      </c>
      <c r="F3" s="8">
        <v>49.612500000000004</v>
      </c>
      <c r="G3" s="8">
        <f>IF(H3 = "NULL", "NULL", H3/28.34952)</f>
        <v>3.5000592602626082</v>
      </c>
      <c r="H3" s="8">
        <v>99.225000000000009</v>
      </c>
      <c r="I3" s="8">
        <f t="shared" si="0"/>
        <v>4.3750740753282606</v>
      </c>
      <c r="J3" s="8">
        <f>IF(G3 = "NULL", "NULL", I3*28.35)</f>
        <v>124.0333500355562</v>
      </c>
      <c r="K3" s="8">
        <f t="shared" si="1"/>
        <v>7.0001185205252163</v>
      </c>
      <c r="L3" s="8">
        <f>IF(G3 = "NULL", "NULL", K3*28.35)</f>
        <v>198.45336005688989</v>
      </c>
      <c r="M3" s="11" t="str">
        <f t="shared" si="2"/>
        <v>Red Butterfly Popcorn Ingredients:
red butterfly popcorn kernels (NON GMO)
• Packed in a facility and/or equipment that produces products containing peanuts, tree nuts, soybean, milk, dairy, eggs, fish, shellfish, wheat, sesame •
 - NET WT. 1.75 oz (49.6125 grams)</v>
      </c>
      <c r="N3" s="12">
        <v>10000000265</v>
      </c>
      <c r="O3" s="12">
        <v>30000000265</v>
      </c>
      <c r="P3" s="12">
        <v>50000000265</v>
      </c>
      <c r="Q3" s="12">
        <v>70000000265</v>
      </c>
      <c r="R3" s="12">
        <v>90000000265</v>
      </c>
      <c r="S3" s="12">
        <v>11000000265</v>
      </c>
      <c r="T3" s="12">
        <v>13000000265</v>
      </c>
      <c r="U3" s="10"/>
      <c r="V3" s="11"/>
      <c r="W3" s="8">
        <f t="shared" si="3"/>
        <v>0.87501481506565204</v>
      </c>
      <c r="X3" s="8">
        <f t="shared" si="4"/>
        <v>24.806670007111236</v>
      </c>
      <c r="Y3" s="8">
        <f t="shared" si="5"/>
        <v>14.000237041050433</v>
      </c>
      <c r="Z3" s="8">
        <f t="shared" si="6"/>
        <v>396.90000000000003</v>
      </c>
      <c r="AA3" s="15">
        <v>15000000265</v>
      </c>
      <c r="AB3" s="8">
        <f t="shared" si="7"/>
        <v>2.6250444451969561</v>
      </c>
      <c r="AC3" s="8">
        <f t="shared" si="7"/>
        <v>74.418750000000003</v>
      </c>
      <c r="AD3" s="15">
        <v>15000000265</v>
      </c>
      <c r="AE3" s="13"/>
    </row>
    <row r="4" spans="1:42" s="33" customFormat="1" ht="138" customHeight="1" x14ac:dyDescent="0.3">
      <c r="A4" s="9" t="s">
        <v>1215</v>
      </c>
      <c r="B4" s="10" t="s">
        <v>1819</v>
      </c>
      <c r="C4" s="10" t="s">
        <v>1823</v>
      </c>
      <c r="D4" s="11" t="s">
        <v>1831</v>
      </c>
      <c r="E4" s="8">
        <f>IF(F4 = "NULL", "NULL", F4/28.34952)</f>
        <v>13.000220109546829</v>
      </c>
      <c r="F4" s="8">
        <v>368.55</v>
      </c>
      <c r="G4" s="8">
        <f>IF(H4 = "NULL", "NULL", H4/28.34952)</f>
        <v>26.000440219093658</v>
      </c>
      <c r="H4" s="8">
        <v>737.1</v>
      </c>
      <c r="I4" s="8">
        <f t="shared" si="0"/>
        <v>32.50055027386707</v>
      </c>
      <c r="J4" s="8">
        <f>IF(G4 = "NULL", "NULL", I4*28.35)</f>
        <v>921.39060026413154</v>
      </c>
      <c r="K4" s="8">
        <f t="shared" si="1"/>
        <v>52.000880438187316</v>
      </c>
      <c r="L4" s="8">
        <f>IF(G4 = "NULL", "NULL", K4*28.35)</f>
        <v>1474.2249604226106</v>
      </c>
      <c r="M4" s="11" t="str">
        <f t="shared" si="2"/>
        <v>White Butterfly Popcorn Ingredients:
white butterfly popcorn kernels (NON GMO)
• Packed in a facility and/or equipment that produces products containing peanuts, tree nuts, soybean, milk, dairy, eggs, fish, shellfish, wheat, sesame •
 - NET WT. 13.00 oz (368.55 grams)</v>
      </c>
      <c r="N4" s="12">
        <v>10000000355</v>
      </c>
      <c r="O4" s="12">
        <v>30000000355</v>
      </c>
      <c r="P4" s="12">
        <v>50000000355</v>
      </c>
      <c r="Q4" s="12">
        <v>70000000355</v>
      </c>
      <c r="R4" s="12">
        <v>90000000355</v>
      </c>
      <c r="S4" s="12">
        <v>11000000355</v>
      </c>
      <c r="T4" s="12">
        <v>13000000355</v>
      </c>
      <c r="U4" s="10"/>
      <c r="V4" s="11"/>
      <c r="W4" s="8">
        <f t="shared" si="3"/>
        <v>6.5001100547734145</v>
      </c>
      <c r="X4" s="8">
        <f t="shared" si="4"/>
        <v>184.27812005282632</v>
      </c>
      <c r="Y4" s="8">
        <f t="shared" si="5"/>
        <v>104.00176087637463</v>
      </c>
      <c r="Z4" s="8">
        <f t="shared" si="6"/>
        <v>2948.4</v>
      </c>
      <c r="AA4" s="15">
        <v>15000000355</v>
      </c>
      <c r="AB4" s="8">
        <f t="shared" si="7"/>
        <v>19.500330164320243</v>
      </c>
      <c r="AC4" s="8">
        <f t="shared" si="7"/>
        <v>552.82500000000005</v>
      </c>
      <c r="AD4" s="15">
        <v>15000000355</v>
      </c>
      <c r="AE4" s="13"/>
    </row>
    <row r="5" spans="1:42" s="11" customFormat="1" ht="285" x14ac:dyDescent="0.3">
      <c r="A5" s="9" t="s">
        <v>904</v>
      </c>
      <c r="B5" s="10" t="s">
        <v>905</v>
      </c>
      <c r="C5" s="10" t="s">
        <v>906</v>
      </c>
      <c r="D5" s="11" t="s">
        <v>1828</v>
      </c>
      <c r="E5" s="8">
        <f>IF(F5 = "NULL", "NULL", F5/28.35)</f>
        <v>1.95</v>
      </c>
      <c r="F5" s="8">
        <v>55.282499999999999</v>
      </c>
      <c r="G5" s="8">
        <f>IF(H5 = "NULL", "NULL", H5/28.35)</f>
        <v>3.9</v>
      </c>
      <c r="H5" s="8">
        <v>110.565</v>
      </c>
      <c r="I5" s="8">
        <f t="shared" si="0"/>
        <v>4.875</v>
      </c>
      <c r="J5" s="8">
        <f>IF(G5 = "NULL", "NULL", H5*1.25)</f>
        <v>138.20625000000001</v>
      </c>
      <c r="K5" s="8">
        <f t="shared" si="1"/>
        <v>7.8</v>
      </c>
      <c r="L5" s="8">
        <f>IF(G5 = "NULL", "NULL", H5*2)</f>
        <v>221.13</v>
      </c>
      <c r="M5" s="11" t="str">
        <f t="shared" si="2"/>
        <v>Pumpkin Dip Mix Ingredients:
natural unrefined cane sugar, brown sugar (cane sugar, molasses) dextrose, pumpkin powder (pumpkin, altodextrin, corn flour, lecithin) corn starch, cinnamon, ginger, pure vanilla, real salt unrefined mineral sea salt, expeller pressed canola oil, nutmeg, extractives of spice
• ALLERGY ALERT: contains soy •
• Packed in a facility and/or equipment that produces products containing peanuts, tree nuts, soybean, milk, dairy, eggs, fish, shellfish, wheat, sesame •
 - NET WT. 1.95 oz (55.2825 grams)</v>
      </c>
      <c r="N5" s="12">
        <v>10000000257</v>
      </c>
      <c r="O5" s="12">
        <v>30000000257</v>
      </c>
      <c r="P5" s="12">
        <v>50000000257</v>
      </c>
      <c r="Q5" s="12">
        <v>70000000257</v>
      </c>
      <c r="R5" s="12">
        <v>90000000257</v>
      </c>
      <c r="S5" s="12">
        <v>11000000257</v>
      </c>
      <c r="T5" s="12">
        <v>13000000257</v>
      </c>
      <c r="U5" s="10"/>
      <c r="W5" s="8">
        <f t="shared" si="3"/>
        <v>0.97499999999999998</v>
      </c>
      <c r="X5" s="8">
        <f t="shared" si="4"/>
        <v>27.641249999999999</v>
      </c>
      <c r="Y5" s="8">
        <f t="shared" si="5"/>
        <v>15.6</v>
      </c>
      <c r="Z5" s="8">
        <f t="shared" si="6"/>
        <v>442.26</v>
      </c>
      <c r="AA5" s="15">
        <v>15000000257</v>
      </c>
      <c r="AB5" s="8">
        <f t="shared" ref="AB5:AC7" si="8">IF(OR(E5 = "NULL", G5 = "NULL"), "NULL", (E5+G5)/2)</f>
        <v>2.9249999999999998</v>
      </c>
      <c r="AC5" s="8">
        <f t="shared" si="8"/>
        <v>82.923749999999998</v>
      </c>
      <c r="AD5" s="15">
        <v>17000000257</v>
      </c>
      <c r="AE5" s="8"/>
      <c r="AF5" s="44"/>
      <c r="AG5" s="45"/>
      <c r="AH5" s="45"/>
      <c r="AI5" s="44"/>
      <c r="AJ5" s="46"/>
      <c r="AK5" s="33"/>
      <c r="AL5" s="33"/>
      <c r="AM5" s="33"/>
      <c r="AN5" s="33"/>
      <c r="AO5" s="33"/>
      <c r="AP5" s="47"/>
    </row>
    <row r="6" spans="1:42" s="11" customFormat="1" ht="45" x14ac:dyDescent="0.3">
      <c r="A6" s="9" t="s">
        <v>1061</v>
      </c>
      <c r="B6" s="10" t="s">
        <v>1062</v>
      </c>
      <c r="C6" s="10" t="s">
        <v>1063</v>
      </c>
      <c r="D6" s="11" t="s">
        <v>32</v>
      </c>
      <c r="E6" s="8">
        <f>IF(F6 = "NULL", "NULL", F6/28.35)</f>
        <v>1.95</v>
      </c>
      <c r="F6" s="8">
        <v>55.282499999999999</v>
      </c>
      <c r="G6" s="8">
        <f>IF(H6 = "NULL", "NULL", H6/28.35)</f>
        <v>3.9</v>
      </c>
      <c r="H6" s="8">
        <v>110.565</v>
      </c>
      <c r="I6" s="8">
        <f t="shared" si="0"/>
        <v>4.875</v>
      </c>
      <c r="J6" s="8">
        <f>IF(G6 = "NULL", "NULL", H6*1.25)</f>
        <v>138.20625000000001</v>
      </c>
      <c r="K6" s="8">
        <f t="shared" si="1"/>
        <v>7.8</v>
      </c>
      <c r="L6" s="8">
        <f>IF(G6 = "NULL", "NULL", H6*2)</f>
        <v>221.13</v>
      </c>
      <c r="M6" s="11" t="str">
        <f t="shared" si="2"/>
        <v>NULL
 - NET WT. 1.95 oz (55.2825 grams)</v>
      </c>
      <c r="N6" s="12">
        <v>10000000297</v>
      </c>
      <c r="O6" s="12">
        <v>30000000297</v>
      </c>
      <c r="P6" s="12">
        <v>50000000297</v>
      </c>
      <c r="Q6" s="12">
        <v>70000000297</v>
      </c>
      <c r="R6" s="12">
        <v>90000000297</v>
      </c>
      <c r="S6" s="12">
        <v>11000000297</v>
      </c>
      <c r="T6" s="12">
        <v>13000000297</v>
      </c>
      <c r="U6" s="10"/>
      <c r="W6" s="8">
        <f t="shared" si="3"/>
        <v>0.97499999999999998</v>
      </c>
      <c r="X6" s="8">
        <f t="shared" si="4"/>
        <v>27.641249999999999</v>
      </c>
      <c r="Y6" s="8">
        <f t="shared" si="5"/>
        <v>15.6</v>
      </c>
      <c r="Z6" s="8">
        <f t="shared" si="6"/>
        <v>442.26</v>
      </c>
      <c r="AA6" s="15">
        <v>15000000297</v>
      </c>
      <c r="AB6" s="8">
        <f t="shared" si="8"/>
        <v>2.9249999999999998</v>
      </c>
      <c r="AC6" s="8">
        <f t="shared" si="8"/>
        <v>82.923749999999998</v>
      </c>
      <c r="AD6" s="15">
        <v>17000000297</v>
      </c>
      <c r="AE6" s="8"/>
      <c r="AF6" s="44"/>
      <c r="AG6" s="45"/>
      <c r="AH6" s="45"/>
      <c r="AI6" s="44"/>
      <c r="AJ6" s="46"/>
      <c r="AK6" s="33"/>
      <c r="AL6" s="33"/>
      <c r="AM6" s="33"/>
      <c r="AN6" s="33"/>
      <c r="AO6" s="33"/>
      <c r="AP6" s="47"/>
    </row>
    <row r="7" spans="1:42" s="11" customFormat="1" ht="315" x14ac:dyDescent="0.3">
      <c r="A7" s="9" t="s">
        <v>764</v>
      </c>
      <c r="B7" s="10" t="s">
        <v>765</v>
      </c>
      <c r="C7" s="10" t="s">
        <v>766</v>
      </c>
      <c r="D7" s="11" t="s">
        <v>1827</v>
      </c>
      <c r="E7" s="8">
        <f>IF(F7 = "NULL", "NULL", F7/28.35)</f>
        <v>1.95</v>
      </c>
      <c r="F7" s="8">
        <v>55.282499999999999</v>
      </c>
      <c r="G7" s="8">
        <f>IF(H7 = "NULL", "NULL", H7/28.35)</f>
        <v>3.9</v>
      </c>
      <c r="H7" s="8">
        <v>110.565</v>
      </c>
      <c r="I7" s="8">
        <f t="shared" si="0"/>
        <v>4.875</v>
      </c>
      <c r="J7" s="8">
        <f>IF(G7 = "NULL", "NULL", H7*1.25)</f>
        <v>138.20625000000001</v>
      </c>
      <c r="K7" s="8">
        <f t="shared" si="1"/>
        <v>7.8</v>
      </c>
      <c r="L7" s="8">
        <f>IF(G7 = "NULL", "NULL", H7*2)</f>
        <v>221.13</v>
      </c>
      <c r="M7" s="11" t="str">
        <f t="shared" si="2"/>
        <v>Natural Maple Dip Mix Ingredients:
natural evaporated cane juice, brown sugar (cane sugar, molasses) unrefined sugar, dextrose, corn starch, natural flavors, natural butter flavor (maltodextrin, salt, buttermilk solids, natural flavor, expeller pressed non gmo canola oil, extractives of turmeric, paprika) pure maple sugar, caramel color, sea salt
• ALLERGY ALERT: contains dairy •
• Packed in a facility and/or equipment that produces products containing peanuts, tree nuts, soybean, milk, dairy, eggs, fish, shellfish, wheat, sesame •
 - NET WT. 1.95 oz (55.2825 grams)</v>
      </c>
      <c r="N7" s="12">
        <v>10000000221</v>
      </c>
      <c r="O7" s="12">
        <v>30000000221</v>
      </c>
      <c r="P7" s="12">
        <v>50000000221</v>
      </c>
      <c r="Q7" s="12">
        <v>70000000221</v>
      </c>
      <c r="R7" s="12">
        <v>90000000221</v>
      </c>
      <c r="S7" s="12">
        <v>11000000221</v>
      </c>
      <c r="T7" s="12">
        <v>13000000221</v>
      </c>
      <c r="U7" s="10"/>
      <c r="W7" s="8">
        <f t="shared" si="3"/>
        <v>0.97499999999999998</v>
      </c>
      <c r="X7" s="8">
        <f t="shared" si="4"/>
        <v>27.641249999999999</v>
      </c>
      <c r="Y7" s="8">
        <f t="shared" si="5"/>
        <v>15.6</v>
      </c>
      <c r="Z7" s="8">
        <f t="shared" si="6"/>
        <v>442.26</v>
      </c>
      <c r="AA7" s="15">
        <v>15000000221</v>
      </c>
      <c r="AB7" s="8">
        <f t="shared" si="8"/>
        <v>2.9249999999999998</v>
      </c>
      <c r="AC7" s="8">
        <f t="shared" si="8"/>
        <v>82.923749999999998</v>
      </c>
      <c r="AD7" s="15">
        <v>17000000221</v>
      </c>
      <c r="AE7" s="8"/>
      <c r="AF7" s="44"/>
      <c r="AG7" s="45"/>
      <c r="AH7" s="45"/>
      <c r="AI7" s="44"/>
      <c r="AJ7" s="46"/>
      <c r="AK7" s="33"/>
      <c r="AL7" s="33"/>
      <c r="AM7" s="33"/>
      <c r="AN7" s="33"/>
      <c r="AO7" s="33"/>
      <c r="AP7" s="4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88CA73-00E9-4A88-B595-4F5CFA44A4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Kitchen Kettle</vt:lpstr>
      <vt:lpstr>Archive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 Linthicum</dc:creator>
  <cp:keywords/>
  <dc:description/>
  <cp:lastModifiedBy>Chad Wick</cp:lastModifiedBy>
  <cp:revision/>
  <dcterms:created xsi:type="dcterms:W3CDTF">2021-12-01T21:44:45Z</dcterms:created>
  <dcterms:modified xsi:type="dcterms:W3CDTF">2023-05-30T22:46:47Z</dcterms:modified>
  <cp:category/>
  <cp:contentStatus/>
</cp:coreProperties>
</file>