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a2dc9df816a8b0/Working Documents/Calculators/My Design/"/>
    </mc:Choice>
  </mc:AlternateContent>
  <xr:revisionPtr revIDLastSave="69" documentId="11_6808D4DC7DF064EAFBE9E8A68290BE9771FD17B4" xr6:coauthVersionLast="47" xr6:coauthVersionMax="47" xr10:uidLastSave="{858C25B0-165B-4F8C-9876-F99F5D54354A}"/>
  <bookViews>
    <workbookView xWindow="-120" yWindow="-120" windowWidth="29040" windowHeight="15525" tabRatio="658" firstSheet="5" activeTab="10" xr2:uid="{00000000-000D-0000-FFFF-FFFF00000000}"/>
  </bookViews>
  <sheets>
    <sheet name="Numeric And Alpha (For VLOOKUP)" sheetId="16" r:id="rId1"/>
    <sheet name="Percentage Difference" sheetId="1" r:id="rId2"/>
    <sheet name="Percentage Of" sheetId="6" r:id="rId3"/>
    <sheet name="Inches to Feet" sheetId="2" r:id="rId4"/>
    <sheet name="Cabinet Calculator" sheetId="14" r:id="rId5"/>
    <sheet name="Sink Depth Builder" sheetId="10" r:id="rId6"/>
    <sheet name="Scale Calculations" sheetId="8" r:id="rId7"/>
    <sheet name="Standard Lumber Sizes" sheetId="15" r:id="rId8"/>
    <sheet name="Fraction to Decimal and mm" sheetId="3" r:id="rId9"/>
    <sheet name="Profit Calculations" sheetId="11" r:id="rId10"/>
    <sheet name="Calendar Calculations" sheetId="5" r:id="rId11"/>
    <sheet name="mm to Inches" sheetId="4" r:id="rId12"/>
  </sheets>
  <definedNames>
    <definedName name="_xlnm.Print_Area" localSheetId="8">'Fraction to Decimal and mm'!$A$1:$L$71</definedName>
    <definedName name="_xlnm.Print_Titles" localSheetId="8">'Fraction to Decimal and mm'!$6:$7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6" l="1"/>
  <c r="E3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97" i="16"/>
  <c r="B298" i="16"/>
  <c r="B299" i="16"/>
  <c r="B300" i="16"/>
  <c r="B301" i="16"/>
  <c r="B302" i="16"/>
  <c r="B303" i="16"/>
  <c r="B304" i="16"/>
  <c r="B305" i="16"/>
  <c r="B306" i="16"/>
  <c r="B307" i="16"/>
  <c r="B308" i="16"/>
  <c r="B309" i="16"/>
  <c r="B310" i="16"/>
  <c r="B311" i="16"/>
  <c r="B312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360" i="16"/>
  <c r="B361" i="16"/>
  <c r="B362" i="16"/>
  <c r="B363" i="16"/>
  <c r="B364" i="16"/>
  <c r="B365" i="16"/>
  <c r="B366" i="16"/>
  <c r="B367" i="16"/>
  <c r="B368" i="16"/>
  <c r="B369" i="16"/>
  <c r="B370" i="16"/>
  <c r="B371" i="16"/>
  <c r="B372" i="16"/>
  <c r="B373" i="16"/>
  <c r="B374" i="16"/>
  <c r="B375" i="16"/>
  <c r="B376" i="16"/>
  <c r="B377" i="16"/>
  <c r="B378" i="16"/>
  <c r="B379" i="16"/>
  <c r="B380" i="16"/>
  <c r="B381" i="16"/>
  <c r="B382" i="16"/>
  <c r="B383" i="16"/>
  <c r="B384" i="16"/>
  <c r="B385" i="16"/>
  <c r="B386" i="16"/>
  <c r="B387" i="16"/>
  <c r="B388" i="16"/>
  <c r="B389" i="16"/>
  <c r="B390" i="16"/>
  <c r="B391" i="16"/>
  <c r="B392" i="16"/>
  <c r="B393" i="16"/>
  <c r="B394" i="16"/>
  <c r="B395" i="16"/>
  <c r="B396" i="16"/>
  <c r="B397" i="16"/>
  <c r="B398" i="16"/>
  <c r="B399" i="16"/>
  <c r="B400" i="16"/>
  <c r="B401" i="16"/>
  <c r="B402" i="16"/>
  <c r="B403" i="16"/>
  <c r="B404" i="16"/>
  <c r="B405" i="16"/>
  <c r="B406" i="16"/>
  <c r="B407" i="16"/>
  <c r="B408" i="16"/>
  <c r="B409" i="16"/>
  <c r="B410" i="16"/>
  <c r="B411" i="16"/>
  <c r="B412" i="16"/>
  <c r="B413" i="16"/>
  <c r="B414" i="16"/>
  <c r="B415" i="16"/>
  <c r="B416" i="16"/>
  <c r="B417" i="16"/>
  <c r="B418" i="16"/>
  <c r="B419" i="16"/>
  <c r="B420" i="16"/>
  <c r="B421" i="16"/>
  <c r="B422" i="16"/>
  <c r="B423" i="16"/>
  <c r="B424" i="16"/>
  <c r="B425" i="16"/>
  <c r="B426" i="16"/>
  <c r="B427" i="16"/>
  <c r="B428" i="16"/>
  <c r="B429" i="16"/>
  <c r="B430" i="16"/>
  <c r="B431" i="16"/>
  <c r="B432" i="16"/>
  <c r="B433" i="16"/>
  <c r="B434" i="16"/>
  <c r="B435" i="16"/>
  <c r="B436" i="16"/>
  <c r="B437" i="16"/>
  <c r="B438" i="16"/>
  <c r="B439" i="16"/>
  <c r="B440" i="16"/>
  <c r="B441" i="16"/>
  <c r="B442" i="16"/>
  <c r="B443" i="16"/>
  <c r="B444" i="16"/>
  <c r="B445" i="16"/>
  <c r="B446" i="16"/>
  <c r="B447" i="16"/>
  <c r="B448" i="16"/>
  <c r="B449" i="16"/>
  <c r="B450" i="16"/>
  <c r="B451" i="16"/>
  <c r="B452" i="16"/>
  <c r="B453" i="16"/>
  <c r="B454" i="16"/>
  <c r="B455" i="16"/>
  <c r="B456" i="16"/>
  <c r="B457" i="16"/>
  <c r="B458" i="16"/>
  <c r="B459" i="16"/>
  <c r="B460" i="16"/>
  <c r="B461" i="16"/>
  <c r="B462" i="16"/>
  <c r="B463" i="16"/>
  <c r="B464" i="16"/>
  <c r="B465" i="16"/>
  <c r="B466" i="16"/>
  <c r="B467" i="16"/>
  <c r="B468" i="16"/>
  <c r="B469" i="16"/>
  <c r="B470" i="16"/>
  <c r="B471" i="16"/>
  <c r="B472" i="16"/>
  <c r="B473" i="16"/>
  <c r="B474" i="16"/>
  <c r="B475" i="16"/>
  <c r="B476" i="16"/>
  <c r="B477" i="16"/>
  <c r="B478" i="16"/>
  <c r="B479" i="16"/>
  <c r="B480" i="16"/>
  <c r="B481" i="16"/>
  <c r="B482" i="16"/>
  <c r="B483" i="16"/>
  <c r="B484" i="16"/>
  <c r="B485" i="16"/>
  <c r="B486" i="16"/>
  <c r="B487" i="16"/>
  <c r="B488" i="16"/>
  <c r="B489" i="16"/>
  <c r="B490" i="16"/>
  <c r="B491" i="16"/>
  <c r="B492" i="16"/>
  <c r="B493" i="16"/>
  <c r="B494" i="16"/>
  <c r="B495" i="16"/>
  <c r="E3" i="5"/>
  <c r="G5" i="15"/>
  <c r="I5" i="15"/>
  <c r="G6" i="15"/>
  <c r="I6" i="15"/>
  <c r="G7" i="15"/>
  <c r="I7" i="15"/>
  <c r="G11" i="15"/>
  <c r="I11" i="15"/>
  <c r="G12" i="15"/>
  <c r="I12" i="15"/>
  <c r="G16" i="15"/>
  <c r="I16" i="15"/>
  <c r="G17" i="15"/>
  <c r="I17" i="15"/>
  <c r="G18" i="15"/>
  <c r="I18" i="15"/>
  <c r="G19" i="15"/>
  <c r="I19" i="15"/>
  <c r="G20" i="15"/>
  <c r="I20" i="15"/>
  <c r="G24" i="15"/>
  <c r="I24" i="15"/>
  <c r="G25" i="15"/>
  <c r="I25" i="15"/>
  <c r="G26" i="15"/>
  <c r="I26" i="15"/>
  <c r="G27" i="15"/>
  <c r="I27" i="15"/>
  <c r="G28" i="15"/>
  <c r="I28" i="15"/>
  <c r="G29" i="15"/>
  <c r="I29" i="15"/>
  <c r="G30" i="15"/>
  <c r="I30" i="15"/>
  <c r="I4" i="10"/>
  <c r="I3" i="10"/>
  <c r="G4" i="10"/>
  <c r="C4" i="10"/>
  <c r="B4" i="10"/>
  <c r="I14" i="14"/>
  <c r="D14" i="14"/>
  <c r="A2" i="1"/>
  <c r="B2" i="1"/>
  <c r="I36" i="14"/>
  <c r="H36" i="14"/>
  <c r="G36" i="14"/>
  <c r="D36" i="14"/>
  <c r="C36" i="14"/>
  <c r="B36" i="14"/>
  <c r="H4" i="5"/>
  <c r="E6" i="5"/>
  <c r="D8" i="16" a="1"/>
  <c r="D8" i="16" l="1"/>
  <c r="D37" i="14"/>
  <c r="I37" i="14"/>
  <c r="E4" i="11"/>
  <c r="E19" i="11"/>
  <c r="E20" i="11" s="1"/>
  <c r="B19" i="11"/>
  <c r="B4" i="11"/>
  <c r="B12" i="5"/>
  <c r="B20" i="5"/>
  <c r="B21" i="5" s="1"/>
  <c r="B16" i="5"/>
  <c r="B17" i="5" s="1"/>
  <c r="B13" i="5"/>
  <c r="C5" i="8"/>
  <c r="C9" i="8" s="1"/>
  <c r="B5" i="8"/>
  <c r="B9" i="8" s="1"/>
  <c r="B33" i="6"/>
  <c r="C8" i="6" s="1"/>
  <c r="J3" i="3"/>
  <c r="I3" i="3" s="1"/>
  <c r="G3" i="3"/>
  <c r="B6" i="5"/>
  <c r="D3" i="4"/>
  <c r="B3" i="4"/>
  <c r="Z65" i="4"/>
  <c r="W65" i="4"/>
  <c r="T65" i="4"/>
  <c r="Q65" i="4"/>
  <c r="N65" i="4"/>
  <c r="K65" i="4"/>
  <c r="H65" i="4"/>
  <c r="E65" i="4"/>
  <c r="B65" i="4"/>
  <c r="Z64" i="4"/>
  <c r="W64" i="4"/>
  <c r="T64" i="4"/>
  <c r="Q64" i="4"/>
  <c r="N64" i="4"/>
  <c r="K64" i="4"/>
  <c r="H64" i="4"/>
  <c r="E64" i="4"/>
  <c r="B64" i="4"/>
  <c r="Z63" i="4"/>
  <c r="W63" i="4"/>
  <c r="T63" i="4"/>
  <c r="Q63" i="4"/>
  <c r="N63" i="4"/>
  <c r="K63" i="4"/>
  <c r="H63" i="4"/>
  <c r="E63" i="4"/>
  <c r="B63" i="4"/>
  <c r="Z62" i="4"/>
  <c r="W62" i="4"/>
  <c r="T62" i="4"/>
  <c r="Q62" i="4"/>
  <c r="N62" i="4"/>
  <c r="K62" i="4"/>
  <c r="H62" i="4"/>
  <c r="E62" i="4"/>
  <c r="B62" i="4"/>
  <c r="Z61" i="4"/>
  <c r="W61" i="4"/>
  <c r="T61" i="4"/>
  <c r="Q61" i="4"/>
  <c r="N61" i="4"/>
  <c r="K61" i="4"/>
  <c r="H61" i="4"/>
  <c r="E61" i="4"/>
  <c r="B61" i="4"/>
  <c r="Z60" i="4"/>
  <c r="W60" i="4"/>
  <c r="T60" i="4"/>
  <c r="Q60" i="4"/>
  <c r="N60" i="4"/>
  <c r="K60" i="4"/>
  <c r="H60" i="4"/>
  <c r="E60" i="4"/>
  <c r="B60" i="4"/>
  <c r="Z59" i="4"/>
  <c r="W59" i="4"/>
  <c r="T59" i="4"/>
  <c r="Q59" i="4"/>
  <c r="N59" i="4"/>
  <c r="K59" i="4"/>
  <c r="H59" i="4"/>
  <c r="E59" i="4"/>
  <c r="B59" i="4"/>
  <c r="Z58" i="4"/>
  <c r="W58" i="4"/>
  <c r="T58" i="4"/>
  <c r="Q58" i="4"/>
  <c r="N58" i="4"/>
  <c r="K58" i="4"/>
  <c r="H58" i="4"/>
  <c r="E58" i="4"/>
  <c r="B58" i="4"/>
  <c r="Z57" i="4"/>
  <c r="W57" i="4"/>
  <c r="T57" i="4"/>
  <c r="Q57" i="4"/>
  <c r="N57" i="4"/>
  <c r="K57" i="4"/>
  <c r="H57" i="4"/>
  <c r="E57" i="4"/>
  <c r="B57" i="4"/>
  <c r="Z56" i="4"/>
  <c r="W56" i="4"/>
  <c r="T56" i="4"/>
  <c r="Q56" i="4"/>
  <c r="N56" i="4"/>
  <c r="K56" i="4"/>
  <c r="H56" i="4"/>
  <c r="E56" i="4"/>
  <c r="B56" i="4"/>
  <c r="Z55" i="4"/>
  <c r="W55" i="4"/>
  <c r="T55" i="4"/>
  <c r="Q55" i="4"/>
  <c r="N55" i="4"/>
  <c r="K55" i="4"/>
  <c r="H55" i="4"/>
  <c r="E55" i="4"/>
  <c r="B55" i="4"/>
  <c r="Z54" i="4"/>
  <c r="W54" i="4"/>
  <c r="T54" i="4"/>
  <c r="Q54" i="4"/>
  <c r="N54" i="4"/>
  <c r="K54" i="4"/>
  <c r="H54" i="4"/>
  <c r="E54" i="4"/>
  <c r="B54" i="4"/>
  <c r="Z53" i="4"/>
  <c r="W53" i="4"/>
  <c r="T53" i="4"/>
  <c r="Q53" i="4"/>
  <c r="N53" i="4"/>
  <c r="K53" i="4"/>
  <c r="H53" i="4"/>
  <c r="E53" i="4"/>
  <c r="B53" i="4"/>
  <c r="Z52" i="4"/>
  <c r="W52" i="4"/>
  <c r="T52" i="4"/>
  <c r="Q52" i="4"/>
  <c r="N52" i="4"/>
  <c r="K52" i="4"/>
  <c r="H52" i="4"/>
  <c r="E52" i="4"/>
  <c r="B52" i="4"/>
  <c r="Z51" i="4"/>
  <c r="W51" i="4"/>
  <c r="T51" i="4"/>
  <c r="Q51" i="4"/>
  <c r="N51" i="4"/>
  <c r="K51" i="4"/>
  <c r="H51" i="4"/>
  <c r="E51" i="4"/>
  <c r="B51" i="4"/>
  <c r="Z50" i="4"/>
  <c r="W50" i="4"/>
  <c r="T50" i="4"/>
  <c r="Q50" i="4"/>
  <c r="N50" i="4"/>
  <c r="K50" i="4"/>
  <c r="H50" i="4"/>
  <c r="E50" i="4"/>
  <c r="B50" i="4"/>
  <c r="Z49" i="4"/>
  <c r="W49" i="4"/>
  <c r="T49" i="4"/>
  <c r="Q49" i="4"/>
  <c r="N49" i="4"/>
  <c r="K49" i="4"/>
  <c r="H49" i="4"/>
  <c r="E49" i="4"/>
  <c r="B49" i="4"/>
  <c r="Z48" i="4"/>
  <c r="W48" i="4"/>
  <c r="T48" i="4"/>
  <c r="Q48" i="4"/>
  <c r="N48" i="4"/>
  <c r="K48" i="4"/>
  <c r="H48" i="4"/>
  <c r="E48" i="4"/>
  <c r="B48" i="4"/>
  <c r="Z47" i="4"/>
  <c r="W47" i="4"/>
  <c r="T47" i="4"/>
  <c r="Q47" i="4"/>
  <c r="N47" i="4"/>
  <c r="K47" i="4"/>
  <c r="H47" i="4"/>
  <c r="E47" i="4"/>
  <c r="B47" i="4"/>
  <c r="Z46" i="4"/>
  <c r="W46" i="4"/>
  <c r="T46" i="4"/>
  <c r="Q46" i="4"/>
  <c r="N46" i="4"/>
  <c r="K46" i="4"/>
  <c r="H46" i="4"/>
  <c r="E46" i="4"/>
  <c r="B46" i="4"/>
  <c r="Z45" i="4"/>
  <c r="W45" i="4"/>
  <c r="T45" i="4"/>
  <c r="Q45" i="4"/>
  <c r="N45" i="4"/>
  <c r="K45" i="4"/>
  <c r="H45" i="4"/>
  <c r="E45" i="4"/>
  <c r="B45" i="4"/>
  <c r="Z44" i="4"/>
  <c r="W44" i="4"/>
  <c r="T44" i="4"/>
  <c r="Q44" i="4"/>
  <c r="N44" i="4"/>
  <c r="K44" i="4"/>
  <c r="H44" i="4"/>
  <c r="E44" i="4"/>
  <c r="B44" i="4"/>
  <c r="Z43" i="4"/>
  <c r="W43" i="4"/>
  <c r="T43" i="4"/>
  <c r="Q43" i="4"/>
  <c r="N43" i="4"/>
  <c r="K43" i="4"/>
  <c r="H43" i="4"/>
  <c r="E43" i="4"/>
  <c r="B43" i="4"/>
  <c r="Z42" i="4"/>
  <c r="W42" i="4"/>
  <c r="T42" i="4"/>
  <c r="Q42" i="4"/>
  <c r="N42" i="4"/>
  <c r="K42" i="4"/>
  <c r="H42" i="4"/>
  <c r="E42" i="4"/>
  <c r="B42" i="4"/>
  <c r="Z41" i="4"/>
  <c r="W41" i="4"/>
  <c r="T41" i="4"/>
  <c r="Q41" i="4"/>
  <c r="N41" i="4"/>
  <c r="K41" i="4"/>
  <c r="H41" i="4"/>
  <c r="E41" i="4"/>
  <c r="B41" i="4"/>
  <c r="Z40" i="4"/>
  <c r="W40" i="4"/>
  <c r="T40" i="4"/>
  <c r="Q40" i="4"/>
  <c r="N40" i="4"/>
  <c r="K40" i="4"/>
  <c r="H40" i="4"/>
  <c r="E40" i="4"/>
  <c r="B40" i="4"/>
  <c r="Z39" i="4"/>
  <c r="W39" i="4"/>
  <c r="T39" i="4"/>
  <c r="Q39" i="4"/>
  <c r="N39" i="4"/>
  <c r="K39" i="4"/>
  <c r="H39" i="4"/>
  <c r="E39" i="4"/>
  <c r="B39" i="4"/>
  <c r="Z38" i="4"/>
  <c r="W38" i="4"/>
  <c r="T38" i="4"/>
  <c r="Q38" i="4"/>
  <c r="N38" i="4"/>
  <c r="K38" i="4"/>
  <c r="H38" i="4"/>
  <c r="E38" i="4"/>
  <c r="B38" i="4"/>
  <c r="Z37" i="4"/>
  <c r="W37" i="4"/>
  <c r="T37" i="4"/>
  <c r="Q37" i="4"/>
  <c r="N37" i="4"/>
  <c r="K37" i="4"/>
  <c r="H37" i="4"/>
  <c r="E37" i="4"/>
  <c r="B37" i="4"/>
  <c r="Z36" i="4"/>
  <c r="W36" i="4"/>
  <c r="T36" i="4"/>
  <c r="Q36" i="4"/>
  <c r="N36" i="4"/>
  <c r="K36" i="4"/>
  <c r="H36" i="4"/>
  <c r="E36" i="4"/>
  <c r="B36" i="4"/>
  <c r="Z35" i="4"/>
  <c r="W35" i="4"/>
  <c r="T35" i="4"/>
  <c r="Q35" i="4"/>
  <c r="N35" i="4"/>
  <c r="K35" i="4"/>
  <c r="H35" i="4"/>
  <c r="E35" i="4"/>
  <c r="B35" i="4"/>
  <c r="Z34" i="4"/>
  <c r="W34" i="4"/>
  <c r="T34" i="4"/>
  <c r="Q34" i="4"/>
  <c r="N34" i="4"/>
  <c r="K34" i="4"/>
  <c r="H34" i="4"/>
  <c r="E34" i="4"/>
  <c r="B34" i="4"/>
  <c r="Z33" i="4"/>
  <c r="W33" i="4"/>
  <c r="T33" i="4"/>
  <c r="Q33" i="4"/>
  <c r="N33" i="4"/>
  <c r="K33" i="4"/>
  <c r="H33" i="4"/>
  <c r="E33" i="4"/>
  <c r="B33" i="4"/>
  <c r="Z32" i="4"/>
  <c r="W32" i="4"/>
  <c r="T32" i="4"/>
  <c r="Q32" i="4"/>
  <c r="N32" i="4"/>
  <c r="K32" i="4"/>
  <c r="H32" i="4"/>
  <c r="E32" i="4"/>
  <c r="B32" i="4"/>
  <c r="Z31" i="4"/>
  <c r="W31" i="4"/>
  <c r="T31" i="4"/>
  <c r="Q31" i="4"/>
  <c r="N31" i="4"/>
  <c r="K31" i="4"/>
  <c r="H31" i="4"/>
  <c r="E31" i="4"/>
  <c r="B31" i="4"/>
  <c r="Z30" i="4"/>
  <c r="W30" i="4"/>
  <c r="T30" i="4"/>
  <c r="Q30" i="4"/>
  <c r="N30" i="4"/>
  <c r="K30" i="4"/>
  <c r="H30" i="4"/>
  <c r="E30" i="4"/>
  <c r="B30" i="4"/>
  <c r="Z29" i="4"/>
  <c r="W29" i="4"/>
  <c r="T29" i="4"/>
  <c r="Q29" i="4"/>
  <c r="N29" i="4"/>
  <c r="K29" i="4"/>
  <c r="H29" i="4"/>
  <c r="E29" i="4"/>
  <c r="B29" i="4"/>
  <c r="Z28" i="4"/>
  <c r="W28" i="4"/>
  <c r="T28" i="4"/>
  <c r="Q28" i="4"/>
  <c r="N28" i="4"/>
  <c r="K28" i="4"/>
  <c r="H28" i="4"/>
  <c r="E28" i="4"/>
  <c r="B28" i="4"/>
  <c r="Z27" i="4"/>
  <c r="W27" i="4"/>
  <c r="T27" i="4"/>
  <c r="Q27" i="4"/>
  <c r="N27" i="4"/>
  <c r="K27" i="4"/>
  <c r="H27" i="4"/>
  <c r="E27" i="4"/>
  <c r="B27" i="4"/>
  <c r="Z26" i="4"/>
  <c r="W26" i="4"/>
  <c r="T26" i="4"/>
  <c r="Q26" i="4"/>
  <c r="N26" i="4"/>
  <c r="K26" i="4"/>
  <c r="H26" i="4"/>
  <c r="E26" i="4"/>
  <c r="B26" i="4"/>
  <c r="Z25" i="4"/>
  <c r="W25" i="4"/>
  <c r="T25" i="4"/>
  <c r="Q25" i="4"/>
  <c r="N25" i="4"/>
  <c r="K25" i="4"/>
  <c r="H25" i="4"/>
  <c r="E25" i="4"/>
  <c r="B25" i="4"/>
  <c r="Z24" i="4"/>
  <c r="W24" i="4"/>
  <c r="T24" i="4"/>
  <c r="Q24" i="4"/>
  <c r="N24" i="4"/>
  <c r="K24" i="4"/>
  <c r="H24" i="4"/>
  <c r="E24" i="4"/>
  <c r="B24" i="4"/>
  <c r="Z23" i="4"/>
  <c r="W23" i="4"/>
  <c r="T23" i="4"/>
  <c r="Q23" i="4"/>
  <c r="N23" i="4"/>
  <c r="K23" i="4"/>
  <c r="H23" i="4"/>
  <c r="E23" i="4"/>
  <c r="B23" i="4"/>
  <c r="Z22" i="4"/>
  <c r="W22" i="4"/>
  <c r="T22" i="4"/>
  <c r="Q22" i="4"/>
  <c r="N22" i="4"/>
  <c r="K22" i="4"/>
  <c r="H22" i="4"/>
  <c r="E22" i="4"/>
  <c r="B22" i="4"/>
  <c r="Z21" i="4"/>
  <c r="W21" i="4"/>
  <c r="T21" i="4"/>
  <c r="Q21" i="4"/>
  <c r="N21" i="4"/>
  <c r="K21" i="4"/>
  <c r="H21" i="4"/>
  <c r="E21" i="4"/>
  <c r="B21" i="4"/>
  <c r="Z20" i="4"/>
  <c r="W20" i="4"/>
  <c r="T20" i="4"/>
  <c r="Q20" i="4"/>
  <c r="N20" i="4"/>
  <c r="K20" i="4"/>
  <c r="H20" i="4"/>
  <c r="E20" i="4"/>
  <c r="B20" i="4"/>
  <c r="Z19" i="4"/>
  <c r="W19" i="4"/>
  <c r="T19" i="4"/>
  <c r="Q19" i="4"/>
  <c r="N19" i="4"/>
  <c r="K19" i="4"/>
  <c r="H19" i="4"/>
  <c r="E19" i="4"/>
  <c r="B19" i="4"/>
  <c r="Z18" i="4"/>
  <c r="W18" i="4"/>
  <c r="T18" i="4"/>
  <c r="Q18" i="4"/>
  <c r="N18" i="4"/>
  <c r="K18" i="4"/>
  <c r="H18" i="4"/>
  <c r="E18" i="4"/>
  <c r="B18" i="4"/>
  <c r="Z17" i="4"/>
  <c r="W17" i="4"/>
  <c r="T17" i="4"/>
  <c r="Q17" i="4"/>
  <c r="N17" i="4"/>
  <c r="K17" i="4"/>
  <c r="H17" i="4"/>
  <c r="E17" i="4"/>
  <c r="B17" i="4"/>
  <c r="Z16" i="4"/>
  <c r="W16" i="4"/>
  <c r="T16" i="4"/>
  <c r="Q16" i="4"/>
  <c r="N16" i="4"/>
  <c r="K16" i="4"/>
  <c r="H16" i="4"/>
  <c r="E16" i="4"/>
  <c r="B16" i="4"/>
  <c r="Z15" i="4"/>
  <c r="W15" i="4"/>
  <c r="T15" i="4"/>
  <c r="Q15" i="4"/>
  <c r="N15" i="4"/>
  <c r="K15" i="4"/>
  <c r="H15" i="4"/>
  <c r="E15" i="4"/>
  <c r="B15" i="4"/>
  <c r="Z14" i="4"/>
  <c r="W14" i="4"/>
  <c r="T14" i="4"/>
  <c r="Q14" i="4"/>
  <c r="N14" i="4"/>
  <c r="K14" i="4"/>
  <c r="H14" i="4"/>
  <c r="E14" i="4"/>
  <c r="B14" i="4"/>
  <c r="Z13" i="4"/>
  <c r="W13" i="4"/>
  <c r="T13" i="4"/>
  <c r="Q13" i="4"/>
  <c r="N13" i="4"/>
  <c r="K13" i="4"/>
  <c r="H13" i="4"/>
  <c r="E13" i="4"/>
  <c r="B13" i="4"/>
  <c r="Z12" i="4"/>
  <c r="W12" i="4"/>
  <c r="T12" i="4"/>
  <c r="Q12" i="4"/>
  <c r="N12" i="4"/>
  <c r="K12" i="4"/>
  <c r="H12" i="4"/>
  <c r="E12" i="4"/>
  <c r="B12" i="4"/>
  <c r="Z11" i="4"/>
  <c r="W11" i="4"/>
  <c r="T11" i="4"/>
  <c r="Q11" i="4"/>
  <c r="N11" i="4"/>
  <c r="K11" i="4"/>
  <c r="H11" i="4"/>
  <c r="E11" i="4"/>
  <c r="B11" i="4"/>
  <c r="Z10" i="4"/>
  <c r="W10" i="4"/>
  <c r="T10" i="4"/>
  <c r="Q10" i="4"/>
  <c r="N10" i="4"/>
  <c r="K10" i="4"/>
  <c r="H10" i="4"/>
  <c r="E10" i="4"/>
  <c r="B10" i="4"/>
  <c r="Z9" i="4"/>
  <c r="W9" i="4"/>
  <c r="T9" i="4"/>
  <c r="Q9" i="4"/>
  <c r="N9" i="4"/>
  <c r="K9" i="4"/>
  <c r="H9" i="4"/>
  <c r="E9" i="4"/>
  <c r="B9" i="4"/>
  <c r="Z8" i="4"/>
  <c r="W8" i="4"/>
  <c r="T8" i="4"/>
  <c r="Q8" i="4"/>
  <c r="N8" i="4"/>
  <c r="K8" i="4"/>
  <c r="H8" i="4"/>
  <c r="E8" i="4"/>
  <c r="B8" i="4"/>
  <c r="Z7" i="4"/>
  <c r="W7" i="4"/>
  <c r="T7" i="4"/>
  <c r="Q7" i="4"/>
  <c r="N7" i="4"/>
  <c r="K7" i="4"/>
  <c r="H7" i="4"/>
  <c r="E7" i="4"/>
  <c r="B7" i="4"/>
  <c r="Z6" i="4"/>
  <c r="W6" i="4"/>
  <c r="T6" i="4"/>
  <c r="Q6" i="4"/>
  <c r="N6" i="4"/>
  <c r="K6" i="4"/>
  <c r="H6" i="4"/>
  <c r="E6" i="4"/>
  <c r="B3" i="3"/>
  <c r="C3" i="3" s="1"/>
  <c r="J71" i="3"/>
  <c r="K71" i="3" s="1"/>
  <c r="G71" i="3"/>
  <c r="H71" i="3" s="1"/>
  <c r="I71" i="3" s="1"/>
  <c r="D71" i="3"/>
  <c r="E71" i="3" s="1"/>
  <c r="F71" i="3" s="1"/>
  <c r="B71" i="3"/>
  <c r="C71" i="3" s="1"/>
  <c r="J70" i="3"/>
  <c r="L70" i="3" s="1"/>
  <c r="G70" i="3"/>
  <c r="H70" i="3" s="1"/>
  <c r="I70" i="3" s="1"/>
  <c r="D70" i="3"/>
  <c r="E70" i="3" s="1"/>
  <c r="F70" i="3" s="1"/>
  <c r="B70" i="3"/>
  <c r="C70" i="3" s="1"/>
  <c r="J69" i="3"/>
  <c r="K69" i="3" s="1"/>
  <c r="G69" i="3"/>
  <c r="H69" i="3" s="1"/>
  <c r="I69" i="3" s="1"/>
  <c r="D69" i="3"/>
  <c r="E69" i="3" s="1"/>
  <c r="F69" i="3" s="1"/>
  <c r="B69" i="3"/>
  <c r="C69" i="3" s="1"/>
  <c r="J68" i="3"/>
  <c r="L68" i="3" s="1"/>
  <c r="G68" i="3"/>
  <c r="H68" i="3" s="1"/>
  <c r="I68" i="3" s="1"/>
  <c r="D68" i="3"/>
  <c r="E68" i="3" s="1"/>
  <c r="F68" i="3" s="1"/>
  <c r="B68" i="3"/>
  <c r="C68" i="3" s="1"/>
  <c r="J67" i="3"/>
  <c r="K67" i="3" s="1"/>
  <c r="G67" i="3"/>
  <c r="H67" i="3" s="1"/>
  <c r="I67" i="3" s="1"/>
  <c r="D67" i="3"/>
  <c r="E67" i="3" s="1"/>
  <c r="F67" i="3" s="1"/>
  <c r="B67" i="3"/>
  <c r="C67" i="3" s="1"/>
  <c r="J66" i="3"/>
  <c r="L66" i="3" s="1"/>
  <c r="G66" i="3"/>
  <c r="H66" i="3" s="1"/>
  <c r="I66" i="3" s="1"/>
  <c r="D66" i="3"/>
  <c r="E66" i="3" s="1"/>
  <c r="F66" i="3" s="1"/>
  <c r="B66" i="3"/>
  <c r="C66" i="3" s="1"/>
  <c r="J65" i="3"/>
  <c r="K65" i="3" s="1"/>
  <c r="G65" i="3"/>
  <c r="H65" i="3" s="1"/>
  <c r="I65" i="3" s="1"/>
  <c r="D65" i="3"/>
  <c r="E65" i="3" s="1"/>
  <c r="F65" i="3" s="1"/>
  <c r="B65" i="3"/>
  <c r="C65" i="3" s="1"/>
  <c r="J64" i="3"/>
  <c r="L64" i="3" s="1"/>
  <c r="G64" i="3"/>
  <c r="H64" i="3" s="1"/>
  <c r="I64" i="3" s="1"/>
  <c r="D64" i="3"/>
  <c r="E64" i="3" s="1"/>
  <c r="F64" i="3" s="1"/>
  <c r="B64" i="3"/>
  <c r="C64" i="3" s="1"/>
  <c r="J63" i="3"/>
  <c r="K63" i="3" s="1"/>
  <c r="G63" i="3"/>
  <c r="H63" i="3" s="1"/>
  <c r="I63" i="3" s="1"/>
  <c r="D63" i="3"/>
  <c r="E63" i="3" s="1"/>
  <c r="F63" i="3" s="1"/>
  <c r="B63" i="3"/>
  <c r="C63" i="3" s="1"/>
  <c r="J62" i="3"/>
  <c r="L62" i="3" s="1"/>
  <c r="G62" i="3"/>
  <c r="H62" i="3" s="1"/>
  <c r="I62" i="3" s="1"/>
  <c r="D62" i="3"/>
  <c r="E62" i="3" s="1"/>
  <c r="F62" i="3" s="1"/>
  <c r="B62" i="3"/>
  <c r="C62" i="3" s="1"/>
  <c r="J61" i="3"/>
  <c r="K61" i="3" s="1"/>
  <c r="G61" i="3"/>
  <c r="H61" i="3" s="1"/>
  <c r="I61" i="3" s="1"/>
  <c r="D61" i="3"/>
  <c r="E61" i="3" s="1"/>
  <c r="F61" i="3" s="1"/>
  <c r="B61" i="3"/>
  <c r="C61" i="3" s="1"/>
  <c r="J60" i="3"/>
  <c r="L60" i="3" s="1"/>
  <c r="G60" i="3"/>
  <c r="H60" i="3" s="1"/>
  <c r="I60" i="3" s="1"/>
  <c r="D60" i="3"/>
  <c r="E60" i="3" s="1"/>
  <c r="F60" i="3" s="1"/>
  <c r="B60" i="3"/>
  <c r="C60" i="3" s="1"/>
  <c r="J59" i="3"/>
  <c r="K59" i="3" s="1"/>
  <c r="G59" i="3"/>
  <c r="H59" i="3" s="1"/>
  <c r="I59" i="3" s="1"/>
  <c r="D59" i="3"/>
  <c r="E59" i="3" s="1"/>
  <c r="F59" i="3" s="1"/>
  <c r="B59" i="3"/>
  <c r="C59" i="3" s="1"/>
  <c r="J58" i="3"/>
  <c r="L58" i="3" s="1"/>
  <c r="G58" i="3"/>
  <c r="H58" i="3" s="1"/>
  <c r="I58" i="3" s="1"/>
  <c r="D58" i="3"/>
  <c r="E58" i="3" s="1"/>
  <c r="F58" i="3" s="1"/>
  <c r="B58" i="3"/>
  <c r="C58" i="3" s="1"/>
  <c r="J57" i="3"/>
  <c r="K57" i="3" s="1"/>
  <c r="G57" i="3"/>
  <c r="H57" i="3" s="1"/>
  <c r="I57" i="3" s="1"/>
  <c r="D57" i="3"/>
  <c r="E57" i="3" s="1"/>
  <c r="F57" i="3" s="1"/>
  <c r="B57" i="3"/>
  <c r="C57" i="3" s="1"/>
  <c r="J56" i="3"/>
  <c r="L56" i="3" s="1"/>
  <c r="G56" i="3"/>
  <c r="H56" i="3" s="1"/>
  <c r="I56" i="3" s="1"/>
  <c r="D56" i="3"/>
  <c r="E56" i="3" s="1"/>
  <c r="F56" i="3" s="1"/>
  <c r="B56" i="3"/>
  <c r="C56" i="3" s="1"/>
  <c r="J55" i="3"/>
  <c r="K55" i="3" s="1"/>
  <c r="G55" i="3"/>
  <c r="H55" i="3" s="1"/>
  <c r="I55" i="3" s="1"/>
  <c r="D55" i="3"/>
  <c r="E55" i="3" s="1"/>
  <c r="F55" i="3" s="1"/>
  <c r="B55" i="3"/>
  <c r="C55" i="3" s="1"/>
  <c r="J54" i="3"/>
  <c r="L54" i="3" s="1"/>
  <c r="G54" i="3"/>
  <c r="H54" i="3" s="1"/>
  <c r="I54" i="3" s="1"/>
  <c r="D54" i="3"/>
  <c r="E54" i="3" s="1"/>
  <c r="F54" i="3" s="1"/>
  <c r="B54" i="3"/>
  <c r="C54" i="3" s="1"/>
  <c r="J53" i="3"/>
  <c r="K53" i="3" s="1"/>
  <c r="G53" i="3"/>
  <c r="H53" i="3" s="1"/>
  <c r="I53" i="3" s="1"/>
  <c r="D53" i="3"/>
  <c r="E53" i="3" s="1"/>
  <c r="F53" i="3" s="1"/>
  <c r="B53" i="3"/>
  <c r="C53" i="3" s="1"/>
  <c r="J52" i="3"/>
  <c r="L52" i="3" s="1"/>
  <c r="G52" i="3"/>
  <c r="H52" i="3" s="1"/>
  <c r="I52" i="3" s="1"/>
  <c r="D52" i="3"/>
  <c r="E52" i="3" s="1"/>
  <c r="F52" i="3" s="1"/>
  <c r="B52" i="3"/>
  <c r="C52" i="3" s="1"/>
  <c r="J51" i="3"/>
  <c r="K51" i="3" s="1"/>
  <c r="G51" i="3"/>
  <c r="H51" i="3" s="1"/>
  <c r="I51" i="3" s="1"/>
  <c r="D51" i="3"/>
  <c r="E51" i="3" s="1"/>
  <c r="F51" i="3" s="1"/>
  <c r="B51" i="3"/>
  <c r="C51" i="3" s="1"/>
  <c r="J50" i="3"/>
  <c r="L50" i="3" s="1"/>
  <c r="G50" i="3"/>
  <c r="H50" i="3" s="1"/>
  <c r="I50" i="3" s="1"/>
  <c r="D50" i="3"/>
  <c r="E50" i="3" s="1"/>
  <c r="F50" i="3" s="1"/>
  <c r="B50" i="3"/>
  <c r="C50" i="3" s="1"/>
  <c r="J49" i="3"/>
  <c r="K49" i="3" s="1"/>
  <c r="G49" i="3"/>
  <c r="H49" i="3" s="1"/>
  <c r="I49" i="3" s="1"/>
  <c r="D49" i="3"/>
  <c r="E49" i="3" s="1"/>
  <c r="F49" i="3" s="1"/>
  <c r="B49" i="3"/>
  <c r="C49" i="3" s="1"/>
  <c r="J48" i="3"/>
  <c r="L48" i="3" s="1"/>
  <c r="G48" i="3"/>
  <c r="H48" i="3" s="1"/>
  <c r="I48" i="3" s="1"/>
  <c r="D48" i="3"/>
  <c r="E48" i="3" s="1"/>
  <c r="F48" i="3" s="1"/>
  <c r="B48" i="3"/>
  <c r="C48" i="3" s="1"/>
  <c r="J47" i="3"/>
  <c r="K47" i="3" s="1"/>
  <c r="G47" i="3"/>
  <c r="H47" i="3" s="1"/>
  <c r="I47" i="3" s="1"/>
  <c r="D47" i="3"/>
  <c r="E47" i="3" s="1"/>
  <c r="F47" i="3" s="1"/>
  <c r="B47" i="3"/>
  <c r="C47" i="3" s="1"/>
  <c r="J46" i="3"/>
  <c r="L46" i="3" s="1"/>
  <c r="G46" i="3"/>
  <c r="H46" i="3" s="1"/>
  <c r="I46" i="3" s="1"/>
  <c r="D46" i="3"/>
  <c r="E46" i="3" s="1"/>
  <c r="F46" i="3" s="1"/>
  <c r="B46" i="3"/>
  <c r="C46" i="3" s="1"/>
  <c r="J45" i="3"/>
  <c r="K45" i="3" s="1"/>
  <c r="G45" i="3"/>
  <c r="H45" i="3" s="1"/>
  <c r="I45" i="3" s="1"/>
  <c r="D45" i="3"/>
  <c r="E45" i="3" s="1"/>
  <c r="F45" i="3" s="1"/>
  <c r="B45" i="3"/>
  <c r="C45" i="3" s="1"/>
  <c r="J44" i="3"/>
  <c r="L44" i="3" s="1"/>
  <c r="G44" i="3"/>
  <c r="H44" i="3" s="1"/>
  <c r="I44" i="3" s="1"/>
  <c r="D44" i="3"/>
  <c r="E44" i="3" s="1"/>
  <c r="F44" i="3" s="1"/>
  <c r="B44" i="3"/>
  <c r="C44" i="3" s="1"/>
  <c r="J43" i="3"/>
  <c r="K43" i="3" s="1"/>
  <c r="G43" i="3"/>
  <c r="H43" i="3" s="1"/>
  <c r="I43" i="3" s="1"/>
  <c r="D43" i="3"/>
  <c r="E43" i="3" s="1"/>
  <c r="F43" i="3" s="1"/>
  <c r="B43" i="3"/>
  <c r="C43" i="3" s="1"/>
  <c r="J42" i="3"/>
  <c r="L42" i="3" s="1"/>
  <c r="G42" i="3"/>
  <c r="H42" i="3" s="1"/>
  <c r="I42" i="3" s="1"/>
  <c r="D42" i="3"/>
  <c r="E42" i="3" s="1"/>
  <c r="F42" i="3" s="1"/>
  <c r="B42" i="3"/>
  <c r="C42" i="3" s="1"/>
  <c r="J41" i="3"/>
  <c r="K41" i="3" s="1"/>
  <c r="G41" i="3"/>
  <c r="H41" i="3" s="1"/>
  <c r="I41" i="3" s="1"/>
  <c r="D41" i="3"/>
  <c r="E41" i="3" s="1"/>
  <c r="F41" i="3" s="1"/>
  <c r="B41" i="3"/>
  <c r="C41" i="3" s="1"/>
  <c r="J40" i="3"/>
  <c r="L40" i="3" s="1"/>
  <c r="G40" i="3"/>
  <c r="H40" i="3" s="1"/>
  <c r="I40" i="3" s="1"/>
  <c r="D40" i="3"/>
  <c r="E40" i="3" s="1"/>
  <c r="F40" i="3" s="1"/>
  <c r="B40" i="3"/>
  <c r="C40" i="3" s="1"/>
  <c r="J39" i="3"/>
  <c r="K39" i="3" s="1"/>
  <c r="G39" i="3"/>
  <c r="H39" i="3" s="1"/>
  <c r="I39" i="3" s="1"/>
  <c r="D39" i="3"/>
  <c r="E39" i="3" s="1"/>
  <c r="F39" i="3" s="1"/>
  <c r="B39" i="3"/>
  <c r="C39" i="3" s="1"/>
  <c r="J38" i="3"/>
  <c r="L38" i="3" s="1"/>
  <c r="G38" i="3"/>
  <c r="H38" i="3" s="1"/>
  <c r="I38" i="3" s="1"/>
  <c r="D38" i="3"/>
  <c r="E38" i="3" s="1"/>
  <c r="F38" i="3" s="1"/>
  <c r="B38" i="3"/>
  <c r="C38" i="3" s="1"/>
  <c r="J37" i="3"/>
  <c r="K37" i="3" s="1"/>
  <c r="G37" i="3"/>
  <c r="H37" i="3" s="1"/>
  <c r="I37" i="3" s="1"/>
  <c r="D37" i="3"/>
  <c r="E37" i="3" s="1"/>
  <c r="F37" i="3" s="1"/>
  <c r="B37" i="3"/>
  <c r="C37" i="3" s="1"/>
  <c r="J36" i="3"/>
  <c r="L36" i="3" s="1"/>
  <c r="G36" i="3"/>
  <c r="H36" i="3" s="1"/>
  <c r="I36" i="3" s="1"/>
  <c r="D36" i="3"/>
  <c r="E36" i="3" s="1"/>
  <c r="F36" i="3" s="1"/>
  <c r="B36" i="3"/>
  <c r="C36" i="3" s="1"/>
  <c r="J35" i="3"/>
  <c r="K35" i="3" s="1"/>
  <c r="G35" i="3"/>
  <c r="H35" i="3" s="1"/>
  <c r="I35" i="3" s="1"/>
  <c r="D35" i="3"/>
  <c r="E35" i="3" s="1"/>
  <c r="F35" i="3" s="1"/>
  <c r="B35" i="3"/>
  <c r="C35" i="3" s="1"/>
  <c r="J34" i="3"/>
  <c r="L34" i="3" s="1"/>
  <c r="G34" i="3"/>
  <c r="H34" i="3" s="1"/>
  <c r="I34" i="3" s="1"/>
  <c r="D34" i="3"/>
  <c r="E34" i="3" s="1"/>
  <c r="F34" i="3" s="1"/>
  <c r="B34" i="3"/>
  <c r="C34" i="3" s="1"/>
  <c r="J33" i="3"/>
  <c r="K33" i="3" s="1"/>
  <c r="G33" i="3"/>
  <c r="H33" i="3" s="1"/>
  <c r="I33" i="3" s="1"/>
  <c r="D33" i="3"/>
  <c r="E33" i="3" s="1"/>
  <c r="F33" i="3" s="1"/>
  <c r="B33" i="3"/>
  <c r="C33" i="3" s="1"/>
  <c r="J32" i="3"/>
  <c r="L32" i="3" s="1"/>
  <c r="G32" i="3"/>
  <c r="H32" i="3" s="1"/>
  <c r="I32" i="3" s="1"/>
  <c r="D32" i="3"/>
  <c r="E32" i="3" s="1"/>
  <c r="F32" i="3" s="1"/>
  <c r="B32" i="3"/>
  <c r="C32" i="3" s="1"/>
  <c r="J31" i="3"/>
  <c r="K31" i="3" s="1"/>
  <c r="G31" i="3"/>
  <c r="H31" i="3" s="1"/>
  <c r="I31" i="3" s="1"/>
  <c r="D31" i="3"/>
  <c r="E31" i="3" s="1"/>
  <c r="F31" i="3" s="1"/>
  <c r="B31" i="3"/>
  <c r="C31" i="3" s="1"/>
  <c r="J30" i="3"/>
  <c r="L30" i="3" s="1"/>
  <c r="G30" i="3"/>
  <c r="H30" i="3" s="1"/>
  <c r="I30" i="3" s="1"/>
  <c r="D30" i="3"/>
  <c r="E30" i="3" s="1"/>
  <c r="F30" i="3" s="1"/>
  <c r="B30" i="3"/>
  <c r="C30" i="3" s="1"/>
  <c r="J29" i="3"/>
  <c r="K29" i="3" s="1"/>
  <c r="G29" i="3"/>
  <c r="H29" i="3" s="1"/>
  <c r="I29" i="3" s="1"/>
  <c r="D29" i="3"/>
  <c r="E29" i="3" s="1"/>
  <c r="F29" i="3" s="1"/>
  <c r="B29" i="3"/>
  <c r="C29" i="3" s="1"/>
  <c r="J28" i="3"/>
  <c r="L28" i="3" s="1"/>
  <c r="G28" i="3"/>
  <c r="H28" i="3" s="1"/>
  <c r="I28" i="3" s="1"/>
  <c r="D28" i="3"/>
  <c r="E28" i="3" s="1"/>
  <c r="F28" i="3" s="1"/>
  <c r="B28" i="3"/>
  <c r="C28" i="3" s="1"/>
  <c r="J27" i="3"/>
  <c r="K27" i="3" s="1"/>
  <c r="G27" i="3"/>
  <c r="H27" i="3" s="1"/>
  <c r="I27" i="3" s="1"/>
  <c r="D27" i="3"/>
  <c r="E27" i="3" s="1"/>
  <c r="F27" i="3" s="1"/>
  <c r="B27" i="3"/>
  <c r="C27" i="3" s="1"/>
  <c r="J26" i="3"/>
  <c r="L26" i="3" s="1"/>
  <c r="G26" i="3"/>
  <c r="H26" i="3" s="1"/>
  <c r="I26" i="3" s="1"/>
  <c r="D26" i="3"/>
  <c r="E26" i="3" s="1"/>
  <c r="F26" i="3" s="1"/>
  <c r="B26" i="3"/>
  <c r="C26" i="3" s="1"/>
  <c r="J25" i="3"/>
  <c r="K25" i="3" s="1"/>
  <c r="G25" i="3"/>
  <c r="H25" i="3" s="1"/>
  <c r="I25" i="3" s="1"/>
  <c r="D25" i="3"/>
  <c r="E25" i="3" s="1"/>
  <c r="F25" i="3" s="1"/>
  <c r="B25" i="3"/>
  <c r="C25" i="3" s="1"/>
  <c r="J24" i="3"/>
  <c r="L24" i="3" s="1"/>
  <c r="G24" i="3"/>
  <c r="H24" i="3" s="1"/>
  <c r="I24" i="3" s="1"/>
  <c r="D24" i="3"/>
  <c r="E24" i="3" s="1"/>
  <c r="F24" i="3" s="1"/>
  <c r="B24" i="3"/>
  <c r="C24" i="3" s="1"/>
  <c r="J23" i="3"/>
  <c r="K23" i="3" s="1"/>
  <c r="G23" i="3"/>
  <c r="H23" i="3" s="1"/>
  <c r="I23" i="3" s="1"/>
  <c r="D23" i="3"/>
  <c r="E23" i="3" s="1"/>
  <c r="F23" i="3" s="1"/>
  <c r="B23" i="3"/>
  <c r="C23" i="3" s="1"/>
  <c r="J22" i="3"/>
  <c r="L22" i="3" s="1"/>
  <c r="G22" i="3"/>
  <c r="H22" i="3" s="1"/>
  <c r="I22" i="3" s="1"/>
  <c r="D22" i="3"/>
  <c r="E22" i="3" s="1"/>
  <c r="F22" i="3" s="1"/>
  <c r="B22" i="3"/>
  <c r="C22" i="3" s="1"/>
  <c r="J21" i="3"/>
  <c r="K21" i="3" s="1"/>
  <c r="G21" i="3"/>
  <c r="H21" i="3" s="1"/>
  <c r="I21" i="3" s="1"/>
  <c r="D21" i="3"/>
  <c r="E21" i="3" s="1"/>
  <c r="F21" i="3" s="1"/>
  <c r="B21" i="3"/>
  <c r="C21" i="3" s="1"/>
  <c r="J20" i="3"/>
  <c r="L20" i="3" s="1"/>
  <c r="G20" i="3"/>
  <c r="H20" i="3" s="1"/>
  <c r="I20" i="3" s="1"/>
  <c r="D20" i="3"/>
  <c r="E20" i="3" s="1"/>
  <c r="F20" i="3" s="1"/>
  <c r="B20" i="3"/>
  <c r="C20" i="3" s="1"/>
  <c r="J19" i="3"/>
  <c r="K19" i="3" s="1"/>
  <c r="G19" i="3"/>
  <c r="H19" i="3" s="1"/>
  <c r="I19" i="3" s="1"/>
  <c r="D19" i="3"/>
  <c r="E19" i="3" s="1"/>
  <c r="F19" i="3" s="1"/>
  <c r="B19" i="3"/>
  <c r="C19" i="3" s="1"/>
  <c r="K18" i="3"/>
  <c r="J18" i="3"/>
  <c r="L18" i="3" s="1"/>
  <c r="G18" i="3"/>
  <c r="H18" i="3" s="1"/>
  <c r="I18" i="3" s="1"/>
  <c r="D18" i="3"/>
  <c r="E18" i="3" s="1"/>
  <c r="F18" i="3" s="1"/>
  <c r="B18" i="3"/>
  <c r="C18" i="3" s="1"/>
  <c r="J17" i="3"/>
  <c r="K17" i="3" s="1"/>
  <c r="H17" i="3"/>
  <c r="I17" i="3" s="1"/>
  <c r="G17" i="3"/>
  <c r="D17" i="3"/>
  <c r="E17" i="3" s="1"/>
  <c r="F17" i="3" s="1"/>
  <c r="B17" i="3"/>
  <c r="C17" i="3" s="1"/>
  <c r="J16" i="3"/>
  <c r="L16" i="3" s="1"/>
  <c r="G16" i="3"/>
  <c r="H16" i="3" s="1"/>
  <c r="I16" i="3" s="1"/>
  <c r="D16" i="3"/>
  <c r="E16" i="3" s="1"/>
  <c r="F16" i="3" s="1"/>
  <c r="B16" i="3"/>
  <c r="C16" i="3" s="1"/>
  <c r="J15" i="3"/>
  <c r="K15" i="3" s="1"/>
  <c r="H15" i="3"/>
  <c r="I15" i="3" s="1"/>
  <c r="G15" i="3"/>
  <c r="D15" i="3"/>
  <c r="E15" i="3" s="1"/>
  <c r="F15" i="3" s="1"/>
  <c r="B15" i="3"/>
  <c r="C15" i="3" s="1"/>
  <c r="J14" i="3"/>
  <c r="L14" i="3" s="1"/>
  <c r="G14" i="3"/>
  <c r="H14" i="3" s="1"/>
  <c r="I14" i="3" s="1"/>
  <c r="D14" i="3"/>
  <c r="E14" i="3" s="1"/>
  <c r="F14" i="3" s="1"/>
  <c r="B14" i="3"/>
  <c r="C14" i="3" s="1"/>
  <c r="J13" i="3"/>
  <c r="K13" i="3" s="1"/>
  <c r="G13" i="3"/>
  <c r="H13" i="3" s="1"/>
  <c r="I13" i="3" s="1"/>
  <c r="D13" i="3"/>
  <c r="E13" i="3" s="1"/>
  <c r="F13" i="3" s="1"/>
  <c r="B13" i="3"/>
  <c r="C13" i="3" s="1"/>
  <c r="K12" i="3"/>
  <c r="J12" i="3"/>
  <c r="L12" i="3" s="1"/>
  <c r="G12" i="3"/>
  <c r="H12" i="3" s="1"/>
  <c r="I12" i="3" s="1"/>
  <c r="D12" i="3"/>
  <c r="E12" i="3" s="1"/>
  <c r="F12" i="3" s="1"/>
  <c r="B12" i="3"/>
  <c r="C12" i="3" s="1"/>
  <c r="J11" i="3"/>
  <c r="K11" i="3" s="1"/>
  <c r="G11" i="3"/>
  <c r="H11" i="3" s="1"/>
  <c r="I11" i="3" s="1"/>
  <c r="D11" i="3"/>
  <c r="E11" i="3" s="1"/>
  <c r="F11" i="3" s="1"/>
  <c r="B11" i="3"/>
  <c r="C11" i="3" s="1"/>
  <c r="K10" i="3"/>
  <c r="J10" i="3"/>
  <c r="L10" i="3" s="1"/>
  <c r="G10" i="3"/>
  <c r="H10" i="3" s="1"/>
  <c r="I10" i="3" s="1"/>
  <c r="D10" i="3"/>
  <c r="E10" i="3" s="1"/>
  <c r="F10" i="3" s="1"/>
  <c r="B10" i="3"/>
  <c r="C10" i="3" s="1"/>
  <c r="J9" i="3"/>
  <c r="K9" i="3" s="1"/>
  <c r="H9" i="3"/>
  <c r="I9" i="3" s="1"/>
  <c r="G9" i="3"/>
  <c r="D9" i="3"/>
  <c r="E9" i="3" s="1"/>
  <c r="F9" i="3" s="1"/>
  <c r="B9" i="3"/>
  <c r="C9" i="3" s="1"/>
  <c r="J8" i="3"/>
  <c r="L8" i="3" s="1"/>
  <c r="G8" i="3"/>
  <c r="H8" i="3" s="1"/>
  <c r="I8" i="3" s="1"/>
  <c r="D8" i="3"/>
  <c r="E8" i="3" s="1"/>
  <c r="F8" i="3" s="1"/>
  <c r="B8" i="3"/>
  <c r="C8" i="3" s="1"/>
  <c r="C27" i="2"/>
  <c r="B25" i="2"/>
  <c r="B20" i="2"/>
  <c r="C20" i="2" s="1"/>
  <c r="B18" i="2"/>
  <c r="C12" i="2"/>
  <c r="B10" i="2"/>
  <c r="B5" i="2"/>
  <c r="C5" i="2" s="1"/>
  <c r="B3" i="2"/>
  <c r="K14" i="3" l="1"/>
  <c r="K8" i="3"/>
  <c r="K16" i="3"/>
  <c r="E21" i="11"/>
  <c r="B21" i="11"/>
  <c r="B20" i="11" s="1"/>
  <c r="C31" i="6"/>
  <c r="C13" i="8"/>
  <c r="B13" i="8"/>
  <c r="C7" i="6"/>
  <c r="C5" i="6"/>
  <c r="C3" i="6"/>
  <c r="C6" i="6"/>
  <c r="C4" i="6"/>
  <c r="C32" i="6"/>
  <c r="C29" i="6"/>
  <c r="C27" i="6"/>
  <c r="C25" i="6"/>
  <c r="C23" i="6"/>
  <c r="C21" i="6"/>
  <c r="C19" i="6"/>
  <c r="C17" i="6"/>
  <c r="C15" i="6"/>
  <c r="C13" i="6"/>
  <c r="C11" i="6"/>
  <c r="C9" i="6"/>
  <c r="C30" i="6"/>
  <c r="C28" i="6"/>
  <c r="C26" i="6"/>
  <c r="C24" i="6"/>
  <c r="C22" i="6"/>
  <c r="C20" i="6"/>
  <c r="C18" i="6"/>
  <c r="C16" i="6"/>
  <c r="C14" i="6"/>
  <c r="C12" i="6"/>
  <c r="C10" i="6"/>
  <c r="C2" i="1"/>
  <c r="D2" i="1" s="1"/>
  <c r="E2" i="1" s="1"/>
  <c r="K22" i="3"/>
  <c r="K24" i="3"/>
  <c r="K26" i="3"/>
  <c r="K28" i="3"/>
  <c r="K20" i="3"/>
  <c r="K30" i="3"/>
  <c r="K32" i="3"/>
  <c r="K34" i="3"/>
  <c r="K36" i="3"/>
  <c r="K38" i="3"/>
  <c r="K40" i="3"/>
  <c r="K42" i="3"/>
  <c r="K44" i="3"/>
  <c r="K46" i="3"/>
  <c r="K48" i="3"/>
  <c r="K50" i="3"/>
  <c r="K52" i="3"/>
  <c r="K54" i="3"/>
  <c r="K56" i="3"/>
  <c r="K58" i="3"/>
  <c r="K60" i="3"/>
  <c r="K62" i="3"/>
  <c r="K64" i="3"/>
  <c r="K66" i="3"/>
  <c r="K68" i="3"/>
  <c r="K70" i="3"/>
  <c r="L9" i="3"/>
  <c r="L11" i="3"/>
  <c r="L13" i="3"/>
  <c r="L15" i="3"/>
  <c r="L17" i="3"/>
  <c r="L19" i="3"/>
  <c r="L21" i="3"/>
  <c r="L23" i="3"/>
  <c r="L25" i="3"/>
  <c r="L27" i="3"/>
  <c r="L29" i="3"/>
  <c r="L31" i="3"/>
  <c r="L33" i="3"/>
  <c r="L35" i="3"/>
  <c r="L37" i="3"/>
  <c r="L39" i="3"/>
  <c r="L41" i="3"/>
  <c r="L43" i="3"/>
  <c r="L45" i="3"/>
  <c r="L47" i="3"/>
  <c r="L49" i="3"/>
  <c r="L51" i="3"/>
  <c r="L53" i="3"/>
  <c r="L55" i="3"/>
  <c r="L57" i="3"/>
  <c r="L59" i="3"/>
  <c r="L61" i="3"/>
  <c r="L63" i="3"/>
  <c r="L65" i="3"/>
  <c r="L67" i="3"/>
  <c r="L69" i="3"/>
  <c r="L71" i="3"/>
  <c r="E3" i="3"/>
  <c r="C33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<sst xmlns="http://schemas.openxmlformats.org/spreadsheetml/2006/main" count="326" uniqueCount="119">
  <si>
    <t>Lower Number</t>
  </si>
  <si>
    <t>Higher Number</t>
  </si>
  <si>
    <t>Percentage Difference</t>
  </si>
  <si>
    <t>Check</t>
  </si>
  <si>
    <t>Lower Number Inputs</t>
  </si>
  <si>
    <t>Higher Number Inputs</t>
  </si>
  <si>
    <t>Yellow Cells Are To Be Updated By User</t>
  </si>
  <si>
    <t>Light Blue Cells Are Automatically Calculated</t>
  </si>
  <si>
    <t>Numerical Difference</t>
  </si>
  <si>
    <t>Inches to Feet (Decimal Entry)</t>
  </si>
  <si>
    <t>Inches</t>
  </si>
  <si>
    <t>Feet</t>
  </si>
  <si>
    <t>Feet to Inches (Decimal Entry)</t>
  </si>
  <si>
    <t>Inches to Feet (Fractional Entry)</t>
  </si>
  <si>
    <t>Feet to Inches (Fractional Entry)</t>
  </si>
  <si>
    <t>Whole</t>
  </si>
  <si>
    <t>Half</t>
  </si>
  <si>
    <t>Quarter</t>
  </si>
  <si>
    <t>Eighth</t>
  </si>
  <si>
    <t>Fraction</t>
  </si>
  <si>
    <t>Decimal</t>
  </si>
  <si>
    <t>mm</t>
  </si>
  <si>
    <t>Fraction to Decimal</t>
  </si>
  <si>
    <t>Decimal to Fraction</t>
  </si>
  <si>
    <t>mm to Decimal and Fraction</t>
  </si>
  <si>
    <t>mm to Inches</t>
  </si>
  <si>
    <t>Inches to mm</t>
  </si>
  <si>
    <t>Starting Date</t>
  </si>
  <si>
    <t>Subtractions</t>
  </si>
  <si>
    <t>Additions</t>
  </si>
  <si>
    <t>Months</t>
  </si>
  <si>
    <t>Days</t>
  </si>
  <si>
    <t>Years</t>
  </si>
  <si>
    <t>Ending Date</t>
  </si>
  <si>
    <t>Number</t>
  </si>
  <si>
    <t>Percentage of Total</t>
  </si>
  <si>
    <t>Line Number</t>
  </si>
  <si>
    <t>Total</t>
  </si>
  <si>
    <t>Scale Factor</t>
  </si>
  <si>
    <t>Decimal Entry</t>
  </si>
  <si>
    <t>Fractional Entry</t>
  </si>
  <si>
    <t>Dimensions</t>
  </si>
  <si>
    <t>Scale Dimension</t>
  </si>
  <si>
    <t>Scale Setup</t>
  </si>
  <si>
    <t>Conversions</t>
  </si>
  <si>
    <t>Actual to Scale</t>
  </si>
  <si>
    <t>Scale to Actual</t>
  </si>
  <si>
    <t>Actual Dimension</t>
  </si>
  <si>
    <t>Matrix</t>
  </si>
  <si>
    <t>Actual</t>
  </si>
  <si>
    <t>Proposed</t>
  </si>
  <si>
    <t>As Drawn</t>
  </si>
  <si>
    <t>Totals</t>
  </si>
  <si>
    <t>Upper Cabinets</t>
  </si>
  <si>
    <t>Lower Cabinets</t>
  </si>
  <si>
    <t>Proposed Too Long / Too Short</t>
  </si>
  <si>
    <t>Item</t>
  </si>
  <si>
    <t>Overhang</t>
  </si>
  <si>
    <t>On</t>
  </si>
  <si>
    <t>Desired Profit Margin</t>
  </si>
  <si>
    <t>Percent</t>
  </si>
  <si>
    <t>Costs</t>
  </si>
  <si>
    <t>Cost 1</t>
  </si>
  <si>
    <t>Cost 2</t>
  </si>
  <si>
    <t>Cost 3</t>
  </si>
  <si>
    <t>Cost 4</t>
  </si>
  <si>
    <t>Cost 5</t>
  </si>
  <si>
    <t>Cost 6</t>
  </si>
  <si>
    <t>Cost 7</t>
  </si>
  <si>
    <t>Cost 8</t>
  </si>
  <si>
    <t>Cost 9</t>
  </si>
  <si>
    <t>Cost 10</t>
  </si>
  <si>
    <t>Marked Up</t>
  </si>
  <si>
    <t>Total Costs</t>
  </si>
  <si>
    <t>Margin</t>
  </si>
  <si>
    <t>Reciprocal Profit Setup</t>
  </si>
  <si>
    <t>Straight Profit Setup</t>
  </si>
  <si>
    <t>Markup</t>
  </si>
  <si>
    <t>Total Sale Price</t>
  </si>
  <si>
    <t>`</t>
  </si>
  <si>
    <t>Difference</t>
  </si>
  <si>
    <t>Difference In Days</t>
  </si>
  <si>
    <t>D</t>
  </si>
  <si>
    <t>Countertop</t>
  </si>
  <si>
    <t>Cabinet</t>
  </si>
  <si>
    <t>Chase</t>
  </si>
  <si>
    <t>Backrail Location</t>
  </si>
  <si>
    <t>Sink</t>
  </si>
  <si>
    <t>Opening</t>
  </si>
  <si>
    <t>Forward Rail Location</t>
  </si>
  <si>
    <t>Back Gap</t>
  </si>
  <si>
    <t>Forward Gap</t>
  </si>
  <si>
    <t>Backrail Depth</t>
  </si>
  <si>
    <t>Forward Rail Depth</t>
  </si>
  <si>
    <t>Setup</t>
  </si>
  <si>
    <t>Overall Depth</t>
  </si>
  <si>
    <t>X</t>
  </si>
  <si>
    <t>E1 (in)</t>
  </si>
  <si>
    <t>D1 (in)</t>
  </si>
  <si>
    <t>Y2 (in)</t>
  </si>
  <si>
    <t>X1 (in)</t>
  </si>
  <si>
    <t>Y (in)</t>
  </si>
  <si>
    <t>X (in)</t>
  </si>
  <si>
    <t>Differences</t>
  </si>
  <si>
    <t>Nominal</t>
  </si>
  <si>
    <t>Dimensional Lumber</t>
  </si>
  <si>
    <t>Boards</t>
  </si>
  <si>
    <t>Posts</t>
  </si>
  <si>
    <t>Strips</t>
  </si>
  <si>
    <t>Standard Lumber Sizes</t>
  </si>
  <si>
    <t>AA</t>
  </si>
  <si>
    <t>Alpha</t>
  </si>
  <si>
    <t>Numeric</t>
  </si>
  <si>
    <t>Numeric To Alpha</t>
  </si>
  <si>
    <t>Alpha To Numeric</t>
  </si>
  <si>
    <t>It will return 0 if the value is found in the lookup column but the return cell is blank</t>
  </si>
  <si>
    <t>It will return #N/A when the lookup value is not found in the lookup column and the forth criterion is set to FALSE</t>
  </si>
  <si>
    <t>VLOOKUP Notes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</si>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</sst>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#,##0.000000"/>
    <numFmt numFmtId="165" formatCode="#,##0.00000"/>
    <numFmt numFmtId="166" formatCode="#,##0.00000_);\(#,##0.00000\)"/>
    <numFmt numFmtId="167" formatCode="0.0000"/>
    <numFmt numFmtId="168" formatCode="#\ ???/???"/>
    <numFmt numFmtId="169" formatCode="0.000000"/>
    <numFmt numFmtId="170" formatCode="0.000000%"/>
    <numFmt numFmtId="171" formatCode="#,##0.000"/>
    <numFmt numFmtId="172" formatCode="00"/>
  </numFmts>
  <fonts count="8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26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6" fillId="0" borderId="0"/>
    <xf numFmtId="0" fontId="1" fillId="0" borderId="0"/>
  </cellStyleXfs>
  <cellXfs count="185">
    <xf numFmtId="0" fontId="0" fillId="0" borderId="0" xfId="0"/>
    <xf numFmtId="13" fontId="3" fillId="0" borderId="4" xfId="0" applyNumberFormat="1" applyFont="1" applyBorder="1" applyAlignment="1">
      <alignment horizontal="center"/>
    </xf>
    <xf numFmtId="169" fontId="3" fillId="0" borderId="4" xfId="0" applyNumberFormat="1" applyFont="1" applyBorder="1" applyAlignment="1">
      <alignment horizontal="center"/>
    </xf>
    <xf numFmtId="167" fontId="3" fillId="0" borderId="4" xfId="0" applyNumberFormat="1" applyFont="1" applyBorder="1" applyAlignment="1">
      <alignment horizontal="center"/>
    </xf>
    <xf numFmtId="168" fontId="3" fillId="0" borderId="4" xfId="0" applyNumberFormat="1" applyFont="1" applyBorder="1" applyAlignment="1">
      <alignment horizontal="center"/>
    </xf>
    <xf numFmtId="168" fontId="3" fillId="0" borderId="4" xfId="0" applyNumberFormat="1" applyFont="1" applyBorder="1"/>
    <xf numFmtId="169" fontId="3" fillId="0" borderId="4" xfId="0" applyNumberFormat="1" applyFont="1" applyBorder="1"/>
    <xf numFmtId="167" fontId="3" fillId="0" borderId="4" xfId="0" applyNumberFormat="1" applyFont="1" applyBorder="1"/>
    <xf numFmtId="13" fontId="3" fillId="0" borderId="8" xfId="0" applyNumberFormat="1" applyFont="1" applyBorder="1" applyAlignment="1">
      <alignment horizontal="center"/>
    </xf>
    <xf numFmtId="169" fontId="3" fillId="0" borderId="8" xfId="0" applyNumberFormat="1" applyFont="1" applyBorder="1" applyAlignment="1">
      <alignment horizontal="center"/>
    </xf>
    <xf numFmtId="167" fontId="3" fillId="0" borderId="8" xfId="0" applyNumberFormat="1" applyFont="1" applyBorder="1" applyAlignment="1">
      <alignment horizontal="center"/>
    </xf>
    <xf numFmtId="168" fontId="3" fillId="0" borderId="8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167" fontId="3" fillId="0" borderId="8" xfId="0" applyNumberFormat="1" applyFont="1" applyBorder="1"/>
    <xf numFmtId="0" fontId="4" fillId="0" borderId="0" xfId="0" applyFont="1"/>
    <xf numFmtId="165" fontId="4" fillId="0" borderId="0" xfId="0" applyNumberFormat="1" applyFont="1" applyFill="1" applyBorder="1" applyAlignment="1" applyProtection="1">
      <alignment horizontal="center"/>
      <protection locked="0"/>
    </xf>
    <xf numFmtId="13" fontId="4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Alignment="1" applyProtection="1">
      <alignment horizontal="center"/>
    </xf>
    <xf numFmtId="164" fontId="4" fillId="2" borderId="2" xfId="0" applyNumberFormat="1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164" fontId="4" fillId="0" borderId="4" xfId="0" applyNumberFormat="1" applyFont="1" applyBorder="1" applyAlignment="1" applyProtection="1">
      <alignment horizontal="center"/>
    </xf>
    <xf numFmtId="10" fontId="4" fillId="0" borderId="4" xfId="0" applyNumberFormat="1" applyFont="1" applyBorder="1" applyAlignment="1" applyProtection="1">
      <alignment horizontal="center"/>
    </xf>
    <xf numFmtId="164" fontId="4" fillId="3" borderId="1" xfId="0" applyNumberFormat="1" applyFont="1" applyFill="1" applyBorder="1" applyAlignment="1" applyProtection="1">
      <alignment horizontal="center"/>
    </xf>
    <xf numFmtId="164" fontId="4" fillId="3" borderId="3" xfId="0" applyNumberFormat="1" applyFont="1" applyFill="1" applyBorder="1" applyAlignment="1" applyProtection="1">
      <alignment horizontal="center"/>
    </xf>
    <xf numFmtId="164" fontId="4" fillId="0" borderId="4" xfId="0" applyNumberFormat="1" applyFont="1" applyBorder="1" applyAlignment="1" applyProtection="1">
      <alignment horizontal="center"/>
      <protection locked="0"/>
    </xf>
    <xf numFmtId="167" fontId="4" fillId="0" borderId="0" xfId="0" applyNumberFormat="1" applyFont="1" applyAlignment="1">
      <alignment horizontal="center"/>
    </xf>
    <xf numFmtId="167" fontId="4" fillId="0" borderId="0" xfId="0" applyNumberFormat="1" applyFont="1"/>
    <xf numFmtId="0" fontId="4" fillId="0" borderId="0" xfId="0" applyFont="1" applyFill="1" applyBorder="1" applyAlignment="1" applyProtection="1">
      <protection locked="0"/>
    </xf>
    <xf numFmtId="164" fontId="4" fillId="0" borderId="0" xfId="0" applyNumberFormat="1" applyFont="1"/>
    <xf numFmtId="0" fontId="4" fillId="0" borderId="0" xfId="0" applyFont="1" applyFill="1"/>
    <xf numFmtId="0" fontId="0" fillId="0" borderId="0" xfId="0" applyFont="1" applyFill="1" applyAlignment="1" applyProtection="1">
      <protection locked="0"/>
    </xf>
    <xf numFmtId="0" fontId="4" fillId="0" borderId="0" xfId="0" applyFont="1" applyBorder="1"/>
    <xf numFmtId="0" fontId="4" fillId="0" borderId="8" xfId="0" applyFont="1" applyBorder="1"/>
    <xf numFmtId="0" fontId="4" fillId="4" borderId="8" xfId="0" applyFont="1" applyFill="1" applyBorder="1"/>
    <xf numFmtId="0" fontId="4" fillId="0" borderId="4" xfId="0" applyFont="1" applyBorder="1"/>
    <xf numFmtId="164" fontId="4" fillId="0" borderId="0" xfId="0" applyNumberFormat="1" applyFont="1" applyAlignment="1">
      <alignment horizontal="right"/>
    </xf>
    <xf numFmtId="170" fontId="4" fillId="0" borderId="0" xfId="0" applyNumberFormat="1" applyFont="1" applyAlignment="1">
      <alignment horizontal="right"/>
    </xf>
    <xf numFmtId="164" fontId="4" fillId="0" borderId="8" xfId="0" applyNumberFormat="1" applyFont="1" applyBorder="1" applyAlignment="1">
      <alignment horizontal="right"/>
    </xf>
    <xf numFmtId="170" fontId="4" fillId="0" borderId="8" xfId="0" applyNumberFormat="1" applyFont="1" applyBorder="1" applyAlignment="1">
      <alignment horizontal="right"/>
    </xf>
    <xf numFmtId="0" fontId="4" fillId="5" borderId="8" xfId="0" applyFont="1" applyFill="1" applyBorder="1"/>
    <xf numFmtId="0" fontId="4" fillId="5" borderId="8" xfId="0" applyFont="1" applyFill="1" applyBorder="1" applyAlignment="1">
      <alignment horizontal="right"/>
    </xf>
    <xf numFmtId="165" fontId="4" fillId="0" borderId="0" xfId="0" applyNumberFormat="1" applyFont="1"/>
    <xf numFmtId="13" fontId="4" fillId="0" borderId="0" xfId="0" applyNumberFormat="1" applyFont="1"/>
    <xf numFmtId="165" fontId="4" fillId="0" borderId="8" xfId="0" applyNumberFormat="1" applyFont="1" applyBorder="1"/>
    <xf numFmtId="13" fontId="4" fillId="0" borderId="8" xfId="0" applyNumberFormat="1" applyFont="1" applyBorder="1"/>
    <xf numFmtId="165" fontId="4" fillId="0" borderId="0" xfId="0" applyNumberFormat="1" applyFont="1" applyBorder="1"/>
    <xf numFmtId="13" fontId="4" fillId="0" borderId="0" xfId="0" applyNumberFormat="1" applyFont="1" applyBorder="1"/>
    <xf numFmtId="0" fontId="4" fillId="0" borderId="0" xfId="0" applyFont="1" applyFill="1" applyBorder="1"/>
    <xf numFmtId="165" fontId="4" fillId="4" borderId="4" xfId="0" applyNumberFormat="1" applyFont="1" applyFill="1" applyBorder="1"/>
    <xf numFmtId="13" fontId="4" fillId="4" borderId="4" xfId="0" applyNumberFormat="1" applyFont="1" applyFill="1" applyBorder="1"/>
    <xf numFmtId="0" fontId="4" fillId="4" borderId="4" xfId="0" applyFont="1" applyFill="1" applyBorder="1"/>
    <xf numFmtId="165" fontId="4" fillId="0" borderId="4" xfId="0" applyNumberFormat="1" applyFont="1" applyBorder="1"/>
    <xf numFmtId="13" fontId="4" fillId="0" borderId="4" xfId="0" applyNumberFormat="1" applyFont="1" applyBorder="1"/>
    <xf numFmtId="0" fontId="4" fillId="0" borderId="4" xfId="0" applyFont="1" applyFill="1" applyBorder="1"/>
    <xf numFmtId="164" fontId="4" fillId="0" borderId="8" xfId="0" applyNumberFormat="1" applyFont="1" applyFill="1" applyBorder="1" applyAlignment="1" applyProtection="1">
      <alignment horizontal="center"/>
      <protection locked="0"/>
    </xf>
    <xf numFmtId="0" fontId="4" fillId="5" borderId="4" xfId="0" applyFont="1" applyFill="1" applyBorder="1"/>
    <xf numFmtId="164" fontId="4" fillId="4" borderId="4" xfId="0" applyNumberFormat="1" applyFont="1" applyFill="1" applyBorder="1" applyAlignment="1">
      <alignment horizontal="right"/>
    </xf>
    <xf numFmtId="170" fontId="4" fillId="5" borderId="4" xfId="0" applyNumberFormat="1" applyFont="1" applyFill="1" applyBorder="1" applyAlignment="1">
      <alignment horizontal="right"/>
    </xf>
    <xf numFmtId="164" fontId="4" fillId="4" borderId="4" xfId="0" applyNumberFormat="1" applyFont="1" applyFill="1" applyBorder="1" applyAlignment="1" applyProtection="1">
      <alignment horizontal="center"/>
    </xf>
    <xf numFmtId="165" fontId="4" fillId="4" borderId="8" xfId="0" applyNumberFormat="1" applyFont="1" applyFill="1" applyBorder="1" applyAlignment="1" applyProtection="1">
      <alignment horizontal="center"/>
    </xf>
    <xf numFmtId="10" fontId="4" fillId="4" borderId="4" xfId="0" applyNumberFormat="1" applyFont="1" applyFill="1" applyBorder="1" applyAlignment="1" applyProtection="1">
      <alignment horizontal="center"/>
    </xf>
    <xf numFmtId="164" fontId="4" fillId="4" borderId="8" xfId="0" applyNumberFormat="1" applyFont="1" applyFill="1" applyBorder="1" applyAlignment="1" applyProtection="1">
      <alignment horizontal="center"/>
    </xf>
    <xf numFmtId="0" fontId="4" fillId="4" borderId="8" xfId="0" applyFont="1" applyFill="1" applyBorder="1" applyAlignment="1" applyProtection="1">
      <alignment horizontal="center"/>
    </xf>
    <xf numFmtId="165" fontId="4" fillId="0" borderId="8" xfId="0" applyNumberFormat="1" applyFont="1" applyFill="1" applyBorder="1" applyAlignment="1" applyProtection="1">
      <alignment horizontal="center"/>
      <protection locked="0"/>
    </xf>
    <xf numFmtId="13" fontId="4" fillId="0" borderId="8" xfId="0" applyNumberFormat="1" applyFont="1" applyFill="1" applyBorder="1" applyAlignment="1" applyProtection="1">
      <alignment horizontal="center"/>
      <protection locked="0"/>
    </xf>
    <xf numFmtId="10" fontId="4" fillId="5" borderId="4" xfId="0" applyNumberFormat="1" applyFont="1" applyFill="1" applyBorder="1" applyAlignment="1" applyProtection="1">
      <alignment horizontal="center"/>
    </xf>
    <xf numFmtId="165" fontId="4" fillId="5" borderId="8" xfId="0" applyNumberFormat="1" applyFont="1" applyFill="1" applyBorder="1" applyAlignment="1" applyProtection="1">
      <alignment horizontal="center"/>
    </xf>
    <xf numFmtId="13" fontId="4" fillId="5" borderId="8" xfId="0" applyNumberFormat="1" applyFont="1" applyFill="1" applyBorder="1" applyAlignment="1" applyProtection="1">
      <alignment horizontal="center"/>
    </xf>
    <xf numFmtId="164" fontId="4" fillId="5" borderId="4" xfId="0" applyNumberFormat="1" applyFont="1" applyFill="1" applyBorder="1" applyAlignment="1" applyProtection="1">
      <alignment horizontal="center"/>
    </xf>
    <xf numFmtId="0" fontId="4" fillId="5" borderId="8" xfId="0" applyFont="1" applyFill="1" applyBorder="1" applyAlignment="1" applyProtection="1">
      <alignment horizontal="center"/>
    </xf>
    <xf numFmtId="13" fontId="4" fillId="0" borderId="8" xfId="1" applyNumberFormat="1" applyFont="1" applyFill="1" applyBorder="1" applyAlignment="1" applyProtection="1">
      <alignment horizontal="center"/>
      <protection locked="0"/>
    </xf>
    <xf numFmtId="166" fontId="4" fillId="0" borderId="8" xfId="1" applyNumberFormat="1" applyFont="1" applyFill="1" applyBorder="1" applyAlignment="1" applyProtection="1">
      <alignment horizontal="center"/>
      <protection locked="0"/>
    </xf>
    <xf numFmtId="14" fontId="4" fillId="0" borderId="4" xfId="0" applyNumberFormat="1" applyFont="1" applyFill="1" applyBorder="1"/>
    <xf numFmtId="0" fontId="4" fillId="0" borderId="8" xfId="0" applyFont="1" applyFill="1" applyBorder="1"/>
    <xf numFmtId="14" fontId="4" fillId="0" borderId="8" xfId="0" applyNumberFormat="1" applyFont="1" applyFill="1" applyBorder="1"/>
    <xf numFmtId="164" fontId="3" fillId="5" borderId="4" xfId="0" applyNumberFormat="1" applyFont="1" applyFill="1" applyBorder="1" applyAlignment="1">
      <alignment horizontal="center"/>
    </xf>
    <xf numFmtId="167" fontId="3" fillId="5" borderId="4" xfId="0" applyNumberFormat="1" applyFont="1" applyFill="1" applyBorder="1" applyAlignment="1">
      <alignment horizontal="center"/>
    </xf>
    <xf numFmtId="168" fontId="3" fillId="5" borderId="4" xfId="0" applyNumberFormat="1" applyFont="1" applyFill="1" applyBorder="1" applyAlignment="1">
      <alignment horizontal="center"/>
    </xf>
    <xf numFmtId="169" fontId="3" fillId="5" borderId="4" xfId="0" applyNumberFormat="1" applyFont="1" applyFill="1" applyBorder="1" applyAlignment="1">
      <alignment horizontal="center"/>
    </xf>
    <xf numFmtId="13" fontId="3" fillId="4" borderId="4" xfId="0" applyNumberFormat="1" applyFont="1" applyFill="1" applyBorder="1" applyAlignment="1">
      <alignment horizontal="center"/>
    </xf>
    <xf numFmtId="169" fontId="3" fillId="4" borderId="4" xfId="0" applyNumberFormat="1" applyFont="1" applyFill="1" applyBorder="1" applyAlignment="1">
      <alignment horizontal="center"/>
    </xf>
    <xf numFmtId="13" fontId="3" fillId="0" borderId="8" xfId="0" applyNumberFormat="1" applyFont="1" applyFill="1" applyBorder="1" applyAlignment="1">
      <alignment horizontal="center"/>
    </xf>
    <xf numFmtId="164" fontId="3" fillId="0" borderId="8" xfId="0" applyNumberFormat="1" applyFont="1" applyFill="1" applyBorder="1" applyAlignment="1">
      <alignment horizontal="center"/>
    </xf>
    <xf numFmtId="167" fontId="3" fillId="0" borderId="8" xfId="0" applyNumberFormat="1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167" fontId="3" fillId="4" borderId="3" xfId="0" applyNumberFormat="1" applyFont="1" applyFill="1" applyBorder="1" applyAlignment="1">
      <alignment horizontal="center"/>
    </xf>
    <xf numFmtId="167" fontId="3" fillId="5" borderId="3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0" borderId="8" xfId="0" applyNumberFormat="1" applyFont="1" applyFill="1" applyBorder="1" applyAlignment="1">
      <alignment horizontal="center"/>
    </xf>
    <xf numFmtId="167" fontId="3" fillId="0" borderId="8" xfId="0" applyNumberFormat="1" applyFont="1" applyFill="1" applyBorder="1"/>
    <xf numFmtId="2" fontId="3" fillId="0" borderId="4" xfId="0" applyNumberFormat="1" applyFont="1" applyFill="1" applyBorder="1" applyAlignment="1">
      <alignment horizontal="center"/>
    </xf>
    <xf numFmtId="167" fontId="3" fillId="0" borderId="4" xfId="0" applyNumberFormat="1" applyFont="1" applyFill="1" applyBorder="1" applyAlignment="1">
      <alignment horizontal="center"/>
    </xf>
    <xf numFmtId="13" fontId="3" fillId="5" borderId="1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8" fontId="3" fillId="5" borderId="1" xfId="0" applyNumberFormat="1" applyFont="1" applyFill="1" applyBorder="1" applyAlignment="1">
      <alignment horizontal="center"/>
    </xf>
    <xf numFmtId="169" fontId="3" fillId="5" borderId="2" xfId="0" applyNumberFormat="1" applyFont="1" applyFill="1" applyBorder="1" applyAlignment="1">
      <alignment horizontal="center"/>
    </xf>
    <xf numFmtId="171" fontId="0" fillId="0" borderId="0" xfId="0" applyNumberFormat="1" applyAlignment="1">
      <alignment vertical="top" wrapText="1"/>
    </xf>
    <xf numFmtId="171" fontId="0" fillId="0" borderId="8" xfId="0" applyNumberFormat="1" applyBorder="1" applyAlignment="1">
      <alignment vertical="top" wrapText="1"/>
    </xf>
    <xf numFmtId="3" fontId="0" fillId="0" borderId="8" xfId="0" applyNumberFormat="1" applyBorder="1" applyAlignment="1">
      <alignment horizontal="center" vertical="top" wrapText="1"/>
    </xf>
    <xf numFmtId="171" fontId="0" fillId="4" borderId="8" xfId="0" applyNumberFormat="1" applyFill="1" applyBorder="1" applyAlignment="1">
      <alignment horizontal="right" vertical="top" wrapText="1"/>
    </xf>
    <xf numFmtId="171" fontId="0" fillId="5" borderId="8" xfId="0" applyNumberFormat="1" applyFill="1" applyBorder="1" applyAlignment="1">
      <alignment horizontal="right" vertical="top" wrapText="1"/>
    </xf>
    <xf numFmtId="0" fontId="0" fillId="0" borderId="0" xfId="0" applyAlignment="1">
      <alignment vertical="top" wrapText="1"/>
    </xf>
    <xf numFmtId="169" fontId="4" fillId="0" borderId="8" xfId="0" applyNumberFormat="1" applyFont="1" applyBorder="1"/>
    <xf numFmtId="169" fontId="4" fillId="0" borderId="0" xfId="0" applyNumberFormat="1" applyFont="1" applyBorder="1"/>
    <xf numFmtId="169" fontId="4" fillId="0" borderId="4" xfId="0" applyNumberFormat="1" applyFont="1" applyBorder="1"/>
    <xf numFmtId="169" fontId="4" fillId="0" borderId="0" xfId="0" applyNumberFormat="1" applyFont="1"/>
    <xf numFmtId="1" fontId="4" fillId="0" borderId="8" xfId="0" applyNumberFormat="1" applyFont="1" applyFill="1" applyBorder="1"/>
    <xf numFmtId="171" fontId="0" fillId="4" borderId="8" xfId="0" applyNumberFormat="1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171" fontId="0" fillId="0" borderId="8" xfId="0" applyNumberFormat="1" applyFill="1" applyBorder="1" applyAlignment="1">
      <alignment horizontal="center" vertical="top" wrapText="1"/>
    </xf>
    <xf numFmtId="0" fontId="0" fillId="5" borderId="8" xfId="0" applyFill="1" applyBorder="1" applyAlignment="1">
      <alignment horizontal="center" vertical="top" wrapText="1"/>
    </xf>
    <xf numFmtId="171" fontId="0" fillId="6" borderId="8" xfId="0" applyNumberFormat="1" applyFill="1" applyBorder="1" applyAlignment="1">
      <alignment horizontal="center" vertical="top" wrapText="1"/>
    </xf>
    <xf numFmtId="0" fontId="0" fillId="6" borderId="8" xfId="0" applyFill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71" fontId="0" fillId="7" borderId="8" xfId="0" applyNumberFormat="1" applyFill="1" applyBorder="1" applyAlignment="1">
      <alignment horizontal="center" vertical="top" wrapText="1"/>
    </xf>
    <xf numFmtId="171" fontId="0" fillId="8" borderId="8" xfId="0" applyNumberFormat="1" applyFill="1" applyBorder="1" applyAlignment="1">
      <alignment horizontal="center" vertical="top" wrapText="1"/>
    </xf>
    <xf numFmtId="171" fontId="0" fillId="9" borderId="8" xfId="0" applyNumberFormat="1" applyFill="1" applyBorder="1" applyAlignment="1">
      <alignment horizontal="center" vertical="top" wrapText="1"/>
    </xf>
    <xf numFmtId="171" fontId="0" fillId="10" borderId="8" xfId="0" applyNumberFormat="1" applyFill="1" applyBorder="1" applyAlignment="1">
      <alignment horizontal="center" vertical="top" wrapText="1"/>
    </xf>
    <xf numFmtId="171" fontId="0" fillId="11" borderId="8" xfId="0" applyNumberFormat="1" applyFill="1" applyBorder="1" applyAlignment="1">
      <alignment horizontal="center" vertical="top" wrapText="1"/>
    </xf>
    <xf numFmtId="171" fontId="0" fillId="12" borderId="8" xfId="0" applyNumberFormat="1" applyFill="1" applyBorder="1" applyAlignment="1">
      <alignment horizontal="center" vertical="top" wrapText="1"/>
    </xf>
    <xf numFmtId="171" fontId="0" fillId="13" borderId="8" xfId="0" applyNumberFormat="1" applyFill="1" applyBorder="1" applyAlignment="1">
      <alignment horizontal="center" vertical="top" wrapText="1"/>
    </xf>
    <xf numFmtId="0" fontId="6" fillId="0" borderId="0" xfId="2" applyAlignment="1">
      <alignment horizontal="center"/>
    </xf>
    <xf numFmtId="12" fontId="6" fillId="0" borderId="0" xfId="2" applyNumberFormat="1" applyAlignment="1">
      <alignment horizontal="center"/>
    </xf>
    <xf numFmtId="12" fontId="6" fillId="0" borderId="8" xfId="2" applyNumberFormat="1" applyBorder="1" applyAlignment="1">
      <alignment horizontal="center"/>
    </xf>
    <xf numFmtId="0" fontId="6" fillId="0" borderId="8" xfId="2" applyBorder="1" applyAlignment="1">
      <alignment horizontal="center"/>
    </xf>
    <xf numFmtId="12" fontId="6" fillId="0" borderId="10" xfId="2" applyNumberFormat="1" applyBorder="1" applyAlignment="1">
      <alignment horizontal="center"/>
    </xf>
    <xf numFmtId="0" fontId="6" fillId="0" borderId="10" xfId="2" applyBorder="1" applyAlignment="1">
      <alignment horizontal="center"/>
    </xf>
    <xf numFmtId="0" fontId="1" fillId="0" borderId="0" xfId="3" applyAlignment="1">
      <alignment vertical="top" wrapText="1"/>
    </xf>
    <xf numFmtId="0" fontId="1" fillId="0" borderId="0" xfId="3" applyAlignment="1">
      <alignment horizontal="center" vertical="top" wrapText="1"/>
    </xf>
    <xf numFmtId="0" fontId="1" fillId="0" borderId="8" xfId="3" applyBorder="1" applyAlignment="1">
      <alignment horizontal="center" vertical="top" wrapText="1"/>
    </xf>
    <xf numFmtId="0" fontId="1" fillId="0" borderId="4" xfId="3" applyBorder="1" applyAlignment="1">
      <alignment horizontal="center" vertical="top" wrapText="1"/>
    </xf>
    <xf numFmtId="0" fontId="1" fillId="5" borderId="1" xfId="3" applyFill="1" applyBorder="1" applyAlignment="1">
      <alignment horizontal="center" vertical="top" wrapText="1"/>
    </xf>
    <xf numFmtId="0" fontId="1" fillId="5" borderId="3" xfId="3" applyFill="1" applyBorder="1" applyAlignment="1">
      <alignment horizontal="center" vertical="top" wrapText="1"/>
    </xf>
    <xf numFmtId="0" fontId="1" fillId="0" borderId="8" xfId="3" applyBorder="1" applyAlignment="1">
      <alignment vertical="top" wrapText="1"/>
    </xf>
    <xf numFmtId="0" fontId="1" fillId="5" borderId="4" xfId="3" applyFill="1" applyBorder="1" applyAlignment="1">
      <alignment horizontal="center" vertical="top" wrapText="1"/>
    </xf>
    <xf numFmtId="0" fontId="1" fillId="4" borderId="4" xfId="3" applyFill="1" applyBorder="1" applyAlignment="1">
      <alignment horizontal="center" vertical="top" wrapText="1"/>
    </xf>
    <xf numFmtId="0" fontId="1" fillId="0" borderId="4" xfId="3" applyBorder="1" applyAlignment="1">
      <alignment vertical="top" wrapText="1"/>
    </xf>
    <xf numFmtId="0" fontId="1" fillId="0" borderId="14" xfId="3" applyBorder="1" applyAlignment="1">
      <alignment vertical="top" wrapText="1"/>
    </xf>
    <xf numFmtId="0" fontId="1" fillId="0" borderId="8" xfId="3" applyFill="1" applyBorder="1" applyAlignment="1">
      <alignment horizontal="center" vertical="top" wrapText="1"/>
    </xf>
    <xf numFmtId="0" fontId="0" fillId="3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1" fillId="0" borderId="1" xfId="3" applyBorder="1" applyAlignment="1">
      <alignment horizontal="center" vertical="top" wrapText="1"/>
    </xf>
    <xf numFmtId="0" fontId="1" fillId="0" borderId="3" xfId="3" applyBorder="1" applyAlignment="1">
      <alignment horizontal="center" vertical="top" wrapText="1"/>
    </xf>
    <xf numFmtId="0" fontId="0" fillId="2" borderId="8" xfId="0" applyFill="1" applyBorder="1" applyAlignment="1" applyProtection="1">
      <alignment horizontal="center"/>
      <protection locked="0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4" fontId="4" fillId="0" borderId="5" xfId="0" applyNumberFormat="1" applyFont="1" applyFill="1" applyBorder="1" applyAlignment="1" applyProtection="1">
      <alignment horizontal="center"/>
    </xf>
    <xf numFmtId="164" fontId="4" fillId="0" borderId="6" xfId="0" applyNumberFormat="1" applyFont="1" applyFill="1" applyBorder="1" applyAlignment="1" applyProtection="1">
      <alignment horizontal="center"/>
    </xf>
    <xf numFmtId="164" fontId="4" fillId="0" borderId="7" xfId="0" applyNumberFormat="1" applyFont="1" applyFill="1" applyBorder="1" applyAlignment="1" applyProtection="1">
      <alignment horizontal="center"/>
    </xf>
    <xf numFmtId="164" fontId="4" fillId="0" borderId="4" xfId="0" applyNumberFormat="1" applyFont="1" applyFill="1" applyBorder="1" applyAlignment="1" applyProtection="1">
      <alignment horizontal="center"/>
      <protection locked="0"/>
    </xf>
    <xf numFmtId="164" fontId="4" fillId="0" borderId="8" xfId="0" applyNumberFormat="1" applyFont="1" applyFill="1" applyBorder="1" applyAlignment="1" applyProtection="1">
      <alignment horizontal="center"/>
      <protection locked="0"/>
    </xf>
    <xf numFmtId="171" fontId="0" fillId="0" borderId="8" xfId="0" applyNumberFormat="1" applyBorder="1" applyAlignment="1">
      <alignment horizontal="center" vertical="top" wrapText="1"/>
    </xf>
    <xf numFmtId="171" fontId="0" fillId="5" borderId="8" xfId="0" applyNumberFormat="1" applyFill="1" applyBorder="1" applyAlignment="1">
      <alignment horizontal="center" vertical="top" wrapText="1"/>
    </xf>
    <xf numFmtId="171" fontId="0" fillId="4" borderId="8" xfId="0" applyNumberFormat="1" applyFill="1" applyBorder="1" applyAlignment="1">
      <alignment horizontal="center" vertical="top" wrapText="1"/>
    </xf>
    <xf numFmtId="171" fontId="5" fillId="0" borderId="8" xfId="0" applyNumberFormat="1" applyFont="1" applyBorder="1" applyAlignment="1">
      <alignment horizontal="center" vertical="top" wrapText="1"/>
    </xf>
    <xf numFmtId="172" fontId="5" fillId="0" borderId="8" xfId="0" applyNumberFormat="1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5" xfId="2" applyBorder="1" applyAlignment="1">
      <alignment horizontal="center"/>
    </xf>
    <xf numFmtId="0" fontId="6" fillId="0" borderId="6" xfId="2" applyBorder="1" applyAlignment="1">
      <alignment horizontal="center"/>
    </xf>
    <xf numFmtId="0" fontId="6" fillId="0" borderId="7" xfId="2" applyBorder="1" applyAlignment="1">
      <alignment horizontal="center"/>
    </xf>
    <xf numFmtId="0" fontId="7" fillId="0" borderId="0" xfId="2" applyFont="1" applyAlignment="1">
      <alignment horizontal="center"/>
    </xf>
    <xf numFmtId="0" fontId="6" fillId="0" borderId="4" xfId="2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3" fontId="3" fillId="0" borderId="5" xfId="0" applyNumberFormat="1" applyFont="1" applyBorder="1" applyAlignment="1">
      <alignment horizontal="center"/>
    </xf>
    <xf numFmtId="13" fontId="3" fillId="0" borderId="6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/>
    </xf>
  </cellXfs>
  <cellStyles count="4">
    <cellStyle name="Comma" xfId="1" builtinId="3"/>
    <cellStyle name="Normal" xfId="0" builtinId="0"/>
    <cellStyle name="Normal 2" xfId="2" xr:uid="{00000000-0005-0000-0000-000002000000}"/>
    <cellStyle name="Normal 3" xfId="3" xr:uid="{511F55BB-AA05-4E54-BA76-564C1B1F5BD0}"/>
  </cellStyles>
  <dxfs count="2">
    <dxf>
      <font>
        <color theme="0"/>
      </font>
    </dxf>
    <dxf>
      <font>
        <color theme="0"/>
      </font>
    </dxf>
  </dxfs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Graphical</a:t>
            </a:r>
            <a:r>
              <a:rPr lang="en-US" baseline="0"/>
              <a:t>  Representation - </a:t>
            </a:r>
            <a:r>
              <a:rPr lang="en-US"/>
              <a:t>Percentage of Total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'Percentage Of'!$C$2</c:f>
              <c:strCache>
                <c:ptCount val="1"/>
                <c:pt idx="0">
                  <c:v>Percentage of Total</c:v>
                </c:pt>
              </c:strCache>
            </c:strRef>
          </c:tx>
          <c:invertIfNegative val="0"/>
          <c:val>
            <c:numRef>
              <c:f>'Percentage Of'!$C$3:$C$32</c:f>
              <c:numCache>
                <c:formatCode>0.000000%</c:formatCode>
                <c:ptCount val="30"/>
                <c:pt idx="0">
                  <c:v>7.02247191011236E-2</c:v>
                </c:pt>
                <c:pt idx="1">
                  <c:v>7.02247191011236E-2</c:v>
                </c:pt>
                <c:pt idx="2">
                  <c:v>3.8623595505617975E-2</c:v>
                </c:pt>
                <c:pt idx="3">
                  <c:v>3.5112359550561797E-3</c:v>
                </c:pt>
                <c:pt idx="4">
                  <c:v>0.38202247191011235</c:v>
                </c:pt>
                <c:pt idx="5">
                  <c:v>0.3146067415730337</c:v>
                </c:pt>
                <c:pt idx="6">
                  <c:v>3.0898876404494381E-2</c:v>
                </c:pt>
                <c:pt idx="7">
                  <c:v>7.9353932584269662E-2</c:v>
                </c:pt>
                <c:pt idx="8">
                  <c:v>1.0533707865168539E-2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C-4D3F-A4DE-7B196AA98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649792"/>
        <c:axId val="48981120"/>
      </c:barChart>
      <c:catAx>
        <c:axId val="141649792"/>
        <c:scaling>
          <c:orientation val="minMax"/>
        </c:scaling>
        <c:delete val="0"/>
        <c:axPos val="l"/>
        <c:majorTickMark val="out"/>
        <c:minorTickMark val="none"/>
        <c:tickLblPos val="nextTo"/>
        <c:crossAx val="48981120"/>
        <c:crosses val="autoZero"/>
        <c:auto val="1"/>
        <c:lblAlgn val="ctr"/>
        <c:lblOffset val="100"/>
        <c:noMultiLvlLbl val="0"/>
      </c:catAx>
      <c:valAx>
        <c:axId val="48981120"/>
        <c:scaling>
          <c:orientation val="minMax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141649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01" l="0.70000000000000062" r="0.70000000000000062" t="0.75000000000001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'Sink Depth Builder'!$B$1:$B$2</c:f>
              <c:strCache>
                <c:ptCount val="2"/>
                <c:pt idx="0">
                  <c:v>Setup</c:v>
                </c:pt>
                <c:pt idx="1">
                  <c:v>Chase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'Sink Depth Builder'!$A$3:$A$4</c:f>
              <c:strCache>
                <c:ptCount val="2"/>
                <c:pt idx="0">
                  <c:v>Countertop</c:v>
                </c:pt>
                <c:pt idx="1">
                  <c:v>Cabinet</c:v>
                </c:pt>
              </c:strCache>
            </c:strRef>
          </c:cat>
          <c:val>
            <c:numRef>
              <c:f>'Sink Depth Builder'!$B$3:$B$4</c:f>
              <c:numCache>
                <c:formatCode>#,##0.000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5-471B-9F05-647BE131EF6B}"/>
            </c:ext>
          </c:extLst>
        </c:ser>
        <c:ser>
          <c:idx val="1"/>
          <c:order val="1"/>
          <c:tx>
            <c:strRef>
              <c:f>'Sink Depth Builder'!$C$1:$C$2</c:f>
              <c:strCache>
                <c:ptCount val="2"/>
                <c:pt idx="0">
                  <c:v>Setup</c:v>
                </c:pt>
                <c:pt idx="1">
                  <c:v>Backrail Location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'Sink Depth Builder'!$A$3:$A$4</c:f>
              <c:strCache>
                <c:ptCount val="2"/>
                <c:pt idx="0">
                  <c:v>Countertop</c:v>
                </c:pt>
                <c:pt idx="1">
                  <c:v>Cabinet</c:v>
                </c:pt>
              </c:strCache>
            </c:strRef>
          </c:cat>
          <c:val>
            <c:numRef>
              <c:f>'Sink Depth Builder'!$C$3:$C$4</c:f>
              <c:numCache>
                <c:formatCode>#,##0.000</c:formatCode>
                <c:ptCount val="2"/>
                <c:pt idx="0">
                  <c:v>1.5</c:v>
                </c:pt>
                <c:pt idx="1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B5-471B-9F05-647BE131EF6B}"/>
            </c:ext>
          </c:extLst>
        </c:ser>
        <c:ser>
          <c:idx val="2"/>
          <c:order val="2"/>
          <c:tx>
            <c:strRef>
              <c:f>'Sink Depth Builder'!$D$1:$D$2</c:f>
              <c:strCache>
                <c:ptCount val="2"/>
                <c:pt idx="0">
                  <c:v>Setup</c:v>
                </c:pt>
                <c:pt idx="1">
                  <c:v>Back Gap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'Sink Depth Builder'!$A$3:$A$4</c:f>
              <c:strCache>
                <c:ptCount val="2"/>
                <c:pt idx="0">
                  <c:v>Countertop</c:v>
                </c:pt>
                <c:pt idx="1">
                  <c:v>Cabinet</c:v>
                </c:pt>
              </c:strCache>
            </c:strRef>
          </c:cat>
          <c:val>
            <c:numRef>
              <c:f>'Sink Depth Builder'!$D$3:$D$4</c:f>
              <c:numCache>
                <c:formatCode>#,##0.000</c:formatCode>
                <c:ptCount val="2"/>
                <c:pt idx="0">
                  <c:v>2.125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B5-471B-9F05-647BE131EF6B}"/>
            </c:ext>
          </c:extLst>
        </c:ser>
        <c:ser>
          <c:idx val="3"/>
          <c:order val="3"/>
          <c:tx>
            <c:strRef>
              <c:f>'Sink Depth Builder'!$E$1:$E$2</c:f>
              <c:strCache>
                <c:ptCount val="2"/>
                <c:pt idx="0">
                  <c:v>Setup</c:v>
                </c:pt>
                <c:pt idx="1">
                  <c:v>Sink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'Sink Depth Builder'!$A$3:$A$4</c:f>
              <c:strCache>
                <c:ptCount val="2"/>
                <c:pt idx="0">
                  <c:v>Countertop</c:v>
                </c:pt>
                <c:pt idx="1">
                  <c:v>Cabinet</c:v>
                </c:pt>
              </c:strCache>
            </c:strRef>
          </c:cat>
          <c:val>
            <c:numRef>
              <c:f>'Sink Depth Builder'!$E$3:$E$4</c:f>
              <c:numCache>
                <c:formatCode>#,##0.000</c:formatCode>
                <c:ptCount val="2"/>
                <c:pt idx="0">
                  <c:v>16</c:v>
                </c:pt>
                <c:pt idx="1">
                  <c:v>18.25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B5-471B-9F05-647BE131EF6B}"/>
            </c:ext>
          </c:extLst>
        </c:ser>
        <c:ser>
          <c:idx val="4"/>
          <c:order val="4"/>
          <c:tx>
            <c:strRef>
              <c:f>'Sink Depth Builder'!$F$1:$F$2</c:f>
              <c:strCache>
                <c:ptCount val="2"/>
                <c:pt idx="0">
                  <c:v>Setup</c:v>
                </c:pt>
                <c:pt idx="1">
                  <c:v>Forward Gap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'Sink Depth Builder'!$A$3:$A$4</c:f>
              <c:strCache>
                <c:ptCount val="2"/>
                <c:pt idx="0">
                  <c:v>Countertop</c:v>
                </c:pt>
                <c:pt idx="1">
                  <c:v>Cabinet</c:v>
                </c:pt>
              </c:strCache>
            </c:strRef>
          </c:cat>
          <c:val>
            <c:numRef>
              <c:f>'Sink Depth Builder'!$F$3:$F$4</c:f>
              <c:numCache>
                <c:formatCode>#,##0.000</c:formatCode>
                <c:ptCount val="2"/>
                <c:pt idx="0">
                  <c:v>2.125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B5-471B-9F05-647BE131EF6B}"/>
            </c:ext>
          </c:extLst>
        </c:ser>
        <c:ser>
          <c:idx val="5"/>
          <c:order val="5"/>
          <c:tx>
            <c:strRef>
              <c:f>'Sink Depth Builder'!$G$1:$G$2</c:f>
              <c:strCache>
                <c:ptCount val="2"/>
                <c:pt idx="0">
                  <c:v>Setup</c:v>
                </c:pt>
                <c:pt idx="1">
                  <c:v>Forward Rail Location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'Sink Depth Builder'!$A$3:$A$4</c:f>
              <c:strCache>
                <c:ptCount val="2"/>
                <c:pt idx="0">
                  <c:v>Countertop</c:v>
                </c:pt>
                <c:pt idx="1">
                  <c:v>Cabinet</c:v>
                </c:pt>
              </c:strCache>
            </c:strRef>
          </c:cat>
          <c:val>
            <c:numRef>
              <c:f>'Sink Depth Builder'!$G$3:$G$4</c:f>
              <c:numCache>
                <c:formatCode>#,##0.000</c:formatCode>
                <c:ptCount val="2"/>
                <c:pt idx="0">
                  <c:v>2.25</c:v>
                </c:pt>
                <c:pt idx="1">
                  <c:v>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B5-471B-9F05-647BE131EF6B}"/>
            </c:ext>
          </c:extLst>
        </c:ser>
        <c:ser>
          <c:idx val="6"/>
          <c:order val="6"/>
          <c:tx>
            <c:strRef>
              <c:f>'Sink Depth Builder'!$H$1:$H$2</c:f>
              <c:strCache>
                <c:ptCount val="2"/>
                <c:pt idx="0">
                  <c:v>Setup</c:v>
                </c:pt>
                <c:pt idx="1">
                  <c:v>Overhang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'Sink Depth Builder'!$A$3:$A$4</c:f>
              <c:strCache>
                <c:ptCount val="2"/>
                <c:pt idx="0">
                  <c:v>Countertop</c:v>
                </c:pt>
                <c:pt idx="1">
                  <c:v>Cabinet</c:v>
                </c:pt>
              </c:strCache>
            </c:strRef>
          </c:cat>
          <c:val>
            <c:numRef>
              <c:f>'Sink Depth Builder'!$H$3:$H$4</c:f>
              <c:numCache>
                <c:formatCode>#,##0.000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B5-471B-9F05-647BE131E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"/>
        <c:overlap val="100"/>
        <c:axId val="48865664"/>
        <c:axId val="48867200"/>
      </c:barChart>
      <c:catAx>
        <c:axId val="4886566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48867200"/>
        <c:crosses val="autoZero"/>
        <c:auto val="1"/>
        <c:lblAlgn val="ctr"/>
        <c:lblOffset val="100"/>
        <c:noMultiLvlLbl val="0"/>
      </c:catAx>
      <c:valAx>
        <c:axId val="48867200"/>
        <c:scaling>
          <c:orientation val="minMax"/>
        </c:scaling>
        <c:delete val="0"/>
        <c:axPos val="t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</a:t>
                </a:r>
                <a:r>
                  <a:rPr lang="en-US" baseline="0"/>
                  <a:t> (Inches)</a:t>
                </a:r>
                <a:endParaRPr lang="en-US"/>
              </a:p>
            </c:rich>
          </c:tx>
          <c:overlay val="0"/>
        </c:title>
        <c:numFmt formatCode="#,##0.000" sourceLinked="1"/>
        <c:majorTickMark val="out"/>
        <c:minorTickMark val="none"/>
        <c:tickLblPos val="nextTo"/>
        <c:crossAx val="48865664"/>
        <c:crosses val="autoZero"/>
        <c:crossBetween val="between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000000000000089" l="0.25" r="0.25" t="0.75000000000000089" header="0.30000000000000032" footer="0.30000000000000032"/>
    <c:pageSetup paperSize="5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Graphical Representation of Scale Magnitude (Decimal)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'Scale Calculations'!$A$3</c:f>
              <c:strCache>
                <c:ptCount val="1"/>
                <c:pt idx="0">
                  <c:v>Scale Dimension</c:v>
                </c:pt>
              </c:strCache>
            </c:strRef>
          </c:tx>
          <c:invertIfNegative val="0"/>
          <c:val>
            <c:numRef>
              <c:f>'Scale Calculations'!$B$3</c:f>
              <c:numCache>
                <c:formatCode>#,##0.00000</c:formatCode>
                <c:ptCount val="1"/>
                <c:pt idx="0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5-432A-9970-0359D63A7488}"/>
            </c:ext>
          </c:extLst>
        </c:ser>
        <c:ser>
          <c:idx val="1"/>
          <c:order val="1"/>
          <c:tx>
            <c:strRef>
              <c:f>'Scale Calculations'!$A$4</c:f>
              <c:strCache>
                <c:ptCount val="1"/>
                <c:pt idx="0">
                  <c:v>Actual Dimension</c:v>
                </c:pt>
              </c:strCache>
            </c:strRef>
          </c:tx>
          <c:invertIfNegative val="0"/>
          <c:val>
            <c:numRef>
              <c:f>'Scale Calculations'!$B$4</c:f>
              <c:numCache>
                <c:formatCode>#,##0.00000</c:formatCode>
                <c:ptCount val="1"/>
                <c:pt idx="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95-432A-9970-0359D63A7488}"/>
            </c:ext>
          </c:extLst>
        </c:ser>
        <c:ser>
          <c:idx val="2"/>
          <c:order val="2"/>
          <c:tx>
            <c:strRef>
              <c:f>'Scale Calculations'!$A$5</c:f>
              <c:strCache>
                <c:ptCount val="1"/>
                <c:pt idx="0">
                  <c:v>Scale Factor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'Scale Calculations'!$B$5</c:f>
              <c:numCache>
                <c:formatCode>#,##0.00000</c:formatCode>
                <c:ptCount val="1"/>
                <c:pt idx="0">
                  <c:v>6.666666666666667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95-432A-9970-0359D63A7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8881024"/>
        <c:axId val="47522944"/>
      </c:barChart>
      <c:catAx>
        <c:axId val="48881024"/>
        <c:scaling>
          <c:orientation val="minMax"/>
        </c:scaling>
        <c:delete val="1"/>
        <c:axPos val="l"/>
        <c:majorTickMark val="out"/>
        <c:minorTickMark val="none"/>
        <c:tickLblPos val="none"/>
        <c:crossAx val="47522944"/>
        <c:crosses val="autoZero"/>
        <c:auto val="1"/>
        <c:lblAlgn val="ctr"/>
        <c:lblOffset val="100"/>
        <c:noMultiLvlLbl val="0"/>
      </c:catAx>
      <c:valAx>
        <c:axId val="47522944"/>
        <c:scaling>
          <c:orientation val="minMax"/>
        </c:scaling>
        <c:delete val="0"/>
        <c:axPos val="b"/>
        <c:majorGridlines/>
        <c:numFmt formatCode="#,##0" sourceLinked="0"/>
        <c:majorTickMark val="out"/>
        <c:minorTickMark val="none"/>
        <c:tickLblPos val="nextTo"/>
        <c:crossAx val="48881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021" l="0.70000000000000062" r="0.70000000000000062" t="0.7500000000000102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Graphical Representation of Scale Magnitude (Fractional)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'Scale Calculations'!$A$3</c:f>
              <c:strCache>
                <c:ptCount val="1"/>
                <c:pt idx="0">
                  <c:v>Scale Dimension</c:v>
                </c:pt>
              </c:strCache>
            </c:strRef>
          </c:tx>
          <c:invertIfNegative val="0"/>
          <c:val>
            <c:numRef>
              <c:f>'Scale Calculations'!$C$3</c:f>
              <c:numCache>
                <c:formatCode>#\ ??/??</c:formatCode>
                <c:ptCount val="1"/>
                <c:pt idx="0">
                  <c:v>1.875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63-4F7C-8773-CF6E2B8F085E}"/>
            </c:ext>
          </c:extLst>
        </c:ser>
        <c:ser>
          <c:idx val="1"/>
          <c:order val="1"/>
          <c:tx>
            <c:strRef>
              <c:f>'Scale Calculations'!$A$4</c:f>
              <c:strCache>
                <c:ptCount val="1"/>
                <c:pt idx="0">
                  <c:v>Actual Dimension</c:v>
                </c:pt>
              </c:strCache>
            </c:strRef>
          </c:tx>
          <c:invertIfNegative val="0"/>
          <c:val>
            <c:numRef>
              <c:f>'Scale Calculations'!$C$4</c:f>
              <c:numCache>
                <c:formatCode>#\ ??/??</c:formatCode>
                <c:ptCount val="1"/>
                <c:pt idx="0">
                  <c:v>40.8125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63-4F7C-8773-CF6E2B8F085E}"/>
            </c:ext>
          </c:extLst>
        </c:ser>
        <c:ser>
          <c:idx val="2"/>
          <c:order val="2"/>
          <c:tx>
            <c:strRef>
              <c:f>'Scale Calculations'!$A$5</c:f>
              <c:strCache>
                <c:ptCount val="1"/>
                <c:pt idx="0">
                  <c:v>Scale Factor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'Scale Calculations'!$C$5</c:f>
              <c:numCache>
                <c:formatCode>#\ ??/??</c:formatCode>
                <c:ptCount val="1"/>
                <c:pt idx="0">
                  <c:v>21.766666666666666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63-4F7C-8773-CF6E2B8F0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7561344"/>
        <c:axId val="47567232"/>
      </c:barChart>
      <c:catAx>
        <c:axId val="47561344"/>
        <c:scaling>
          <c:orientation val="minMax"/>
        </c:scaling>
        <c:delete val="1"/>
        <c:axPos val="l"/>
        <c:majorTickMark val="out"/>
        <c:minorTickMark val="none"/>
        <c:tickLblPos val="none"/>
        <c:crossAx val="47567232"/>
        <c:crosses val="autoZero"/>
        <c:auto val="1"/>
        <c:lblAlgn val="ctr"/>
        <c:lblOffset val="100"/>
        <c:noMultiLvlLbl val="0"/>
      </c:catAx>
      <c:valAx>
        <c:axId val="47567232"/>
        <c:scaling>
          <c:orientation val="minMax"/>
        </c:scaling>
        <c:delete val="0"/>
        <c:axPos val="b"/>
        <c:majorGridlines/>
        <c:numFmt formatCode="#,##0" sourceLinked="0"/>
        <c:majorTickMark val="out"/>
        <c:minorTickMark val="none"/>
        <c:tickLblPos val="nextTo"/>
        <c:crossAx val="47561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033" l="0.70000000000000062" r="0.70000000000000062" t="0.750000000000010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3</xdr:row>
      <xdr:rowOff>114299</xdr:rowOff>
    </xdr:from>
    <xdr:to>
      <xdr:col>13</xdr:col>
      <xdr:colOff>476249</xdr:colOff>
      <xdr:row>32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9</xdr:row>
      <xdr:rowOff>114298</xdr:rowOff>
    </xdr:from>
    <xdr:to>
      <xdr:col>17</xdr:col>
      <xdr:colOff>95250</xdr:colOff>
      <xdr:row>36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16</xdr:row>
      <xdr:rowOff>48693</xdr:rowOff>
    </xdr:from>
    <xdr:to>
      <xdr:col>4</xdr:col>
      <xdr:colOff>247650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551560</xdr:colOff>
      <xdr:row>16</xdr:row>
      <xdr:rowOff>57149</xdr:rowOff>
    </xdr:from>
    <xdr:to>
      <xdr:col>12</xdr:col>
      <xdr:colOff>209550</xdr:colOff>
      <xdr:row>31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CD6A-7D07-4317-B122-27D791867BEF}">
  <sheetPr>
    <tabColor rgb="FFFFFF00"/>
  </sheetPr>
  <dimension ref="A1:H495"/>
  <sheetViews>
    <sheetView workbookViewId="0">
      <selection activeCell="H18" sqref="H18"/>
    </sheetView>
  </sheetViews>
  <sheetFormatPr defaultRowHeight="12.75" x14ac:dyDescent="0.2"/>
  <cols>
    <col min="1" max="1" width="7.5703125" style="138" bestFit="1" customWidth="1"/>
    <col min="2" max="2" width="5.5703125" style="138" bestFit="1" customWidth="1"/>
    <col min="3" max="3" width="9.140625" style="137"/>
    <col min="4" max="5" width="9.140625" style="138"/>
    <col min="6" max="6" width="9.140625" style="137" customWidth="1"/>
    <col min="7" max="7" width="15" style="137" customWidth="1"/>
    <col min="8" max="8" width="27" style="137" customWidth="1"/>
    <col min="9" max="16384" width="9.140625" style="137"/>
  </cols>
  <sheetData>
    <row r="1" spans="1:8" ht="13.5" thickBot="1" x14ac:dyDescent="0.25">
      <c r="A1" s="141" t="s">
        <v>112</v>
      </c>
      <c r="B1" s="142" t="s">
        <v>111</v>
      </c>
      <c r="D1" s="151" t="s">
        <v>113</v>
      </c>
      <c r="E1" s="152"/>
    </row>
    <row r="2" spans="1:8" x14ac:dyDescent="0.2">
      <c r="A2" s="140">
        <v>1</v>
      </c>
      <c r="B2" s="140" t="str">
        <f t="shared" ref="B2:B65" si="0">SUBSTITUTE(ADDRESS(1,A2,4),"1","")</f>
        <v>A</v>
      </c>
      <c r="D2" s="145" t="s">
        <v>112</v>
      </c>
      <c r="E2" s="144" t="s">
        <v>111</v>
      </c>
    </row>
    <row r="3" spans="1:8" x14ac:dyDescent="0.2">
      <c r="A3" s="139">
        <v>2</v>
      </c>
      <c r="B3" s="139" t="str">
        <f t="shared" si="0"/>
        <v>B</v>
      </c>
      <c r="D3" s="148">
        <v>1</v>
      </c>
      <c r="E3" s="139" t="str">
        <f>SUBSTITUTE(ADDRESS(1,D3,4),"1","")</f>
        <v>A</v>
      </c>
    </row>
    <row r="4" spans="1:8" x14ac:dyDescent="0.2">
      <c r="A4" s="139">
        <v>3</v>
      </c>
      <c r="B4" s="139" t="str">
        <f t="shared" si="0"/>
        <v>C</v>
      </c>
      <c r="G4" s="149" t="s">
        <v>6</v>
      </c>
      <c r="H4" s="149"/>
    </row>
    <row r="5" spans="1:8" ht="13.5" thickBot="1" x14ac:dyDescent="0.25">
      <c r="A5" s="139">
        <v>4</v>
      </c>
      <c r="B5" s="139" t="str">
        <f t="shared" si="0"/>
        <v>D</v>
      </c>
      <c r="G5" s="150" t="s">
        <v>7</v>
      </c>
      <c r="H5" s="150"/>
    </row>
    <row r="6" spans="1:8" ht="12.75" customHeight="1" thickBot="1" x14ac:dyDescent="0.25">
      <c r="A6" s="139">
        <v>5</v>
      </c>
      <c r="B6" s="139" t="str">
        <f t="shared" si="0"/>
        <v>E</v>
      </c>
      <c r="D6" s="151" t="s">
        <v>114</v>
      </c>
      <c r="E6" s="152"/>
    </row>
    <row r="7" spans="1:8" ht="13.5" thickBot="1" x14ac:dyDescent="0.25">
      <c r="A7" s="139">
        <v>6</v>
      </c>
      <c r="B7" s="139" t="str">
        <f t="shared" si="0"/>
        <v>F</v>
      </c>
      <c r="D7" s="144" t="s">
        <v>112</v>
      </c>
      <c r="E7" s="145" t="s">
        <v>111</v>
      </c>
    </row>
    <row r="8" spans="1:8" ht="13.5" thickBot="1" x14ac:dyDescent="0.25">
      <c r="A8" s="139">
        <v>7</v>
      </c>
      <c r="B8" s="139" t="str">
        <f t="shared" si="0"/>
        <v>G</v>
      </c>
      <c r="D8" s="139" cm="1">
        <f t="array" aca="1" ref="D8" ca="1">COLUMN(INDIRECT(E8&amp;1))</f>
        <v>27</v>
      </c>
      <c r="E8" s="148" t="s">
        <v>110</v>
      </c>
      <c r="H8" s="147" t="s">
        <v>117</v>
      </c>
    </row>
    <row r="9" spans="1:8" ht="38.25" x14ac:dyDescent="0.2">
      <c r="A9" s="139">
        <v>8</v>
      </c>
      <c r="B9" s="139" t="str">
        <f t="shared" si="0"/>
        <v>H</v>
      </c>
      <c r="H9" s="146" t="s">
        <v>115</v>
      </c>
    </row>
    <row r="10" spans="1:8" ht="51" x14ac:dyDescent="0.2">
      <c r="A10" s="139">
        <v>9</v>
      </c>
      <c r="B10" s="139" t="str">
        <f t="shared" si="0"/>
        <v>I</v>
      </c>
      <c r="H10" s="143" t="s">
        <v>116</v>
      </c>
    </row>
    <row r="11" spans="1:8" x14ac:dyDescent="0.2">
      <c r="A11" s="139">
        <v>10</v>
      </c>
      <c r="B11" s="139" t="str">
        <f t="shared" si="0"/>
        <v>J</v>
      </c>
    </row>
    <row r="12" spans="1:8" x14ac:dyDescent="0.2">
      <c r="A12" s="139">
        <v>11</v>
      </c>
      <c r="B12" s="139" t="str">
        <f t="shared" si="0"/>
        <v>K</v>
      </c>
    </row>
    <row r="13" spans="1:8" x14ac:dyDescent="0.2">
      <c r="A13" s="139">
        <v>12</v>
      </c>
      <c r="B13" s="139" t="str">
        <f t="shared" si="0"/>
        <v>L</v>
      </c>
    </row>
    <row r="14" spans="1:8" x14ac:dyDescent="0.2">
      <c r="A14" s="139">
        <v>13</v>
      </c>
      <c r="B14" s="139" t="str">
        <f t="shared" si="0"/>
        <v>M</v>
      </c>
    </row>
    <row r="15" spans="1:8" x14ac:dyDescent="0.2">
      <c r="A15" s="139">
        <v>14</v>
      </c>
      <c r="B15" s="139" t="str">
        <f t="shared" si="0"/>
        <v>N</v>
      </c>
    </row>
    <row r="16" spans="1:8" x14ac:dyDescent="0.2">
      <c r="A16" s="139">
        <v>15</v>
      </c>
      <c r="B16" s="139" t="str">
        <f t="shared" si="0"/>
        <v>O</v>
      </c>
    </row>
    <row r="17" spans="1:7" x14ac:dyDescent="0.2">
      <c r="A17" s="139">
        <v>16</v>
      </c>
      <c r="B17" s="139" t="str">
        <f t="shared" si="0"/>
        <v>P</v>
      </c>
    </row>
    <row r="18" spans="1:7" x14ac:dyDescent="0.2">
      <c r="A18" s="139">
        <v>17</v>
      </c>
      <c r="B18" s="139" t="str">
        <f t="shared" si="0"/>
        <v>Q</v>
      </c>
    </row>
    <row r="19" spans="1:7" x14ac:dyDescent="0.2">
      <c r="A19" s="139">
        <v>18</v>
      </c>
      <c r="B19" s="139" t="str">
        <f t="shared" si="0"/>
        <v>R</v>
      </c>
    </row>
    <row r="20" spans="1:7" x14ac:dyDescent="0.2">
      <c r="A20" s="139">
        <v>19</v>
      </c>
      <c r="B20" s="139" t="str">
        <f t="shared" si="0"/>
        <v>S</v>
      </c>
    </row>
    <row r="21" spans="1:7" x14ac:dyDescent="0.2">
      <c r="A21" s="139">
        <v>20</v>
      </c>
      <c r="B21" s="139" t="str">
        <f t="shared" si="0"/>
        <v>T</v>
      </c>
    </row>
    <row r="22" spans="1:7" x14ac:dyDescent="0.2">
      <c r="A22" s="139">
        <v>21</v>
      </c>
      <c r="B22" s="139" t="str">
        <f t="shared" si="0"/>
        <v>U</v>
      </c>
      <c r="G22" s="137" t="s">
        <v>118</v>
      </c>
    </row>
    <row r="23" spans="1:7" x14ac:dyDescent="0.2">
      <c r="A23" s="139">
        <v>22</v>
      </c>
      <c r="B23" s="139" t="str">
        <f t="shared" si="0"/>
        <v>V</v>
      </c>
    </row>
    <row r="24" spans="1:7" x14ac:dyDescent="0.2">
      <c r="A24" s="139">
        <v>23</v>
      </c>
      <c r="B24" s="139" t="str">
        <f t="shared" si="0"/>
        <v>W</v>
      </c>
    </row>
    <row r="25" spans="1:7" x14ac:dyDescent="0.2">
      <c r="A25" s="139">
        <v>24</v>
      </c>
      <c r="B25" s="139" t="str">
        <f t="shared" si="0"/>
        <v>X</v>
      </c>
    </row>
    <row r="26" spans="1:7" x14ac:dyDescent="0.2">
      <c r="A26" s="139">
        <v>25</v>
      </c>
      <c r="B26" s="139" t="str">
        <f t="shared" si="0"/>
        <v>Y</v>
      </c>
    </row>
    <row r="27" spans="1:7" x14ac:dyDescent="0.2">
      <c r="A27" s="139">
        <v>26</v>
      </c>
      <c r="B27" s="139" t="str">
        <f t="shared" si="0"/>
        <v>Z</v>
      </c>
    </row>
    <row r="28" spans="1:7" x14ac:dyDescent="0.2">
      <c r="A28" s="139">
        <v>27</v>
      </c>
      <c r="B28" s="139" t="str">
        <f t="shared" si="0"/>
        <v>AA</v>
      </c>
    </row>
    <row r="29" spans="1:7" x14ac:dyDescent="0.2">
      <c r="A29" s="139">
        <v>28</v>
      </c>
      <c r="B29" s="139" t="str">
        <f t="shared" si="0"/>
        <v>AB</v>
      </c>
    </row>
    <row r="30" spans="1:7" x14ac:dyDescent="0.2">
      <c r="A30" s="139">
        <v>29</v>
      </c>
      <c r="B30" s="139" t="str">
        <f t="shared" si="0"/>
        <v>AC</v>
      </c>
    </row>
    <row r="31" spans="1:7" x14ac:dyDescent="0.2">
      <c r="A31" s="139">
        <v>30</v>
      </c>
      <c r="B31" s="139" t="str">
        <f t="shared" si="0"/>
        <v>AD</v>
      </c>
    </row>
    <row r="32" spans="1:7" x14ac:dyDescent="0.2">
      <c r="A32" s="139">
        <v>31</v>
      </c>
      <c r="B32" s="139" t="str">
        <f t="shared" si="0"/>
        <v>AE</v>
      </c>
    </row>
    <row r="33" spans="1:2" x14ac:dyDescent="0.2">
      <c r="A33" s="139">
        <v>32</v>
      </c>
      <c r="B33" s="139" t="str">
        <f t="shared" si="0"/>
        <v>AF</v>
      </c>
    </row>
    <row r="34" spans="1:2" x14ac:dyDescent="0.2">
      <c r="A34" s="139">
        <v>33</v>
      </c>
      <c r="B34" s="139" t="str">
        <f t="shared" si="0"/>
        <v>AG</v>
      </c>
    </row>
    <row r="35" spans="1:2" x14ac:dyDescent="0.2">
      <c r="A35" s="139">
        <v>34</v>
      </c>
      <c r="B35" s="139" t="str">
        <f t="shared" si="0"/>
        <v>AH</v>
      </c>
    </row>
    <row r="36" spans="1:2" x14ac:dyDescent="0.2">
      <c r="A36" s="139">
        <v>35</v>
      </c>
      <c r="B36" s="139" t="str">
        <f t="shared" si="0"/>
        <v>AI</v>
      </c>
    </row>
    <row r="37" spans="1:2" x14ac:dyDescent="0.2">
      <c r="A37" s="139">
        <v>36</v>
      </c>
      <c r="B37" s="139" t="str">
        <f t="shared" si="0"/>
        <v>AJ</v>
      </c>
    </row>
    <row r="38" spans="1:2" x14ac:dyDescent="0.2">
      <c r="A38" s="139">
        <v>37</v>
      </c>
      <c r="B38" s="139" t="str">
        <f t="shared" si="0"/>
        <v>AK</v>
      </c>
    </row>
    <row r="39" spans="1:2" x14ac:dyDescent="0.2">
      <c r="A39" s="139">
        <v>38</v>
      </c>
      <c r="B39" s="139" t="str">
        <f t="shared" si="0"/>
        <v>AL</v>
      </c>
    </row>
    <row r="40" spans="1:2" x14ac:dyDescent="0.2">
      <c r="A40" s="139">
        <v>39</v>
      </c>
      <c r="B40" s="139" t="str">
        <f t="shared" si="0"/>
        <v>AM</v>
      </c>
    </row>
    <row r="41" spans="1:2" x14ac:dyDescent="0.2">
      <c r="A41" s="139">
        <v>40</v>
      </c>
      <c r="B41" s="139" t="str">
        <f t="shared" si="0"/>
        <v>AN</v>
      </c>
    </row>
    <row r="42" spans="1:2" x14ac:dyDescent="0.2">
      <c r="A42" s="139">
        <v>41</v>
      </c>
      <c r="B42" s="139" t="str">
        <f t="shared" si="0"/>
        <v>AO</v>
      </c>
    </row>
    <row r="43" spans="1:2" x14ac:dyDescent="0.2">
      <c r="A43" s="139">
        <v>42</v>
      </c>
      <c r="B43" s="139" t="str">
        <f t="shared" si="0"/>
        <v>AP</v>
      </c>
    </row>
    <row r="44" spans="1:2" x14ac:dyDescent="0.2">
      <c r="A44" s="139">
        <v>43</v>
      </c>
      <c r="B44" s="139" t="str">
        <f t="shared" si="0"/>
        <v>AQ</v>
      </c>
    </row>
    <row r="45" spans="1:2" x14ac:dyDescent="0.2">
      <c r="A45" s="139">
        <v>44</v>
      </c>
      <c r="B45" s="139" t="str">
        <f t="shared" si="0"/>
        <v>AR</v>
      </c>
    </row>
    <row r="46" spans="1:2" x14ac:dyDescent="0.2">
      <c r="A46" s="139">
        <v>45</v>
      </c>
      <c r="B46" s="139" t="str">
        <f t="shared" si="0"/>
        <v>AS</v>
      </c>
    </row>
    <row r="47" spans="1:2" x14ac:dyDescent="0.2">
      <c r="A47" s="139">
        <v>46</v>
      </c>
      <c r="B47" s="139" t="str">
        <f t="shared" si="0"/>
        <v>AT</v>
      </c>
    </row>
    <row r="48" spans="1:2" x14ac:dyDescent="0.2">
      <c r="A48" s="139">
        <v>47</v>
      </c>
      <c r="B48" s="139" t="str">
        <f t="shared" si="0"/>
        <v>AU</v>
      </c>
    </row>
    <row r="49" spans="1:2" x14ac:dyDescent="0.2">
      <c r="A49" s="139">
        <v>48</v>
      </c>
      <c r="B49" s="139" t="str">
        <f t="shared" si="0"/>
        <v>AV</v>
      </c>
    </row>
    <row r="50" spans="1:2" x14ac:dyDescent="0.2">
      <c r="A50" s="139">
        <v>49</v>
      </c>
      <c r="B50" s="139" t="str">
        <f t="shared" si="0"/>
        <v>AW</v>
      </c>
    </row>
    <row r="51" spans="1:2" x14ac:dyDescent="0.2">
      <c r="A51" s="139">
        <v>50</v>
      </c>
      <c r="B51" s="139" t="str">
        <f t="shared" si="0"/>
        <v>AX</v>
      </c>
    </row>
    <row r="52" spans="1:2" x14ac:dyDescent="0.2">
      <c r="A52" s="139">
        <v>51</v>
      </c>
      <c r="B52" s="139" t="str">
        <f t="shared" si="0"/>
        <v>AY</v>
      </c>
    </row>
    <row r="53" spans="1:2" x14ac:dyDescent="0.2">
      <c r="A53" s="139">
        <v>52</v>
      </c>
      <c r="B53" s="139" t="str">
        <f t="shared" si="0"/>
        <v>AZ</v>
      </c>
    </row>
    <row r="54" spans="1:2" x14ac:dyDescent="0.2">
      <c r="A54" s="139">
        <v>53</v>
      </c>
      <c r="B54" s="139" t="str">
        <f t="shared" si="0"/>
        <v>BA</v>
      </c>
    </row>
    <row r="55" spans="1:2" x14ac:dyDescent="0.2">
      <c r="A55" s="139">
        <v>54</v>
      </c>
      <c r="B55" s="139" t="str">
        <f t="shared" si="0"/>
        <v>BB</v>
      </c>
    </row>
    <row r="56" spans="1:2" x14ac:dyDescent="0.2">
      <c r="A56" s="139">
        <v>55</v>
      </c>
      <c r="B56" s="139" t="str">
        <f t="shared" si="0"/>
        <v>BC</v>
      </c>
    </row>
    <row r="57" spans="1:2" x14ac:dyDescent="0.2">
      <c r="A57" s="139">
        <v>56</v>
      </c>
      <c r="B57" s="139" t="str">
        <f t="shared" si="0"/>
        <v>BD</v>
      </c>
    </row>
    <row r="58" spans="1:2" x14ac:dyDescent="0.2">
      <c r="A58" s="139">
        <v>57</v>
      </c>
      <c r="B58" s="139" t="str">
        <f t="shared" si="0"/>
        <v>BE</v>
      </c>
    </row>
    <row r="59" spans="1:2" x14ac:dyDescent="0.2">
      <c r="A59" s="139">
        <v>58</v>
      </c>
      <c r="B59" s="139" t="str">
        <f t="shared" si="0"/>
        <v>BF</v>
      </c>
    </row>
    <row r="60" spans="1:2" x14ac:dyDescent="0.2">
      <c r="A60" s="139">
        <v>59</v>
      </c>
      <c r="B60" s="139" t="str">
        <f t="shared" si="0"/>
        <v>BG</v>
      </c>
    </row>
    <row r="61" spans="1:2" x14ac:dyDescent="0.2">
      <c r="A61" s="139">
        <v>60</v>
      </c>
      <c r="B61" s="139" t="str">
        <f t="shared" si="0"/>
        <v>BH</v>
      </c>
    </row>
    <row r="62" spans="1:2" x14ac:dyDescent="0.2">
      <c r="A62" s="139">
        <v>61</v>
      </c>
      <c r="B62" s="139" t="str">
        <f t="shared" si="0"/>
        <v>BI</v>
      </c>
    </row>
    <row r="63" spans="1:2" x14ac:dyDescent="0.2">
      <c r="A63" s="139">
        <v>62</v>
      </c>
      <c r="B63" s="139" t="str">
        <f t="shared" si="0"/>
        <v>BJ</v>
      </c>
    </row>
    <row r="64" spans="1:2" x14ac:dyDescent="0.2">
      <c r="A64" s="139">
        <v>63</v>
      </c>
      <c r="B64" s="139" t="str">
        <f t="shared" si="0"/>
        <v>BK</v>
      </c>
    </row>
    <row r="65" spans="1:2" x14ac:dyDescent="0.2">
      <c r="A65" s="139">
        <v>64</v>
      </c>
      <c r="B65" s="139" t="str">
        <f t="shared" si="0"/>
        <v>BL</v>
      </c>
    </row>
    <row r="66" spans="1:2" x14ac:dyDescent="0.2">
      <c r="A66" s="139">
        <v>65</v>
      </c>
      <c r="B66" s="139" t="str">
        <f t="shared" ref="B66:B129" si="1">SUBSTITUTE(ADDRESS(1,A66,4),"1","")</f>
        <v>BM</v>
      </c>
    </row>
    <row r="67" spans="1:2" x14ac:dyDescent="0.2">
      <c r="A67" s="139">
        <v>66</v>
      </c>
      <c r="B67" s="139" t="str">
        <f t="shared" si="1"/>
        <v>BN</v>
      </c>
    </row>
    <row r="68" spans="1:2" x14ac:dyDescent="0.2">
      <c r="A68" s="139">
        <v>67</v>
      </c>
      <c r="B68" s="139" t="str">
        <f t="shared" si="1"/>
        <v>BO</v>
      </c>
    </row>
    <row r="69" spans="1:2" x14ac:dyDescent="0.2">
      <c r="A69" s="139">
        <v>68</v>
      </c>
      <c r="B69" s="139" t="str">
        <f t="shared" si="1"/>
        <v>BP</v>
      </c>
    </row>
    <row r="70" spans="1:2" x14ac:dyDescent="0.2">
      <c r="A70" s="139">
        <v>69</v>
      </c>
      <c r="B70" s="139" t="str">
        <f t="shared" si="1"/>
        <v>BQ</v>
      </c>
    </row>
    <row r="71" spans="1:2" x14ac:dyDescent="0.2">
      <c r="A71" s="139">
        <v>70</v>
      </c>
      <c r="B71" s="139" t="str">
        <f t="shared" si="1"/>
        <v>BR</v>
      </c>
    </row>
    <row r="72" spans="1:2" x14ac:dyDescent="0.2">
      <c r="A72" s="139">
        <v>71</v>
      </c>
      <c r="B72" s="139" t="str">
        <f t="shared" si="1"/>
        <v>BS</v>
      </c>
    </row>
    <row r="73" spans="1:2" x14ac:dyDescent="0.2">
      <c r="A73" s="139">
        <v>72</v>
      </c>
      <c r="B73" s="139" t="str">
        <f t="shared" si="1"/>
        <v>BT</v>
      </c>
    </row>
    <row r="74" spans="1:2" x14ac:dyDescent="0.2">
      <c r="A74" s="139">
        <v>73</v>
      </c>
      <c r="B74" s="139" t="str">
        <f t="shared" si="1"/>
        <v>BU</v>
      </c>
    </row>
    <row r="75" spans="1:2" x14ac:dyDescent="0.2">
      <c r="A75" s="139">
        <v>74</v>
      </c>
      <c r="B75" s="139" t="str">
        <f t="shared" si="1"/>
        <v>BV</v>
      </c>
    </row>
    <row r="76" spans="1:2" x14ac:dyDescent="0.2">
      <c r="A76" s="139">
        <v>75</v>
      </c>
      <c r="B76" s="139" t="str">
        <f t="shared" si="1"/>
        <v>BW</v>
      </c>
    </row>
    <row r="77" spans="1:2" x14ac:dyDescent="0.2">
      <c r="A77" s="139">
        <v>76</v>
      </c>
      <c r="B77" s="139" t="str">
        <f t="shared" si="1"/>
        <v>BX</v>
      </c>
    </row>
    <row r="78" spans="1:2" x14ac:dyDescent="0.2">
      <c r="A78" s="139">
        <v>77</v>
      </c>
      <c r="B78" s="139" t="str">
        <f t="shared" si="1"/>
        <v>BY</v>
      </c>
    </row>
    <row r="79" spans="1:2" x14ac:dyDescent="0.2">
      <c r="A79" s="139">
        <v>78</v>
      </c>
      <c r="B79" s="139" t="str">
        <f t="shared" si="1"/>
        <v>BZ</v>
      </c>
    </row>
    <row r="80" spans="1:2" x14ac:dyDescent="0.2">
      <c r="A80" s="139">
        <v>79</v>
      </c>
      <c r="B80" s="139" t="str">
        <f t="shared" si="1"/>
        <v>CA</v>
      </c>
    </row>
    <row r="81" spans="1:2" x14ac:dyDescent="0.2">
      <c r="A81" s="139">
        <v>80</v>
      </c>
      <c r="B81" s="139" t="str">
        <f t="shared" si="1"/>
        <v>CB</v>
      </c>
    </row>
    <row r="82" spans="1:2" x14ac:dyDescent="0.2">
      <c r="A82" s="139">
        <v>81</v>
      </c>
      <c r="B82" s="139" t="str">
        <f t="shared" si="1"/>
        <v>CC</v>
      </c>
    </row>
    <row r="83" spans="1:2" x14ac:dyDescent="0.2">
      <c r="A83" s="139">
        <v>82</v>
      </c>
      <c r="B83" s="139" t="str">
        <f t="shared" si="1"/>
        <v>CD</v>
      </c>
    </row>
    <row r="84" spans="1:2" x14ac:dyDescent="0.2">
      <c r="A84" s="139">
        <v>83</v>
      </c>
      <c r="B84" s="139" t="str">
        <f t="shared" si="1"/>
        <v>CE</v>
      </c>
    </row>
    <row r="85" spans="1:2" x14ac:dyDescent="0.2">
      <c r="A85" s="139">
        <v>84</v>
      </c>
      <c r="B85" s="139" t="str">
        <f t="shared" si="1"/>
        <v>CF</v>
      </c>
    </row>
    <row r="86" spans="1:2" x14ac:dyDescent="0.2">
      <c r="A86" s="139">
        <v>85</v>
      </c>
      <c r="B86" s="139" t="str">
        <f t="shared" si="1"/>
        <v>CG</v>
      </c>
    </row>
    <row r="87" spans="1:2" x14ac:dyDescent="0.2">
      <c r="A87" s="139">
        <v>86</v>
      </c>
      <c r="B87" s="139" t="str">
        <f t="shared" si="1"/>
        <v>CH</v>
      </c>
    </row>
    <row r="88" spans="1:2" x14ac:dyDescent="0.2">
      <c r="A88" s="139">
        <v>87</v>
      </c>
      <c r="B88" s="139" t="str">
        <f t="shared" si="1"/>
        <v>CI</v>
      </c>
    </row>
    <row r="89" spans="1:2" x14ac:dyDescent="0.2">
      <c r="A89" s="139">
        <v>88</v>
      </c>
      <c r="B89" s="139" t="str">
        <f t="shared" si="1"/>
        <v>CJ</v>
      </c>
    </row>
    <row r="90" spans="1:2" x14ac:dyDescent="0.2">
      <c r="A90" s="139">
        <v>89</v>
      </c>
      <c r="B90" s="139" t="str">
        <f t="shared" si="1"/>
        <v>CK</v>
      </c>
    </row>
    <row r="91" spans="1:2" x14ac:dyDescent="0.2">
      <c r="A91" s="139">
        <v>90</v>
      </c>
      <c r="B91" s="139" t="str">
        <f t="shared" si="1"/>
        <v>CL</v>
      </c>
    </row>
    <row r="92" spans="1:2" x14ac:dyDescent="0.2">
      <c r="A92" s="139">
        <v>91</v>
      </c>
      <c r="B92" s="139" t="str">
        <f t="shared" si="1"/>
        <v>CM</v>
      </c>
    </row>
    <row r="93" spans="1:2" x14ac:dyDescent="0.2">
      <c r="A93" s="139">
        <v>92</v>
      </c>
      <c r="B93" s="139" t="str">
        <f t="shared" si="1"/>
        <v>CN</v>
      </c>
    </row>
    <row r="94" spans="1:2" x14ac:dyDescent="0.2">
      <c r="A94" s="139">
        <v>93</v>
      </c>
      <c r="B94" s="139" t="str">
        <f t="shared" si="1"/>
        <v>CO</v>
      </c>
    </row>
    <row r="95" spans="1:2" x14ac:dyDescent="0.2">
      <c r="A95" s="139">
        <v>94</v>
      </c>
      <c r="B95" s="139" t="str">
        <f t="shared" si="1"/>
        <v>CP</v>
      </c>
    </row>
    <row r="96" spans="1:2" x14ac:dyDescent="0.2">
      <c r="A96" s="139">
        <v>95</v>
      </c>
      <c r="B96" s="139" t="str">
        <f t="shared" si="1"/>
        <v>CQ</v>
      </c>
    </row>
    <row r="97" spans="1:2" x14ac:dyDescent="0.2">
      <c r="A97" s="139">
        <v>96</v>
      </c>
      <c r="B97" s="139" t="str">
        <f t="shared" si="1"/>
        <v>CR</v>
      </c>
    </row>
    <row r="98" spans="1:2" x14ac:dyDescent="0.2">
      <c r="A98" s="139">
        <v>97</v>
      </c>
      <c r="B98" s="139" t="str">
        <f t="shared" si="1"/>
        <v>CS</v>
      </c>
    </row>
    <row r="99" spans="1:2" x14ac:dyDescent="0.2">
      <c r="A99" s="139">
        <v>98</v>
      </c>
      <c r="B99" s="139" t="str">
        <f t="shared" si="1"/>
        <v>CT</v>
      </c>
    </row>
    <row r="100" spans="1:2" x14ac:dyDescent="0.2">
      <c r="A100" s="139">
        <v>99</v>
      </c>
      <c r="B100" s="139" t="str">
        <f t="shared" si="1"/>
        <v>CU</v>
      </c>
    </row>
    <row r="101" spans="1:2" x14ac:dyDescent="0.2">
      <c r="A101" s="139">
        <v>100</v>
      </c>
      <c r="B101" s="139" t="str">
        <f t="shared" si="1"/>
        <v>CV</v>
      </c>
    </row>
    <row r="102" spans="1:2" x14ac:dyDescent="0.2">
      <c r="A102" s="139">
        <v>101</v>
      </c>
      <c r="B102" s="139" t="str">
        <f t="shared" si="1"/>
        <v>CW</v>
      </c>
    </row>
    <row r="103" spans="1:2" x14ac:dyDescent="0.2">
      <c r="A103" s="139">
        <v>102</v>
      </c>
      <c r="B103" s="139" t="str">
        <f t="shared" si="1"/>
        <v>CX</v>
      </c>
    </row>
    <row r="104" spans="1:2" x14ac:dyDescent="0.2">
      <c r="A104" s="139">
        <v>103</v>
      </c>
      <c r="B104" s="139" t="str">
        <f t="shared" si="1"/>
        <v>CY</v>
      </c>
    </row>
    <row r="105" spans="1:2" x14ac:dyDescent="0.2">
      <c r="A105" s="139">
        <v>104</v>
      </c>
      <c r="B105" s="139" t="str">
        <f t="shared" si="1"/>
        <v>CZ</v>
      </c>
    </row>
    <row r="106" spans="1:2" x14ac:dyDescent="0.2">
      <c r="A106" s="139">
        <v>105</v>
      </c>
      <c r="B106" s="139" t="str">
        <f t="shared" si="1"/>
        <v>DA</v>
      </c>
    </row>
    <row r="107" spans="1:2" x14ac:dyDescent="0.2">
      <c r="A107" s="139">
        <v>106</v>
      </c>
      <c r="B107" s="139" t="str">
        <f t="shared" si="1"/>
        <v>DB</v>
      </c>
    </row>
    <row r="108" spans="1:2" x14ac:dyDescent="0.2">
      <c r="A108" s="139">
        <v>107</v>
      </c>
      <c r="B108" s="139" t="str">
        <f t="shared" si="1"/>
        <v>DC</v>
      </c>
    </row>
    <row r="109" spans="1:2" x14ac:dyDescent="0.2">
      <c r="A109" s="139">
        <v>108</v>
      </c>
      <c r="B109" s="139" t="str">
        <f t="shared" si="1"/>
        <v>DD</v>
      </c>
    </row>
    <row r="110" spans="1:2" x14ac:dyDescent="0.2">
      <c r="A110" s="139">
        <v>109</v>
      </c>
      <c r="B110" s="139" t="str">
        <f t="shared" si="1"/>
        <v>DE</v>
      </c>
    </row>
    <row r="111" spans="1:2" x14ac:dyDescent="0.2">
      <c r="A111" s="139">
        <v>110</v>
      </c>
      <c r="B111" s="139" t="str">
        <f t="shared" si="1"/>
        <v>DF</v>
      </c>
    </row>
    <row r="112" spans="1:2" x14ac:dyDescent="0.2">
      <c r="A112" s="139">
        <v>111</v>
      </c>
      <c r="B112" s="139" t="str">
        <f t="shared" si="1"/>
        <v>DG</v>
      </c>
    </row>
    <row r="113" spans="1:2" x14ac:dyDescent="0.2">
      <c r="A113" s="139">
        <v>112</v>
      </c>
      <c r="B113" s="139" t="str">
        <f t="shared" si="1"/>
        <v>DH</v>
      </c>
    </row>
    <row r="114" spans="1:2" x14ac:dyDescent="0.2">
      <c r="A114" s="139">
        <v>113</v>
      </c>
      <c r="B114" s="139" t="str">
        <f t="shared" si="1"/>
        <v>DI</v>
      </c>
    </row>
    <row r="115" spans="1:2" x14ac:dyDescent="0.2">
      <c r="A115" s="139">
        <v>114</v>
      </c>
      <c r="B115" s="139" t="str">
        <f t="shared" si="1"/>
        <v>DJ</v>
      </c>
    </row>
    <row r="116" spans="1:2" x14ac:dyDescent="0.2">
      <c r="A116" s="139">
        <v>115</v>
      </c>
      <c r="B116" s="139" t="str">
        <f t="shared" si="1"/>
        <v>DK</v>
      </c>
    </row>
    <row r="117" spans="1:2" x14ac:dyDescent="0.2">
      <c r="A117" s="139">
        <v>116</v>
      </c>
      <c r="B117" s="139" t="str">
        <f t="shared" si="1"/>
        <v>DL</v>
      </c>
    </row>
    <row r="118" spans="1:2" x14ac:dyDescent="0.2">
      <c r="A118" s="139">
        <v>117</v>
      </c>
      <c r="B118" s="139" t="str">
        <f t="shared" si="1"/>
        <v>DM</v>
      </c>
    </row>
    <row r="119" spans="1:2" x14ac:dyDescent="0.2">
      <c r="A119" s="139">
        <v>118</v>
      </c>
      <c r="B119" s="139" t="str">
        <f t="shared" si="1"/>
        <v>DN</v>
      </c>
    </row>
    <row r="120" spans="1:2" x14ac:dyDescent="0.2">
      <c r="A120" s="139">
        <v>119</v>
      </c>
      <c r="B120" s="139" t="str">
        <f t="shared" si="1"/>
        <v>DO</v>
      </c>
    </row>
    <row r="121" spans="1:2" x14ac:dyDescent="0.2">
      <c r="A121" s="139">
        <v>120</v>
      </c>
      <c r="B121" s="139" t="str">
        <f t="shared" si="1"/>
        <v>DP</v>
      </c>
    </row>
    <row r="122" spans="1:2" x14ac:dyDescent="0.2">
      <c r="A122" s="139">
        <v>121</v>
      </c>
      <c r="B122" s="139" t="str">
        <f t="shared" si="1"/>
        <v>DQ</v>
      </c>
    </row>
    <row r="123" spans="1:2" x14ac:dyDescent="0.2">
      <c r="A123" s="139">
        <v>122</v>
      </c>
      <c r="B123" s="139" t="str">
        <f t="shared" si="1"/>
        <v>DR</v>
      </c>
    </row>
    <row r="124" spans="1:2" x14ac:dyDescent="0.2">
      <c r="A124" s="139">
        <v>123</v>
      </c>
      <c r="B124" s="139" t="str">
        <f t="shared" si="1"/>
        <v>DS</v>
      </c>
    </row>
    <row r="125" spans="1:2" x14ac:dyDescent="0.2">
      <c r="A125" s="139">
        <v>124</v>
      </c>
      <c r="B125" s="139" t="str">
        <f t="shared" si="1"/>
        <v>DT</v>
      </c>
    </row>
    <row r="126" spans="1:2" x14ac:dyDescent="0.2">
      <c r="A126" s="139">
        <v>125</v>
      </c>
      <c r="B126" s="139" t="str">
        <f t="shared" si="1"/>
        <v>DU</v>
      </c>
    </row>
    <row r="127" spans="1:2" x14ac:dyDescent="0.2">
      <c r="A127" s="139">
        <v>126</v>
      </c>
      <c r="B127" s="139" t="str">
        <f t="shared" si="1"/>
        <v>DV</v>
      </c>
    </row>
    <row r="128" spans="1:2" x14ac:dyDescent="0.2">
      <c r="A128" s="139">
        <v>127</v>
      </c>
      <c r="B128" s="139" t="str">
        <f t="shared" si="1"/>
        <v>DW</v>
      </c>
    </row>
    <row r="129" spans="1:2" x14ac:dyDescent="0.2">
      <c r="A129" s="139">
        <v>128</v>
      </c>
      <c r="B129" s="139" t="str">
        <f t="shared" si="1"/>
        <v>DX</v>
      </c>
    </row>
    <row r="130" spans="1:2" x14ac:dyDescent="0.2">
      <c r="A130" s="139">
        <v>129</v>
      </c>
      <c r="B130" s="139" t="str">
        <f t="shared" ref="B130:B193" si="2">SUBSTITUTE(ADDRESS(1,A130,4),"1","")</f>
        <v>DY</v>
      </c>
    </row>
    <row r="131" spans="1:2" x14ac:dyDescent="0.2">
      <c r="A131" s="139">
        <v>130</v>
      </c>
      <c r="B131" s="139" t="str">
        <f t="shared" si="2"/>
        <v>DZ</v>
      </c>
    </row>
    <row r="132" spans="1:2" x14ac:dyDescent="0.2">
      <c r="A132" s="139">
        <v>131</v>
      </c>
      <c r="B132" s="139" t="str">
        <f t="shared" si="2"/>
        <v>EA</v>
      </c>
    </row>
    <row r="133" spans="1:2" x14ac:dyDescent="0.2">
      <c r="A133" s="139">
        <v>132</v>
      </c>
      <c r="B133" s="139" t="str">
        <f t="shared" si="2"/>
        <v>EB</v>
      </c>
    </row>
    <row r="134" spans="1:2" x14ac:dyDescent="0.2">
      <c r="A134" s="139">
        <v>133</v>
      </c>
      <c r="B134" s="139" t="str">
        <f t="shared" si="2"/>
        <v>EC</v>
      </c>
    </row>
    <row r="135" spans="1:2" x14ac:dyDescent="0.2">
      <c r="A135" s="139">
        <v>134</v>
      </c>
      <c r="B135" s="139" t="str">
        <f t="shared" si="2"/>
        <v>ED</v>
      </c>
    </row>
    <row r="136" spans="1:2" x14ac:dyDescent="0.2">
      <c r="A136" s="139">
        <v>135</v>
      </c>
      <c r="B136" s="139" t="str">
        <f t="shared" si="2"/>
        <v>EE</v>
      </c>
    </row>
    <row r="137" spans="1:2" x14ac:dyDescent="0.2">
      <c r="A137" s="139">
        <v>136</v>
      </c>
      <c r="B137" s="139" t="str">
        <f t="shared" si="2"/>
        <v>EF</v>
      </c>
    </row>
    <row r="138" spans="1:2" x14ac:dyDescent="0.2">
      <c r="A138" s="139">
        <v>137</v>
      </c>
      <c r="B138" s="139" t="str">
        <f t="shared" si="2"/>
        <v>EG</v>
      </c>
    </row>
    <row r="139" spans="1:2" x14ac:dyDescent="0.2">
      <c r="A139" s="139">
        <v>138</v>
      </c>
      <c r="B139" s="139" t="str">
        <f t="shared" si="2"/>
        <v>EH</v>
      </c>
    </row>
    <row r="140" spans="1:2" x14ac:dyDescent="0.2">
      <c r="A140" s="139">
        <v>139</v>
      </c>
      <c r="B140" s="139" t="str">
        <f t="shared" si="2"/>
        <v>EI</v>
      </c>
    </row>
    <row r="141" spans="1:2" x14ac:dyDescent="0.2">
      <c r="A141" s="139">
        <v>140</v>
      </c>
      <c r="B141" s="139" t="str">
        <f t="shared" si="2"/>
        <v>EJ</v>
      </c>
    </row>
    <row r="142" spans="1:2" x14ac:dyDescent="0.2">
      <c r="A142" s="139">
        <v>141</v>
      </c>
      <c r="B142" s="139" t="str">
        <f t="shared" si="2"/>
        <v>EK</v>
      </c>
    </row>
    <row r="143" spans="1:2" x14ac:dyDescent="0.2">
      <c r="A143" s="139">
        <v>142</v>
      </c>
      <c r="B143" s="139" t="str">
        <f t="shared" si="2"/>
        <v>EL</v>
      </c>
    </row>
    <row r="144" spans="1:2" x14ac:dyDescent="0.2">
      <c r="A144" s="139">
        <v>143</v>
      </c>
      <c r="B144" s="139" t="str">
        <f t="shared" si="2"/>
        <v>EM</v>
      </c>
    </row>
    <row r="145" spans="1:2" x14ac:dyDescent="0.2">
      <c r="A145" s="139">
        <v>144</v>
      </c>
      <c r="B145" s="139" t="str">
        <f t="shared" si="2"/>
        <v>EN</v>
      </c>
    </row>
    <row r="146" spans="1:2" x14ac:dyDescent="0.2">
      <c r="A146" s="139">
        <v>145</v>
      </c>
      <c r="B146" s="139" t="str">
        <f t="shared" si="2"/>
        <v>EO</v>
      </c>
    </row>
    <row r="147" spans="1:2" x14ac:dyDescent="0.2">
      <c r="A147" s="139">
        <v>146</v>
      </c>
      <c r="B147" s="139" t="str">
        <f t="shared" si="2"/>
        <v>EP</v>
      </c>
    </row>
    <row r="148" spans="1:2" x14ac:dyDescent="0.2">
      <c r="A148" s="139">
        <v>147</v>
      </c>
      <c r="B148" s="139" t="str">
        <f t="shared" si="2"/>
        <v>EQ</v>
      </c>
    </row>
    <row r="149" spans="1:2" x14ac:dyDescent="0.2">
      <c r="A149" s="139">
        <v>148</v>
      </c>
      <c r="B149" s="139" t="str">
        <f t="shared" si="2"/>
        <v>ER</v>
      </c>
    </row>
    <row r="150" spans="1:2" x14ac:dyDescent="0.2">
      <c r="A150" s="139">
        <v>149</v>
      </c>
      <c r="B150" s="139" t="str">
        <f t="shared" si="2"/>
        <v>ES</v>
      </c>
    </row>
    <row r="151" spans="1:2" x14ac:dyDescent="0.2">
      <c r="A151" s="139">
        <v>150</v>
      </c>
      <c r="B151" s="139" t="str">
        <f t="shared" si="2"/>
        <v>ET</v>
      </c>
    </row>
    <row r="152" spans="1:2" x14ac:dyDescent="0.2">
      <c r="A152" s="139">
        <v>151</v>
      </c>
      <c r="B152" s="139" t="str">
        <f t="shared" si="2"/>
        <v>EU</v>
      </c>
    </row>
    <row r="153" spans="1:2" x14ac:dyDescent="0.2">
      <c r="A153" s="139">
        <v>152</v>
      </c>
      <c r="B153" s="139" t="str">
        <f t="shared" si="2"/>
        <v>EV</v>
      </c>
    </row>
    <row r="154" spans="1:2" x14ac:dyDescent="0.2">
      <c r="A154" s="139">
        <v>153</v>
      </c>
      <c r="B154" s="139" t="str">
        <f t="shared" si="2"/>
        <v>EW</v>
      </c>
    </row>
    <row r="155" spans="1:2" x14ac:dyDescent="0.2">
      <c r="A155" s="139">
        <v>154</v>
      </c>
      <c r="B155" s="139" t="str">
        <f t="shared" si="2"/>
        <v>EX</v>
      </c>
    </row>
    <row r="156" spans="1:2" x14ac:dyDescent="0.2">
      <c r="A156" s="139">
        <v>155</v>
      </c>
      <c r="B156" s="139" t="str">
        <f t="shared" si="2"/>
        <v>EY</v>
      </c>
    </row>
    <row r="157" spans="1:2" x14ac:dyDescent="0.2">
      <c r="A157" s="139">
        <v>156</v>
      </c>
      <c r="B157" s="139" t="str">
        <f t="shared" si="2"/>
        <v>EZ</v>
      </c>
    </row>
    <row r="158" spans="1:2" x14ac:dyDescent="0.2">
      <c r="A158" s="139">
        <v>157</v>
      </c>
      <c r="B158" s="139" t="str">
        <f t="shared" si="2"/>
        <v>FA</v>
      </c>
    </row>
    <row r="159" spans="1:2" x14ac:dyDescent="0.2">
      <c r="A159" s="139">
        <v>158</v>
      </c>
      <c r="B159" s="139" t="str">
        <f t="shared" si="2"/>
        <v>FB</v>
      </c>
    </row>
    <row r="160" spans="1:2" x14ac:dyDescent="0.2">
      <c r="A160" s="139">
        <v>159</v>
      </c>
      <c r="B160" s="139" t="str">
        <f t="shared" si="2"/>
        <v>FC</v>
      </c>
    </row>
    <row r="161" spans="1:2" x14ac:dyDescent="0.2">
      <c r="A161" s="139">
        <v>160</v>
      </c>
      <c r="B161" s="139" t="str">
        <f t="shared" si="2"/>
        <v>FD</v>
      </c>
    </row>
    <row r="162" spans="1:2" x14ac:dyDescent="0.2">
      <c r="A162" s="139">
        <v>161</v>
      </c>
      <c r="B162" s="139" t="str">
        <f t="shared" si="2"/>
        <v>FE</v>
      </c>
    </row>
    <row r="163" spans="1:2" x14ac:dyDescent="0.2">
      <c r="A163" s="139">
        <v>162</v>
      </c>
      <c r="B163" s="139" t="str">
        <f t="shared" si="2"/>
        <v>FF</v>
      </c>
    </row>
    <row r="164" spans="1:2" x14ac:dyDescent="0.2">
      <c r="A164" s="139">
        <v>163</v>
      </c>
      <c r="B164" s="139" t="str">
        <f t="shared" si="2"/>
        <v>FG</v>
      </c>
    </row>
    <row r="165" spans="1:2" x14ac:dyDescent="0.2">
      <c r="A165" s="139">
        <v>164</v>
      </c>
      <c r="B165" s="139" t="str">
        <f t="shared" si="2"/>
        <v>FH</v>
      </c>
    </row>
    <row r="166" spans="1:2" x14ac:dyDescent="0.2">
      <c r="A166" s="139">
        <v>165</v>
      </c>
      <c r="B166" s="139" t="str">
        <f t="shared" si="2"/>
        <v>FI</v>
      </c>
    </row>
    <row r="167" spans="1:2" x14ac:dyDescent="0.2">
      <c r="A167" s="139">
        <v>166</v>
      </c>
      <c r="B167" s="139" t="str">
        <f t="shared" si="2"/>
        <v>FJ</v>
      </c>
    </row>
    <row r="168" spans="1:2" x14ac:dyDescent="0.2">
      <c r="A168" s="139">
        <v>167</v>
      </c>
      <c r="B168" s="139" t="str">
        <f t="shared" si="2"/>
        <v>FK</v>
      </c>
    </row>
    <row r="169" spans="1:2" x14ac:dyDescent="0.2">
      <c r="A169" s="139">
        <v>168</v>
      </c>
      <c r="B169" s="139" t="str">
        <f t="shared" si="2"/>
        <v>FL</v>
      </c>
    </row>
    <row r="170" spans="1:2" x14ac:dyDescent="0.2">
      <c r="A170" s="139">
        <v>169</v>
      </c>
      <c r="B170" s="139" t="str">
        <f t="shared" si="2"/>
        <v>FM</v>
      </c>
    </row>
    <row r="171" spans="1:2" x14ac:dyDescent="0.2">
      <c r="A171" s="139">
        <v>170</v>
      </c>
      <c r="B171" s="139" t="str">
        <f t="shared" si="2"/>
        <v>FN</v>
      </c>
    </row>
    <row r="172" spans="1:2" x14ac:dyDescent="0.2">
      <c r="A172" s="139">
        <v>171</v>
      </c>
      <c r="B172" s="139" t="str">
        <f t="shared" si="2"/>
        <v>FO</v>
      </c>
    </row>
    <row r="173" spans="1:2" x14ac:dyDescent="0.2">
      <c r="A173" s="139">
        <v>172</v>
      </c>
      <c r="B173" s="139" t="str">
        <f t="shared" si="2"/>
        <v>FP</v>
      </c>
    </row>
    <row r="174" spans="1:2" x14ac:dyDescent="0.2">
      <c r="A174" s="139">
        <v>173</v>
      </c>
      <c r="B174" s="139" t="str">
        <f t="shared" si="2"/>
        <v>FQ</v>
      </c>
    </row>
    <row r="175" spans="1:2" x14ac:dyDescent="0.2">
      <c r="A175" s="139">
        <v>174</v>
      </c>
      <c r="B175" s="139" t="str">
        <f t="shared" si="2"/>
        <v>FR</v>
      </c>
    </row>
    <row r="176" spans="1:2" x14ac:dyDescent="0.2">
      <c r="A176" s="139">
        <v>175</v>
      </c>
      <c r="B176" s="139" t="str">
        <f t="shared" si="2"/>
        <v>FS</v>
      </c>
    </row>
    <row r="177" spans="1:2" x14ac:dyDescent="0.2">
      <c r="A177" s="139">
        <v>176</v>
      </c>
      <c r="B177" s="139" t="str">
        <f t="shared" si="2"/>
        <v>FT</v>
      </c>
    </row>
    <row r="178" spans="1:2" x14ac:dyDescent="0.2">
      <c r="A178" s="139">
        <v>177</v>
      </c>
      <c r="B178" s="139" t="str">
        <f t="shared" si="2"/>
        <v>FU</v>
      </c>
    </row>
    <row r="179" spans="1:2" x14ac:dyDescent="0.2">
      <c r="A179" s="139">
        <v>178</v>
      </c>
      <c r="B179" s="139" t="str">
        <f t="shared" si="2"/>
        <v>FV</v>
      </c>
    </row>
    <row r="180" spans="1:2" x14ac:dyDescent="0.2">
      <c r="A180" s="139">
        <v>179</v>
      </c>
      <c r="B180" s="139" t="str">
        <f t="shared" si="2"/>
        <v>FW</v>
      </c>
    </row>
    <row r="181" spans="1:2" x14ac:dyDescent="0.2">
      <c r="A181" s="139">
        <v>180</v>
      </c>
      <c r="B181" s="139" t="str">
        <f t="shared" si="2"/>
        <v>FX</v>
      </c>
    </row>
    <row r="182" spans="1:2" x14ac:dyDescent="0.2">
      <c r="A182" s="139">
        <v>181</v>
      </c>
      <c r="B182" s="139" t="str">
        <f t="shared" si="2"/>
        <v>FY</v>
      </c>
    </row>
    <row r="183" spans="1:2" x14ac:dyDescent="0.2">
      <c r="A183" s="139">
        <v>182</v>
      </c>
      <c r="B183" s="139" t="str">
        <f t="shared" si="2"/>
        <v>FZ</v>
      </c>
    </row>
    <row r="184" spans="1:2" x14ac:dyDescent="0.2">
      <c r="A184" s="139">
        <v>183</v>
      </c>
      <c r="B184" s="139" t="str">
        <f t="shared" si="2"/>
        <v>GA</v>
      </c>
    </row>
    <row r="185" spans="1:2" x14ac:dyDescent="0.2">
      <c r="A185" s="139">
        <v>184</v>
      </c>
      <c r="B185" s="139" t="str">
        <f t="shared" si="2"/>
        <v>GB</v>
      </c>
    </row>
    <row r="186" spans="1:2" x14ac:dyDescent="0.2">
      <c r="A186" s="139">
        <v>185</v>
      </c>
      <c r="B186" s="139" t="str">
        <f t="shared" si="2"/>
        <v>GC</v>
      </c>
    </row>
    <row r="187" spans="1:2" x14ac:dyDescent="0.2">
      <c r="A187" s="139">
        <v>186</v>
      </c>
      <c r="B187" s="139" t="str">
        <f t="shared" si="2"/>
        <v>GD</v>
      </c>
    </row>
    <row r="188" spans="1:2" x14ac:dyDescent="0.2">
      <c r="A188" s="139">
        <v>187</v>
      </c>
      <c r="B188" s="139" t="str">
        <f t="shared" si="2"/>
        <v>GE</v>
      </c>
    </row>
    <row r="189" spans="1:2" x14ac:dyDescent="0.2">
      <c r="A189" s="139">
        <v>188</v>
      </c>
      <c r="B189" s="139" t="str">
        <f t="shared" si="2"/>
        <v>GF</v>
      </c>
    </row>
    <row r="190" spans="1:2" x14ac:dyDescent="0.2">
      <c r="A190" s="139">
        <v>189</v>
      </c>
      <c r="B190" s="139" t="str">
        <f t="shared" si="2"/>
        <v>GG</v>
      </c>
    </row>
    <row r="191" spans="1:2" x14ac:dyDescent="0.2">
      <c r="A191" s="139">
        <v>190</v>
      </c>
      <c r="B191" s="139" t="str">
        <f t="shared" si="2"/>
        <v>GH</v>
      </c>
    </row>
    <row r="192" spans="1:2" x14ac:dyDescent="0.2">
      <c r="A192" s="139">
        <v>191</v>
      </c>
      <c r="B192" s="139" t="str">
        <f t="shared" si="2"/>
        <v>GI</v>
      </c>
    </row>
    <row r="193" spans="1:2" x14ac:dyDescent="0.2">
      <c r="A193" s="139">
        <v>192</v>
      </c>
      <c r="B193" s="139" t="str">
        <f t="shared" si="2"/>
        <v>GJ</v>
      </c>
    </row>
    <row r="194" spans="1:2" x14ac:dyDescent="0.2">
      <c r="A194" s="139">
        <v>193</v>
      </c>
      <c r="B194" s="139" t="str">
        <f t="shared" ref="B194:B257" si="3">SUBSTITUTE(ADDRESS(1,A194,4),"1","")</f>
        <v>GK</v>
      </c>
    </row>
    <row r="195" spans="1:2" x14ac:dyDescent="0.2">
      <c r="A195" s="139">
        <v>194</v>
      </c>
      <c r="B195" s="139" t="str">
        <f t="shared" si="3"/>
        <v>GL</v>
      </c>
    </row>
    <row r="196" spans="1:2" x14ac:dyDescent="0.2">
      <c r="A196" s="139">
        <v>195</v>
      </c>
      <c r="B196" s="139" t="str">
        <f t="shared" si="3"/>
        <v>GM</v>
      </c>
    </row>
    <row r="197" spans="1:2" x14ac:dyDescent="0.2">
      <c r="A197" s="139">
        <v>196</v>
      </c>
      <c r="B197" s="139" t="str">
        <f t="shared" si="3"/>
        <v>GN</v>
      </c>
    </row>
    <row r="198" spans="1:2" x14ac:dyDescent="0.2">
      <c r="A198" s="139">
        <v>197</v>
      </c>
      <c r="B198" s="139" t="str">
        <f t="shared" si="3"/>
        <v>GO</v>
      </c>
    </row>
    <row r="199" spans="1:2" x14ac:dyDescent="0.2">
      <c r="A199" s="139">
        <v>198</v>
      </c>
      <c r="B199" s="139" t="str">
        <f t="shared" si="3"/>
        <v>GP</v>
      </c>
    </row>
    <row r="200" spans="1:2" x14ac:dyDescent="0.2">
      <c r="A200" s="139">
        <v>199</v>
      </c>
      <c r="B200" s="139" t="str">
        <f t="shared" si="3"/>
        <v>GQ</v>
      </c>
    </row>
    <row r="201" spans="1:2" x14ac:dyDescent="0.2">
      <c r="A201" s="139">
        <v>200</v>
      </c>
      <c r="B201" s="139" t="str">
        <f t="shared" si="3"/>
        <v>GR</v>
      </c>
    </row>
    <row r="202" spans="1:2" x14ac:dyDescent="0.2">
      <c r="A202" s="139">
        <v>201</v>
      </c>
      <c r="B202" s="139" t="str">
        <f t="shared" si="3"/>
        <v>GS</v>
      </c>
    </row>
    <row r="203" spans="1:2" x14ac:dyDescent="0.2">
      <c r="A203" s="139">
        <v>202</v>
      </c>
      <c r="B203" s="139" t="str">
        <f t="shared" si="3"/>
        <v>GT</v>
      </c>
    </row>
    <row r="204" spans="1:2" x14ac:dyDescent="0.2">
      <c r="A204" s="139">
        <v>203</v>
      </c>
      <c r="B204" s="139" t="str">
        <f t="shared" si="3"/>
        <v>GU</v>
      </c>
    </row>
    <row r="205" spans="1:2" x14ac:dyDescent="0.2">
      <c r="A205" s="139">
        <v>204</v>
      </c>
      <c r="B205" s="139" t="str">
        <f t="shared" si="3"/>
        <v>GV</v>
      </c>
    </row>
    <row r="206" spans="1:2" x14ac:dyDescent="0.2">
      <c r="A206" s="139">
        <v>205</v>
      </c>
      <c r="B206" s="139" t="str">
        <f t="shared" si="3"/>
        <v>GW</v>
      </c>
    </row>
    <row r="207" spans="1:2" x14ac:dyDescent="0.2">
      <c r="A207" s="139">
        <v>206</v>
      </c>
      <c r="B207" s="139" t="str">
        <f t="shared" si="3"/>
        <v>GX</v>
      </c>
    </row>
    <row r="208" spans="1:2" x14ac:dyDescent="0.2">
      <c r="A208" s="139">
        <v>207</v>
      </c>
      <c r="B208" s="139" t="str">
        <f t="shared" si="3"/>
        <v>GY</v>
      </c>
    </row>
    <row r="209" spans="1:2" x14ac:dyDescent="0.2">
      <c r="A209" s="139">
        <v>208</v>
      </c>
      <c r="B209" s="139" t="str">
        <f t="shared" si="3"/>
        <v>GZ</v>
      </c>
    </row>
    <row r="210" spans="1:2" x14ac:dyDescent="0.2">
      <c r="A210" s="139">
        <v>209</v>
      </c>
      <c r="B210" s="139" t="str">
        <f t="shared" si="3"/>
        <v>HA</v>
      </c>
    </row>
    <row r="211" spans="1:2" x14ac:dyDescent="0.2">
      <c r="A211" s="139">
        <v>210</v>
      </c>
      <c r="B211" s="139" t="str">
        <f t="shared" si="3"/>
        <v>HB</v>
      </c>
    </row>
    <row r="212" spans="1:2" x14ac:dyDescent="0.2">
      <c r="A212" s="139">
        <v>211</v>
      </c>
      <c r="B212" s="139" t="str">
        <f t="shared" si="3"/>
        <v>HC</v>
      </c>
    </row>
    <row r="213" spans="1:2" x14ac:dyDescent="0.2">
      <c r="A213" s="139">
        <v>212</v>
      </c>
      <c r="B213" s="139" t="str">
        <f t="shared" si="3"/>
        <v>HD</v>
      </c>
    </row>
    <row r="214" spans="1:2" x14ac:dyDescent="0.2">
      <c r="A214" s="139">
        <v>213</v>
      </c>
      <c r="B214" s="139" t="str">
        <f t="shared" si="3"/>
        <v>HE</v>
      </c>
    </row>
    <row r="215" spans="1:2" x14ac:dyDescent="0.2">
      <c r="A215" s="139">
        <v>214</v>
      </c>
      <c r="B215" s="139" t="str">
        <f t="shared" si="3"/>
        <v>HF</v>
      </c>
    </row>
    <row r="216" spans="1:2" x14ac:dyDescent="0.2">
      <c r="A216" s="139">
        <v>215</v>
      </c>
      <c r="B216" s="139" t="str">
        <f t="shared" si="3"/>
        <v>HG</v>
      </c>
    </row>
    <row r="217" spans="1:2" x14ac:dyDescent="0.2">
      <c r="A217" s="139">
        <v>216</v>
      </c>
      <c r="B217" s="139" t="str">
        <f t="shared" si="3"/>
        <v>HH</v>
      </c>
    </row>
    <row r="218" spans="1:2" x14ac:dyDescent="0.2">
      <c r="A218" s="139">
        <v>217</v>
      </c>
      <c r="B218" s="139" t="str">
        <f t="shared" si="3"/>
        <v>HI</v>
      </c>
    </row>
    <row r="219" spans="1:2" x14ac:dyDescent="0.2">
      <c r="A219" s="139">
        <v>218</v>
      </c>
      <c r="B219" s="139" t="str">
        <f t="shared" si="3"/>
        <v>HJ</v>
      </c>
    </row>
    <row r="220" spans="1:2" x14ac:dyDescent="0.2">
      <c r="A220" s="139">
        <v>219</v>
      </c>
      <c r="B220" s="139" t="str">
        <f t="shared" si="3"/>
        <v>HK</v>
      </c>
    </row>
    <row r="221" spans="1:2" x14ac:dyDescent="0.2">
      <c r="A221" s="139">
        <v>220</v>
      </c>
      <c r="B221" s="139" t="str">
        <f t="shared" si="3"/>
        <v>HL</v>
      </c>
    </row>
    <row r="222" spans="1:2" x14ac:dyDescent="0.2">
      <c r="A222" s="139">
        <v>221</v>
      </c>
      <c r="B222" s="139" t="str">
        <f t="shared" si="3"/>
        <v>HM</v>
      </c>
    </row>
    <row r="223" spans="1:2" x14ac:dyDescent="0.2">
      <c r="A223" s="139">
        <v>222</v>
      </c>
      <c r="B223" s="139" t="str">
        <f t="shared" si="3"/>
        <v>HN</v>
      </c>
    </row>
    <row r="224" spans="1:2" x14ac:dyDescent="0.2">
      <c r="A224" s="139">
        <v>223</v>
      </c>
      <c r="B224" s="139" t="str">
        <f t="shared" si="3"/>
        <v>HO</v>
      </c>
    </row>
    <row r="225" spans="1:2" x14ac:dyDescent="0.2">
      <c r="A225" s="139">
        <v>224</v>
      </c>
      <c r="B225" s="139" t="str">
        <f t="shared" si="3"/>
        <v>HP</v>
      </c>
    </row>
    <row r="226" spans="1:2" x14ac:dyDescent="0.2">
      <c r="A226" s="139">
        <v>225</v>
      </c>
      <c r="B226" s="139" t="str">
        <f t="shared" si="3"/>
        <v>HQ</v>
      </c>
    </row>
    <row r="227" spans="1:2" x14ac:dyDescent="0.2">
      <c r="A227" s="139">
        <v>226</v>
      </c>
      <c r="B227" s="139" t="str">
        <f t="shared" si="3"/>
        <v>HR</v>
      </c>
    </row>
    <row r="228" spans="1:2" x14ac:dyDescent="0.2">
      <c r="A228" s="139">
        <v>227</v>
      </c>
      <c r="B228" s="139" t="str">
        <f t="shared" si="3"/>
        <v>HS</v>
      </c>
    </row>
    <row r="229" spans="1:2" x14ac:dyDescent="0.2">
      <c r="A229" s="139">
        <v>228</v>
      </c>
      <c r="B229" s="139" t="str">
        <f t="shared" si="3"/>
        <v>HT</v>
      </c>
    </row>
    <row r="230" spans="1:2" x14ac:dyDescent="0.2">
      <c r="A230" s="139">
        <v>229</v>
      </c>
      <c r="B230" s="139" t="str">
        <f t="shared" si="3"/>
        <v>HU</v>
      </c>
    </row>
    <row r="231" spans="1:2" x14ac:dyDescent="0.2">
      <c r="A231" s="139">
        <v>230</v>
      </c>
      <c r="B231" s="139" t="str">
        <f t="shared" si="3"/>
        <v>HV</v>
      </c>
    </row>
    <row r="232" spans="1:2" x14ac:dyDescent="0.2">
      <c r="A232" s="139">
        <v>231</v>
      </c>
      <c r="B232" s="139" t="str">
        <f t="shared" si="3"/>
        <v>HW</v>
      </c>
    </row>
    <row r="233" spans="1:2" x14ac:dyDescent="0.2">
      <c r="A233" s="139">
        <v>232</v>
      </c>
      <c r="B233" s="139" t="str">
        <f t="shared" si="3"/>
        <v>HX</v>
      </c>
    </row>
    <row r="234" spans="1:2" x14ac:dyDescent="0.2">
      <c r="A234" s="139">
        <v>233</v>
      </c>
      <c r="B234" s="139" t="str">
        <f t="shared" si="3"/>
        <v>HY</v>
      </c>
    </row>
    <row r="235" spans="1:2" x14ac:dyDescent="0.2">
      <c r="A235" s="139">
        <v>234</v>
      </c>
      <c r="B235" s="139" t="str">
        <f t="shared" si="3"/>
        <v>HZ</v>
      </c>
    </row>
    <row r="236" spans="1:2" x14ac:dyDescent="0.2">
      <c r="A236" s="139">
        <v>235</v>
      </c>
      <c r="B236" s="139" t="str">
        <f t="shared" si="3"/>
        <v>IA</v>
      </c>
    </row>
    <row r="237" spans="1:2" x14ac:dyDescent="0.2">
      <c r="A237" s="139">
        <v>236</v>
      </c>
      <c r="B237" s="139" t="str">
        <f t="shared" si="3"/>
        <v>IB</v>
      </c>
    </row>
    <row r="238" spans="1:2" x14ac:dyDescent="0.2">
      <c r="A238" s="139">
        <v>237</v>
      </c>
      <c r="B238" s="139" t="str">
        <f t="shared" si="3"/>
        <v>IC</v>
      </c>
    </row>
    <row r="239" spans="1:2" x14ac:dyDescent="0.2">
      <c r="A239" s="139">
        <v>238</v>
      </c>
      <c r="B239" s="139" t="str">
        <f t="shared" si="3"/>
        <v>ID</v>
      </c>
    </row>
    <row r="240" spans="1:2" x14ac:dyDescent="0.2">
      <c r="A240" s="139">
        <v>239</v>
      </c>
      <c r="B240" s="139" t="str">
        <f t="shared" si="3"/>
        <v>IE</v>
      </c>
    </row>
    <row r="241" spans="1:2" x14ac:dyDescent="0.2">
      <c r="A241" s="139">
        <v>240</v>
      </c>
      <c r="B241" s="139" t="str">
        <f t="shared" si="3"/>
        <v>IF</v>
      </c>
    </row>
    <row r="242" spans="1:2" x14ac:dyDescent="0.2">
      <c r="A242" s="139">
        <v>241</v>
      </c>
      <c r="B242" s="139" t="str">
        <f t="shared" si="3"/>
        <v>IG</v>
      </c>
    </row>
    <row r="243" spans="1:2" x14ac:dyDescent="0.2">
      <c r="A243" s="139">
        <v>242</v>
      </c>
      <c r="B243" s="139" t="str">
        <f t="shared" si="3"/>
        <v>IH</v>
      </c>
    </row>
    <row r="244" spans="1:2" x14ac:dyDescent="0.2">
      <c r="A244" s="139">
        <v>243</v>
      </c>
      <c r="B244" s="139" t="str">
        <f t="shared" si="3"/>
        <v>II</v>
      </c>
    </row>
    <row r="245" spans="1:2" x14ac:dyDescent="0.2">
      <c r="A245" s="139">
        <v>244</v>
      </c>
      <c r="B245" s="139" t="str">
        <f t="shared" si="3"/>
        <v>IJ</v>
      </c>
    </row>
    <row r="246" spans="1:2" x14ac:dyDescent="0.2">
      <c r="A246" s="139">
        <v>245</v>
      </c>
      <c r="B246" s="139" t="str">
        <f t="shared" si="3"/>
        <v>IK</v>
      </c>
    </row>
    <row r="247" spans="1:2" x14ac:dyDescent="0.2">
      <c r="A247" s="139">
        <v>246</v>
      </c>
      <c r="B247" s="139" t="str">
        <f t="shared" si="3"/>
        <v>IL</v>
      </c>
    </row>
    <row r="248" spans="1:2" x14ac:dyDescent="0.2">
      <c r="A248" s="139">
        <v>247</v>
      </c>
      <c r="B248" s="139" t="str">
        <f t="shared" si="3"/>
        <v>IM</v>
      </c>
    </row>
    <row r="249" spans="1:2" x14ac:dyDescent="0.2">
      <c r="A249" s="139">
        <v>248</v>
      </c>
      <c r="B249" s="139" t="str">
        <f t="shared" si="3"/>
        <v>IN</v>
      </c>
    </row>
    <row r="250" spans="1:2" x14ac:dyDescent="0.2">
      <c r="A250" s="139">
        <v>249</v>
      </c>
      <c r="B250" s="139" t="str">
        <f t="shared" si="3"/>
        <v>IO</v>
      </c>
    </row>
    <row r="251" spans="1:2" x14ac:dyDescent="0.2">
      <c r="A251" s="139">
        <v>250</v>
      </c>
      <c r="B251" s="139" t="str">
        <f t="shared" si="3"/>
        <v>IP</v>
      </c>
    </row>
    <row r="252" spans="1:2" x14ac:dyDescent="0.2">
      <c r="A252" s="139">
        <v>251</v>
      </c>
      <c r="B252" s="139" t="str">
        <f t="shared" si="3"/>
        <v>IQ</v>
      </c>
    </row>
    <row r="253" spans="1:2" x14ac:dyDescent="0.2">
      <c r="A253" s="139">
        <v>252</v>
      </c>
      <c r="B253" s="139" t="str">
        <f t="shared" si="3"/>
        <v>IR</v>
      </c>
    </row>
    <row r="254" spans="1:2" x14ac:dyDescent="0.2">
      <c r="A254" s="139">
        <v>253</v>
      </c>
      <c r="B254" s="139" t="str">
        <f t="shared" si="3"/>
        <v>IS</v>
      </c>
    </row>
    <row r="255" spans="1:2" x14ac:dyDescent="0.2">
      <c r="A255" s="139">
        <v>254</v>
      </c>
      <c r="B255" s="139" t="str">
        <f t="shared" si="3"/>
        <v>IT</v>
      </c>
    </row>
    <row r="256" spans="1:2" x14ac:dyDescent="0.2">
      <c r="A256" s="139">
        <v>255</v>
      </c>
      <c r="B256" s="139" t="str">
        <f t="shared" si="3"/>
        <v>IU</v>
      </c>
    </row>
    <row r="257" spans="1:2" x14ac:dyDescent="0.2">
      <c r="A257" s="139">
        <v>256</v>
      </c>
      <c r="B257" s="139" t="str">
        <f t="shared" si="3"/>
        <v>IV</v>
      </c>
    </row>
    <row r="258" spans="1:2" x14ac:dyDescent="0.2">
      <c r="A258" s="139">
        <v>257</v>
      </c>
      <c r="B258" s="139" t="str">
        <f t="shared" ref="B258:B321" si="4">SUBSTITUTE(ADDRESS(1,A258,4),"1","")</f>
        <v>IW</v>
      </c>
    </row>
    <row r="259" spans="1:2" x14ac:dyDescent="0.2">
      <c r="A259" s="139">
        <v>258</v>
      </c>
      <c r="B259" s="139" t="str">
        <f t="shared" si="4"/>
        <v>IX</v>
      </c>
    </row>
    <row r="260" spans="1:2" x14ac:dyDescent="0.2">
      <c r="A260" s="139">
        <v>259</v>
      </c>
      <c r="B260" s="139" t="str">
        <f t="shared" si="4"/>
        <v>IY</v>
      </c>
    </row>
    <row r="261" spans="1:2" x14ac:dyDescent="0.2">
      <c r="A261" s="139">
        <v>260</v>
      </c>
      <c r="B261" s="139" t="str">
        <f t="shared" si="4"/>
        <v>IZ</v>
      </c>
    </row>
    <row r="262" spans="1:2" x14ac:dyDescent="0.2">
      <c r="A262" s="139">
        <v>261</v>
      </c>
      <c r="B262" s="139" t="str">
        <f t="shared" si="4"/>
        <v>JA</v>
      </c>
    </row>
    <row r="263" spans="1:2" x14ac:dyDescent="0.2">
      <c r="A263" s="139">
        <v>262</v>
      </c>
      <c r="B263" s="139" t="str">
        <f t="shared" si="4"/>
        <v>JB</v>
      </c>
    </row>
    <row r="264" spans="1:2" x14ac:dyDescent="0.2">
      <c r="A264" s="139">
        <v>263</v>
      </c>
      <c r="B264" s="139" t="str">
        <f t="shared" si="4"/>
        <v>JC</v>
      </c>
    </row>
    <row r="265" spans="1:2" x14ac:dyDescent="0.2">
      <c r="A265" s="139">
        <v>264</v>
      </c>
      <c r="B265" s="139" t="str">
        <f t="shared" si="4"/>
        <v>JD</v>
      </c>
    </row>
    <row r="266" spans="1:2" x14ac:dyDescent="0.2">
      <c r="A266" s="139">
        <v>265</v>
      </c>
      <c r="B266" s="139" t="str">
        <f t="shared" si="4"/>
        <v>JE</v>
      </c>
    </row>
    <row r="267" spans="1:2" x14ac:dyDescent="0.2">
      <c r="A267" s="139">
        <v>266</v>
      </c>
      <c r="B267" s="139" t="str">
        <f t="shared" si="4"/>
        <v>JF</v>
      </c>
    </row>
    <row r="268" spans="1:2" x14ac:dyDescent="0.2">
      <c r="A268" s="139">
        <v>267</v>
      </c>
      <c r="B268" s="139" t="str">
        <f t="shared" si="4"/>
        <v>JG</v>
      </c>
    </row>
    <row r="269" spans="1:2" x14ac:dyDescent="0.2">
      <c r="A269" s="139">
        <v>268</v>
      </c>
      <c r="B269" s="139" t="str">
        <f t="shared" si="4"/>
        <v>JH</v>
      </c>
    </row>
    <row r="270" spans="1:2" x14ac:dyDescent="0.2">
      <c r="A270" s="139">
        <v>269</v>
      </c>
      <c r="B270" s="139" t="str">
        <f t="shared" si="4"/>
        <v>JI</v>
      </c>
    </row>
    <row r="271" spans="1:2" x14ac:dyDescent="0.2">
      <c r="A271" s="139">
        <v>270</v>
      </c>
      <c r="B271" s="139" t="str">
        <f t="shared" si="4"/>
        <v>JJ</v>
      </c>
    </row>
    <row r="272" spans="1:2" x14ac:dyDescent="0.2">
      <c r="A272" s="139">
        <v>271</v>
      </c>
      <c r="B272" s="139" t="str">
        <f t="shared" si="4"/>
        <v>JK</v>
      </c>
    </row>
    <row r="273" spans="1:2" x14ac:dyDescent="0.2">
      <c r="A273" s="139">
        <v>272</v>
      </c>
      <c r="B273" s="139" t="str">
        <f t="shared" si="4"/>
        <v>JL</v>
      </c>
    </row>
    <row r="274" spans="1:2" x14ac:dyDescent="0.2">
      <c r="A274" s="139">
        <v>273</v>
      </c>
      <c r="B274" s="139" t="str">
        <f t="shared" si="4"/>
        <v>JM</v>
      </c>
    </row>
    <row r="275" spans="1:2" x14ac:dyDescent="0.2">
      <c r="A275" s="139">
        <v>274</v>
      </c>
      <c r="B275" s="139" t="str">
        <f t="shared" si="4"/>
        <v>JN</v>
      </c>
    </row>
    <row r="276" spans="1:2" x14ac:dyDescent="0.2">
      <c r="A276" s="139">
        <v>275</v>
      </c>
      <c r="B276" s="139" t="str">
        <f t="shared" si="4"/>
        <v>JO</v>
      </c>
    </row>
    <row r="277" spans="1:2" x14ac:dyDescent="0.2">
      <c r="A277" s="139">
        <v>276</v>
      </c>
      <c r="B277" s="139" t="str">
        <f t="shared" si="4"/>
        <v>JP</v>
      </c>
    </row>
    <row r="278" spans="1:2" x14ac:dyDescent="0.2">
      <c r="A278" s="139">
        <v>277</v>
      </c>
      <c r="B278" s="139" t="str">
        <f t="shared" si="4"/>
        <v>JQ</v>
      </c>
    </row>
    <row r="279" spans="1:2" x14ac:dyDescent="0.2">
      <c r="A279" s="139">
        <v>278</v>
      </c>
      <c r="B279" s="139" t="str">
        <f t="shared" si="4"/>
        <v>JR</v>
      </c>
    </row>
    <row r="280" spans="1:2" x14ac:dyDescent="0.2">
      <c r="A280" s="139">
        <v>279</v>
      </c>
      <c r="B280" s="139" t="str">
        <f t="shared" si="4"/>
        <v>JS</v>
      </c>
    </row>
    <row r="281" spans="1:2" x14ac:dyDescent="0.2">
      <c r="A281" s="139">
        <v>280</v>
      </c>
      <c r="B281" s="139" t="str">
        <f t="shared" si="4"/>
        <v>JT</v>
      </c>
    </row>
    <row r="282" spans="1:2" x14ac:dyDescent="0.2">
      <c r="A282" s="139">
        <v>281</v>
      </c>
      <c r="B282" s="139" t="str">
        <f t="shared" si="4"/>
        <v>JU</v>
      </c>
    </row>
    <row r="283" spans="1:2" x14ac:dyDescent="0.2">
      <c r="A283" s="139">
        <v>282</v>
      </c>
      <c r="B283" s="139" t="str">
        <f t="shared" si="4"/>
        <v>JV</v>
      </c>
    </row>
    <row r="284" spans="1:2" x14ac:dyDescent="0.2">
      <c r="A284" s="139">
        <v>283</v>
      </c>
      <c r="B284" s="139" t="str">
        <f t="shared" si="4"/>
        <v>JW</v>
      </c>
    </row>
    <row r="285" spans="1:2" x14ac:dyDescent="0.2">
      <c r="A285" s="139">
        <v>284</v>
      </c>
      <c r="B285" s="139" t="str">
        <f t="shared" si="4"/>
        <v>JX</v>
      </c>
    </row>
    <row r="286" spans="1:2" x14ac:dyDescent="0.2">
      <c r="A286" s="139">
        <v>285</v>
      </c>
      <c r="B286" s="139" t="str">
        <f t="shared" si="4"/>
        <v>JY</v>
      </c>
    </row>
    <row r="287" spans="1:2" x14ac:dyDescent="0.2">
      <c r="A287" s="139">
        <v>286</v>
      </c>
      <c r="B287" s="139" t="str">
        <f t="shared" si="4"/>
        <v>JZ</v>
      </c>
    </row>
    <row r="288" spans="1:2" x14ac:dyDescent="0.2">
      <c r="A288" s="139">
        <v>287</v>
      </c>
      <c r="B288" s="139" t="str">
        <f t="shared" si="4"/>
        <v>KA</v>
      </c>
    </row>
    <row r="289" spans="1:2" x14ac:dyDescent="0.2">
      <c r="A289" s="139">
        <v>288</v>
      </c>
      <c r="B289" s="139" t="str">
        <f t="shared" si="4"/>
        <v>KB</v>
      </c>
    </row>
    <row r="290" spans="1:2" x14ac:dyDescent="0.2">
      <c r="A290" s="139">
        <v>289</v>
      </c>
      <c r="B290" s="139" t="str">
        <f t="shared" si="4"/>
        <v>KC</v>
      </c>
    </row>
    <row r="291" spans="1:2" x14ac:dyDescent="0.2">
      <c r="A291" s="139">
        <v>290</v>
      </c>
      <c r="B291" s="139" t="str">
        <f t="shared" si="4"/>
        <v>KD</v>
      </c>
    </row>
    <row r="292" spans="1:2" x14ac:dyDescent="0.2">
      <c r="A292" s="139">
        <v>291</v>
      </c>
      <c r="B292" s="139" t="str">
        <f t="shared" si="4"/>
        <v>KE</v>
      </c>
    </row>
    <row r="293" spans="1:2" x14ac:dyDescent="0.2">
      <c r="A293" s="139">
        <v>292</v>
      </c>
      <c r="B293" s="139" t="str">
        <f t="shared" si="4"/>
        <v>KF</v>
      </c>
    </row>
    <row r="294" spans="1:2" x14ac:dyDescent="0.2">
      <c r="A294" s="139">
        <v>293</v>
      </c>
      <c r="B294" s="139" t="str">
        <f t="shared" si="4"/>
        <v>KG</v>
      </c>
    </row>
    <row r="295" spans="1:2" x14ac:dyDescent="0.2">
      <c r="A295" s="139">
        <v>294</v>
      </c>
      <c r="B295" s="139" t="str">
        <f t="shared" si="4"/>
        <v>KH</v>
      </c>
    </row>
    <row r="296" spans="1:2" x14ac:dyDescent="0.2">
      <c r="A296" s="139">
        <v>295</v>
      </c>
      <c r="B296" s="139" t="str">
        <f t="shared" si="4"/>
        <v>KI</v>
      </c>
    </row>
    <row r="297" spans="1:2" x14ac:dyDescent="0.2">
      <c r="A297" s="139">
        <v>296</v>
      </c>
      <c r="B297" s="139" t="str">
        <f t="shared" si="4"/>
        <v>KJ</v>
      </c>
    </row>
    <row r="298" spans="1:2" x14ac:dyDescent="0.2">
      <c r="A298" s="139">
        <v>297</v>
      </c>
      <c r="B298" s="139" t="str">
        <f t="shared" si="4"/>
        <v>KK</v>
      </c>
    </row>
    <row r="299" spans="1:2" x14ac:dyDescent="0.2">
      <c r="A299" s="139">
        <v>298</v>
      </c>
      <c r="B299" s="139" t="str">
        <f t="shared" si="4"/>
        <v>KL</v>
      </c>
    </row>
    <row r="300" spans="1:2" x14ac:dyDescent="0.2">
      <c r="A300" s="139">
        <v>299</v>
      </c>
      <c r="B300" s="139" t="str">
        <f t="shared" si="4"/>
        <v>KM</v>
      </c>
    </row>
    <row r="301" spans="1:2" x14ac:dyDescent="0.2">
      <c r="A301" s="139">
        <v>300</v>
      </c>
      <c r="B301" s="139" t="str">
        <f t="shared" si="4"/>
        <v>KN</v>
      </c>
    </row>
    <row r="302" spans="1:2" x14ac:dyDescent="0.2">
      <c r="A302" s="139">
        <v>301</v>
      </c>
      <c r="B302" s="139" t="str">
        <f t="shared" si="4"/>
        <v>KO</v>
      </c>
    </row>
    <row r="303" spans="1:2" x14ac:dyDescent="0.2">
      <c r="A303" s="139">
        <v>302</v>
      </c>
      <c r="B303" s="139" t="str">
        <f t="shared" si="4"/>
        <v>KP</v>
      </c>
    </row>
    <row r="304" spans="1:2" x14ac:dyDescent="0.2">
      <c r="A304" s="139">
        <v>303</v>
      </c>
      <c r="B304" s="139" t="str">
        <f t="shared" si="4"/>
        <v>KQ</v>
      </c>
    </row>
    <row r="305" spans="1:2" x14ac:dyDescent="0.2">
      <c r="A305" s="139">
        <v>304</v>
      </c>
      <c r="B305" s="139" t="str">
        <f t="shared" si="4"/>
        <v>KR</v>
      </c>
    </row>
    <row r="306" spans="1:2" x14ac:dyDescent="0.2">
      <c r="A306" s="139">
        <v>305</v>
      </c>
      <c r="B306" s="139" t="str">
        <f t="shared" si="4"/>
        <v>KS</v>
      </c>
    </row>
    <row r="307" spans="1:2" x14ac:dyDescent="0.2">
      <c r="A307" s="139">
        <v>306</v>
      </c>
      <c r="B307" s="139" t="str">
        <f t="shared" si="4"/>
        <v>KT</v>
      </c>
    </row>
    <row r="308" spans="1:2" x14ac:dyDescent="0.2">
      <c r="A308" s="139">
        <v>307</v>
      </c>
      <c r="B308" s="139" t="str">
        <f t="shared" si="4"/>
        <v>KU</v>
      </c>
    </row>
    <row r="309" spans="1:2" x14ac:dyDescent="0.2">
      <c r="A309" s="139">
        <v>308</v>
      </c>
      <c r="B309" s="139" t="str">
        <f t="shared" si="4"/>
        <v>KV</v>
      </c>
    </row>
    <row r="310" spans="1:2" x14ac:dyDescent="0.2">
      <c r="A310" s="139">
        <v>309</v>
      </c>
      <c r="B310" s="139" t="str">
        <f t="shared" si="4"/>
        <v>KW</v>
      </c>
    </row>
    <row r="311" spans="1:2" x14ac:dyDescent="0.2">
      <c r="A311" s="139">
        <v>310</v>
      </c>
      <c r="B311" s="139" t="str">
        <f t="shared" si="4"/>
        <v>KX</v>
      </c>
    </row>
    <row r="312" spans="1:2" x14ac:dyDescent="0.2">
      <c r="A312" s="139">
        <v>311</v>
      </c>
      <c r="B312" s="139" t="str">
        <f t="shared" si="4"/>
        <v>KY</v>
      </c>
    </row>
    <row r="313" spans="1:2" x14ac:dyDescent="0.2">
      <c r="A313" s="139">
        <v>312</v>
      </c>
      <c r="B313" s="139" t="str">
        <f t="shared" si="4"/>
        <v>KZ</v>
      </c>
    </row>
    <row r="314" spans="1:2" x14ac:dyDescent="0.2">
      <c r="A314" s="139">
        <v>313</v>
      </c>
      <c r="B314" s="139" t="str">
        <f t="shared" si="4"/>
        <v>LA</v>
      </c>
    </row>
    <row r="315" spans="1:2" x14ac:dyDescent="0.2">
      <c r="A315" s="139">
        <v>314</v>
      </c>
      <c r="B315" s="139" t="str">
        <f t="shared" si="4"/>
        <v>LB</v>
      </c>
    </row>
    <row r="316" spans="1:2" x14ac:dyDescent="0.2">
      <c r="A316" s="139">
        <v>315</v>
      </c>
      <c r="B316" s="139" t="str">
        <f t="shared" si="4"/>
        <v>LC</v>
      </c>
    </row>
    <row r="317" spans="1:2" x14ac:dyDescent="0.2">
      <c r="A317" s="139">
        <v>316</v>
      </c>
      <c r="B317" s="139" t="str">
        <f t="shared" si="4"/>
        <v>LD</v>
      </c>
    </row>
    <row r="318" spans="1:2" x14ac:dyDescent="0.2">
      <c r="A318" s="139">
        <v>317</v>
      </c>
      <c r="B318" s="139" t="str">
        <f t="shared" si="4"/>
        <v>LE</v>
      </c>
    </row>
    <row r="319" spans="1:2" x14ac:dyDescent="0.2">
      <c r="A319" s="139">
        <v>318</v>
      </c>
      <c r="B319" s="139" t="str">
        <f t="shared" si="4"/>
        <v>LF</v>
      </c>
    </row>
    <row r="320" spans="1:2" x14ac:dyDescent="0.2">
      <c r="A320" s="139">
        <v>319</v>
      </c>
      <c r="B320" s="139" t="str">
        <f t="shared" si="4"/>
        <v>LG</v>
      </c>
    </row>
    <row r="321" spans="1:2" x14ac:dyDescent="0.2">
      <c r="A321" s="139">
        <v>320</v>
      </c>
      <c r="B321" s="139" t="str">
        <f t="shared" si="4"/>
        <v>LH</v>
      </c>
    </row>
    <row r="322" spans="1:2" x14ac:dyDescent="0.2">
      <c r="A322" s="139">
        <v>321</v>
      </c>
      <c r="B322" s="139" t="str">
        <f t="shared" ref="B322:B385" si="5">SUBSTITUTE(ADDRESS(1,A322,4),"1","")</f>
        <v>LI</v>
      </c>
    </row>
    <row r="323" spans="1:2" x14ac:dyDescent="0.2">
      <c r="A323" s="139">
        <v>322</v>
      </c>
      <c r="B323" s="139" t="str">
        <f t="shared" si="5"/>
        <v>LJ</v>
      </c>
    </row>
    <row r="324" spans="1:2" x14ac:dyDescent="0.2">
      <c r="A324" s="139">
        <v>323</v>
      </c>
      <c r="B324" s="139" t="str">
        <f t="shared" si="5"/>
        <v>LK</v>
      </c>
    </row>
    <row r="325" spans="1:2" x14ac:dyDescent="0.2">
      <c r="A325" s="139">
        <v>324</v>
      </c>
      <c r="B325" s="139" t="str">
        <f t="shared" si="5"/>
        <v>LL</v>
      </c>
    </row>
    <row r="326" spans="1:2" x14ac:dyDescent="0.2">
      <c r="A326" s="139">
        <v>325</v>
      </c>
      <c r="B326" s="139" t="str">
        <f t="shared" si="5"/>
        <v>LM</v>
      </c>
    </row>
    <row r="327" spans="1:2" x14ac:dyDescent="0.2">
      <c r="A327" s="139">
        <v>326</v>
      </c>
      <c r="B327" s="139" t="str">
        <f t="shared" si="5"/>
        <v>LN</v>
      </c>
    </row>
    <row r="328" spans="1:2" x14ac:dyDescent="0.2">
      <c r="A328" s="139">
        <v>327</v>
      </c>
      <c r="B328" s="139" t="str">
        <f t="shared" si="5"/>
        <v>LO</v>
      </c>
    </row>
    <row r="329" spans="1:2" x14ac:dyDescent="0.2">
      <c r="A329" s="139">
        <v>328</v>
      </c>
      <c r="B329" s="139" t="str">
        <f t="shared" si="5"/>
        <v>LP</v>
      </c>
    </row>
    <row r="330" spans="1:2" x14ac:dyDescent="0.2">
      <c r="A330" s="139">
        <v>329</v>
      </c>
      <c r="B330" s="139" t="str">
        <f t="shared" si="5"/>
        <v>LQ</v>
      </c>
    </row>
    <row r="331" spans="1:2" x14ac:dyDescent="0.2">
      <c r="A331" s="139">
        <v>330</v>
      </c>
      <c r="B331" s="139" t="str">
        <f t="shared" si="5"/>
        <v>LR</v>
      </c>
    </row>
    <row r="332" spans="1:2" x14ac:dyDescent="0.2">
      <c r="A332" s="139">
        <v>331</v>
      </c>
      <c r="B332" s="139" t="str">
        <f t="shared" si="5"/>
        <v>LS</v>
      </c>
    </row>
    <row r="333" spans="1:2" x14ac:dyDescent="0.2">
      <c r="A333" s="139">
        <v>332</v>
      </c>
      <c r="B333" s="139" t="str">
        <f t="shared" si="5"/>
        <v>LT</v>
      </c>
    </row>
    <row r="334" spans="1:2" x14ac:dyDescent="0.2">
      <c r="A334" s="139">
        <v>333</v>
      </c>
      <c r="B334" s="139" t="str">
        <f t="shared" si="5"/>
        <v>LU</v>
      </c>
    </row>
    <row r="335" spans="1:2" x14ac:dyDescent="0.2">
      <c r="A335" s="139">
        <v>334</v>
      </c>
      <c r="B335" s="139" t="str">
        <f t="shared" si="5"/>
        <v>LV</v>
      </c>
    </row>
    <row r="336" spans="1:2" x14ac:dyDescent="0.2">
      <c r="A336" s="139">
        <v>335</v>
      </c>
      <c r="B336" s="139" t="str">
        <f t="shared" si="5"/>
        <v>LW</v>
      </c>
    </row>
    <row r="337" spans="1:2" x14ac:dyDescent="0.2">
      <c r="A337" s="139">
        <v>336</v>
      </c>
      <c r="B337" s="139" t="str">
        <f t="shared" si="5"/>
        <v>LX</v>
      </c>
    </row>
    <row r="338" spans="1:2" x14ac:dyDescent="0.2">
      <c r="A338" s="139">
        <v>337</v>
      </c>
      <c r="B338" s="139" t="str">
        <f t="shared" si="5"/>
        <v>LY</v>
      </c>
    </row>
    <row r="339" spans="1:2" x14ac:dyDescent="0.2">
      <c r="A339" s="139">
        <v>338</v>
      </c>
      <c r="B339" s="139" t="str">
        <f t="shared" si="5"/>
        <v>LZ</v>
      </c>
    </row>
    <row r="340" spans="1:2" x14ac:dyDescent="0.2">
      <c r="A340" s="139">
        <v>339</v>
      </c>
      <c r="B340" s="139" t="str">
        <f t="shared" si="5"/>
        <v>MA</v>
      </c>
    </row>
    <row r="341" spans="1:2" x14ac:dyDescent="0.2">
      <c r="A341" s="139">
        <v>340</v>
      </c>
      <c r="B341" s="139" t="str">
        <f t="shared" si="5"/>
        <v>MB</v>
      </c>
    </row>
    <row r="342" spans="1:2" x14ac:dyDescent="0.2">
      <c r="A342" s="139">
        <v>341</v>
      </c>
      <c r="B342" s="139" t="str">
        <f t="shared" si="5"/>
        <v>MC</v>
      </c>
    </row>
    <row r="343" spans="1:2" x14ac:dyDescent="0.2">
      <c r="A343" s="139">
        <v>342</v>
      </c>
      <c r="B343" s="139" t="str">
        <f t="shared" si="5"/>
        <v>MD</v>
      </c>
    </row>
    <row r="344" spans="1:2" x14ac:dyDescent="0.2">
      <c r="A344" s="139">
        <v>343</v>
      </c>
      <c r="B344" s="139" t="str">
        <f t="shared" si="5"/>
        <v>ME</v>
      </c>
    </row>
    <row r="345" spans="1:2" x14ac:dyDescent="0.2">
      <c r="A345" s="139">
        <v>344</v>
      </c>
      <c r="B345" s="139" t="str">
        <f t="shared" si="5"/>
        <v>MF</v>
      </c>
    </row>
    <row r="346" spans="1:2" x14ac:dyDescent="0.2">
      <c r="A346" s="139">
        <v>345</v>
      </c>
      <c r="B346" s="139" t="str">
        <f t="shared" si="5"/>
        <v>MG</v>
      </c>
    </row>
    <row r="347" spans="1:2" x14ac:dyDescent="0.2">
      <c r="A347" s="139">
        <v>346</v>
      </c>
      <c r="B347" s="139" t="str">
        <f t="shared" si="5"/>
        <v>MH</v>
      </c>
    </row>
    <row r="348" spans="1:2" x14ac:dyDescent="0.2">
      <c r="A348" s="139">
        <v>347</v>
      </c>
      <c r="B348" s="139" t="str">
        <f t="shared" si="5"/>
        <v>MI</v>
      </c>
    </row>
    <row r="349" spans="1:2" x14ac:dyDescent="0.2">
      <c r="A349" s="139">
        <v>348</v>
      </c>
      <c r="B349" s="139" t="str">
        <f t="shared" si="5"/>
        <v>MJ</v>
      </c>
    </row>
    <row r="350" spans="1:2" x14ac:dyDescent="0.2">
      <c r="A350" s="139">
        <v>349</v>
      </c>
      <c r="B350" s="139" t="str">
        <f t="shared" si="5"/>
        <v>MK</v>
      </c>
    </row>
    <row r="351" spans="1:2" x14ac:dyDescent="0.2">
      <c r="A351" s="139">
        <v>350</v>
      </c>
      <c r="B351" s="139" t="str">
        <f t="shared" si="5"/>
        <v>ML</v>
      </c>
    </row>
    <row r="352" spans="1:2" x14ac:dyDescent="0.2">
      <c r="A352" s="139">
        <v>351</v>
      </c>
      <c r="B352" s="139" t="str">
        <f t="shared" si="5"/>
        <v>MM</v>
      </c>
    </row>
    <row r="353" spans="1:2" x14ac:dyDescent="0.2">
      <c r="A353" s="139">
        <v>352</v>
      </c>
      <c r="B353" s="139" t="str">
        <f t="shared" si="5"/>
        <v>MN</v>
      </c>
    </row>
    <row r="354" spans="1:2" x14ac:dyDescent="0.2">
      <c r="A354" s="139">
        <v>353</v>
      </c>
      <c r="B354" s="139" t="str">
        <f t="shared" si="5"/>
        <v>MO</v>
      </c>
    </row>
    <row r="355" spans="1:2" x14ac:dyDescent="0.2">
      <c r="A355" s="139">
        <v>354</v>
      </c>
      <c r="B355" s="139" t="str">
        <f t="shared" si="5"/>
        <v>MP</v>
      </c>
    </row>
    <row r="356" spans="1:2" x14ac:dyDescent="0.2">
      <c r="A356" s="139">
        <v>355</v>
      </c>
      <c r="B356" s="139" t="str">
        <f t="shared" si="5"/>
        <v>MQ</v>
      </c>
    </row>
    <row r="357" spans="1:2" x14ac:dyDescent="0.2">
      <c r="A357" s="139">
        <v>356</v>
      </c>
      <c r="B357" s="139" t="str">
        <f t="shared" si="5"/>
        <v>MR</v>
      </c>
    </row>
    <row r="358" spans="1:2" x14ac:dyDescent="0.2">
      <c r="A358" s="139">
        <v>357</v>
      </c>
      <c r="B358" s="139" t="str">
        <f t="shared" si="5"/>
        <v>MS</v>
      </c>
    </row>
    <row r="359" spans="1:2" x14ac:dyDescent="0.2">
      <c r="A359" s="139">
        <v>358</v>
      </c>
      <c r="B359" s="139" t="str">
        <f t="shared" si="5"/>
        <v>MT</v>
      </c>
    </row>
    <row r="360" spans="1:2" x14ac:dyDescent="0.2">
      <c r="A360" s="139">
        <v>359</v>
      </c>
      <c r="B360" s="139" t="str">
        <f t="shared" si="5"/>
        <v>MU</v>
      </c>
    </row>
    <row r="361" spans="1:2" x14ac:dyDescent="0.2">
      <c r="A361" s="139">
        <v>360</v>
      </c>
      <c r="B361" s="139" t="str">
        <f t="shared" si="5"/>
        <v>MV</v>
      </c>
    </row>
    <row r="362" spans="1:2" x14ac:dyDescent="0.2">
      <c r="A362" s="139">
        <v>361</v>
      </c>
      <c r="B362" s="139" t="str">
        <f t="shared" si="5"/>
        <v>MW</v>
      </c>
    </row>
    <row r="363" spans="1:2" x14ac:dyDescent="0.2">
      <c r="A363" s="139">
        <v>362</v>
      </c>
      <c r="B363" s="139" t="str">
        <f t="shared" si="5"/>
        <v>MX</v>
      </c>
    </row>
    <row r="364" spans="1:2" x14ac:dyDescent="0.2">
      <c r="A364" s="139">
        <v>363</v>
      </c>
      <c r="B364" s="139" t="str">
        <f t="shared" si="5"/>
        <v>MY</v>
      </c>
    </row>
    <row r="365" spans="1:2" x14ac:dyDescent="0.2">
      <c r="A365" s="139">
        <v>364</v>
      </c>
      <c r="B365" s="139" t="str">
        <f t="shared" si="5"/>
        <v>MZ</v>
      </c>
    </row>
    <row r="366" spans="1:2" x14ac:dyDescent="0.2">
      <c r="A366" s="139">
        <v>365</v>
      </c>
      <c r="B366" s="139" t="str">
        <f t="shared" si="5"/>
        <v>NA</v>
      </c>
    </row>
    <row r="367" spans="1:2" x14ac:dyDescent="0.2">
      <c r="A367" s="139">
        <v>366</v>
      </c>
      <c r="B367" s="139" t="str">
        <f t="shared" si="5"/>
        <v>NB</v>
      </c>
    </row>
    <row r="368" spans="1:2" x14ac:dyDescent="0.2">
      <c r="A368" s="139">
        <v>367</v>
      </c>
      <c r="B368" s="139" t="str">
        <f t="shared" si="5"/>
        <v>NC</v>
      </c>
    </row>
    <row r="369" spans="1:2" x14ac:dyDescent="0.2">
      <c r="A369" s="139">
        <v>368</v>
      </c>
      <c r="B369" s="139" t="str">
        <f t="shared" si="5"/>
        <v>ND</v>
      </c>
    </row>
    <row r="370" spans="1:2" x14ac:dyDescent="0.2">
      <c r="A370" s="139">
        <v>369</v>
      </c>
      <c r="B370" s="139" t="str">
        <f t="shared" si="5"/>
        <v>NE</v>
      </c>
    </row>
    <row r="371" spans="1:2" x14ac:dyDescent="0.2">
      <c r="A371" s="139">
        <v>370</v>
      </c>
      <c r="B371" s="139" t="str">
        <f t="shared" si="5"/>
        <v>NF</v>
      </c>
    </row>
    <row r="372" spans="1:2" x14ac:dyDescent="0.2">
      <c r="A372" s="139">
        <v>371</v>
      </c>
      <c r="B372" s="139" t="str">
        <f t="shared" si="5"/>
        <v>NG</v>
      </c>
    </row>
    <row r="373" spans="1:2" x14ac:dyDescent="0.2">
      <c r="A373" s="139">
        <v>372</v>
      </c>
      <c r="B373" s="139" t="str">
        <f t="shared" si="5"/>
        <v>NH</v>
      </c>
    </row>
    <row r="374" spans="1:2" x14ac:dyDescent="0.2">
      <c r="A374" s="139">
        <v>373</v>
      </c>
      <c r="B374" s="139" t="str">
        <f t="shared" si="5"/>
        <v>NI</v>
      </c>
    </row>
    <row r="375" spans="1:2" x14ac:dyDescent="0.2">
      <c r="A375" s="139">
        <v>374</v>
      </c>
      <c r="B375" s="139" t="str">
        <f t="shared" si="5"/>
        <v>NJ</v>
      </c>
    </row>
    <row r="376" spans="1:2" x14ac:dyDescent="0.2">
      <c r="A376" s="139">
        <v>375</v>
      </c>
      <c r="B376" s="139" t="str">
        <f t="shared" si="5"/>
        <v>NK</v>
      </c>
    </row>
    <row r="377" spans="1:2" x14ac:dyDescent="0.2">
      <c r="A377" s="139">
        <v>376</v>
      </c>
      <c r="B377" s="139" t="str">
        <f t="shared" si="5"/>
        <v>NL</v>
      </c>
    </row>
    <row r="378" spans="1:2" x14ac:dyDescent="0.2">
      <c r="A378" s="139">
        <v>377</v>
      </c>
      <c r="B378" s="139" t="str">
        <f t="shared" si="5"/>
        <v>NM</v>
      </c>
    </row>
    <row r="379" spans="1:2" x14ac:dyDescent="0.2">
      <c r="A379" s="139">
        <v>378</v>
      </c>
      <c r="B379" s="139" t="str">
        <f t="shared" si="5"/>
        <v>NN</v>
      </c>
    </row>
    <row r="380" spans="1:2" x14ac:dyDescent="0.2">
      <c r="A380" s="139">
        <v>379</v>
      </c>
      <c r="B380" s="139" t="str">
        <f t="shared" si="5"/>
        <v>NO</v>
      </c>
    </row>
    <row r="381" spans="1:2" x14ac:dyDescent="0.2">
      <c r="A381" s="139">
        <v>380</v>
      </c>
      <c r="B381" s="139" t="str">
        <f t="shared" si="5"/>
        <v>NP</v>
      </c>
    </row>
    <row r="382" spans="1:2" x14ac:dyDescent="0.2">
      <c r="A382" s="139">
        <v>381</v>
      </c>
      <c r="B382" s="139" t="str">
        <f t="shared" si="5"/>
        <v>NQ</v>
      </c>
    </row>
    <row r="383" spans="1:2" x14ac:dyDescent="0.2">
      <c r="A383" s="139">
        <v>382</v>
      </c>
      <c r="B383" s="139" t="str">
        <f t="shared" si="5"/>
        <v>NR</v>
      </c>
    </row>
    <row r="384" spans="1:2" x14ac:dyDescent="0.2">
      <c r="A384" s="139">
        <v>383</v>
      </c>
      <c r="B384" s="139" t="str">
        <f t="shared" si="5"/>
        <v>NS</v>
      </c>
    </row>
    <row r="385" spans="1:2" x14ac:dyDescent="0.2">
      <c r="A385" s="139">
        <v>384</v>
      </c>
      <c r="B385" s="139" t="str">
        <f t="shared" si="5"/>
        <v>NT</v>
      </c>
    </row>
    <row r="386" spans="1:2" x14ac:dyDescent="0.2">
      <c r="A386" s="139">
        <v>385</v>
      </c>
      <c r="B386" s="139" t="str">
        <f t="shared" ref="B386:B449" si="6">SUBSTITUTE(ADDRESS(1,A386,4),"1","")</f>
        <v>NU</v>
      </c>
    </row>
    <row r="387" spans="1:2" x14ac:dyDescent="0.2">
      <c r="A387" s="139">
        <v>386</v>
      </c>
      <c r="B387" s="139" t="str">
        <f t="shared" si="6"/>
        <v>NV</v>
      </c>
    </row>
    <row r="388" spans="1:2" x14ac:dyDescent="0.2">
      <c r="A388" s="139">
        <v>387</v>
      </c>
      <c r="B388" s="139" t="str">
        <f t="shared" si="6"/>
        <v>NW</v>
      </c>
    </row>
    <row r="389" spans="1:2" x14ac:dyDescent="0.2">
      <c r="A389" s="139">
        <v>388</v>
      </c>
      <c r="B389" s="139" t="str">
        <f t="shared" si="6"/>
        <v>NX</v>
      </c>
    </row>
    <row r="390" spans="1:2" x14ac:dyDescent="0.2">
      <c r="A390" s="139">
        <v>389</v>
      </c>
      <c r="B390" s="139" t="str">
        <f t="shared" si="6"/>
        <v>NY</v>
      </c>
    </row>
    <row r="391" spans="1:2" x14ac:dyDescent="0.2">
      <c r="A391" s="139">
        <v>390</v>
      </c>
      <c r="B391" s="139" t="str">
        <f t="shared" si="6"/>
        <v>NZ</v>
      </c>
    </row>
    <row r="392" spans="1:2" x14ac:dyDescent="0.2">
      <c r="A392" s="139">
        <v>391</v>
      </c>
      <c r="B392" s="139" t="str">
        <f t="shared" si="6"/>
        <v>OA</v>
      </c>
    </row>
    <row r="393" spans="1:2" x14ac:dyDescent="0.2">
      <c r="A393" s="139">
        <v>392</v>
      </c>
      <c r="B393" s="139" t="str">
        <f t="shared" si="6"/>
        <v>OB</v>
      </c>
    </row>
    <row r="394" spans="1:2" x14ac:dyDescent="0.2">
      <c r="A394" s="139">
        <v>393</v>
      </c>
      <c r="B394" s="139" t="str">
        <f t="shared" si="6"/>
        <v>OC</v>
      </c>
    </row>
    <row r="395" spans="1:2" x14ac:dyDescent="0.2">
      <c r="A395" s="139">
        <v>394</v>
      </c>
      <c r="B395" s="139" t="str">
        <f t="shared" si="6"/>
        <v>OD</v>
      </c>
    </row>
    <row r="396" spans="1:2" x14ac:dyDescent="0.2">
      <c r="A396" s="139">
        <v>395</v>
      </c>
      <c r="B396" s="139" t="str">
        <f t="shared" si="6"/>
        <v>OE</v>
      </c>
    </row>
    <row r="397" spans="1:2" x14ac:dyDescent="0.2">
      <c r="A397" s="139">
        <v>396</v>
      </c>
      <c r="B397" s="139" t="str">
        <f t="shared" si="6"/>
        <v>OF</v>
      </c>
    </row>
    <row r="398" spans="1:2" x14ac:dyDescent="0.2">
      <c r="A398" s="139">
        <v>397</v>
      </c>
      <c r="B398" s="139" t="str">
        <f t="shared" si="6"/>
        <v>OG</v>
      </c>
    </row>
    <row r="399" spans="1:2" x14ac:dyDescent="0.2">
      <c r="A399" s="139">
        <v>398</v>
      </c>
      <c r="B399" s="139" t="str">
        <f t="shared" si="6"/>
        <v>OH</v>
      </c>
    </row>
    <row r="400" spans="1:2" x14ac:dyDescent="0.2">
      <c r="A400" s="139">
        <v>399</v>
      </c>
      <c r="B400" s="139" t="str">
        <f t="shared" si="6"/>
        <v>OI</v>
      </c>
    </row>
    <row r="401" spans="1:2" x14ac:dyDescent="0.2">
      <c r="A401" s="139">
        <v>400</v>
      </c>
      <c r="B401" s="139" t="str">
        <f t="shared" si="6"/>
        <v>OJ</v>
      </c>
    </row>
    <row r="402" spans="1:2" x14ac:dyDescent="0.2">
      <c r="A402" s="139">
        <v>401</v>
      </c>
      <c r="B402" s="139" t="str">
        <f t="shared" si="6"/>
        <v>OK</v>
      </c>
    </row>
    <row r="403" spans="1:2" x14ac:dyDescent="0.2">
      <c r="A403" s="139">
        <v>402</v>
      </c>
      <c r="B403" s="139" t="str">
        <f t="shared" si="6"/>
        <v>OL</v>
      </c>
    </row>
    <row r="404" spans="1:2" x14ac:dyDescent="0.2">
      <c r="A404" s="139">
        <v>403</v>
      </c>
      <c r="B404" s="139" t="str">
        <f t="shared" si="6"/>
        <v>OM</v>
      </c>
    </row>
    <row r="405" spans="1:2" x14ac:dyDescent="0.2">
      <c r="A405" s="139">
        <v>404</v>
      </c>
      <c r="B405" s="139" t="str">
        <f t="shared" si="6"/>
        <v>ON</v>
      </c>
    </row>
    <row r="406" spans="1:2" x14ac:dyDescent="0.2">
      <c r="A406" s="139">
        <v>405</v>
      </c>
      <c r="B406" s="139" t="str">
        <f t="shared" si="6"/>
        <v>OO</v>
      </c>
    </row>
    <row r="407" spans="1:2" x14ac:dyDescent="0.2">
      <c r="A407" s="139">
        <v>406</v>
      </c>
      <c r="B407" s="139" t="str">
        <f t="shared" si="6"/>
        <v>OP</v>
      </c>
    </row>
    <row r="408" spans="1:2" x14ac:dyDescent="0.2">
      <c r="A408" s="139">
        <v>407</v>
      </c>
      <c r="B408" s="139" t="str">
        <f t="shared" si="6"/>
        <v>OQ</v>
      </c>
    </row>
    <row r="409" spans="1:2" x14ac:dyDescent="0.2">
      <c r="A409" s="139">
        <v>408</v>
      </c>
      <c r="B409" s="139" t="str">
        <f t="shared" si="6"/>
        <v>OR</v>
      </c>
    </row>
    <row r="410" spans="1:2" x14ac:dyDescent="0.2">
      <c r="A410" s="139">
        <v>409</v>
      </c>
      <c r="B410" s="139" t="str">
        <f t="shared" si="6"/>
        <v>OS</v>
      </c>
    </row>
    <row r="411" spans="1:2" x14ac:dyDescent="0.2">
      <c r="A411" s="139">
        <v>410</v>
      </c>
      <c r="B411" s="139" t="str">
        <f t="shared" si="6"/>
        <v>OT</v>
      </c>
    </row>
    <row r="412" spans="1:2" x14ac:dyDescent="0.2">
      <c r="A412" s="139">
        <v>411</v>
      </c>
      <c r="B412" s="139" t="str">
        <f t="shared" si="6"/>
        <v>OU</v>
      </c>
    </row>
    <row r="413" spans="1:2" x14ac:dyDescent="0.2">
      <c r="A413" s="139">
        <v>412</v>
      </c>
      <c r="B413" s="139" t="str">
        <f t="shared" si="6"/>
        <v>OV</v>
      </c>
    </row>
    <row r="414" spans="1:2" x14ac:dyDescent="0.2">
      <c r="A414" s="139">
        <v>413</v>
      </c>
      <c r="B414" s="139" t="str">
        <f t="shared" si="6"/>
        <v>OW</v>
      </c>
    </row>
    <row r="415" spans="1:2" x14ac:dyDescent="0.2">
      <c r="A415" s="139">
        <v>414</v>
      </c>
      <c r="B415" s="139" t="str">
        <f t="shared" si="6"/>
        <v>OX</v>
      </c>
    </row>
    <row r="416" spans="1:2" x14ac:dyDescent="0.2">
      <c r="A416" s="139">
        <v>415</v>
      </c>
      <c r="B416" s="139" t="str">
        <f t="shared" si="6"/>
        <v>OY</v>
      </c>
    </row>
    <row r="417" spans="1:2" x14ac:dyDescent="0.2">
      <c r="A417" s="139">
        <v>416</v>
      </c>
      <c r="B417" s="139" t="str">
        <f t="shared" si="6"/>
        <v>OZ</v>
      </c>
    </row>
    <row r="418" spans="1:2" x14ac:dyDescent="0.2">
      <c r="A418" s="139">
        <v>417</v>
      </c>
      <c r="B418" s="139" t="str">
        <f t="shared" si="6"/>
        <v>PA</v>
      </c>
    </row>
    <row r="419" spans="1:2" x14ac:dyDescent="0.2">
      <c r="A419" s="139">
        <v>418</v>
      </c>
      <c r="B419" s="139" t="str">
        <f t="shared" si="6"/>
        <v>PB</v>
      </c>
    </row>
    <row r="420" spans="1:2" x14ac:dyDescent="0.2">
      <c r="A420" s="139">
        <v>419</v>
      </c>
      <c r="B420" s="139" t="str">
        <f t="shared" si="6"/>
        <v>PC</v>
      </c>
    </row>
    <row r="421" spans="1:2" x14ac:dyDescent="0.2">
      <c r="A421" s="139">
        <v>420</v>
      </c>
      <c r="B421" s="139" t="str">
        <f t="shared" si="6"/>
        <v>PD</v>
      </c>
    </row>
    <row r="422" spans="1:2" x14ac:dyDescent="0.2">
      <c r="A422" s="139">
        <v>421</v>
      </c>
      <c r="B422" s="139" t="str">
        <f t="shared" si="6"/>
        <v>PE</v>
      </c>
    </row>
    <row r="423" spans="1:2" x14ac:dyDescent="0.2">
      <c r="A423" s="139">
        <v>422</v>
      </c>
      <c r="B423" s="139" t="str">
        <f t="shared" si="6"/>
        <v>PF</v>
      </c>
    </row>
    <row r="424" spans="1:2" x14ac:dyDescent="0.2">
      <c r="A424" s="139">
        <v>423</v>
      </c>
      <c r="B424" s="139" t="str">
        <f t="shared" si="6"/>
        <v>PG</v>
      </c>
    </row>
    <row r="425" spans="1:2" x14ac:dyDescent="0.2">
      <c r="A425" s="139">
        <v>424</v>
      </c>
      <c r="B425" s="139" t="str">
        <f t="shared" si="6"/>
        <v>PH</v>
      </c>
    </row>
    <row r="426" spans="1:2" x14ac:dyDescent="0.2">
      <c r="A426" s="139">
        <v>425</v>
      </c>
      <c r="B426" s="139" t="str">
        <f t="shared" si="6"/>
        <v>PI</v>
      </c>
    </row>
    <row r="427" spans="1:2" x14ac:dyDescent="0.2">
      <c r="A427" s="139">
        <v>426</v>
      </c>
      <c r="B427" s="139" t="str">
        <f t="shared" si="6"/>
        <v>PJ</v>
      </c>
    </row>
    <row r="428" spans="1:2" x14ac:dyDescent="0.2">
      <c r="A428" s="139">
        <v>427</v>
      </c>
      <c r="B428" s="139" t="str">
        <f t="shared" si="6"/>
        <v>PK</v>
      </c>
    </row>
    <row r="429" spans="1:2" x14ac:dyDescent="0.2">
      <c r="A429" s="139">
        <v>428</v>
      </c>
      <c r="B429" s="139" t="str">
        <f t="shared" si="6"/>
        <v>PL</v>
      </c>
    </row>
    <row r="430" spans="1:2" x14ac:dyDescent="0.2">
      <c r="A430" s="139">
        <v>429</v>
      </c>
      <c r="B430" s="139" t="str">
        <f t="shared" si="6"/>
        <v>PM</v>
      </c>
    </row>
    <row r="431" spans="1:2" x14ac:dyDescent="0.2">
      <c r="A431" s="139">
        <v>430</v>
      </c>
      <c r="B431" s="139" t="str">
        <f t="shared" si="6"/>
        <v>PN</v>
      </c>
    </row>
    <row r="432" spans="1:2" x14ac:dyDescent="0.2">
      <c r="A432" s="139">
        <v>431</v>
      </c>
      <c r="B432" s="139" t="str">
        <f t="shared" si="6"/>
        <v>PO</v>
      </c>
    </row>
    <row r="433" spans="1:2" x14ac:dyDescent="0.2">
      <c r="A433" s="139">
        <v>432</v>
      </c>
      <c r="B433" s="139" t="str">
        <f t="shared" si="6"/>
        <v>PP</v>
      </c>
    </row>
    <row r="434" spans="1:2" x14ac:dyDescent="0.2">
      <c r="A434" s="139">
        <v>433</v>
      </c>
      <c r="B434" s="139" t="str">
        <f t="shared" si="6"/>
        <v>PQ</v>
      </c>
    </row>
    <row r="435" spans="1:2" x14ac:dyDescent="0.2">
      <c r="A435" s="139">
        <v>434</v>
      </c>
      <c r="B435" s="139" t="str">
        <f t="shared" si="6"/>
        <v>PR</v>
      </c>
    </row>
    <row r="436" spans="1:2" x14ac:dyDescent="0.2">
      <c r="A436" s="139">
        <v>435</v>
      </c>
      <c r="B436" s="139" t="str">
        <f t="shared" si="6"/>
        <v>PS</v>
      </c>
    </row>
    <row r="437" spans="1:2" x14ac:dyDescent="0.2">
      <c r="A437" s="139">
        <v>436</v>
      </c>
      <c r="B437" s="139" t="str">
        <f t="shared" si="6"/>
        <v>PT</v>
      </c>
    </row>
    <row r="438" spans="1:2" x14ac:dyDescent="0.2">
      <c r="A438" s="139">
        <v>437</v>
      </c>
      <c r="B438" s="139" t="str">
        <f t="shared" si="6"/>
        <v>PU</v>
      </c>
    </row>
    <row r="439" spans="1:2" x14ac:dyDescent="0.2">
      <c r="A439" s="139">
        <v>438</v>
      </c>
      <c r="B439" s="139" t="str">
        <f t="shared" si="6"/>
        <v>PV</v>
      </c>
    </row>
    <row r="440" spans="1:2" x14ac:dyDescent="0.2">
      <c r="A440" s="139">
        <v>439</v>
      </c>
      <c r="B440" s="139" t="str">
        <f t="shared" si="6"/>
        <v>PW</v>
      </c>
    </row>
    <row r="441" spans="1:2" x14ac:dyDescent="0.2">
      <c r="A441" s="139">
        <v>440</v>
      </c>
      <c r="B441" s="139" t="str">
        <f t="shared" si="6"/>
        <v>PX</v>
      </c>
    </row>
    <row r="442" spans="1:2" x14ac:dyDescent="0.2">
      <c r="A442" s="139">
        <v>441</v>
      </c>
      <c r="B442" s="139" t="str">
        <f t="shared" si="6"/>
        <v>PY</v>
      </c>
    </row>
    <row r="443" spans="1:2" x14ac:dyDescent="0.2">
      <c r="A443" s="139">
        <v>442</v>
      </c>
      <c r="B443" s="139" t="str">
        <f t="shared" si="6"/>
        <v>PZ</v>
      </c>
    </row>
    <row r="444" spans="1:2" x14ac:dyDescent="0.2">
      <c r="A444" s="139">
        <v>443</v>
      </c>
      <c r="B444" s="139" t="str">
        <f t="shared" si="6"/>
        <v>QA</v>
      </c>
    </row>
    <row r="445" spans="1:2" x14ac:dyDescent="0.2">
      <c r="A445" s="139">
        <v>444</v>
      </c>
      <c r="B445" s="139" t="str">
        <f t="shared" si="6"/>
        <v>QB</v>
      </c>
    </row>
    <row r="446" spans="1:2" x14ac:dyDescent="0.2">
      <c r="A446" s="139">
        <v>445</v>
      </c>
      <c r="B446" s="139" t="str">
        <f t="shared" si="6"/>
        <v>QC</v>
      </c>
    </row>
    <row r="447" spans="1:2" x14ac:dyDescent="0.2">
      <c r="A447" s="139">
        <v>446</v>
      </c>
      <c r="B447" s="139" t="str">
        <f t="shared" si="6"/>
        <v>QD</v>
      </c>
    </row>
    <row r="448" spans="1:2" x14ac:dyDescent="0.2">
      <c r="A448" s="139">
        <v>447</v>
      </c>
      <c r="B448" s="139" t="str">
        <f t="shared" si="6"/>
        <v>QE</v>
      </c>
    </row>
    <row r="449" spans="1:2" x14ac:dyDescent="0.2">
      <c r="A449" s="139">
        <v>448</v>
      </c>
      <c r="B449" s="139" t="str">
        <f t="shared" si="6"/>
        <v>QF</v>
      </c>
    </row>
    <row r="450" spans="1:2" x14ac:dyDescent="0.2">
      <c r="A450" s="139">
        <v>449</v>
      </c>
      <c r="B450" s="139" t="str">
        <f t="shared" ref="B450:B513" si="7">SUBSTITUTE(ADDRESS(1,A450,4),"1","")</f>
        <v>QG</v>
      </c>
    </row>
    <row r="451" spans="1:2" x14ac:dyDescent="0.2">
      <c r="A451" s="139">
        <v>450</v>
      </c>
      <c r="B451" s="139" t="str">
        <f t="shared" si="7"/>
        <v>QH</v>
      </c>
    </row>
    <row r="452" spans="1:2" x14ac:dyDescent="0.2">
      <c r="A452" s="139">
        <v>451</v>
      </c>
      <c r="B452" s="139" t="str">
        <f t="shared" si="7"/>
        <v>QI</v>
      </c>
    </row>
    <row r="453" spans="1:2" x14ac:dyDescent="0.2">
      <c r="A453" s="139">
        <v>452</v>
      </c>
      <c r="B453" s="139" t="str">
        <f t="shared" si="7"/>
        <v>QJ</v>
      </c>
    </row>
    <row r="454" spans="1:2" x14ac:dyDescent="0.2">
      <c r="A454" s="139">
        <v>453</v>
      </c>
      <c r="B454" s="139" t="str">
        <f t="shared" si="7"/>
        <v>QK</v>
      </c>
    </row>
    <row r="455" spans="1:2" x14ac:dyDescent="0.2">
      <c r="A455" s="139">
        <v>454</v>
      </c>
      <c r="B455" s="139" t="str">
        <f t="shared" si="7"/>
        <v>QL</v>
      </c>
    </row>
    <row r="456" spans="1:2" x14ac:dyDescent="0.2">
      <c r="A456" s="139">
        <v>455</v>
      </c>
      <c r="B456" s="139" t="str">
        <f t="shared" si="7"/>
        <v>QM</v>
      </c>
    </row>
    <row r="457" spans="1:2" x14ac:dyDescent="0.2">
      <c r="A457" s="139">
        <v>456</v>
      </c>
      <c r="B457" s="139" t="str">
        <f t="shared" si="7"/>
        <v>QN</v>
      </c>
    </row>
    <row r="458" spans="1:2" x14ac:dyDescent="0.2">
      <c r="A458" s="139">
        <v>457</v>
      </c>
      <c r="B458" s="139" t="str">
        <f t="shared" si="7"/>
        <v>QO</v>
      </c>
    </row>
    <row r="459" spans="1:2" x14ac:dyDescent="0.2">
      <c r="A459" s="139">
        <v>458</v>
      </c>
      <c r="B459" s="139" t="str">
        <f t="shared" si="7"/>
        <v>QP</v>
      </c>
    </row>
    <row r="460" spans="1:2" x14ac:dyDescent="0.2">
      <c r="A460" s="139">
        <v>459</v>
      </c>
      <c r="B460" s="139" t="str">
        <f t="shared" si="7"/>
        <v>QQ</v>
      </c>
    </row>
    <row r="461" spans="1:2" x14ac:dyDescent="0.2">
      <c r="A461" s="139">
        <v>460</v>
      </c>
      <c r="B461" s="139" t="str">
        <f t="shared" si="7"/>
        <v>QR</v>
      </c>
    </row>
    <row r="462" spans="1:2" x14ac:dyDescent="0.2">
      <c r="A462" s="139">
        <v>461</v>
      </c>
      <c r="B462" s="139" t="str">
        <f t="shared" si="7"/>
        <v>QS</v>
      </c>
    </row>
    <row r="463" spans="1:2" x14ac:dyDescent="0.2">
      <c r="A463" s="139">
        <v>462</v>
      </c>
      <c r="B463" s="139" t="str">
        <f t="shared" si="7"/>
        <v>QT</v>
      </c>
    </row>
    <row r="464" spans="1:2" x14ac:dyDescent="0.2">
      <c r="A464" s="139">
        <v>463</v>
      </c>
      <c r="B464" s="139" t="str">
        <f t="shared" si="7"/>
        <v>QU</v>
      </c>
    </row>
    <row r="465" spans="1:2" x14ac:dyDescent="0.2">
      <c r="A465" s="139">
        <v>464</v>
      </c>
      <c r="B465" s="139" t="str">
        <f t="shared" si="7"/>
        <v>QV</v>
      </c>
    </row>
    <row r="466" spans="1:2" x14ac:dyDescent="0.2">
      <c r="A466" s="139">
        <v>465</v>
      </c>
      <c r="B466" s="139" t="str">
        <f t="shared" si="7"/>
        <v>QW</v>
      </c>
    </row>
    <row r="467" spans="1:2" x14ac:dyDescent="0.2">
      <c r="A467" s="139">
        <v>466</v>
      </c>
      <c r="B467" s="139" t="str">
        <f t="shared" si="7"/>
        <v>QX</v>
      </c>
    </row>
    <row r="468" spans="1:2" x14ac:dyDescent="0.2">
      <c r="A468" s="139">
        <v>467</v>
      </c>
      <c r="B468" s="139" t="str">
        <f t="shared" si="7"/>
        <v>QY</v>
      </c>
    </row>
    <row r="469" spans="1:2" x14ac:dyDescent="0.2">
      <c r="A469" s="139">
        <v>468</v>
      </c>
      <c r="B469" s="139" t="str">
        <f t="shared" si="7"/>
        <v>QZ</v>
      </c>
    </row>
    <row r="470" spans="1:2" x14ac:dyDescent="0.2">
      <c r="A470" s="139">
        <v>469</v>
      </c>
      <c r="B470" s="139" t="str">
        <f t="shared" si="7"/>
        <v>RA</v>
      </c>
    </row>
    <row r="471" spans="1:2" x14ac:dyDescent="0.2">
      <c r="A471" s="139">
        <v>470</v>
      </c>
      <c r="B471" s="139" t="str">
        <f t="shared" si="7"/>
        <v>RB</v>
      </c>
    </row>
    <row r="472" spans="1:2" x14ac:dyDescent="0.2">
      <c r="A472" s="139">
        <v>471</v>
      </c>
      <c r="B472" s="139" t="str">
        <f t="shared" si="7"/>
        <v>RC</v>
      </c>
    </row>
    <row r="473" spans="1:2" x14ac:dyDescent="0.2">
      <c r="A473" s="139">
        <v>472</v>
      </c>
      <c r="B473" s="139" t="str">
        <f t="shared" si="7"/>
        <v>RD</v>
      </c>
    </row>
    <row r="474" spans="1:2" x14ac:dyDescent="0.2">
      <c r="A474" s="139">
        <v>473</v>
      </c>
      <c r="B474" s="139" t="str">
        <f t="shared" si="7"/>
        <v>RE</v>
      </c>
    </row>
    <row r="475" spans="1:2" x14ac:dyDescent="0.2">
      <c r="A475" s="139">
        <v>474</v>
      </c>
      <c r="B475" s="139" t="str">
        <f t="shared" si="7"/>
        <v>RF</v>
      </c>
    </row>
    <row r="476" spans="1:2" x14ac:dyDescent="0.2">
      <c r="A476" s="139">
        <v>475</v>
      </c>
      <c r="B476" s="139" t="str">
        <f t="shared" si="7"/>
        <v>RG</v>
      </c>
    </row>
    <row r="477" spans="1:2" x14ac:dyDescent="0.2">
      <c r="A477" s="139">
        <v>476</v>
      </c>
      <c r="B477" s="139" t="str">
        <f t="shared" si="7"/>
        <v>RH</v>
      </c>
    </row>
    <row r="478" spans="1:2" x14ac:dyDescent="0.2">
      <c r="A478" s="139">
        <v>477</v>
      </c>
      <c r="B478" s="139" t="str">
        <f t="shared" si="7"/>
        <v>RI</v>
      </c>
    </row>
    <row r="479" spans="1:2" x14ac:dyDescent="0.2">
      <c r="A479" s="139">
        <v>478</v>
      </c>
      <c r="B479" s="139" t="str">
        <f t="shared" si="7"/>
        <v>RJ</v>
      </c>
    </row>
    <row r="480" spans="1:2" x14ac:dyDescent="0.2">
      <c r="A480" s="139">
        <v>479</v>
      </c>
      <c r="B480" s="139" t="str">
        <f t="shared" si="7"/>
        <v>RK</v>
      </c>
    </row>
    <row r="481" spans="1:2" x14ac:dyDescent="0.2">
      <c r="A481" s="139">
        <v>480</v>
      </c>
      <c r="B481" s="139" t="str">
        <f t="shared" si="7"/>
        <v>RL</v>
      </c>
    </row>
    <row r="482" spans="1:2" x14ac:dyDescent="0.2">
      <c r="A482" s="139">
        <v>481</v>
      </c>
      <c r="B482" s="139" t="str">
        <f t="shared" si="7"/>
        <v>RM</v>
      </c>
    </row>
    <row r="483" spans="1:2" x14ac:dyDescent="0.2">
      <c r="A483" s="139">
        <v>482</v>
      </c>
      <c r="B483" s="139" t="str">
        <f t="shared" si="7"/>
        <v>RN</v>
      </c>
    </row>
    <row r="484" spans="1:2" x14ac:dyDescent="0.2">
      <c r="A484" s="139">
        <v>483</v>
      </c>
      <c r="B484" s="139" t="str">
        <f t="shared" si="7"/>
        <v>RO</v>
      </c>
    </row>
    <row r="485" spans="1:2" x14ac:dyDescent="0.2">
      <c r="A485" s="139">
        <v>484</v>
      </c>
      <c r="B485" s="139" t="str">
        <f t="shared" si="7"/>
        <v>RP</v>
      </c>
    </row>
    <row r="486" spans="1:2" x14ac:dyDescent="0.2">
      <c r="A486" s="139">
        <v>485</v>
      </c>
      <c r="B486" s="139" t="str">
        <f t="shared" si="7"/>
        <v>RQ</v>
      </c>
    </row>
    <row r="487" spans="1:2" x14ac:dyDescent="0.2">
      <c r="A487" s="139">
        <v>486</v>
      </c>
      <c r="B487" s="139" t="str">
        <f t="shared" si="7"/>
        <v>RR</v>
      </c>
    </row>
    <row r="488" spans="1:2" x14ac:dyDescent="0.2">
      <c r="A488" s="139">
        <v>487</v>
      </c>
      <c r="B488" s="139" t="str">
        <f t="shared" si="7"/>
        <v>RS</v>
      </c>
    </row>
    <row r="489" spans="1:2" x14ac:dyDescent="0.2">
      <c r="A489" s="139">
        <v>488</v>
      </c>
      <c r="B489" s="139" t="str">
        <f t="shared" si="7"/>
        <v>RT</v>
      </c>
    </row>
    <row r="490" spans="1:2" x14ac:dyDescent="0.2">
      <c r="A490" s="139">
        <v>489</v>
      </c>
      <c r="B490" s="139" t="str">
        <f t="shared" si="7"/>
        <v>RU</v>
      </c>
    </row>
    <row r="491" spans="1:2" x14ac:dyDescent="0.2">
      <c r="A491" s="139">
        <v>490</v>
      </c>
      <c r="B491" s="139" t="str">
        <f t="shared" si="7"/>
        <v>RV</v>
      </c>
    </row>
    <row r="492" spans="1:2" x14ac:dyDescent="0.2">
      <c r="A492" s="139">
        <v>491</v>
      </c>
      <c r="B492" s="139" t="str">
        <f t="shared" si="7"/>
        <v>RW</v>
      </c>
    </row>
    <row r="493" spans="1:2" x14ac:dyDescent="0.2">
      <c r="A493" s="139">
        <v>492</v>
      </c>
      <c r="B493" s="139" t="str">
        <f t="shared" si="7"/>
        <v>RX</v>
      </c>
    </row>
    <row r="494" spans="1:2" x14ac:dyDescent="0.2">
      <c r="A494" s="139">
        <v>493</v>
      </c>
      <c r="B494" s="139" t="str">
        <f t="shared" si="7"/>
        <v>RY</v>
      </c>
    </row>
    <row r="495" spans="1:2" x14ac:dyDescent="0.2">
      <c r="A495" s="139">
        <v>494</v>
      </c>
      <c r="B495" s="139" t="str">
        <f t="shared" si="7"/>
        <v>RZ</v>
      </c>
    </row>
  </sheetData>
  <mergeCells count="4">
    <mergeCell ref="G4:H4"/>
    <mergeCell ref="G5:H5"/>
    <mergeCell ref="D1:E1"/>
    <mergeCell ref="D6:E6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F26"/>
  <sheetViews>
    <sheetView workbookViewId="0">
      <selection activeCell="D5" sqref="D5:E6"/>
    </sheetView>
  </sheetViews>
  <sheetFormatPr defaultRowHeight="15" x14ac:dyDescent="0.2"/>
  <cols>
    <col min="1" max="1" width="22.5703125" style="19" bestFit="1" customWidth="1"/>
    <col min="2" max="2" width="23" style="19" bestFit="1" customWidth="1"/>
    <col min="3" max="3" width="22.5703125" style="19" bestFit="1" customWidth="1"/>
    <col min="4" max="4" width="24.140625" style="19" bestFit="1" customWidth="1"/>
    <col min="5" max="5" width="18.140625" style="19" bestFit="1" customWidth="1"/>
    <col min="6" max="6" width="9.140625" style="37"/>
    <col min="7" max="16384" width="9.140625" style="19"/>
  </cols>
  <sheetData>
    <row r="1" spans="1:6" ht="15.75" thickBot="1" x14ac:dyDescent="0.25">
      <c r="A1" s="24" t="s">
        <v>0</v>
      </c>
      <c r="B1" s="25" t="s">
        <v>1</v>
      </c>
      <c r="C1" s="25" t="s">
        <v>8</v>
      </c>
      <c r="D1" s="26" t="s">
        <v>2</v>
      </c>
      <c r="E1" s="27" t="s">
        <v>3</v>
      </c>
    </row>
    <row r="2" spans="1:6" x14ac:dyDescent="0.2">
      <c r="A2" s="28">
        <f>SUM(A6:A26)</f>
        <v>200094</v>
      </c>
      <c r="B2" s="28">
        <f>SUM(B6:B26)</f>
        <v>240134</v>
      </c>
      <c r="C2" s="28">
        <f>B2-A2</f>
        <v>40040</v>
      </c>
      <c r="D2" s="29">
        <f>C2/A2</f>
        <v>0.20010595020340441</v>
      </c>
      <c r="E2" s="28">
        <f>A2*(D2+1)</f>
        <v>240134</v>
      </c>
    </row>
    <row r="4" spans="1:6" ht="15.75" thickBot="1" x14ac:dyDescent="0.25"/>
    <row r="5" spans="1:6" ht="15.75" thickBot="1" x14ac:dyDescent="0.25">
      <c r="A5" s="30" t="s">
        <v>4</v>
      </c>
      <c r="B5" s="31" t="s">
        <v>5</v>
      </c>
      <c r="D5" s="149" t="s">
        <v>6</v>
      </c>
      <c r="E5" s="149"/>
      <c r="F5" s="38"/>
    </row>
    <row r="6" spans="1:6" x14ac:dyDescent="0.2">
      <c r="A6" s="32"/>
      <c r="B6" s="32"/>
      <c r="D6" s="150" t="s">
        <v>7</v>
      </c>
      <c r="E6" s="150"/>
      <c r="F6" s="38"/>
    </row>
    <row r="7" spans="1:6" x14ac:dyDescent="0.2">
      <c r="A7" s="32">
        <v>200094</v>
      </c>
      <c r="B7" s="32">
        <v>240134</v>
      </c>
    </row>
    <row r="8" spans="1:6" x14ac:dyDescent="0.2">
      <c r="A8" s="32"/>
      <c r="B8" s="32"/>
    </row>
    <row r="9" spans="1:6" x14ac:dyDescent="0.2">
      <c r="A9" s="32"/>
      <c r="B9" s="32"/>
    </row>
    <row r="10" spans="1:6" x14ac:dyDescent="0.2">
      <c r="A10" s="32"/>
      <c r="B10" s="32"/>
    </row>
    <row r="11" spans="1:6" x14ac:dyDescent="0.2">
      <c r="A11" s="32"/>
      <c r="B11" s="32"/>
    </row>
    <row r="12" spans="1:6" x14ac:dyDescent="0.2">
      <c r="A12" s="32"/>
      <c r="B12" s="32"/>
    </row>
    <row r="13" spans="1:6" x14ac:dyDescent="0.2">
      <c r="A13" s="32"/>
      <c r="B13" s="32"/>
    </row>
    <row r="14" spans="1:6" x14ac:dyDescent="0.2">
      <c r="A14" s="32"/>
      <c r="B14" s="32"/>
    </row>
    <row r="15" spans="1:6" x14ac:dyDescent="0.2">
      <c r="A15" s="32"/>
      <c r="B15" s="32"/>
    </row>
    <row r="16" spans="1:6" x14ac:dyDescent="0.2">
      <c r="A16" s="32"/>
      <c r="B16" s="32"/>
    </row>
    <row r="17" spans="1:2" x14ac:dyDescent="0.2">
      <c r="A17" s="32"/>
      <c r="B17" s="32"/>
    </row>
    <row r="18" spans="1:2" x14ac:dyDescent="0.2">
      <c r="A18" s="32"/>
      <c r="B18" s="32"/>
    </row>
    <row r="19" spans="1:2" x14ac:dyDescent="0.2">
      <c r="A19" s="32"/>
      <c r="B19" s="32"/>
    </row>
    <row r="20" spans="1:2" x14ac:dyDescent="0.2">
      <c r="A20" s="32"/>
      <c r="B20" s="32"/>
    </row>
    <row r="21" spans="1:2" x14ac:dyDescent="0.2">
      <c r="A21" s="32"/>
      <c r="B21" s="32"/>
    </row>
    <row r="22" spans="1:2" x14ac:dyDescent="0.2">
      <c r="A22" s="32"/>
      <c r="B22" s="32"/>
    </row>
    <row r="23" spans="1:2" x14ac:dyDescent="0.2">
      <c r="A23" s="32"/>
      <c r="B23" s="32"/>
    </row>
    <row r="24" spans="1:2" x14ac:dyDescent="0.2">
      <c r="A24" s="32"/>
      <c r="B24" s="32"/>
    </row>
    <row r="25" spans="1:2" x14ac:dyDescent="0.2">
      <c r="A25" s="32"/>
      <c r="B25" s="32"/>
    </row>
    <row r="26" spans="1:2" x14ac:dyDescent="0.2">
      <c r="A26" s="32"/>
      <c r="B26" s="32"/>
    </row>
  </sheetData>
  <mergeCells count="2">
    <mergeCell ref="D5:E5"/>
    <mergeCell ref="D6:E6"/>
  </mergeCells>
  <printOptions horizontalCentered="1" verticalCentered="1"/>
  <pageMargins left="0.2" right="0.2" top="0.5" bottom="0.5" header="0.3" footer="0.3"/>
  <pageSetup scale="75" orientation="landscape" r:id="rId1"/>
  <headerFooter>
    <oddFooter>&amp;LDesigned and Writen By Chad Jans&amp;C&amp;A Output Summary&amp;RPage &amp;P of &amp;N and Printed
&amp;D at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FF00"/>
    <pageSetUpPr fitToPage="1"/>
  </sheetPr>
  <dimension ref="A1:I33"/>
  <sheetViews>
    <sheetView zoomScaleNormal="100" workbookViewId="0">
      <selection activeCell="I39" sqref="H39:I40"/>
    </sheetView>
  </sheetViews>
  <sheetFormatPr defaultRowHeight="15" x14ac:dyDescent="0.2"/>
  <cols>
    <col min="1" max="1" width="14.140625" style="19" bestFit="1" customWidth="1"/>
    <col min="2" max="2" width="21.28515625" style="43" bestFit="1" customWidth="1"/>
    <col min="3" max="3" width="21" style="44" bestFit="1" customWidth="1"/>
    <col min="4" max="16384" width="9.140625" style="19"/>
  </cols>
  <sheetData>
    <row r="1" spans="1:9" ht="15.75" thickBot="1" x14ac:dyDescent="0.25">
      <c r="A1" s="154" t="s">
        <v>48</v>
      </c>
      <c r="B1" s="155"/>
      <c r="C1" s="156"/>
    </row>
    <row r="2" spans="1:9" x14ac:dyDescent="0.2">
      <c r="A2" s="63" t="s">
        <v>36</v>
      </c>
      <c r="B2" s="64" t="s">
        <v>34</v>
      </c>
      <c r="C2" s="65" t="s">
        <v>35</v>
      </c>
      <c r="E2" s="149" t="s">
        <v>6</v>
      </c>
      <c r="F2" s="149"/>
      <c r="G2" s="149"/>
      <c r="H2" s="149"/>
      <c r="I2" s="149"/>
    </row>
    <row r="3" spans="1:9" x14ac:dyDescent="0.2">
      <c r="A3" s="40">
        <v>1</v>
      </c>
      <c r="B3" s="45">
        <v>100</v>
      </c>
      <c r="C3" s="46">
        <f>B3/$B$33</f>
        <v>7.02247191011236E-2</v>
      </c>
      <c r="E3" s="153" t="s">
        <v>7</v>
      </c>
      <c r="F3" s="150"/>
      <c r="G3" s="150"/>
      <c r="H3" s="150"/>
      <c r="I3" s="150"/>
    </row>
    <row r="4" spans="1:9" x14ac:dyDescent="0.2">
      <c r="A4" s="40">
        <v>2</v>
      </c>
      <c r="B4" s="45">
        <v>100</v>
      </c>
      <c r="C4" s="46">
        <f>B4/$B$33</f>
        <v>7.02247191011236E-2</v>
      </c>
    </row>
    <row r="5" spans="1:9" x14ac:dyDescent="0.2">
      <c r="A5" s="40">
        <v>3</v>
      </c>
      <c r="B5" s="45">
        <v>55</v>
      </c>
      <c r="C5" s="46">
        <f>B5/$B$33</f>
        <v>3.8623595505617975E-2</v>
      </c>
    </row>
    <row r="6" spans="1:9" x14ac:dyDescent="0.2">
      <c r="A6" s="40">
        <v>4</v>
      </c>
      <c r="B6" s="45">
        <v>5</v>
      </c>
      <c r="C6" s="46">
        <f>B6/$B$33</f>
        <v>3.5112359550561797E-3</v>
      </c>
    </row>
    <row r="7" spans="1:9" x14ac:dyDescent="0.2">
      <c r="A7" s="40">
        <v>5</v>
      </c>
      <c r="B7" s="45">
        <v>544</v>
      </c>
      <c r="C7" s="46">
        <f>B7/$B$33</f>
        <v>0.38202247191011235</v>
      </c>
    </row>
    <row r="8" spans="1:9" x14ac:dyDescent="0.2">
      <c r="A8" s="40">
        <v>6</v>
      </c>
      <c r="B8" s="45">
        <v>448</v>
      </c>
      <c r="C8" s="46">
        <f t="shared" ref="C8:C32" si="0">B8/$B$33</f>
        <v>0.3146067415730337</v>
      </c>
    </row>
    <row r="9" spans="1:9" x14ac:dyDescent="0.2">
      <c r="A9" s="40">
        <v>7</v>
      </c>
      <c r="B9" s="45">
        <v>44</v>
      </c>
      <c r="C9" s="46">
        <f t="shared" si="0"/>
        <v>3.0898876404494381E-2</v>
      </c>
    </row>
    <row r="10" spans="1:9" x14ac:dyDescent="0.2">
      <c r="A10" s="40">
        <v>8</v>
      </c>
      <c r="B10" s="45">
        <v>113</v>
      </c>
      <c r="C10" s="46">
        <f t="shared" si="0"/>
        <v>7.9353932584269662E-2</v>
      </c>
    </row>
    <row r="11" spans="1:9" x14ac:dyDescent="0.2">
      <c r="A11" s="40">
        <v>9</v>
      </c>
      <c r="B11" s="45">
        <v>15</v>
      </c>
      <c r="C11" s="46">
        <f t="shared" si="0"/>
        <v>1.0533707865168539E-2</v>
      </c>
    </row>
    <row r="12" spans="1:9" x14ac:dyDescent="0.2">
      <c r="A12" s="40">
        <v>10</v>
      </c>
      <c r="B12" s="45"/>
      <c r="C12" s="46">
        <f t="shared" si="0"/>
        <v>0</v>
      </c>
    </row>
    <row r="13" spans="1:9" x14ac:dyDescent="0.2">
      <c r="A13" s="40">
        <v>11</v>
      </c>
      <c r="B13" s="45"/>
      <c r="C13" s="46">
        <f t="shared" si="0"/>
        <v>0</v>
      </c>
    </row>
    <row r="14" spans="1:9" x14ac:dyDescent="0.2">
      <c r="A14" s="40">
        <v>12</v>
      </c>
      <c r="B14" s="45"/>
      <c r="C14" s="46">
        <f t="shared" si="0"/>
        <v>0</v>
      </c>
    </row>
    <row r="15" spans="1:9" x14ac:dyDescent="0.2">
      <c r="A15" s="40">
        <v>13</v>
      </c>
      <c r="B15" s="45"/>
      <c r="C15" s="46">
        <f t="shared" si="0"/>
        <v>0</v>
      </c>
    </row>
    <row r="16" spans="1:9" x14ac:dyDescent="0.2">
      <c r="A16" s="40">
        <v>14</v>
      </c>
      <c r="B16" s="45"/>
      <c r="C16" s="46">
        <f t="shared" si="0"/>
        <v>0</v>
      </c>
    </row>
    <row r="17" spans="1:3" x14ac:dyDescent="0.2">
      <c r="A17" s="40">
        <v>15</v>
      </c>
      <c r="B17" s="45"/>
      <c r="C17" s="46">
        <f t="shared" si="0"/>
        <v>0</v>
      </c>
    </row>
    <row r="18" spans="1:3" x14ac:dyDescent="0.2">
      <c r="A18" s="40">
        <v>16</v>
      </c>
      <c r="B18" s="45"/>
      <c r="C18" s="46">
        <f t="shared" si="0"/>
        <v>0</v>
      </c>
    </row>
    <row r="19" spans="1:3" x14ac:dyDescent="0.2">
      <c r="A19" s="40">
        <v>17</v>
      </c>
      <c r="B19" s="45"/>
      <c r="C19" s="46">
        <f t="shared" si="0"/>
        <v>0</v>
      </c>
    </row>
    <row r="20" spans="1:3" x14ac:dyDescent="0.2">
      <c r="A20" s="40">
        <v>18</v>
      </c>
      <c r="B20" s="45"/>
      <c r="C20" s="46">
        <f t="shared" si="0"/>
        <v>0</v>
      </c>
    </row>
    <row r="21" spans="1:3" x14ac:dyDescent="0.2">
      <c r="A21" s="40">
        <v>19</v>
      </c>
      <c r="B21" s="45"/>
      <c r="C21" s="46">
        <f t="shared" si="0"/>
        <v>0</v>
      </c>
    </row>
    <row r="22" spans="1:3" x14ac:dyDescent="0.2">
      <c r="A22" s="40">
        <v>20</v>
      </c>
      <c r="B22" s="45"/>
      <c r="C22" s="46">
        <f t="shared" si="0"/>
        <v>0</v>
      </c>
    </row>
    <row r="23" spans="1:3" x14ac:dyDescent="0.2">
      <c r="A23" s="40">
        <v>21</v>
      </c>
      <c r="B23" s="45"/>
      <c r="C23" s="46">
        <f t="shared" si="0"/>
        <v>0</v>
      </c>
    </row>
    <row r="24" spans="1:3" x14ac:dyDescent="0.2">
      <c r="A24" s="40">
        <v>22</v>
      </c>
      <c r="B24" s="45"/>
      <c r="C24" s="46">
        <f t="shared" si="0"/>
        <v>0</v>
      </c>
    </row>
    <row r="25" spans="1:3" x14ac:dyDescent="0.2">
      <c r="A25" s="40">
        <v>23</v>
      </c>
      <c r="B25" s="45"/>
      <c r="C25" s="46">
        <f t="shared" si="0"/>
        <v>0</v>
      </c>
    </row>
    <row r="26" spans="1:3" x14ac:dyDescent="0.2">
      <c r="A26" s="40">
        <v>24</v>
      </c>
      <c r="B26" s="45"/>
      <c r="C26" s="46">
        <f t="shared" si="0"/>
        <v>0</v>
      </c>
    </row>
    <row r="27" spans="1:3" x14ac:dyDescent="0.2">
      <c r="A27" s="40">
        <v>25</v>
      </c>
      <c r="B27" s="45"/>
      <c r="C27" s="46">
        <f t="shared" si="0"/>
        <v>0</v>
      </c>
    </row>
    <row r="28" spans="1:3" x14ac:dyDescent="0.2">
      <c r="A28" s="40">
        <v>26</v>
      </c>
      <c r="B28" s="45"/>
      <c r="C28" s="46">
        <f t="shared" si="0"/>
        <v>0</v>
      </c>
    </row>
    <row r="29" spans="1:3" x14ac:dyDescent="0.2">
      <c r="A29" s="40">
        <v>27</v>
      </c>
      <c r="B29" s="45"/>
      <c r="C29" s="46">
        <f t="shared" si="0"/>
        <v>0</v>
      </c>
    </row>
    <row r="30" spans="1:3" x14ac:dyDescent="0.2">
      <c r="A30" s="40">
        <v>28</v>
      </c>
      <c r="B30" s="45"/>
      <c r="C30" s="46">
        <f t="shared" si="0"/>
        <v>0</v>
      </c>
    </row>
    <row r="31" spans="1:3" x14ac:dyDescent="0.2">
      <c r="A31" s="40">
        <v>29</v>
      </c>
      <c r="B31" s="45"/>
      <c r="C31" s="46">
        <f t="shared" si="0"/>
        <v>0</v>
      </c>
    </row>
    <row r="32" spans="1:3" x14ac:dyDescent="0.2">
      <c r="A32" s="40">
        <v>30</v>
      </c>
      <c r="B32" s="45"/>
      <c r="C32" s="46">
        <f t="shared" si="0"/>
        <v>0</v>
      </c>
    </row>
    <row r="33" spans="1:3" x14ac:dyDescent="0.2">
      <c r="A33" s="48" t="s">
        <v>37</v>
      </c>
      <c r="B33" s="45">
        <f>SUM(B3:B32)</f>
        <v>1424</v>
      </c>
      <c r="C33" s="46">
        <f>SUM(C3:C32)</f>
        <v>1</v>
      </c>
    </row>
  </sheetData>
  <mergeCells count="3">
    <mergeCell ref="E2:I2"/>
    <mergeCell ref="E3:I3"/>
    <mergeCell ref="A1:C1"/>
  </mergeCells>
  <conditionalFormatting sqref="C2:C1048576">
    <cfRule type="cellIs" dxfId="1" priority="1" operator="equal">
      <formula>0</formula>
    </cfRule>
  </conditionalFormatting>
  <printOptions horizontalCentered="1" verticalCentered="1"/>
  <pageMargins left="0.2" right="0.2" top="0.5" bottom="0.5" header="0.3" footer="0.3"/>
  <pageSetup scale="86" orientation="landscape" r:id="rId1"/>
  <headerFooter>
    <oddFooter>&amp;LDesigned and Writen By Chad Jans&amp;C&amp;A Output Summary&amp;RPage &amp;P of &amp;N and Printed
&amp;D at 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F00"/>
  </sheetPr>
  <dimension ref="A1:I27"/>
  <sheetViews>
    <sheetView workbookViewId="0">
      <selection activeCell="C30" sqref="C30"/>
    </sheetView>
  </sheetViews>
  <sheetFormatPr defaultRowHeight="15" x14ac:dyDescent="0.2"/>
  <cols>
    <col min="1" max="3" width="20.7109375" style="19" customWidth="1"/>
    <col min="4" max="16384" width="9.140625" style="19"/>
  </cols>
  <sheetData>
    <row r="1" spans="1:9" ht="15.75" thickBot="1" x14ac:dyDescent="0.25">
      <c r="A1" s="157" t="s">
        <v>9</v>
      </c>
      <c r="B1" s="158"/>
      <c r="C1" s="159"/>
      <c r="E1" s="149" t="s">
        <v>6</v>
      </c>
      <c r="F1" s="149"/>
      <c r="G1" s="149"/>
      <c r="H1" s="149"/>
      <c r="I1" s="149"/>
    </row>
    <row r="2" spans="1:9" x14ac:dyDescent="0.2">
      <c r="A2" s="66" t="s">
        <v>10</v>
      </c>
      <c r="B2" s="73" t="s">
        <v>11</v>
      </c>
      <c r="C2" s="160"/>
      <c r="E2" s="150" t="s">
        <v>7</v>
      </c>
      <c r="F2" s="150"/>
      <c r="G2" s="150"/>
      <c r="H2" s="150"/>
      <c r="I2" s="150"/>
    </row>
    <row r="3" spans="1:9" x14ac:dyDescent="0.2">
      <c r="A3" s="71">
        <v>39.370100000000001</v>
      </c>
      <c r="B3" s="71">
        <f>CONVERT($A$3, "in", "ft")</f>
        <v>3.2808416666666669</v>
      </c>
      <c r="C3" s="161"/>
    </row>
    <row r="4" spans="1:9" x14ac:dyDescent="0.2">
      <c r="A4" s="67" t="s">
        <v>10</v>
      </c>
      <c r="B4" s="74" t="s">
        <v>11</v>
      </c>
      <c r="C4" s="75" t="s">
        <v>10</v>
      </c>
    </row>
    <row r="5" spans="1:9" x14ac:dyDescent="0.2">
      <c r="A5" s="71">
        <v>39.370100000000001</v>
      </c>
      <c r="B5" s="71">
        <f>INT(CONVERT($A$5, "in", "ft"))</f>
        <v>3</v>
      </c>
      <c r="C5" s="79">
        <f>(CONVERT($A$5, "in", "ft")-B5)*12</f>
        <v>3.3701000000000025</v>
      </c>
    </row>
    <row r="6" spans="1:9" x14ac:dyDescent="0.2">
      <c r="A6" s="20"/>
      <c r="B6" s="20"/>
      <c r="C6" s="21"/>
    </row>
    <row r="7" spans="1:9" ht="15.75" thickBot="1" x14ac:dyDescent="0.25">
      <c r="A7" s="22"/>
      <c r="B7" s="22"/>
      <c r="C7" s="23"/>
    </row>
    <row r="8" spans="1:9" ht="15.75" thickBot="1" x14ac:dyDescent="0.25">
      <c r="A8" s="157" t="s">
        <v>12</v>
      </c>
      <c r="B8" s="158"/>
      <c r="C8" s="159"/>
    </row>
    <row r="9" spans="1:9" x14ac:dyDescent="0.2">
      <c r="A9" s="68" t="s">
        <v>11</v>
      </c>
      <c r="B9" s="76" t="s">
        <v>10</v>
      </c>
      <c r="C9" s="160"/>
    </row>
    <row r="10" spans="1:9" x14ac:dyDescent="0.2">
      <c r="A10" s="71">
        <v>100</v>
      </c>
      <c r="B10" s="71">
        <f>CONVERT($A$10, "ft", "in")</f>
        <v>1200</v>
      </c>
      <c r="C10" s="161"/>
    </row>
    <row r="11" spans="1:9" x14ac:dyDescent="0.2">
      <c r="A11" s="69" t="s">
        <v>11</v>
      </c>
      <c r="B11" s="70" t="s">
        <v>10</v>
      </c>
      <c r="C11" s="77" t="s">
        <v>10</v>
      </c>
    </row>
    <row r="12" spans="1:9" x14ac:dyDescent="0.2">
      <c r="A12" s="62">
        <v>12</v>
      </c>
      <c r="B12" s="71">
        <v>3</v>
      </c>
      <c r="C12" s="71">
        <f>CONVERT($A$12, "ft", "in")+B12</f>
        <v>147</v>
      </c>
    </row>
    <row r="13" spans="1:9" x14ac:dyDescent="0.2">
      <c r="A13" s="22"/>
      <c r="B13" s="23"/>
      <c r="C13" s="23"/>
    </row>
    <row r="14" spans="1:9" x14ac:dyDescent="0.2">
      <c r="A14" s="22"/>
      <c r="B14" s="23"/>
      <c r="C14" s="23"/>
    </row>
    <row r="15" spans="1:9" ht="15.75" thickBot="1" x14ac:dyDescent="0.25">
      <c r="A15" s="22"/>
      <c r="B15" s="23"/>
      <c r="C15" s="23"/>
    </row>
    <row r="16" spans="1:9" ht="15.75" thickBot="1" x14ac:dyDescent="0.25">
      <c r="A16" s="157" t="s">
        <v>13</v>
      </c>
      <c r="B16" s="158"/>
      <c r="C16" s="159"/>
    </row>
    <row r="17" spans="1:3" x14ac:dyDescent="0.2">
      <c r="A17" s="66" t="s">
        <v>10</v>
      </c>
      <c r="B17" s="73" t="s">
        <v>11</v>
      </c>
      <c r="C17" s="160"/>
    </row>
    <row r="18" spans="1:3" x14ac:dyDescent="0.2">
      <c r="A18" s="72">
        <v>14</v>
      </c>
      <c r="B18" s="72">
        <f>CONVERT($A$3, "in", "ft")</f>
        <v>3.2808416666666669</v>
      </c>
      <c r="C18" s="161"/>
    </row>
    <row r="19" spans="1:3" x14ac:dyDescent="0.2">
      <c r="A19" s="67" t="s">
        <v>10</v>
      </c>
      <c r="B19" s="74" t="s">
        <v>11</v>
      </c>
      <c r="C19" s="75" t="s">
        <v>10</v>
      </c>
    </row>
    <row r="20" spans="1:3" x14ac:dyDescent="0.2">
      <c r="A20" s="72">
        <v>27</v>
      </c>
      <c r="B20" s="72">
        <f>INT(CONVERT($A$5, "in", "ft"))</f>
        <v>3</v>
      </c>
      <c r="C20" s="78">
        <f>(CONVERT($A$5, "in", "ft")-B20)*12</f>
        <v>3.3701000000000025</v>
      </c>
    </row>
    <row r="21" spans="1:3" x14ac:dyDescent="0.2">
      <c r="A21" s="20"/>
      <c r="B21" s="20"/>
      <c r="C21" s="21"/>
    </row>
    <row r="22" spans="1:3" ht="15.75" thickBot="1" x14ac:dyDescent="0.25">
      <c r="A22" s="22"/>
      <c r="B22" s="22"/>
      <c r="C22" s="23"/>
    </row>
    <row r="23" spans="1:3" ht="15.75" thickBot="1" x14ac:dyDescent="0.25">
      <c r="A23" s="157" t="s">
        <v>14</v>
      </c>
      <c r="B23" s="158"/>
      <c r="C23" s="159"/>
    </row>
    <row r="24" spans="1:3" x14ac:dyDescent="0.2">
      <c r="A24" s="68" t="s">
        <v>11</v>
      </c>
      <c r="B24" s="76" t="s">
        <v>10</v>
      </c>
      <c r="C24" s="160"/>
    </row>
    <row r="25" spans="1:3" x14ac:dyDescent="0.2">
      <c r="A25" s="72">
        <v>12</v>
      </c>
      <c r="B25" s="72">
        <f>CONVERT($A$10, "ft", "in")</f>
        <v>1200</v>
      </c>
      <c r="C25" s="161"/>
    </row>
    <row r="26" spans="1:3" x14ac:dyDescent="0.2">
      <c r="A26" s="69" t="s">
        <v>11</v>
      </c>
      <c r="B26" s="70" t="s">
        <v>10</v>
      </c>
      <c r="C26" s="77" t="s">
        <v>10</v>
      </c>
    </row>
    <row r="27" spans="1:3" x14ac:dyDescent="0.2">
      <c r="A27" s="72">
        <v>12</v>
      </c>
      <c r="B27" s="72">
        <v>3</v>
      </c>
      <c r="C27" s="72">
        <f>CONVERT($A$12, "ft", "in")+B27</f>
        <v>147</v>
      </c>
    </row>
  </sheetData>
  <mergeCells count="10">
    <mergeCell ref="A23:C23"/>
    <mergeCell ref="C24:C25"/>
    <mergeCell ref="E1:I1"/>
    <mergeCell ref="E2:I2"/>
    <mergeCell ref="A1:C1"/>
    <mergeCell ref="C2:C3"/>
    <mergeCell ref="A8:C8"/>
    <mergeCell ref="C9:C10"/>
    <mergeCell ref="A16:C16"/>
    <mergeCell ref="C17:C18"/>
  </mergeCells>
  <printOptions horizontalCentered="1" verticalCentered="1"/>
  <pageMargins left="0.2" right="0.2" top="0.5" bottom="0.5" header="0.3" footer="0.3"/>
  <pageSetup scale="75" orientation="landscape" r:id="rId1"/>
  <headerFooter>
    <oddFooter>&amp;LDesigned and Writen By Chad Jans&amp;C&amp;A Output Summary&amp;RPage &amp;P of &amp;N and Printed
&amp;D at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I37"/>
  <sheetViews>
    <sheetView workbookViewId="0">
      <selection activeCell="G38" sqref="G38"/>
    </sheetView>
  </sheetViews>
  <sheetFormatPr defaultRowHeight="12.75" x14ac:dyDescent="0.2"/>
  <cols>
    <col min="1" max="1" width="6" style="105" bestFit="1" customWidth="1"/>
    <col min="2" max="2" width="9.140625" style="105"/>
    <col min="3" max="3" width="8.85546875" style="105" bestFit="1" customWidth="1"/>
    <col min="4" max="5" width="9.140625" style="105"/>
    <col min="6" max="6" width="6" style="105" bestFit="1" customWidth="1"/>
    <col min="7" max="16384" width="9.140625" style="105"/>
  </cols>
  <sheetData>
    <row r="1" spans="1:9" x14ac:dyDescent="0.2">
      <c r="D1" s="149" t="s">
        <v>6</v>
      </c>
      <c r="E1" s="149"/>
      <c r="F1" s="149"/>
      <c r="G1" s="149"/>
      <c r="H1" s="149"/>
    </row>
    <row r="2" spans="1:9" x14ac:dyDescent="0.2">
      <c r="D2" s="150" t="s">
        <v>7</v>
      </c>
      <c r="E2" s="150"/>
      <c r="F2" s="150"/>
      <c r="G2" s="150"/>
      <c r="H2" s="150"/>
    </row>
    <row r="4" spans="1:9" ht="12.75" customHeight="1" x14ac:dyDescent="0.2">
      <c r="A4" s="164" t="s">
        <v>56</v>
      </c>
      <c r="B4" s="165" t="s">
        <v>82</v>
      </c>
      <c r="C4" s="165"/>
      <c r="D4" s="165"/>
      <c r="E4" s="165" t="s">
        <v>58</v>
      </c>
      <c r="F4" s="164" t="s">
        <v>79</v>
      </c>
      <c r="G4" s="166">
        <v>3</v>
      </c>
      <c r="H4" s="166"/>
      <c r="I4" s="166"/>
    </row>
    <row r="5" spans="1:9" ht="12.75" customHeight="1" x14ac:dyDescent="0.2">
      <c r="A5" s="164"/>
      <c r="B5" s="165"/>
      <c r="C5" s="165"/>
      <c r="D5" s="165"/>
      <c r="E5" s="165"/>
      <c r="F5" s="164"/>
      <c r="G5" s="166"/>
      <c r="H5" s="166"/>
      <c r="I5" s="166"/>
    </row>
    <row r="6" spans="1:9" ht="12.75" customHeight="1" x14ac:dyDescent="0.2">
      <c r="A6" s="164"/>
      <c r="B6" s="165"/>
      <c r="C6" s="165"/>
      <c r="D6" s="165"/>
      <c r="E6" s="165"/>
      <c r="F6" s="164"/>
      <c r="G6" s="166"/>
      <c r="H6" s="166"/>
      <c r="I6" s="166"/>
    </row>
    <row r="9" spans="1:9" ht="12.75" customHeight="1" x14ac:dyDescent="0.2">
      <c r="A9" s="162" t="s">
        <v>53</v>
      </c>
      <c r="B9" s="162"/>
      <c r="C9" s="162"/>
      <c r="D9" s="162"/>
      <c r="F9" s="162" t="s">
        <v>54</v>
      </c>
      <c r="G9" s="162"/>
      <c r="H9" s="162"/>
      <c r="I9" s="162"/>
    </row>
    <row r="10" spans="1:9" x14ac:dyDescent="0.2">
      <c r="A10" s="116" t="s">
        <v>56</v>
      </c>
      <c r="B10" s="108" t="s">
        <v>51</v>
      </c>
      <c r="C10" s="108" t="s">
        <v>50</v>
      </c>
      <c r="D10" s="108" t="s">
        <v>49</v>
      </c>
      <c r="F10" s="116" t="s">
        <v>56</v>
      </c>
      <c r="G10" s="108" t="s">
        <v>51</v>
      </c>
      <c r="H10" s="108" t="s">
        <v>50</v>
      </c>
      <c r="I10" s="108" t="s">
        <v>49</v>
      </c>
    </row>
    <row r="11" spans="1:9" x14ac:dyDescent="0.2">
      <c r="A11" s="107">
        <v>1</v>
      </c>
      <c r="B11" s="106"/>
      <c r="C11" s="106"/>
      <c r="D11" s="106">
        <v>121</v>
      </c>
      <c r="F11" s="107">
        <v>1</v>
      </c>
      <c r="G11" s="106"/>
      <c r="H11" s="106"/>
      <c r="I11" s="106">
        <v>121</v>
      </c>
    </row>
    <row r="12" spans="1:9" x14ac:dyDescent="0.2">
      <c r="A12" s="107">
        <v>2</v>
      </c>
      <c r="B12" s="106">
        <v>24</v>
      </c>
      <c r="C12" s="106">
        <v>24</v>
      </c>
      <c r="D12" s="106">
        <v>18.125</v>
      </c>
      <c r="F12" s="107">
        <v>2</v>
      </c>
      <c r="G12" s="106">
        <v>1</v>
      </c>
      <c r="H12" s="106">
        <v>1</v>
      </c>
      <c r="I12" s="106">
        <v>18.125</v>
      </c>
    </row>
    <row r="13" spans="1:9" x14ac:dyDescent="0.2">
      <c r="A13" s="107">
        <v>3</v>
      </c>
      <c r="B13" s="106"/>
      <c r="C13" s="106"/>
      <c r="D13" s="106"/>
      <c r="F13" s="107">
        <v>3</v>
      </c>
      <c r="G13" s="106">
        <v>31.875</v>
      </c>
      <c r="H13" s="106">
        <v>31.875</v>
      </c>
      <c r="I13" s="106"/>
    </row>
    <row r="14" spans="1:9" x14ac:dyDescent="0.2">
      <c r="A14" s="107">
        <v>4</v>
      </c>
      <c r="B14" s="106">
        <v>18</v>
      </c>
      <c r="C14" s="106">
        <v>18</v>
      </c>
      <c r="D14" s="106">
        <f>-5/8</f>
        <v>-0.625</v>
      </c>
      <c r="F14" s="107">
        <v>4</v>
      </c>
      <c r="G14" s="106">
        <v>3.125</v>
      </c>
      <c r="H14" s="106">
        <v>3.125</v>
      </c>
      <c r="I14" s="106">
        <f>-5/8</f>
        <v>-0.625</v>
      </c>
    </row>
    <row r="15" spans="1:9" x14ac:dyDescent="0.2">
      <c r="A15" s="107">
        <v>5</v>
      </c>
      <c r="B15" s="106">
        <v>18</v>
      </c>
      <c r="C15" s="106">
        <v>18</v>
      </c>
      <c r="D15" s="106">
        <v>-0.625</v>
      </c>
      <c r="F15" s="107">
        <v>5</v>
      </c>
      <c r="G15" s="106">
        <v>24</v>
      </c>
      <c r="H15" s="106">
        <v>24</v>
      </c>
      <c r="I15" s="106">
        <v>-0.625</v>
      </c>
    </row>
    <row r="16" spans="1:9" x14ac:dyDescent="0.2">
      <c r="A16" s="107">
        <v>6</v>
      </c>
      <c r="B16" s="106">
        <v>18</v>
      </c>
      <c r="C16" s="106">
        <v>18</v>
      </c>
      <c r="D16" s="106"/>
      <c r="F16" s="107">
        <v>6</v>
      </c>
      <c r="G16" s="106">
        <v>18</v>
      </c>
      <c r="H16" s="106">
        <v>18</v>
      </c>
      <c r="I16" s="106"/>
    </row>
    <row r="17" spans="1:9" x14ac:dyDescent="0.2">
      <c r="A17" s="107">
        <v>7</v>
      </c>
      <c r="B17" s="106">
        <v>18</v>
      </c>
      <c r="C17" s="106">
        <v>18</v>
      </c>
      <c r="D17" s="106"/>
      <c r="F17" s="107">
        <v>7</v>
      </c>
      <c r="G17" s="106">
        <v>24</v>
      </c>
      <c r="H17" s="106">
        <v>24</v>
      </c>
      <c r="I17" s="106"/>
    </row>
    <row r="18" spans="1:9" x14ac:dyDescent="0.2">
      <c r="A18" s="107">
        <v>8</v>
      </c>
      <c r="B18" s="106">
        <v>18</v>
      </c>
      <c r="C18" s="106">
        <v>18</v>
      </c>
      <c r="D18" s="106"/>
      <c r="F18" s="107">
        <v>8</v>
      </c>
      <c r="G18" s="106">
        <v>3.125</v>
      </c>
      <c r="H18" s="106">
        <v>3.125</v>
      </c>
      <c r="I18" s="106"/>
    </row>
    <row r="19" spans="1:9" x14ac:dyDescent="0.2">
      <c r="A19" s="107">
        <v>9</v>
      </c>
      <c r="B19" s="106"/>
      <c r="C19" s="106"/>
      <c r="D19" s="106"/>
      <c r="F19" s="107">
        <v>9</v>
      </c>
      <c r="G19" s="106">
        <v>31.875</v>
      </c>
      <c r="H19" s="106">
        <v>31.875</v>
      </c>
      <c r="I19" s="106"/>
    </row>
    <row r="20" spans="1:9" x14ac:dyDescent="0.2">
      <c r="A20" s="107">
        <v>10</v>
      </c>
      <c r="B20" s="106">
        <v>24</v>
      </c>
      <c r="C20" s="106">
        <v>24</v>
      </c>
      <c r="D20" s="106"/>
      <c r="F20" s="107">
        <v>10</v>
      </c>
      <c r="G20" s="106">
        <v>1</v>
      </c>
      <c r="H20" s="106">
        <v>1</v>
      </c>
      <c r="I20" s="106"/>
    </row>
    <row r="21" spans="1:9" x14ac:dyDescent="0.2">
      <c r="A21" s="107">
        <v>11</v>
      </c>
      <c r="B21" s="106"/>
      <c r="C21" s="106"/>
      <c r="D21" s="106"/>
      <c r="F21" s="107">
        <v>11</v>
      </c>
      <c r="G21" s="106"/>
      <c r="H21" s="106"/>
      <c r="I21" s="106"/>
    </row>
    <row r="22" spans="1:9" x14ac:dyDescent="0.2">
      <c r="A22" s="107">
        <v>12</v>
      </c>
      <c r="B22" s="106"/>
      <c r="C22" s="106"/>
      <c r="D22" s="106"/>
      <c r="F22" s="107">
        <v>12</v>
      </c>
      <c r="G22" s="106"/>
      <c r="H22" s="106"/>
      <c r="I22" s="106"/>
    </row>
    <row r="23" spans="1:9" x14ac:dyDescent="0.2">
      <c r="A23" s="107">
        <v>13</v>
      </c>
      <c r="B23" s="106"/>
      <c r="C23" s="106"/>
      <c r="D23" s="106"/>
      <c r="F23" s="107">
        <v>13</v>
      </c>
      <c r="G23" s="106"/>
      <c r="H23" s="106"/>
      <c r="I23" s="106"/>
    </row>
    <row r="24" spans="1:9" x14ac:dyDescent="0.2">
      <c r="A24" s="107">
        <v>14</v>
      </c>
      <c r="B24" s="106"/>
      <c r="C24" s="106"/>
      <c r="D24" s="106"/>
      <c r="F24" s="107">
        <v>14</v>
      </c>
      <c r="G24" s="106"/>
      <c r="H24" s="106"/>
      <c r="I24" s="106"/>
    </row>
    <row r="25" spans="1:9" x14ac:dyDescent="0.2">
      <c r="A25" s="107">
        <v>15</v>
      </c>
      <c r="B25" s="106"/>
      <c r="C25" s="106"/>
      <c r="D25" s="106"/>
      <c r="F25" s="107">
        <v>15</v>
      </c>
      <c r="G25" s="106"/>
      <c r="H25" s="106"/>
      <c r="I25" s="106"/>
    </row>
    <row r="26" spans="1:9" x14ac:dyDescent="0.2">
      <c r="A26" s="107">
        <v>16</v>
      </c>
      <c r="B26" s="106"/>
      <c r="C26" s="106"/>
      <c r="D26" s="106"/>
      <c r="F26" s="107">
        <v>16</v>
      </c>
      <c r="G26" s="106"/>
      <c r="H26" s="106"/>
      <c r="I26" s="106"/>
    </row>
    <row r="27" spans="1:9" x14ac:dyDescent="0.2">
      <c r="A27" s="107">
        <v>17</v>
      </c>
      <c r="B27" s="106"/>
      <c r="C27" s="106"/>
      <c r="D27" s="106"/>
      <c r="F27" s="107">
        <v>17</v>
      </c>
      <c r="G27" s="106"/>
      <c r="H27" s="106"/>
      <c r="I27" s="106"/>
    </row>
    <row r="28" spans="1:9" x14ac:dyDescent="0.2">
      <c r="A28" s="107">
        <v>18</v>
      </c>
      <c r="B28" s="106"/>
      <c r="C28" s="106"/>
      <c r="D28" s="106"/>
      <c r="F28" s="107">
        <v>18</v>
      </c>
      <c r="G28" s="106"/>
      <c r="H28" s="106"/>
      <c r="I28" s="106"/>
    </row>
    <row r="29" spans="1:9" x14ac:dyDescent="0.2">
      <c r="A29" s="107">
        <v>19</v>
      </c>
      <c r="B29" s="106"/>
      <c r="C29" s="106"/>
      <c r="D29" s="106"/>
      <c r="F29" s="107">
        <v>19</v>
      </c>
      <c r="G29" s="106"/>
      <c r="H29" s="106"/>
      <c r="I29" s="106"/>
    </row>
    <row r="30" spans="1:9" x14ac:dyDescent="0.2">
      <c r="A30" s="107">
        <v>20</v>
      </c>
      <c r="B30" s="106"/>
      <c r="C30" s="106"/>
      <c r="D30" s="106"/>
      <c r="F30" s="107">
        <v>20</v>
      </c>
      <c r="G30" s="106"/>
      <c r="H30" s="106"/>
      <c r="I30" s="106"/>
    </row>
    <row r="31" spans="1:9" x14ac:dyDescent="0.2">
      <c r="A31" s="107">
        <v>21</v>
      </c>
      <c r="B31" s="106"/>
      <c r="C31" s="106"/>
      <c r="D31" s="106"/>
      <c r="F31" s="107">
        <v>21</v>
      </c>
      <c r="G31" s="106"/>
      <c r="H31" s="106"/>
      <c r="I31" s="106"/>
    </row>
    <row r="32" spans="1:9" x14ac:dyDescent="0.2">
      <c r="A32" s="107">
        <v>22</v>
      </c>
      <c r="B32" s="106"/>
      <c r="C32" s="106"/>
      <c r="D32" s="106"/>
      <c r="F32" s="107">
        <v>22</v>
      </c>
      <c r="G32" s="106"/>
      <c r="H32" s="106"/>
      <c r="I32" s="106"/>
    </row>
    <row r="33" spans="1:9" x14ac:dyDescent="0.2">
      <c r="A33" s="107">
        <v>23</v>
      </c>
      <c r="B33" s="106"/>
      <c r="C33" s="106"/>
      <c r="D33" s="106"/>
      <c r="F33" s="107">
        <v>23</v>
      </c>
      <c r="G33" s="106"/>
      <c r="H33" s="106"/>
      <c r="I33" s="106"/>
    </row>
    <row r="34" spans="1:9" x14ac:dyDescent="0.2">
      <c r="A34" s="107">
        <v>24</v>
      </c>
      <c r="B34" s="106"/>
      <c r="C34" s="106"/>
      <c r="D34" s="106"/>
      <c r="F34" s="107">
        <v>24</v>
      </c>
      <c r="G34" s="106"/>
      <c r="H34" s="106"/>
      <c r="I34" s="106"/>
    </row>
    <row r="35" spans="1:9" x14ac:dyDescent="0.2">
      <c r="A35" s="107">
        <v>25</v>
      </c>
      <c r="B35" s="106"/>
      <c r="C35" s="106"/>
      <c r="D35" s="106"/>
      <c r="F35" s="107">
        <v>25</v>
      </c>
      <c r="G35" s="106"/>
      <c r="H35" s="106"/>
      <c r="I35" s="106"/>
    </row>
    <row r="36" spans="1:9" x14ac:dyDescent="0.2">
      <c r="A36" s="109" t="s">
        <v>52</v>
      </c>
      <c r="B36" s="106">
        <f>SUM(B11:B35)</f>
        <v>138</v>
      </c>
      <c r="C36" s="106">
        <f>SUM(C11:C35)</f>
        <v>138</v>
      </c>
      <c r="D36" s="106">
        <f>SUM(D11:D35)</f>
        <v>137.875</v>
      </c>
      <c r="F36" s="109" t="s">
        <v>52</v>
      </c>
      <c r="G36" s="106">
        <f>SUM($G$11:$G$35)</f>
        <v>138</v>
      </c>
      <c r="H36" s="106">
        <f>SUM($H$11:$H$35)</f>
        <v>138</v>
      </c>
      <c r="I36" s="106">
        <f>SUM(I11:I35)</f>
        <v>137.875</v>
      </c>
    </row>
    <row r="37" spans="1:9" ht="25.5" customHeight="1" x14ac:dyDescent="0.2">
      <c r="A37" s="163" t="s">
        <v>55</v>
      </c>
      <c r="B37" s="163"/>
      <c r="C37" s="163"/>
      <c r="D37" s="106">
        <f>ABS(C36)-ABS(D36)</f>
        <v>0.125</v>
      </c>
      <c r="F37" s="163" t="s">
        <v>55</v>
      </c>
      <c r="G37" s="163"/>
      <c r="H37" s="163"/>
      <c r="I37" s="106">
        <f>ABS(H36)-ABS(I36)</f>
        <v>0.125</v>
      </c>
    </row>
  </sheetData>
  <mergeCells count="11">
    <mergeCell ref="A9:D9"/>
    <mergeCell ref="F9:I9"/>
    <mergeCell ref="A37:C37"/>
    <mergeCell ref="F37:H37"/>
    <mergeCell ref="D1:H1"/>
    <mergeCell ref="D2:H2"/>
    <mergeCell ref="A4:A6"/>
    <mergeCell ref="B4:D6"/>
    <mergeCell ref="E4:E6"/>
    <mergeCell ref="F4:F6"/>
    <mergeCell ref="G4:I6"/>
  </mergeCells>
  <conditionalFormatting sqref="C37">
    <cfRule type="cellIs" dxfId="0" priority="1" operator="equal">
      <formula>0</formula>
    </cfRule>
  </conditionalFormatting>
  <printOptions horizontalCentered="1" verticalCentered="1"/>
  <pageMargins left="0.25" right="0.25" top="0.75" bottom="0.75" header="0.3" footer="0.3"/>
  <pageSetup orientation="portrait" r:id="rId1"/>
  <headerFooter>
    <oddFooter>&amp;LDesigned and Writen By Chad Jans&amp;C&amp;A Output Summary&amp;RPage &amp;P of &amp;N and Printed
&amp;D at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>
    <tabColor rgb="FFFFFF00"/>
  </sheetPr>
  <dimension ref="A1:O5"/>
  <sheetViews>
    <sheetView workbookViewId="0">
      <selection activeCell="I7" sqref="I7"/>
    </sheetView>
  </sheetViews>
  <sheetFormatPr defaultRowHeight="12.75" x14ac:dyDescent="0.2"/>
  <cols>
    <col min="1" max="1" width="10" style="110" bestFit="1" customWidth="1"/>
    <col min="2" max="2" width="6.28515625" style="110" bestFit="1" customWidth="1"/>
    <col min="3" max="3" width="8" style="110" bestFit="1" customWidth="1"/>
    <col min="4" max="4" width="5.5703125" style="110" bestFit="1" customWidth="1"/>
    <col min="5" max="5" width="7.85546875" style="110" bestFit="1" customWidth="1"/>
    <col min="6" max="6" width="7.5703125" style="110" bestFit="1" customWidth="1"/>
    <col min="7" max="7" width="11.28515625" style="110" bestFit="1" customWidth="1"/>
    <col min="8" max="8" width="8.7109375" style="110" bestFit="1" customWidth="1"/>
    <col min="9" max="9" width="10" style="110" bestFit="1" customWidth="1"/>
    <col min="10" max="16384" width="9.140625" style="110"/>
  </cols>
  <sheetData>
    <row r="1" spans="1:15" x14ac:dyDescent="0.2">
      <c r="A1" s="167" t="s">
        <v>94</v>
      </c>
      <c r="B1" s="168"/>
      <c r="C1" s="168"/>
      <c r="D1" s="168"/>
      <c r="E1" s="168"/>
      <c r="F1" s="168"/>
      <c r="G1" s="168"/>
      <c r="H1" s="168"/>
      <c r="I1" s="169"/>
    </row>
    <row r="2" spans="1:15" ht="25.5" x14ac:dyDescent="0.2">
      <c r="A2" s="122"/>
      <c r="B2" s="117" t="s">
        <v>85</v>
      </c>
      <c r="C2" s="117" t="s">
        <v>86</v>
      </c>
      <c r="D2" s="117" t="s">
        <v>90</v>
      </c>
      <c r="E2" s="117" t="s">
        <v>87</v>
      </c>
      <c r="F2" s="117" t="s">
        <v>91</v>
      </c>
      <c r="G2" s="117" t="s">
        <v>89</v>
      </c>
      <c r="H2" s="117" t="s">
        <v>57</v>
      </c>
      <c r="I2" s="119" t="s">
        <v>95</v>
      </c>
    </row>
    <row r="3" spans="1:15" x14ac:dyDescent="0.2">
      <c r="A3" s="123" t="s">
        <v>83</v>
      </c>
      <c r="B3" s="124">
        <v>5</v>
      </c>
      <c r="C3" s="128">
        <v>1.5</v>
      </c>
      <c r="D3" s="127">
        <v>2.125</v>
      </c>
      <c r="E3" s="130">
        <v>16</v>
      </c>
      <c r="F3" s="129">
        <v>2.125</v>
      </c>
      <c r="G3" s="126">
        <v>2.25</v>
      </c>
      <c r="H3" s="125">
        <v>1</v>
      </c>
      <c r="I3" s="118">
        <f>SUM(B3:H3)</f>
        <v>30</v>
      </c>
      <c r="K3" s="149" t="s">
        <v>6</v>
      </c>
      <c r="L3" s="149"/>
      <c r="M3" s="149"/>
      <c r="N3" s="149"/>
      <c r="O3" s="149"/>
    </row>
    <row r="4" spans="1:15" x14ac:dyDescent="0.2">
      <c r="A4" s="122" t="s">
        <v>84</v>
      </c>
      <c r="B4" s="124">
        <f>B3</f>
        <v>5</v>
      </c>
      <c r="C4" s="128">
        <f>C3</f>
        <v>1.5</v>
      </c>
      <c r="D4" s="120"/>
      <c r="E4" s="130">
        <v>18.25</v>
      </c>
      <c r="F4" s="120"/>
      <c r="G4" s="126">
        <f>G3</f>
        <v>2.25</v>
      </c>
      <c r="H4" s="120"/>
      <c r="I4" s="118">
        <f>SUM(C4:H4)</f>
        <v>22</v>
      </c>
      <c r="K4" s="150" t="s">
        <v>7</v>
      </c>
      <c r="L4" s="150"/>
      <c r="M4" s="150"/>
      <c r="N4" s="150"/>
      <c r="O4" s="150"/>
    </row>
    <row r="5" spans="1:15" ht="25.5" x14ac:dyDescent="0.2">
      <c r="A5" s="123"/>
      <c r="B5" s="119" t="s">
        <v>85</v>
      </c>
      <c r="C5" s="119" t="s">
        <v>92</v>
      </c>
      <c r="D5" s="121"/>
      <c r="E5" s="117" t="s">
        <v>88</v>
      </c>
      <c r="F5" s="121"/>
      <c r="G5" s="119" t="s">
        <v>93</v>
      </c>
      <c r="H5" s="121"/>
      <c r="I5" s="119" t="s">
        <v>95</v>
      </c>
    </row>
  </sheetData>
  <mergeCells count="3">
    <mergeCell ref="K3:O3"/>
    <mergeCell ref="K4:O4"/>
    <mergeCell ref="A1:I1"/>
  </mergeCells>
  <printOptions horizontalCentered="1" verticalCentered="1"/>
  <pageMargins left="0.25" right="0.25" top="0.75" bottom="0.75" header="0.3" footer="0.3"/>
  <pageSetup paperSize="5" orientation="landscape" r:id="rId1"/>
  <headerFooter>
    <oddFooter>&amp;LDesigned and Writen By Chad Jans&amp;C&amp;A Output Summary&amp;RPage &amp;P of &amp;N and Printed 
&amp;D at &amp;T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FFFF00"/>
    <pageSetUpPr fitToPage="1"/>
  </sheetPr>
  <dimension ref="A1:J13"/>
  <sheetViews>
    <sheetView zoomScaleNormal="100" workbookViewId="0">
      <selection activeCell="B13" sqref="B13"/>
    </sheetView>
  </sheetViews>
  <sheetFormatPr defaultRowHeight="15" x14ac:dyDescent="0.2"/>
  <cols>
    <col min="1" max="1" width="29.140625" style="19" bestFit="1" customWidth="1"/>
    <col min="2" max="2" width="15.28515625" style="49" bestFit="1" customWidth="1"/>
    <col min="3" max="3" width="16.85546875" style="50" bestFit="1" customWidth="1"/>
    <col min="4" max="16384" width="9.140625" style="19"/>
  </cols>
  <sheetData>
    <row r="1" spans="1:10" ht="15.75" thickBot="1" x14ac:dyDescent="0.25">
      <c r="A1" s="154" t="s">
        <v>43</v>
      </c>
      <c r="B1" s="155"/>
      <c r="C1" s="156"/>
    </row>
    <row r="2" spans="1:10" x14ac:dyDescent="0.2">
      <c r="A2" s="61" t="s">
        <v>41</v>
      </c>
      <c r="B2" s="56" t="s">
        <v>39</v>
      </c>
      <c r="C2" s="57" t="s">
        <v>40</v>
      </c>
      <c r="F2" s="149" t="s">
        <v>6</v>
      </c>
      <c r="G2" s="149"/>
      <c r="H2" s="149"/>
      <c r="I2" s="149"/>
      <c r="J2" s="149"/>
    </row>
    <row r="3" spans="1:10" x14ac:dyDescent="0.2">
      <c r="A3" s="41" t="s">
        <v>42</v>
      </c>
      <c r="B3" s="51">
        <v>0.375</v>
      </c>
      <c r="C3" s="52">
        <v>1.875</v>
      </c>
      <c r="F3" s="150" t="s">
        <v>7</v>
      </c>
      <c r="G3" s="150"/>
      <c r="H3" s="150"/>
      <c r="I3" s="150"/>
      <c r="J3" s="150"/>
    </row>
    <row r="4" spans="1:10" x14ac:dyDescent="0.2">
      <c r="A4" s="41" t="s">
        <v>47</v>
      </c>
      <c r="B4" s="51">
        <v>2.5</v>
      </c>
      <c r="C4" s="52">
        <v>40.8125</v>
      </c>
    </row>
    <row r="5" spans="1:10" x14ac:dyDescent="0.2">
      <c r="A5" s="47" t="s">
        <v>38</v>
      </c>
      <c r="B5" s="51">
        <f>B4/B3</f>
        <v>6.666666666666667</v>
      </c>
      <c r="C5" s="52">
        <f>C4/C3</f>
        <v>21.766666666666666</v>
      </c>
    </row>
    <row r="6" spans="1:10" ht="15.75" thickBot="1" x14ac:dyDescent="0.25">
      <c r="A6" s="55"/>
      <c r="B6" s="53"/>
      <c r="C6" s="54"/>
    </row>
    <row r="7" spans="1:10" ht="15.75" thickBot="1" x14ac:dyDescent="0.25">
      <c r="A7" s="170" t="s">
        <v>45</v>
      </c>
      <c r="B7" s="171"/>
      <c r="C7" s="172"/>
    </row>
    <row r="8" spans="1:10" x14ac:dyDescent="0.2">
      <c r="A8" s="58" t="s">
        <v>47</v>
      </c>
      <c r="B8" s="59">
        <v>1.5</v>
      </c>
      <c r="C8" s="60">
        <v>38.5</v>
      </c>
    </row>
    <row r="9" spans="1:10" x14ac:dyDescent="0.2">
      <c r="A9" s="47" t="s">
        <v>42</v>
      </c>
      <c r="B9" s="51">
        <f>B8/B5</f>
        <v>0.22499999999999998</v>
      </c>
      <c r="C9" s="52">
        <f>C8/C5</f>
        <v>1.768759571209801</v>
      </c>
    </row>
    <row r="10" spans="1:10" ht="15.75" thickBot="1" x14ac:dyDescent="0.25"/>
    <row r="11" spans="1:10" ht="15.75" thickBot="1" x14ac:dyDescent="0.25">
      <c r="A11" s="170" t="s">
        <v>46</v>
      </c>
      <c r="B11" s="171"/>
      <c r="C11" s="172"/>
    </row>
    <row r="12" spans="1:10" x14ac:dyDescent="0.2">
      <c r="A12" s="58" t="s">
        <v>42</v>
      </c>
      <c r="B12" s="59">
        <v>0.625</v>
      </c>
      <c r="C12" s="60">
        <v>1.3125</v>
      </c>
    </row>
    <row r="13" spans="1:10" x14ac:dyDescent="0.2">
      <c r="A13" s="47" t="s">
        <v>47</v>
      </c>
      <c r="B13" s="51">
        <f>B12*B5</f>
        <v>4.166666666666667</v>
      </c>
      <c r="C13" s="51">
        <f>C12*C5</f>
        <v>28.568749999999998</v>
      </c>
    </row>
  </sheetData>
  <mergeCells count="5">
    <mergeCell ref="A7:C7"/>
    <mergeCell ref="A11:C11"/>
    <mergeCell ref="F2:J2"/>
    <mergeCell ref="F3:J3"/>
    <mergeCell ref="A1:C1"/>
  </mergeCells>
  <printOptions horizontalCentered="1" verticalCentered="1"/>
  <pageMargins left="0.2" right="0.2" top="0.5" bottom="0.5" header="0.3" footer="0.3"/>
  <pageSetup scale="89" orientation="landscape" r:id="rId1"/>
  <headerFooter>
    <oddFooter>&amp;LDesigned and Writen By Chad Jans&amp;C&amp;A Output Summary&amp;RPage &amp;P of &amp;N and Printed
&amp;D at &amp;T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I40"/>
  <sheetViews>
    <sheetView workbookViewId="0">
      <selection activeCell="K6" sqref="K6"/>
    </sheetView>
  </sheetViews>
  <sheetFormatPr defaultRowHeight="12.75" x14ac:dyDescent="0.2"/>
  <cols>
    <col min="1" max="1" width="5.140625" style="131" bestFit="1" customWidth="1"/>
    <col min="2" max="2" width="2" style="131" bestFit="1" customWidth="1"/>
    <col min="3" max="3" width="5.42578125" style="131" bestFit="1" customWidth="1"/>
    <col min="4" max="4" width="6.140625" style="132" bestFit="1" customWidth="1"/>
    <col min="5" max="5" width="2" style="132" bestFit="1" customWidth="1"/>
    <col min="6" max="6" width="6.42578125" style="132" bestFit="1" customWidth="1"/>
    <col min="7" max="7" width="6.42578125" style="131" bestFit="1" customWidth="1"/>
    <col min="8" max="8" width="2" style="131" bestFit="1" customWidth="1"/>
    <col min="9" max="9" width="6.42578125" style="131" bestFit="1" customWidth="1"/>
    <col min="10" max="16384" width="9.140625" style="131"/>
  </cols>
  <sheetData>
    <row r="1" spans="1:9" ht="13.5" thickBot="1" x14ac:dyDescent="0.25">
      <c r="A1" s="176" t="s">
        <v>109</v>
      </c>
      <c r="B1" s="176"/>
      <c r="C1" s="176"/>
      <c r="D1" s="176"/>
      <c r="E1" s="176"/>
      <c r="F1" s="176"/>
      <c r="G1" s="176"/>
      <c r="H1" s="176"/>
      <c r="I1" s="176"/>
    </row>
    <row r="2" spans="1:9" ht="13.5" thickBot="1" x14ac:dyDescent="0.25">
      <c r="A2" s="173" t="s">
        <v>108</v>
      </c>
      <c r="B2" s="174"/>
      <c r="C2" s="174"/>
      <c r="D2" s="174"/>
      <c r="E2" s="174"/>
      <c r="F2" s="174"/>
      <c r="G2" s="174"/>
      <c r="H2" s="174"/>
      <c r="I2" s="175"/>
    </row>
    <row r="3" spans="1:9" x14ac:dyDescent="0.2">
      <c r="A3" s="177" t="s">
        <v>104</v>
      </c>
      <c r="B3" s="177"/>
      <c r="C3" s="177"/>
      <c r="D3" s="177" t="s">
        <v>49</v>
      </c>
      <c r="E3" s="177"/>
      <c r="F3" s="177"/>
      <c r="G3" s="177" t="s">
        <v>103</v>
      </c>
      <c r="H3" s="177"/>
      <c r="I3" s="177"/>
    </row>
    <row r="4" spans="1:9" x14ac:dyDescent="0.2">
      <c r="A4" s="134" t="s">
        <v>102</v>
      </c>
      <c r="B4" s="134"/>
      <c r="C4" s="134" t="s">
        <v>101</v>
      </c>
      <c r="D4" s="133" t="s">
        <v>100</v>
      </c>
      <c r="E4" s="133"/>
      <c r="F4" s="133" t="s">
        <v>99</v>
      </c>
      <c r="G4" s="134" t="s">
        <v>98</v>
      </c>
      <c r="H4" s="134"/>
      <c r="I4" s="134" t="s">
        <v>97</v>
      </c>
    </row>
    <row r="5" spans="1:9" x14ac:dyDescent="0.2">
      <c r="A5" s="134">
        <v>1</v>
      </c>
      <c r="B5" s="134" t="s">
        <v>96</v>
      </c>
      <c r="C5" s="134">
        <v>1</v>
      </c>
      <c r="D5" s="133">
        <v>0.75</v>
      </c>
      <c r="E5" s="133" t="s">
        <v>96</v>
      </c>
      <c r="F5" s="133">
        <v>0.75</v>
      </c>
      <c r="G5" s="133">
        <f>A5-D5</f>
        <v>0.25</v>
      </c>
      <c r="H5" s="134" t="s">
        <v>96</v>
      </c>
      <c r="I5" s="133">
        <f>C5-F5</f>
        <v>0.25</v>
      </c>
    </row>
    <row r="6" spans="1:9" x14ac:dyDescent="0.2">
      <c r="A6" s="134">
        <v>1</v>
      </c>
      <c r="B6" s="134" t="s">
        <v>96</v>
      </c>
      <c r="C6" s="134">
        <v>2</v>
      </c>
      <c r="D6" s="133">
        <v>0.75</v>
      </c>
      <c r="E6" s="134" t="s">
        <v>96</v>
      </c>
      <c r="F6" s="133">
        <v>1.5</v>
      </c>
      <c r="G6" s="133">
        <f>A6-D6</f>
        <v>0.25</v>
      </c>
      <c r="H6" s="134" t="s">
        <v>96</v>
      </c>
      <c r="I6" s="133">
        <f>C6-F6</f>
        <v>0.5</v>
      </c>
    </row>
    <row r="7" spans="1:9" ht="13.5" thickBot="1" x14ac:dyDescent="0.25">
      <c r="A7" s="136">
        <v>1</v>
      </c>
      <c r="B7" s="136" t="s">
        <v>96</v>
      </c>
      <c r="C7" s="136">
        <v>3</v>
      </c>
      <c r="D7" s="135">
        <v>0.75</v>
      </c>
      <c r="E7" s="136" t="s">
        <v>96</v>
      </c>
      <c r="F7" s="135">
        <v>2.5</v>
      </c>
      <c r="G7" s="135">
        <f>A7-D7</f>
        <v>0.25</v>
      </c>
      <c r="H7" s="136" t="s">
        <v>96</v>
      </c>
      <c r="I7" s="135">
        <f>C7-F7</f>
        <v>0.5</v>
      </c>
    </row>
    <row r="8" spans="1:9" ht="13.5" thickBot="1" x14ac:dyDescent="0.25">
      <c r="A8" s="173" t="s">
        <v>107</v>
      </c>
      <c r="B8" s="174"/>
      <c r="C8" s="174"/>
      <c r="D8" s="174"/>
      <c r="E8" s="174"/>
      <c r="F8" s="174"/>
      <c r="G8" s="174"/>
      <c r="H8" s="174"/>
      <c r="I8" s="175"/>
    </row>
    <row r="9" spans="1:9" x14ac:dyDescent="0.2">
      <c r="A9" s="177" t="s">
        <v>104</v>
      </c>
      <c r="B9" s="177"/>
      <c r="C9" s="177"/>
      <c r="D9" s="177" t="s">
        <v>49</v>
      </c>
      <c r="E9" s="177"/>
      <c r="F9" s="177"/>
      <c r="G9" s="177" t="s">
        <v>103</v>
      </c>
      <c r="H9" s="177"/>
      <c r="I9" s="177"/>
    </row>
    <row r="10" spans="1:9" x14ac:dyDescent="0.2">
      <c r="A10" s="134" t="s">
        <v>102</v>
      </c>
      <c r="B10" s="134"/>
      <c r="C10" s="134" t="s">
        <v>101</v>
      </c>
      <c r="D10" s="133" t="s">
        <v>100</v>
      </c>
      <c r="E10" s="133"/>
      <c r="F10" s="133" t="s">
        <v>99</v>
      </c>
      <c r="G10" s="134" t="s">
        <v>98</v>
      </c>
      <c r="H10" s="134"/>
      <c r="I10" s="134" t="s">
        <v>97</v>
      </c>
    </row>
    <row r="11" spans="1:9" x14ac:dyDescent="0.2">
      <c r="A11" s="134">
        <v>4</v>
      </c>
      <c r="B11" s="134" t="s">
        <v>96</v>
      </c>
      <c r="C11" s="134">
        <v>4</v>
      </c>
      <c r="D11" s="133">
        <v>3.5</v>
      </c>
      <c r="E11" s="134" t="s">
        <v>96</v>
      </c>
      <c r="F11" s="133">
        <v>3.5</v>
      </c>
      <c r="G11" s="133">
        <f>A11-D11</f>
        <v>0.5</v>
      </c>
      <c r="H11" s="134" t="s">
        <v>96</v>
      </c>
      <c r="I11" s="133">
        <f>C11-F11</f>
        <v>0.5</v>
      </c>
    </row>
    <row r="12" spans="1:9" ht="13.5" thickBot="1" x14ac:dyDescent="0.25">
      <c r="A12" s="136">
        <v>6</v>
      </c>
      <c r="B12" s="136" t="s">
        <v>96</v>
      </c>
      <c r="C12" s="136">
        <v>6</v>
      </c>
      <c r="D12" s="135">
        <v>5.5</v>
      </c>
      <c r="E12" s="136" t="s">
        <v>96</v>
      </c>
      <c r="F12" s="135">
        <v>5.5</v>
      </c>
      <c r="G12" s="135">
        <f>A12-D12</f>
        <v>0.5</v>
      </c>
      <c r="H12" s="136" t="s">
        <v>96</v>
      </c>
      <c r="I12" s="135">
        <f>C12-F12</f>
        <v>0.5</v>
      </c>
    </row>
    <row r="13" spans="1:9" ht="13.5" thickBot="1" x14ac:dyDescent="0.25">
      <c r="A13" s="173" t="s">
        <v>106</v>
      </c>
      <c r="B13" s="174"/>
      <c r="C13" s="174"/>
      <c r="D13" s="174"/>
      <c r="E13" s="174"/>
      <c r="F13" s="174"/>
      <c r="G13" s="174"/>
      <c r="H13" s="174"/>
      <c r="I13" s="175"/>
    </row>
    <row r="14" spans="1:9" x14ac:dyDescent="0.2">
      <c r="A14" s="177" t="s">
        <v>104</v>
      </c>
      <c r="B14" s="177"/>
      <c r="C14" s="177"/>
      <c r="D14" s="177" t="s">
        <v>49</v>
      </c>
      <c r="E14" s="177"/>
      <c r="F14" s="177"/>
      <c r="G14" s="177" t="s">
        <v>103</v>
      </c>
      <c r="H14" s="177"/>
      <c r="I14" s="177"/>
    </row>
    <row r="15" spans="1:9" x14ac:dyDescent="0.2">
      <c r="A15" s="134" t="s">
        <v>102</v>
      </c>
      <c r="B15" s="134"/>
      <c r="C15" s="134" t="s">
        <v>101</v>
      </c>
      <c r="D15" s="133" t="s">
        <v>100</v>
      </c>
      <c r="E15" s="133"/>
      <c r="F15" s="133" t="s">
        <v>99</v>
      </c>
      <c r="G15" s="134" t="s">
        <v>98</v>
      </c>
      <c r="H15" s="134"/>
      <c r="I15" s="134" t="s">
        <v>97</v>
      </c>
    </row>
    <row r="16" spans="1:9" x14ac:dyDescent="0.2">
      <c r="A16" s="134">
        <v>1</v>
      </c>
      <c r="B16" s="134" t="s">
        <v>96</v>
      </c>
      <c r="C16" s="134">
        <v>4</v>
      </c>
      <c r="D16" s="133">
        <v>0.75</v>
      </c>
      <c r="E16" s="134" t="s">
        <v>96</v>
      </c>
      <c r="F16" s="133">
        <v>3.5</v>
      </c>
      <c r="G16" s="133">
        <f>A16-D16</f>
        <v>0.25</v>
      </c>
      <c r="H16" s="134" t="s">
        <v>96</v>
      </c>
      <c r="I16" s="133">
        <f>C16-F16</f>
        <v>0.5</v>
      </c>
    </row>
    <row r="17" spans="1:9" x14ac:dyDescent="0.2">
      <c r="A17" s="134">
        <v>1</v>
      </c>
      <c r="B17" s="134" t="s">
        <v>96</v>
      </c>
      <c r="C17" s="134">
        <v>6</v>
      </c>
      <c r="D17" s="133">
        <v>0.75</v>
      </c>
      <c r="E17" s="134" t="s">
        <v>96</v>
      </c>
      <c r="F17" s="133">
        <v>5.5</v>
      </c>
      <c r="G17" s="133">
        <f>A17-D17</f>
        <v>0.25</v>
      </c>
      <c r="H17" s="134" t="s">
        <v>96</v>
      </c>
      <c r="I17" s="133">
        <f>C17-F17</f>
        <v>0.5</v>
      </c>
    </row>
    <row r="18" spans="1:9" x14ac:dyDescent="0.2">
      <c r="A18" s="134">
        <v>1</v>
      </c>
      <c r="B18" s="134" t="s">
        <v>96</v>
      </c>
      <c r="C18" s="134">
        <v>8</v>
      </c>
      <c r="D18" s="133">
        <v>0.75</v>
      </c>
      <c r="E18" s="134" t="s">
        <v>96</v>
      </c>
      <c r="F18" s="133">
        <v>7.5</v>
      </c>
      <c r="G18" s="133">
        <f>A18-D18</f>
        <v>0.25</v>
      </c>
      <c r="H18" s="134" t="s">
        <v>96</v>
      </c>
      <c r="I18" s="133">
        <f>C18-F18</f>
        <v>0.5</v>
      </c>
    </row>
    <row r="19" spans="1:9" x14ac:dyDescent="0.2">
      <c r="A19" s="134">
        <v>1</v>
      </c>
      <c r="B19" s="134" t="s">
        <v>96</v>
      </c>
      <c r="C19" s="134">
        <v>10</v>
      </c>
      <c r="D19" s="133">
        <v>0.75</v>
      </c>
      <c r="E19" s="134" t="s">
        <v>96</v>
      </c>
      <c r="F19" s="133">
        <v>9.25</v>
      </c>
      <c r="G19" s="133">
        <f>A19-D19</f>
        <v>0.25</v>
      </c>
      <c r="H19" s="134" t="s">
        <v>96</v>
      </c>
      <c r="I19" s="133">
        <f>C19-F19</f>
        <v>0.75</v>
      </c>
    </row>
    <row r="20" spans="1:9" ht="13.5" thickBot="1" x14ac:dyDescent="0.25">
      <c r="A20" s="136">
        <v>1</v>
      </c>
      <c r="B20" s="136" t="s">
        <v>96</v>
      </c>
      <c r="C20" s="136">
        <v>12</v>
      </c>
      <c r="D20" s="135">
        <v>0.75</v>
      </c>
      <c r="E20" s="136" t="s">
        <v>96</v>
      </c>
      <c r="F20" s="135">
        <v>11.25</v>
      </c>
      <c r="G20" s="135">
        <f>A20-D20</f>
        <v>0.25</v>
      </c>
      <c r="H20" s="136" t="s">
        <v>96</v>
      </c>
      <c r="I20" s="135">
        <f>C20-F20</f>
        <v>0.75</v>
      </c>
    </row>
    <row r="21" spans="1:9" ht="13.5" thickBot="1" x14ac:dyDescent="0.25">
      <c r="A21" s="173" t="s">
        <v>105</v>
      </c>
      <c r="B21" s="174"/>
      <c r="C21" s="174"/>
      <c r="D21" s="174"/>
      <c r="E21" s="174"/>
      <c r="F21" s="174"/>
      <c r="G21" s="174"/>
      <c r="H21" s="174"/>
      <c r="I21" s="175"/>
    </row>
    <row r="22" spans="1:9" x14ac:dyDescent="0.2">
      <c r="A22" s="177" t="s">
        <v>104</v>
      </c>
      <c r="B22" s="177"/>
      <c r="C22" s="177"/>
      <c r="D22" s="177" t="s">
        <v>49</v>
      </c>
      <c r="E22" s="177"/>
      <c r="F22" s="177"/>
      <c r="G22" s="177" t="s">
        <v>103</v>
      </c>
      <c r="H22" s="177"/>
      <c r="I22" s="177"/>
    </row>
    <row r="23" spans="1:9" x14ac:dyDescent="0.2">
      <c r="A23" s="134" t="s">
        <v>102</v>
      </c>
      <c r="B23" s="134"/>
      <c r="C23" s="134" t="s">
        <v>101</v>
      </c>
      <c r="D23" s="133" t="s">
        <v>100</v>
      </c>
      <c r="E23" s="133"/>
      <c r="F23" s="133" t="s">
        <v>99</v>
      </c>
      <c r="G23" s="134" t="s">
        <v>98</v>
      </c>
      <c r="H23" s="134"/>
      <c r="I23" s="134" t="s">
        <v>97</v>
      </c>
    </row>
    <row r="24" spans="1:9" x14ac:dyDescent="0.2">
      <c r="A24" s="134">
        <v>2</v>
      </c>
      <c r="B24" s="134" t="s">
        <v>96</v>
      </c>
      <c r="C24" s="134">
        <v>2</v>
      </c>
      <c r="D24" s="133">
        <v>1.5</v>
      </c>
      <c r="E24" s="134" t="s">
        <v>96</v>
      </c>
      <c r="F24" s="133">
        <v>1.5</v>
      </c>
      <c r="G24" s="133">
        <f t="shared" ref="G24:G30" si="0">A24-D24</f>
        <v>0.5</v>
      </c>
      <c r="H24" s="134" t="s">
        <v>96</v>
      </c>
      <c r="I24" s="133">
        <f t="shared" ref="I24:I30" si="1">C24-F24</f>
        <v>0.5</v>
      </c>
    </row>
    <row r="25" spans="1:9" x14ac:dyDescent="0.2">
      <c r="A25" s="134">
        <v>2</v>
      </c>
      <c r="B25" s="134" t="s">
        <v>96</v>
      </c>
      <c r="C25" s="134">
        <v>3</v>
      </c>
      <c r="D25" s="133">
        <v>1.5</v>
      </c>
      <c r="E25" s="134" t="s">
        <v>96</v>
      </c>
      <c r="F25" s="133">
        <v>2.5</v>
      </c>
      <c r="G25" s="133">
        <f t="shared" si="0"/>
        <v>0.5</v>
      </c>
      <c r="H25" s="134" t="s">
        <v>96</v>
      </c>
      <c r="I25" s="133">
        <f t="shared" si="1"/>
        <v>0.5</v>
      </c>
    </row>
    <row r="26" spans="1:9" x14ac:dyDescent="0.2">
      <c r="A26" s="134">
        <v>2</v>
      </c>
      <c r="B26" s="134" t="s">
        <v>96</v>
      </c>
      <c r="C26" s="134">
        <v>4</v>
      </c>
      <c r="D26" s="133">
        <v>1.5</v>
      </c>
      <c r="E26" s="134" t="s">
        <v>96</v>
      </c>
      <c r="F26" s="133">
        <v>3.5</v>
      </c>
      <c r="G26" s="133">
        <f t="shared" si="0"/>
        <v>0.5</v>
      </c>
      <c r="H26" s="134" t="s">
        <v>96</v>
      </c>
      <c r="I26" s="133">
        <f t="shared" si="1"/>
        <v>0.5</v>
      </c>
    </row>
    <row r="27" spans="1:9" x14ac:dyDescent="0.2">
      <c r="A27" s="134">
        <v>2</v>
      </c>
      <c r="B27" s="134" t="s">
        <v>96</v>
      </c>
      <c r="C27" s="134">
        <v>6</v>
      </c>
      <c r="D27" s="133">
        <v>1.5</v>
      </c>
      <c r="E27" s="134" t="s">
        <v>96</v>
      </c>
      <c r="F27" s="133">
        <v>5.5</v>
      </c>
      <c r="G27" s="133">
        <f t="shared" si="0"/>
        <v>0.5</v>
      </c>
      <c r="H27" s="134" t="s">
        <v>96</v>
      </c>
      <c r="I27" s="133">
        <f t="shared" si="1"/>
        <v>0.5</v>
      </c>
    </row>
    <row r="28" spans="1:9" x14ac:dyDescent="0.2">
      <c r="A28" s="134">
        <v>2</v>
      </c>
      <c r="B28" s="134" t="s">
        <v>96</v>
      </c>
      <c r="C28" s="134">
        <v>8</v>
      </c>
      <c r="D28" s="133">
        <v>1.5</v>
      </c>
      <c r="E28" s="134" t="s">
        <v>96</v>
      </c>
      <c r="F28" s="133">
        <v>7.25</v>
      </c>
      <c r="G28" s="133">
        <f t="shared" si="0"/>
        <v>0.5</v>
      </c>
      <c r="H28" s="134" t="s">
        <v>96</v>
      </c>
      <c r="I28" s="133">
        <f t="shared" si="1"/>
        <v>0.75</v>
      </c>
    </row>
    <row r="29" spans="1:9" x14ac:dyDescent="0.2">
      <c r="A29" s="134">
        <v>2</v>
      </c>
      <c r="B29" s="134" t="s">
        <v>96</v>
      </c>
      <c r="C29" s="134">
        <v>10</v>
      </c>
      <c r="D29" s="133">
        <v>1.5</v>
      </c>
      <c r="E29" s="134" t="s">
        <v>96</v>
      </c>
      <c r="F29" s="133">
        <v>9.5</v>
      </c>
      <c r="G29" s="133">
        <f t="shared" si="0"/>
        <v>0.5</v>
      </c>
      <c r="H29" s="134" t="s">
        <v>96</v>
      </c>
      <c r="I29" s="133">
        <f t="shared" si="1"/>
        <v>0.5</v>
      </c>
    </row>
    <row r="30" spans="1:9" x14ac:dyDescent="0.2">
      <c r="A30" s="134">
        <v>2</v>
      </c>
      <c r="B30" s="134" t="s">
        <v>96</v>
      </c>
      <c r="C30" s="134">
        <v>12</v>
      </c>
      <c r="D30" s="133">
        <v>1.5</v>
      </c>
      <c r="E30" s="134" t="s">
        <v>96</v>
      </c>
      <c r="F30" s="133">
        <v>11.25</v>
      </c>
      <c r="G30" s="133">
        <f t="shared" si="0"/>
        <v>0.5</v>
      </c>
      <c r="H30" s="134" t="s">
        <v>96</v>
      </c>
      <c r="I30" s="133">
        <f t="shared" si="1"/>
        <v>0.75</v>
      </c>
    </row>
    <row r="31" spans="1:9" x14ac:dyDescent="0.2">
      <c r="E31" s="131"/>
    </row>
    <row r="32" spans="1:9" x14ac:dyDescent="0.2">
      <c r="E32" s="131"/>
    </row>
    <row r="33" s="131" customFormat="1" x14ac:dyDescent="0.2"/>
    <row r="34" s="131" customFormat="1" x14ac:dyDescent="0.2"/>
    <row r="35" s="131" customFormat="1" x14ac:dyDescent="0.2"/>
    <row r="36" s="131" customFormat="1" x14ac:dyDescent="0.2"/>
    <row r="37" s="131" customFormat="1" x14ac:dyDescent="0.2"/>
    <row r="38" s="131" customFormat="1" x14ac:dyDescent="0.2"/>
    <row r="39" s="131" customFormat="1" x14ac:dyDescent="0.2"/>
    <row r="40" s="131" customFormat="1" x14ac:dyDescent="0.2"/>
  </sheetData>
  <mergeCells count="17">
    <mergeCell ref="A21:I21"/>
    <mergeCell ref="A22:C22"/>
    <mergeCell ref="D22:F22"/>
    <mergeCell ref="G22:I22"/>
    <mergeCell ref="A9:C9"/>
    <mergeCell ref="D9:F9"/>
    <mergeCell ref="G9:I9"/>
    <mergeCell ref="A13:I13"/>
    <mergeCell ref="A14:C14"/>
    <mergeCell ref="D14:F14"/>
    <mergeCell ref="G14:I14"/>
    <mergeCell ref="A8:I8"/>
    <mergeCell ref="A1:I1"/>
    <mergeCell ref="A2:I2"/>
    <mergeCell ref="A3:C3"/>
    <mergeCell ref="D3:F3"/>
    <mergeCell ref="G3:I3"/>
  </mergeCells>
  <printOptions horizontalCentered="1" verticalCentered="1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FFFF00"/>
    <pageSetUpPr fitToPage="1"/>
  </sheetPr>
  <dimension ref="A1:R71"/>
  <sheetViews>
    <sheetView zoomScaleNormal="100" workbookViewId="0">
      <pane ySplit="7" topLeftCell="A32" activePane="bottomLeft" state="frozen"/>
      <selection activeCell="O24" sqref="O24"/>
      <selection pane="bottomLeft" activeCell="B3" sqref="B3"/>
    </sheetView>
  </sheetViews>
  <sheetFormatPr defaultRowHeight="15" x14ac:dyDescent="0.2"/>
  <cols>
    <col min="1" max="1" width="10.85546875" style="19" customWidth="1"/>
    <col min="2" max="2" width="10.85546875" style="36" customWidth="1"/>
    <col min="3" max="12" width="10.85546875" style="19" customWidth="1"/>
    <col min="13" max="16384" width="9.140625" style="19"/>
  </cols>
  <sheetData>
    <row r="1" spans="1:18" ht="15.75" thickBot="1" x14ac:dyDescent="0.25">
      <c r="A1" s="178" t="s">
        <v>22</v>
      </c>
      <c r="B1" s="179"/>
      <c r="C1" s="180"/>
      <c r="E1" s="178" t="s">
        <v>23</v>
      </c>
      <c r="F1" s="179"/>
      <c r="G1" s="180"/>
      <c r="I1" s="178" t="s">
        <v>24</v>
      </c>
      <c r="J1" s="179"/>
      <c r="K1" s="180"/>
      <c r="N1" s="35"/>
    </row>
    <row r="2" spans="1:18" x14ac:dyDescent="0.2">
      <c r="A2" s="87" t="s">
        <v>19</v>
      </c>
      <c r="B2" s="83" t="s">
        <v>20</v>
      </c>
      <c r="C2" s="84" t="s">
        <v>21</v>
      </c>
      <c r="E2" s="85" t="s">
        <v>19</v>
      </c>
      <c r="F2" s="88" t="s">
        <v>20</v>
      </c>
      <c r="G2" s="84" t="s">
        <v>21</v>
      </c>
      <c r="I2" s="85" t="s">
        <v>19</v>
      </c>
      <c r="J2" s="86" t="s">
        <v>20</v>
      </c>
      <c r="K2" s="15" t="s">
        <v>21</v>
      </c>
      <c r="N2" s="149" t="s">
        <v>6</v>
      </c>
      <c r="O2" s="149"/>
      <c r="P2" s="149"/>
      <c r="Q2" s="149"/>
      <c r="R2" s="149"/>
    </row>
    <row r="3" spans="1:18" x14ac:dyDescent="0.2">
      <c r="A3" s="89">
        <v>0.875</v>
      </c>
      <c r="B3" s="90">
        <f>A3</f>
        <v>0.875</v>
      </c>
      <c r="C3" s="91">
        <f>B3*25.4</f>
        <v>22.224999999999998</v>
      </c>
      <c r="D3" s="37"/>
      <c r="E3" s="89">
        <f>F3</f>
        <v>0.16900000000000001</v>
      </c>
      <c r="F3" s="90">
        <v>0.16900000000000001</v>
      </c>
      <c r="G3" s="92">
        <f>F3*25.4</f>
        <v>4.2926000000000002</v>
      </c>
      <c r="H3" s="37"/>
      <c r="I3" s="89">
        <f>J3</f>
        <v>0.55118110236220474</v>
      </c>
      <c r="J3" s="90">
        <f>K3/25.4</f>
        <v>0.55118110236220474</v>
      </c>
      <c r="K3" s="91">
        <v>14</v>
      </c>
      <c r="N3" s="150" t="s">
        <v>7</v>
      </c>
      <c r="O3" s="150"/>
      <c r="P3" s="150"/>
      <c r="Q3" s="150"/>
      <c r="R3" s="150"/>
    </row>
    <row r="4" spans="1:18" x14ac:dyDescent="0.2">
      <c r="K4" s="39"/>
      <c r="L4" s="39"/>
      <c r="M4" s="39"/>
      <c r="N4" s="39"/>
      <c r="O4" s="39"/>
    </row>
    <row r="5" spans="1:18" ht="15.75" thickBot="1" x14ac:dyDescent="0.25"/>
    <row r="6" spans="1:18" ht="15.75" thickBot="1" x14ac:dyDescent="0.25">
      <c r="A6" s="181" t="s">
        <v>15</v>
      </c>
      <c r="B6" s="182"/>
      <c r="C6" s="182"/>
      <c r="D6" s="178" t="s">
        <v>16</v>
      </c>
      <c r="E6" s="179"/>
      <c r="F6" s="180"/>
      <c r="G6" s="178" t="s">
        <v>17</v>
      </c>
      <c r="H6" s="179"/>
      <c r="I6" s="180"/>
      <c r="J6" s="178" t="s">
        <v>18</v>
      </c>
      <c r="K6" s="179"/>
      <c r="L6" s="180"/>
    </row>
    <row r="7" spans="1:18" ht="15.75" thickBot="1" x14ac:dyDescent="0.25">
      <c r="A7" s="101" t="s">
        <v>19</v>
      </c>
      <c r="B7" s="102" t="s">
        <v>20</v>
      </c>
      <c r="C7" s="95" t="s">
        <v>21</v>
      </c>
      <c r="D7" s="103" t="s">
        <v>19</v>
      </c>
      <c r="E7" s="104" t="s">
        <v>20</v>
      </c>
      <c r="F7" s="95" t="s">
        <v>21</v>
      </c>
      <c r="G7" s="103" t="s">
        <v>19</v>
      </c>
      <c r="H7" s="104" t="s">
        <v>20</v>
      </c>
      <c r="I7" s="95" t="s">
        <v>21</v>
      </c>
      <c r="J7" s="103" t="s">
        <v>19</v>
      </c>
      <c r="K7" s="104" t="s">
        <v>20</v>
      </c>
      <c r="L7" s="95" t="s">
        <v>21</v>
      </c>
    </row>
    <row r="8" spans="1:18" x14ac:dyDescent="0.2">
      <c r="A8" s="1">
        <v>1.5625E-2</v>
      </c>
      <c r="B8" s="13">
        <f>A8</f>
        <v>1.5625E-2</v>
      </c>
      <c r="C8" s="3">
        <f>B8*25.4</f>
        <v>0.39687499999999998</v>
      </c>
      <c r="D8" s="4">
        <f>A8/2</f>
        <v>7.8125E-3</v>
      </c>
      <c r="E8" s="2">
        <f>D8</f>
        <v>7.8125E-3</v>
      </c>
      <c r="F8" s="3">
        <f>E8*25.4</f>
        <v>0.19843749999999999</v>
      </c>
      <c r="G8" s="4">
        <f>A8/4</f>
        <v>3.90625E-3</v>
      </c>
      <c r="H8" s="2">
        <f>G8</f>
        <v>3.90625E-3</v>
      </c>
      <c r="I8" s="3">
        <f>H8*25.4</f>
        <v>9.9218749999999994E-2</v>
      </c>
      <c r="J8" s="5">
        <f>A8/8</f>
        <v>1.953125E-3</v>
      </c>
      <c r="K8" s="6">
        <f>J8</f>
        <v>1.953125E-3</v>
      </c>
      <c r="L8" s="7">
        <f>J8*25.4</f>
        <v>4.9609374999999997E-2</v>
      </c>
    </row>
    <row r="9" spans="1:18" x14ac:dyDescent="0.2">
      <c r="A9" s="8">
        <v>3.125E-2</v>
      </c>
      <c r="B9" s="14">
        <f t="shared" ref="B9:B71" si="0">A9</f>
        <v>3.125E-2</v>
      </c>
      <c r="C9" s="10">
        <f t="shared" ref="C9:C71" si="1">B9*25.4</f>
        <v>0.79374999999999996</v>
      </c>
      <c r="D9" s="11">
        <f t="shared" ref="D9:D71" si="2">A9/2</f>
        <v>1.5625E-2</v>
      </c>
      <c r="E9" s="9">
        <f t="shared" ref="E9:E71" si="3">D9</f>
        <v>1.5625E-2</v>
      </c>
      <c r="F9" s="10">
        <f t="shared" ref="F9:F71" si="4">E9*25.4</f>
        <v>0.39687499999999998</v>
      </c>
      <c r="G9" s="4">
        <f t="shared" ref="G9:G71" si="5">A9/4</f>
        <v>7.8125E-3</v>
      </c>
      <c r="H9" s="2">
        <f t="shared" ref="H9:H71" si="6">G9</f>
        <v>7.8125E-3</v>
      </c>
      <c r="I9" s="3">
        <f t="shared" ref="I9:I71" si="7">H9*25.4</f>
        <v>0.19843749999999999</v>
      </c>
      <c r="J9" s="5">
        <f t="shared" ref="J9:J71" si="8">A9/8</f>
        <v>3.90625E-3</v>
      </c>
      <c r="K9" s="6">
        <f t="shared" ref="K9:K71" si="9">J9</f>
        <v>3.90625E-3</v>
      </c>
      <c r="L9" s="7">
        <f t="shared" ref="L9:L71" si="10">J9*25.4</f>
        <v>9.9218749999999994E-2</v>
      </c>
    </row>
    <row r="10" spans="1:18" x14ac:dyDescent="0.2">
      <c r="A10" s="8">
        <v>4.6875E-2</v>
      </c>
      <c r="B10" s="14">
        <f t="shared" si="0"/>
        <v>4.6875E-2</v>
      </c>
      <c r="C10" s="10">
        <f t="shared" si="1"/>
        <v>1.1906249999999998</v>
      </c>
      <c r="D10" s="11">
        <f t="shared" si="2"/>
        <v>2.34375E-2</v>
      </c>
      <c r="E10" s="9">
        <f t="shared" si="3"/>
        <v>2.34375E-2</v>
      </c>
      <c r="F10" s="10">
        <f t="shared" si="4"/>
        <v>0.59531249999999991</v>
      </c>
      <c r="G10" s="4">
        <f t="shared" si="5"/>
        <v>1.171875E-2</v>
      </c>
      <c r="H10" s="2">
        <f t="shared" si="6"/>
        <v>1.171875E-2</v>
      </c>
      <c r="I10" s="3">
        <f t="shared" si="7"/>
        <v>0.29765624999999996</v>
      </c>
      <c r="J10" s="5">
        <f t="shared" si="8"/>
        <v>5.859375E-3</v>
      </c>
      <c r="K10" s="6">
        <f t="shared" si="9"/>
        <v>5.859375E-3</v>
      </c>
      <c r="L10" s="7">
        <f t="shared" si="10"/>
        <v>0.14882812499999998</v>
      </c>
    </row>
    <row r="11" spans="1:18" x14ac:dyDescent="0.2">
      <c r="A11" s="8">
        <v>6.25E-2</v>
      </c>
      <c r="B11" s="14">
        <f t="shared" si="0"/>
        <v>6.25E-2</v>
      </c>
      <c r="C11" s="10">
        <f t="shared" si="1"/>
        <v>1.5874999999999999</v>
      </c>
      <c r="D11" s="11">
        <f t="shared" si="2"/>
        <v>3.125E-2</v>
      </c>
      <c r="E11" s="9">
        <f t="shared" si="3"/>
        <v>3.125E-2</v>
      </c>
      <c r="F11" s="10">
        <f t="shared" si="4"/>
        <v>0.79374999999999996</v>
      </c>
      <c r="G11" s="4">
        <f t="shared" si="5"/>
        <v>1.5625E-2</v>
      </c>
      <c r="H11" s="2">
        <f t="shared" si="6"/>
        <v>1.5625E-2</v>
      </c>
      <c r="I11" s="3">
        <f t="shared" si="7"/>
        <v>0.39687499999999998</v>
      </c>
      <c r="J11" s="5">
        <f t="shared" si="8"/>
        <v>7.8125E-3</v>
      </c>
      <c r="K11" s="6">
        <f t="shared" si="9"/>
        <v>7.8125E-3</v>
      </c>
      <c r="L11" s="7">
        <f t="shared" si="10"/>
        <v>0.19843749999999999</v>
      </c>
    </row>
    <row r="12" spans="1:18" x14ac:dyDescent="0.2">
      <c r="A12" s="8">
        <v>7.8125E-2</v>
      </c>
      <c r="B12" s="14">
        <f t="shared" si="0"/>
        <v>7.8125E-2</v>
      </c>
      <c r="C12" s="10">
        <f t="shared" si="1"/>
        <v>1.984375</v>
      </c>
      <c r="D12" s="11">
        <f t="shared" si="2"/>
        <v>3.90625E-2</v>
      </c>
      <c r="E12" s="9">
        <f t="shared" si="3"/>
        <v>3.90625E-2</v>
      </c>
      <c r="F12" s="10">
        <f t="shared" si="4"/>
        <v>0.9921875</v>
      </c>
      <c r="G12" s="4">
        <f t="shared" si="5"/>
        <v>1.953125E-2</v>
      </c>
      <c r="H12" s="2">
        <f t="shared" si="6"/>
        <v>1.953125E-2</v>
      </c>
      <c r="I12" s="3">
        <f t="shared" si="7"/>
        <v>0.49609375</v>
      </c>
      <c r="J12" s="5">
        <f t="shared" si="8"/>
        <v>9.765625E-3</v>
      </c>
      <c r="K12" s="6">
        <f t="shared" si="9"/>
        <v>9.765625E-3</v>
      </c>
      <c r="L12" s="7">
        <f t="shared" si="10"/>
        <v>0.248046875</v>
      </c>
    </row>
    <row r="13" spans="1:18" x14ac:dyDescent="0.2">
      <c r="A13" s="8">
        <v>9.375E-2</v>
      </c>
      <c r="B13" s="14">
        <f t="shared" si="0"/>
        <v>9.375E-2</v>
      </c>
      <c r="C13" s="10">
        <f t="shared" si="1"/>
        <v>2.3812499999999996</v>
      </c>
      <c r="D13" s="11">
        <f t="shared" si="2"/>
        <v>4.6875E-2</v>
      </c>
      <c r="E13" s="9">
        <f t="shared" si="3"/>
        <v>4.6875E-2</v>
      </c>
      <c r="F13" s="10">
        <f t="shared" si="4"/>
        <v>1.1906249999999998</v>
      </c>
      <c r="G13" s="4">
        <f t="shared" si="5"/>
        <v>2.34375E-2</v>
      </c>
      <c r="H13" s="2">
        <f t="shared" si="6"/>
        <v>2.34375E-2</v>
      </c>
      <c r="I13" s="3">
        <f t="shared" si="7"/>
        <v>0.59531249999999991</v>
      </c>
      <c r="J13" s="5">
        <f t="shared" si="8"/>
        <v>1.171875E-2</v>
      </c>
      <c r="K13" s="6">
        <f t="shared" si="9"/>
        <v>1.171875E-2</v>
      </c>
      <c r="L13" s="7">
        <f t="shared" si="10"/>
        <v>0.29765624999999996</v>
      </c>
    </row>
    <row r="14" spans="1:18" x14ac:dyDescent="0.2">
      <c r="A14" s="8">
        <v>0.109375</v>
      </c>
      <c r="B14" s="14">
        <f t="shared" si="0"/>
        <v>0.109375</v>
      </c>
      <c r="C14" s="10">
        <f t="shared" si="1"/>
        <v>2.7781249999999997</v>
      </c>
      <c r="D14" s="11">
        <f t="shared" si="2"/>
        <v>5.46875E-2</v>
      </c>
      <c r="E14" s="9">
        <f t="shared" si="3"/>
        <v>5.46875E-2</v>
      </c>
      <c r="F14" s="10">
        <f t="shared" si="4"/>
        <v>1.3890624999999999</v>
      </c>
      <c r="G14" s="4">
        <f t="shared" si="5"/>
        <v>2.734375E-2</v>
      </c>
      <c r="H14" s="2">
        <f t="shared" si="6"/>
        <v>2.734375E-2</v>
      </c>
      <c r="I14" s="3">
        <f t="shared" si="7"/>
        <v>0.69453124999999993</v>
      </c>
      <c r="J14" s="5">
        <f t="shared" si="8"/>
        <v>1.3671875E-2</v>
      </c>
      <c r="K14" s="6">
        <f t="shared" si="9"/>
        <v>1.3671875E-2</v>
      </c>
      <c r="L14" s="7">
        <f t="shared" si="10"/>
        <v>0.34726562499999997</v>
      </c>
    </row>
    <row r="15" spans="1:18" x14ac:dyDescent="0.2">
      <c r="A15" s="8">
        <v>0.125</v>
      </c>
      <c r="B15" s="14">
        <f t="shared" si="0"/>
        <v>0.125</v>
      </c>
      <c r="C15" s="10">
        <f t="shared" si="1"/>
        <v>3.1749999999999998</v>
      </c>
      <c r="D15" s="11">
        <f t="shared" si="2"/>
        <v>6.25E-2</v>
      </c>
      <c r="E15" s="9">
        <f t="shared" si="3"/>
        <v>6.25E-2</v>
      </c>
      <c r="F15" s="10">
        <f t="shared" si="4"/>
        <v>1.5874999999999999</v>
      </c>
      <c r="G15" s="4">
        <f t="shared" si="5"/>
        <v>3.125E-2</v>
      </c>
      <c r="H15" s="2">
        <f t="shared" si="6"/>
        <v>3.125E-2</v>
      </c>
      <c r="I15" s="3">
        <f t="shared" si="7"/>
        <v>0.79374999999999996</v>
      </c>
      <c r="J15" s="5">
        <f t="shared" si="8"/>
        <v>1.5625E-2</v>
      </c>
      <c r="K15" s="6">
        <f t="shared" si="9"/>
        <v>1.5625E-2</v>
      </c>
      <c r="L15" s="7">
        <f t="shared" si="10"/>
        <v>0.39687499999999998</v>
      </c>
    </row>
    <row r="16" spans="1:18" x14ac:dyDescent="0.2">
      <c r="A16" s="8">
        <v>0.140625</v>
      </c>
      <c r="B16" s="14">
        <f t="shared" si="0"/>
        <v>0.140625</v>
      </c>
      <c r="C16" s="10">
        <f t="shared" si="1"/>
        <v>3.5718749999999999</v>
      </c>
      <c r="D16" s="11">
        <f t="shared" si="2"/>
        <v>7.03125E-2</v>
      </c>
      <c r="E16" s="9">
        <f t="shared" si="3"/>
        <v>7.03125E-2</v>
      </c>
      <c r="F16" s="10">
        <f t="shared" si="4"/>
        <v>1.7859375</v>
      </c>
      <c r="G16" s="4">
        <f t="shared" si="5"/>
        <v>3.515625E-2</v>
      </c>
      <c r="H16" s="2">
        <f t="shared" si="6"/>
        <v>3.515625E-2</v>
      </c>
      <c r="I16" s="3">
        <f t="shared" si="7"/>
        <v>0.89296874999999998</v>
      </c>
      <c r="J16" s="5">
        <f t="shared" si="8"/>
        <v>1.7578125E-2</v>
      </c>
      <c r="K16" s="6">
        <f t="shared" si="9"/>
        <v>1.7578125E-2</v>
      </c>
      <c r="L16" s="7">
        <f t="shared" si="10"/>
        <v>0.44648437499999999</v>
      </c>
    </row>
    <row r="17" spans="1:12" x14ac:dyDescent="0.2">
      <c r="A17" s="8">
        <v>0.15625</v>
      </c>
      <c r="B17" s="14">
        <f t="shared" si="0"/>
        <v>0.15625</v>
      </c>
      <c r="C17" s="10">
        <f t="shared" si="1"/>
        <v>3.96875</v>
      </c>
      <c r="D17" s="11">
        <f t="shared" si="2"/>
        <v>7.8125E-2</v>
      </c>
      <c r="E17" s="9">
        <f t="shared" si="3"/>
        <v>7.8125E-2</v>
      </c>
      <c r="F17" s="10">
        <f t="shared" si="4"/>
        <v>1.984375</v>
      </c>
      <c r="G17" s="4">
        <f t="shared" si="5"/>
        <v>3.90625E-2</v>
      </c>
      <c r="H17" s="2">
        <f t="shared" si="6"/>
        <v>3.90625E-2</v>
      </c>
      <c r="I17" s="3">
        <f t="shared" si="7"/>
        <v>0.9921875</v>
      </c>
      <c r="J17" s="5">
        <f t="shared" si="8"/>
        <v>1.953125E-2</v>
      </c>
      <c r="K17" s="6">
        <f t="shared" si="9"/>
        <v>1.953125E-2</v>
      </c>
      <c r="L17" s="7">
        <f t="shared" si="10"/>
        <v>0.49609375</v>
      </c>
    </row>
    <row r="18" spans="1:12" x14ac:dyDescent="0.2">
      <c r="A18" s="8">
        <v>0.171875</v>
      </c>
      <c r="B18" s="14">
        <f t="shared" si="0"/>
        <v>0.171875</v>
      </c>
      <c r="C18" s="10">
        <f t="shared" si="1"/>
        <v>4.3656249999999996</v>
      </c>
      <c r="D18" s="11">
        <f t="shared" si="2"/>
        <v>8.59375E-2</v>
      </c>
      <c r="E18" s="9">
        <f t="shared" si="3"/>
        <v>8.59375E-2</v>
      </c>
      <c r="F18" s="10">
        <f t="shared" si="4"/>
        <v>2.1828124999999998</v>
      </c>
      <c r="G18" s="4">
        <f t="shared" si="5"/>
        <v>4.296875E-2</v>
      </c>
      <c r="H18" s="2">
        <f t="shared" si="6"/>
        <v>4.296875E-2</v>
      </c>
      <c r="I18" s="3">
        <f t="shared" si="7"/>
        <v>1.0914062499999999</v>
      </c>
      <c r="J18" s="5">
        <f t="shared" si="8"/>
        <v>2.1484375E-2</v>
      </c>
      <c r="K18" s="6">
        <f t="shared" si="9"/>
        <v>2.1484375E-2</v>
      </c>
      <c r="L18" s="7">
        <f t="shared" si="10"/>
        <v>0.54570312499999996</v>
      </c>
    </row>
    <row r="19" spans="1:12" x14ac:dyDescent="0.2">
      <c r="A19" s="8">
        <v>0.1875</v>
      </c>
      <c r="B19" s="14">
        <f t="shared" si="0"/>
        <v>0.1875</v>
      </c>
      <c r="C19" s="10">
        <f t="shared" si="1"/>
        <v>4.7624999999999993</v>
      </c>
      <c r="D19" s="11">
        <f t="shared" si="2"/>
        <v>9.375E-2</v>
      </c>
      <c r="E19" s="9">
        <f t="shared" si="3"/>
        <v>9.375E-2</v>
      </c>
      <c r="F19" s="10">
        <f t="shared" si="4"/>
        <v>2.3812499999999996</v>
      </c>
      <c r="G19" s="4">
        <f t="shared" si="5"/>
        <v>4.6875E-2</v>
      </c>
      <c r="H19" s="2">
        <f t="shared" si="6"/>
        <v>4.6875E-2</v>
      </c>
      <c r="I19" s="3">
        <f t="shared" si="7"/>
        <v>1.1906249999999998</v>
      </c>
      <c r="J19" s="5">
        <f t="shared" si="8"/>
        <v>2.34375E-2</v>
      </c>
      <c r="K19" s="6">
        <f t="shared" si="9"/>
        <v>2.34375E-2</v>
      </c>
      <c r="L19" s="7">
        <f t="shared" si="10"/>
        <v>0.59531249999999991</v>
      </c>
    </row>
    <row r="20" spans="1:12" x14ac:dyDescent="0.2">
      <c r="A20" s="8">
        <v>0.203125</v>
      </c>
      <c r="B20" s="14">
        <f t="shared" si="0"/>
        <v>0.203125</v>
      </c>
      <c r="C20" s="10">
        <f t="shared" si="1"/>
        <v>5.1593749999999998</v>
      </c>
      <c r="D20" s="11">
        <f t="shared" si="2"/>
        <v>0.1015625</v>
      </c>
      <c r="E20" s="9">
        <f t="shared" si="3"/>
        <v>0.1015625</v>
      </c>
      <c r="F20" s="10">
        <f t="shared" si="4"/>
        <v>2.5796874999999999</v>
      </c>
      <c r="G20" s="4">
        <f t="shared" si="5"/>
        <v>5.078125E-2</v>
      </c>
      <c r="H20" s="2">
        <f t="shared" si="6"/>
        <v>5.078125E-2</v>
      </c>
      <c r="I20" s="3">
        <f t="shared" si="7"/>
        <v>1.28984375</v>
      </c>
      <c r="J20" s="5">
        <f t="shared" si="8"/>
        <v>2.5390625E-2</v>
      </c>
      <c r="K20" s="6">
        <f t="shared" si="9"/>
        <v>2.5390625E-2</v>
      </c>
      <c r="L20" s="7">
        <f t="shared" si="10"/>
        <v>0.64492187499999998</v>
      </c>
    </row>
    <row r="21" spans="1:12" x14ac:dyDescent="0.2">
      <c r="A21" s="8">
        <v>0.21875</v>
      </c>
      <c r="B21" s="14">
        <f t="shared" si="0"/>
        <v>0.21875</v>
      </c>
      <c r="C21" s="10">
        <f t="shared" si="1"/>
        <v>5.5562499999999995</v>
      </c>
      <c r="D21" s="11">
        <f t="shared" si="2"/>
        <v>0.109375</v>
      </c>
      <c r="E21" s="9">
        <f t="shared" si="3"/>
        <v>0.109375</v>
      </c>
      <c r="F21" s="10">
        <f t="shared" si="4"/>
        <v>2.7781249999999997</v>
      </c>
      <c r="G21" s="4">
        <f t="shared" si="5"/>
        <v>5.46875E-2</v>
      </c>
      <c r="H21" s="2">
        <f t="shared" si="6"/>
        <v>5.46875E-2</v>
      </c>
      <c r="I21" s="3">
        <f t="shared" si="7"/>
        <v>1.3890624999999999</v>
      </c>
      <c r="J21" s="5">
        <f t="shared" si="8"/>
        <v>2.734375E-2</v>
      </c>
      <c r="K21" s="6">
        <f t="shared" si="9"/>
        <v>2.734375E-2</v>
      </c>
      <c r="L21" s="7">
        <f t="shared" si="10"/>
        <v>0.69453124999999993</v>
      </c>
    </row>
    <row r="22" spans="1:12" x14ac:dyDescent="0.2">
      <c r="A22" s="8">
        <v>0.234375</v>
      </c>
      <c r="B22" s="14">
        <f t="shared" si="0"/>
        <v>0.234375</v>
      </c>
      <c r="C22" s="10">
        <f t="shared" si="1"/>
        <v>5.953125</v>
      </c>
      <c r="D22" s="11">
        <f t="shared" si="2"/>
        <v>0.1171875</v>
      </c>
      <c r="E22" s="9">
        <f t="shared" si="3"/>
        <v>0.1171875</v>
      </c>
      <c r="F22" s="10">
        <f t="shared" si="4"/>
        <v>2.9765625</v>
      </c>
      <c r="G22" s="4">
        <f t="shared" si="5"/>
        <v>5.859375E-2</v>
      </c>
      <c r="H22" s="2">
        <f t="shared" si="6"/>
        <v>5.859375E-2</v>
      </c>
      <c r="I22" s="3">
        <f t="shared" si="7"/>
        <v>1.48828125</v>
      </c>
      <c r="J22" s="5">
        <f t="shared" si="8"/>
        <v>2.9296875E-2</v>
      </c>
      <c r="K22" s="6">
        <f t="shared" si="9"/>
        <v>2.9296875E-2</v>
      </c>
      <c r="L22" s="7">
        <f t="shared" si="10"/>
        <v>0.744140625</v>
      </c>
    </row>
    <row r="23" spans="1:12" x14ac:dyDescent="0.2">
      <c r="A23" s="8">
        <v>0.25</v>
      </c>
      <c r="B23" s="14">
        <f t="shared" si="0"/>
        <v>0.25</v>
      </c>
      <c r="C23" s="10">
        <f t="shared" si="1"/>
        <v>6.35</v>
      </c>
      <c r="D23" s="11">
        <f t="shared" si="2"/>
        <v>0.125</v>
      </c>
      <c r="E23" s="9">
        <f t="shared" si="3"/>
        <v>0.125</v>
      </c>
      <c r="F23" s="10">
        <f t="shared" si="4"/>
        <v>3.1749999999999998</v>
      </c>
      <c r="G23" s="4">
        <f t="shared" si="5"/>
        <v>6.25E-2</v>
      </c>
      <c r="H23" s="2">
        <f t="shared" si="6"/>
        <v>6.25E-2</v>
      </c>
      <c r="I23" s="3">
        <f t="shared" si="7"/>
        <v>1.5874999999999999</v>
      </c>
      <c r="J23" s="5">
        <f t="shared" si="8"/>
        <v>3.125E-2</v>
      </c>
      <c r="K23" s="6">
        <f t="shared" si="9"/>
        <v>3.125E-2</v>
      </c>
      <c r="L23" s="7">
        <f t="shared" si="10"/>
        <v>0.79374999999999996</v>
      </c>
    </row>
    <row r="24" spans="1:12" x14ac:dyDescent="0.2">
      <c r="A24" s="8">
        <v>0.265625</v>
      </c>
      <c r="B24" s="14">
        <f t="shared" si="0"/>
        <v>0.265625</v>
      </c>
      <c r="C24" s="10">
        <f t="shared" si="1"/>
        <v>6.7468749999999993</v>
      </c>
      <c r="D24" s="11">
        <f t="shared" si="2"/>
        <v>0.1328125</v>
      </c>
      <c r="E24" s="9">
        <f t="shared" si="3"/>
        <v>0.1328125</v>
      </c>
      <c r="F24" s="10">
        <f t="shared" si="4"/>
        <v>3.3734374999999996</v>
      </c>
      <c r="G24" s="4">
        <f t="shared" si="5"/>
        <v>6.640625E-2</v>
      </c>
      <c r="H24" s="2">
        <f t="shared" si="6"/>
        <v>6.640625E-2</v>
      </c>
      <c r="I24" s="3">
        <f t="shared" si="7"/>
        <v>1.6867187499999998</v>
      </c>
      <c r="J24" s="5">
        <f t="shared" si="8"/>
        <v>3.3203125E-2</v>
      </c>
      <c r="K24" s="6">
        <f t="shared" si="9"/>
        <v>3.3203125E-2</v>
      </c>
      <c r="L24" s="7">
        <f t="shared" si="10"/>
        <v>0.84335937499999991</v>
      </c>
    </row>
    <row r="25" spans="1:12" x14ac:dyDescent="0.2">
      <c r="A25" s="8">
        <v>0.28125</v>
      </c>
      <c r="B25" s="14">
        <f t="shared" si="0"/>
        <v>0.28125</v>
      </c>
      <c r="C25" s="10">
        <f t="shared" si="1"/>
        <v>7.1437499999999998</v>
      </c>
      <c r="D25" s="11">
        <f t="shared" si="2"/>
        <v>0.140625</v>
      </c>
      <c r="E25" s="9">
        <f t="shared" si="3"/>
        <v>0.140625</v>
      </c>
      <c r="F25" s="10">
        <f t="shared" si="4"/>
        <v>3.5718749999999999</v>
      </c>
      <c r="G25" s="4">
        <f t="shared" si="5"/>
        <v>7.03125E-2</v>
      </c>
      <c r="H25" s="2">
        <f t="shared" si="6"/>
        <v>7.03125E-2</v>
      </c>
      <c r="I25" s="3">
        <f t="shared" si="7"/>
        <v>1.7859375</v>
      </c>
      <c r="J25" s="5">
        <f t="shared" si="8"/>
        <v>3.515625E-2</v>
      </c>
      <c r="K25" s="6">
        <f t="shared" si="9"/>
        <v>3.515625E-2</v>
      </c>
      <c r="L25" s="7">
        <f t="shared" si="10"/>
        <v>0.89296874999999998</v>
      </c>
    </row>
    <row r="26" spans="1:12" x14ac:dyDescent="0.2">
      <c r="A26" s="8">
        <v>0.296875</v>
      </c>
      <c r="B26" s="14">
        <f t="shared" si="0"/>
        <v>0.296875</v>
      </c>
      <c r="C26" s="10">
        <f t="shared" si="1"/>
        <v>7.5406249999999995</v>
      </c>
      <c r="D26" s="11">
        <f t="shared" si="2"/>
        <v>0.1484375</v>
      </c>
      <c r="E26" s="9">
        <f t="shared" si="3"/>
        <v>0.1484375</v>
      </c>
      <c r="F26" s="10">
        <f t="shared" si="4"/>
        <v>3.7703124999999997</v>
      </c>
      <c r="G26" s="4">
        <f t="shared" si="5"/>
        <v>7.421875E-2</v>
      </c>
      <c r="H26" s="2">
        <f t="shared" si="6"/>
        <v>7.421875E-2</v>
      </c>
      <c r="I26" s="3">
        <f t="shared" si="7"/>
        <v>1.8851562499999999</v>
      </c>
      <c r="J26" s="5">
        <f t="shared" si="8"/>
        <v>3.7109375E-2</v>
      </c>
      <c r="K26" s="6">
        <f t="shared" si="9"/>
        <v>3.7109375E-2</v>
      </c>
      <c r="L26" s="7">
        <f t="shared" si="10"/>
        <v>0.94257812499999993</v>
      </c>
    </row>
    <row r="27" spans="1:12" x14ac:dyDescent="0.2">
      <c r="A27" s="8">
        <v>0.3125</v>
      </c>
      <c r="B27" s="14">
        <f t="shared" si="0"/>
        <v>0.3125</v>
      </c>
      <c r="C27" s="10">
        <f t="shared" si="1"/>
        <v>7.9375</v>
      </c>
      <c r="D27" s="11">
        <f t="shared" si="2"/>
        <v>0.15625</v>
      </c>
      <c r="E27" s="9">
        <f t="shared" si="3"/>
        <v>0.15625</v>
      </c>
      <c r="F27" s="10">
        <f t="shared" si="4"/>
        <v>3.96875</v>
      </c>
      <c r="G27" s="4">
        <f t="shared" si="5"/>
        <v>7.8125E-2</v>
      </c>
      <c r="H27" s="2">
        <f t="shared" si="6"/>
        <v>7.8125E-2</v>
      </c>
      <c r="I27" s="3">
        <f t="shared" si="7"/>
        <v>1.984375</v>
      </c>
      <c r="J27" s="5">
        <f t="shared" si="8"/>
        <v>3.90625E-2</v>
      </c>
      <c r="K27" s="6">
        <f t="shared" si="9"/>
        <v>3.90625E-2</v>
      </c>
      <c r="L27" s="7">
        <f t="shared" si="10"/>
        <v>0.9921875</v>
      </c>
    </row>
    <row r="28" spans="1:12" x14ac:dyDescent="0.2">
      <c r="A28" s="8">
        <v>0.328125</v>
      </c>
      <c r="B28" s="14">
        <f t="shared" si="0"/>
        <v>0.328125</v>
      </c>
      <c r="C28" s="10">
        <f t="shared" si="1"/>
        <v>8.3343749999999996</v>
      </c>
      <c r="D28" s="11">
        <f t="shared" si="2"/>
        <v>0.1640625</v>
      </c>
      <c r="E28" s="9">
        <f t="shared" si="3"/>
        <v>0.1640625</v>
      </c>
      <c r="F28" s="10">
        <f t="shared" si="4"/>
        <v>4.1671874999999998</v>
      </c>
      <c r="G28" s="4">
        <f t="shared" si="5"/>
        <v>8.203125E-2</v>
      </c>
      <c r="H28" s="2">
        <f t="shared" si="6"/>
        <v>8.203125E-2</v>
      </c>
      <c r="I28" s="3">
        <f t="shared" si="7"/>
        <v>2.0835937499999999</v>
      </c>
      <c r="J28" s="5">
        <f t="shared" si="8"/>
        <v>4.1015625E-2</v>
      </c>
      <c r="K28" s="6">
        <f t="shared" si="9"/>
        <v>4.1015625E-2</v>
      </c>
      <c r="L28" s="7">
        <f t="shared" si="10"/>
        <v>1.041796875</v>
      </c>
    </row>
    <row r="29" spans="1:12" x14ac:dyDescent="0.2">
      <c r="A29" s="8">
        <v>0.34375</v>
      </c>
      <c r="B29" s="14">
        <f t="shared" si="0"/>
        <v>0.34375</v>
      </c>
      <c r="C29" s="10">
        <f t="shared" si="1"/>
        <v>8.7312499999999993</v>
      </c>
      <c r="D29" s="11">
        <f t="shared" si="2"/>
        <v>0.171875</v>
      </c>
      <c r="E29" s="9">
        <f t="shared" si="3"/>
        <v>0.171875</v>
      </c>
      <c r="F29" s="10">
        <f t="shared" si="4"/>
        <v>4.3656249999999996</v>
      </c>
      <c r="G29" s="4">
        <f t="shared" si="5"/>
        <v>8.59375E-2</v>
      </c>
      <c r="H29" s="2">
        <f t="shared" si="6"/>
        <v>8.59375E-2</v>
      </c>
      <c r="I29" s="3">
        <f t="shared" si="7"/>
        <v>2.1828124999999998</v>
      </c>
      <c r="J29" s="5">
        <f t="shared" si="8"/>
        <v>4.296875E-2</v>
      </c>
      <c r="K29" s="6">
        <f t="shared" si="9"/>
        <v>4.296875E-2</v>
      </c>
      <c r="L29" s="7">
        <f t="shared" si="10"/>
        <v>1.0914062499999999</v>
      </c>
    </row>
    <row r="30" spans="1:12" x14ac:dyDescent="0.2">
      <c r="A30" s="8">
        <v>0.359375</v>
      </c>
      <c r="B30" s="14">
        <f t="shared" si="0"/>
        <v>0.359375</v>
      </c>
      <c r="C30" s="10">
        <f t="shared" si="1"/>
        <v>9.1281249999999989</v>
      </c>
      <c r="D30" s="11">
        <f t="shared" si="2"/>
        <v>0.1796875</v>
      </c>
      <c r="E30" s="9">
        <f t="shared" si="3"/>
        <v>0.1796875</v>
      </c>
      <c r="F30" s="10">
        <f t="shared" si="4"/>
        <v>4.5640624999999995</v>
      </c>
      <c r="G30" s="4">
        <f t="shared" si="5"/>
        <v>8.984375E-2</v>
      </c>
      <c r="H30" s="2">
        <f t="shared" si="6"/>
        <v>8.984375E-2</v>
      </c>
      <c r="I30" s="3">
        <f t="shared" si="7"/>
        <v>2.2820312499999997</v>
      </c>
      <c r="J30" s="5">
        <f t="shared" si="8"/>
        <v>4.4921875E-2</v>
      </c>
      <c r="K30" s="6">
        <f t="shared" si="9"/>
        <v>4.4921875E-2</v>
      </c>
      <c r="L30" s="7">
        <f t="shared" si="10"/>
        <v>1.1410156249999999</v>
      </c>
    </row>
    <row r="31" spans="1:12" x14ac:dyDescent="0.2">
      <c r="A31" s="8">
        <v>0.375</v>
      </c>
      <c r="B31" s="14">
        <f t="shared" si="0"/>
        <v>0.375</v>
      </c>
      <c r="C31" s="10">
        <f t="shared" si="1"/>
        <v>9.5249999999999986</v>
      </c>
      <c r="D31" s="11">
        <f t="shared" si="2"/>
        <v>0.1875</v>
      </c>
      <c r="E31" s="9">
        <f t="shared" si="3"/>
        <v>0.1875</v>
      </c>
      <c r="F31" s="10">
        <f t="shared" si="4"/>
        <v>4.7624999999999993</v>
      </c>
      <c r="G31" s="4">
        <f t="shared" si="5"/>
        <v>9.375E-2</v>
      </c>
      <c r="H31" s="2">
        <f t="shared" si="6"/>
        <v>9.375E-2</v>
      </c>
      <c r="I31" s="3">
        <f t="shared" si="7"/>
        <v>2.3812499999999996</v>
      </c>
      <c r="J31" s="5">
        <f t="shared" si="8"/>
        <v>4.6875E-2</v>
      </c>
      <c r="K31" s="6">
        <f t="shared" si="9"/>
        <v>4.6875E-2</v>
      </c>
      <c r="L31" s="7">
        <f t="shared" si="10"/>
        <v>1.1906249999999998</v>
      </c>
    </row>
    <row r="32" spans="1:12" x14ac:dyDescent="0.2">
      <c r="A32" s="8">
        <v>0.390625</v>
      </c>
      <c r="B32" s="14">
        <f t="shared" si="0"/>
        <v>0.390625</v>
      </c>
      <c r="C32" s="10">
        <f t="shared" si="1"/>
        <v>9.921875</v>
      </c>
      <c r="D32" s="11">
        <f t="shared" si="2"/>
        <v>0.1953125</v>
      </c>
      <c r="E32" s="9">
        <f t="shared" si="3"/>
        <v>0.1953125</v>
      </c>
      <c r="F32" s="10">
        <f t="shared" si="4"/>
        <v>4.9609375</v>
      </c>
      <c r="G32" s="4">
        <f t="shared" si="5"/>
        <v>9.765625E-2</v>
      </c>
      <c r="H32" s="2">
        <f t="shared" si="6"/>
        <v>9.765625E-2</v>
      </c>
      <c r="I32" s="3">
        <f t="shared" si="7"/>
        <v>2.48046875</v>
      </c>
      <c r="J32" s="5">
        <f t="shared" si="8"/>
        <v>4.8828125E-2</v>
      </c>
      <c r="K32" s="6">
        <f t="shared" si="9"/>
        <v>4.8828125E-2</v>
      </c>
      <c r="L32" s="7">
        <f t="shared" si="10"/>
        <v>1.240234375</v>
      </c>
    </row>
    <row r="33" spans="1:12" x14ac:dyDescent="0.2">
      <c r="A33" s="8">
        <v>0.40625</v>
      </c>
      <c r="B33" s="14">
        <f t="shared" si="0"/>
        <v>0.40625</v>
      </c>
      <c r="C33" s="10">
        <f t="shared" si="1"/>
        <v>10.31875</v>
      </c>
      <c r="D33" s="11">
        <f t="shared" si="2"/>
        <v>0.203125</v>
      </c>
      <c r="E33" s="9">
        <f t="shared" si="3"/>
        <v>0.203125</v>
      </c>
      <c r="F33" s="10">
        <f t="shared" si="4"/>
        <v>5.1593749999999998</v>
      </c>
      <c r="G33" s="4">
        <f t="shared" si="5"/>
        <v>0.1015625</v>
      </c>
      <c r="H33" s="2">
        <f t="shared" si="6"/>
        <v>0.1015625</v>
      </c>
      <c r="I33" s="3">
        <f t="shared" si="7"/>
        <v>2.5796874999999999</v>
      </c>
      <c r="J33" s="5">
        <f t="shared" si="8"/>
        <v>5.078125E-2</v>
      </c>
      <c r="K33" s="6">
        <f t="shared" si="9"/>
        <v>5.078125E-2</v>
      </c>
      <c r="L33" s="7">
        <f t="shared" si="10"/>
        <v>1.28984375</v>
      </c>
    </row>
    <row r="34" spans="1:12" x14ac:dyDescent="0.2">
      <c r="A34" s="8">
        <v>0.421875</v>
      </c>
      <c r="B34" s="14">
        <f t="shared" si="0"/>
        <v>0.421875</v>
      </c>
      <c r="C34" s="10">
        <f t="shared" si="1"/>
        <v>10.715624999999999</v>
      </c>
      <c r="D34" s="11">
        <f t="shared" si="2"/>
        <v>0.2109375</v>
      </c>
      <c r="E34" s="9">
        <f t="shared" si="3"/>
        <v>0.2109375</v>
      </c>
      <c r="F34" s="10">
        <f t="shared" si="4"/>
        <v>5.3578124999999996</v>
      </c>
      <c r="G34" s="4">
        <f t="shared" si="5"/>
        <v>0.10546875</v>
      </c>
      <c r="H34" s="2">
        <f t="shared" si="6"/>
        <v>0.10546875</v>
      </c>
      <c r="I34" s="3">
        <f t="shared" si="7"/>
        <v>2.6789062499999998</v>
      </c>
      <c r="J34" s="5">
        <f t="shared" si="8"/>
        <v>5.2734375E-2</v>
      </c>
      <c r="K34" s="6">
        <f t="shared" si="9"/>
        <v>5.2734375E-2</v>
      </c>
      <c r="L34" s="7">
        <f t="shared" si="10"/>
        <v>1.3394531249999999</v>
      </c>
    </row>
    <row r="35" spans="1:12" x14ac:dyDescent="0.2">
      <c r="A35" s="8">
        <v>0.4375</v>
      </c>
      <c r="B35" s="14">
        <f t="shared" si="0"/>
        <v>0.4375</v>
      </c>
      <c r="C35" s="10">
        <f t="shared" si="1"/>
        <v>11.112499999999999</v>
      </c>
      <c r="D35" s="11">
        <f t="shared" si="2"/>
        <v>0.21875</v>
      </c>
      <c r="E35" s="9">
        <f t="shared" si="3"/>
        <v>0.21875</v>
      </c>
      <c r="F35" s="10">
        <f t="shared" si="4"/>
        <v>5.5562499999999995</v>
      </c>
      <c r="G35" s="4">
        <f t="shared" si="5"/>
        <v>0.109375</v>
      </c>
      <c r="H35" s="2">
        <f t="shared" si="6"/>
        <v>0.109375</v>
      </c>
      <c r="I35" s="3">
        <f t="shared" si="7"/>
        <v>2.7781249999999997</v>
      </c>
      <c r="J35" s="5">
        <f t="shared" si="8"/>
        <v>5.46875E-2</v>
      </c>
      <c r="K35" s="6">
        <f t="shared" si="9"/>
        <v>5.46875E-2</v>
      </c>
      <c r="L35" s="7">
        <f t="shared" si="10"/>
        <v>1.3890624999999999</v>
      </c>
    </row>
    <row r="36" spans="1:12" x14ac:dyDescent="0.2">
      <c r="A36" s="8">
        <v>0.453125</v>
      </c>
      <c r="B36" s="14">
        <f t="shared" si="0"/>
        <v>0.453125</v>
      </c>
      <c r="C36" s="10">
        <f t="shared" si="1"/>
        <v>11.509374999999999</v>
      </c>
      <c r="D36" s="11">
        <f t="shared" si="2"/>
        <v>0.2265625</v>
      </c>
      <c r="E36" s="9">
        <f t="shared" si="3"/>
        <v>0.2265625</v>
      </c>
      <c r="F36" s="10">
        <f t="shared" si="4"/>
        <v>5.7546874999999993</v>
      </c>
      <c r="G36" s="4">
        <f t="shared" si="5"/>
        <v>0.11328125</v>
      </c>
      <c r="H36" s="2">
        <f t="shared" si="6"/>
        <v>0.11328125</v>
      </c>
      <c r="I36" s="3">
        <f t="shared" si="7"/>
        <v>2.8773437499999996</v>
      </c>
      <c r="J36" s="5">
        <f t="shared" si="8"/>
        <v>5.6640625E-2</v>
      </c>
      <c r="K36" s="6">
        <f t="shared" si="9"/>
        <v>5.6640625E-2</v>
      </c>
      <c r="L36" s="7">
        <f t="shared" si="10"/>
        <v>1.4386718749999998</v>
      </c>
    </row>
    <row r="37" spans="1:12" x14ac:dyDescent="0.2">
      <c r="A37" s="8">
        <v>0.46875</v>
      </c>
      <c r="B37" s="14">
        <f t="shared" si="0"/>
        <v>0.46875</v>
      </c>
      <c r="C37" s="10">
        <f t="shared" si="1"/>
        <v>11.90625</v>
      </c>
      <c r="D37" s="11">
        <f t="shared" si="2"/>
        <v>0.234375</v>
      </c>
      <c r="E37" s="9">
        <f t="shared" si="3"/>
        <v>0.234375</v>
      </c>
      <c r="F37" s="10">
        <f t="shared" si="4"/>
        <v>5.953125</v>
      </c>
      <c r="G37" s="4">
        <f t="shared" si="5"/>
        <v>0.1171875</v>
      </c>
      <c r="H37" s="2">
        <f t="shared" si="6"/>
        <v>0.1171875</v>
      </c>
      <c r="I37" s="3">
        <f t="shared" si="7"/>
        <v>2.9765625</v>
      </c>
      <c r="J37" s="5">
        <f t="shared" si="8"/>
        <v>5.859375E-2</v>
      </c>
      <c r="K37" s="6">
        <f t="shared" si="9"/>
        <v>5.859375E-2</v>
      </c>
      <c r="L37" s="7">
        <f t="shared" si="10"/>
        <v>1.48828125</v>
      </c>
    </row>
    <row r="38" spans="1:12" x14ac:dyDescent="0.2">
      <c r="A38" s="8">
        <v>0.484375</v>
      </c>
      <c r="B38" s="14">
        <f t="shared" si="0"/>
        <v>0.484375</v>
      </c>
      <c r="C38" s="10">
        <f t="shared" si="1"/>
        <v>12.303125</v>
      </c>
      <c r="D38" s="11">
        <f t="shared" si="2"/>
        <v>0.2421875</v>
      </c>
      <c r="E38" s="9">
        <f t="shared" si="3"/>
        <v>0.2421875</v>
      </c>
      <c r="F38" s="10">
        <f t="shared" si="4"/>
        <v>6.1515624999999998</v>
      </c>
      <c r="G38" s="4">
        <f t="shared" si="5"/>
        <v>0.12109375</v>
      </c>
      <c r="H38" s="2">
        <f t="shared" si="6"/>
        <v>0.12109375</v>
      </c>
      <c r="I38" s="3">
        <f t="shared" si="7"/>
        <v>3.0757812499999999</v>
      </c>
      <c r="J38" s="5">
        <f t="shared" si="8"/>
        <v>6.0546875E-2</v>
      </c>
      <c r="K38" s="6">
        <f t="shared" si="9"/>
        <v>6.0546875E-2</v>
      </c>
      <c r="L38" s="7">
        <f t="shared" si="10"/>
        <v>1.537890625</v>
      </c>
    </row>
    <row r="39" spans="1:12" x14ac:dyDescent="0.2">
      <c r="A39" s="8">
        <v>0.5</v>
      </c>
      <c r="B39" s="14">
        <f t="shared" si="0"/>
        <v>0.5</v>
      </c>
      <c r="C39" s="10">
        <f t="shared" si="1"/>
        <v>12.7</v>
      </c>
      <c r="D39" s="11">
        <f t="shared" si="2"/>
        <v>0.25</v>
      </c>
      <c r="E39" s="9">
        <f t="shared" si="3"/>
        <v>0.25</v>
      </c>
      <c r="F39" s="10">
        <f t="shared" si="4"/>
        <v>6.35</v>
      </c>
      <c r="G39" s="4">
        <f t="shared" si="5"/>
        <v>0.125</v>
      </c>
      <c r="H39" s="2">
        <f t="shared" si="6"/>
        <v>0.125</v>
      </c>
      <c r="I39" s="3">
        <f t="shared" si="7"/>
        <v>3.1749999999999998</v>
      </c>
      <c r="J39" s="5">
        <f t="shared" si="8"/>
        <v>6.25E-2</v>
      </c>
      <c r="K39" s="6">
        <f t="shared" si="9"/>
        <v>6.25E-2</v>
      </c>
      <c r="L39" s="7">
        <f t="shared" si="10"/>
        <v>1.5874999999999999</v>
      </c>
    </row>
    <row r="40" spans="1:12" x14ac:dyDescent="0.2">
      <c r="A40" s="8">
        <v>0.515625</v>
      </c>
      <c r="B40" s="14">
        <f t="shared" si="0"/>
        <v>0.515625</v>
      </c>
      <c r="C40" s="10">
        <f t="shared" si="1"/>
        <v>13.096874999999999</v>
      </c>
      <c r="D40" s="11">
        <f t="shared" si="2"/>
        <v>0.2578125</v>
      </c>
      <c r="E40" s="9">
        <f t="shared" si="3"/>
        <v>0.2578125</v>
      </c>
      <c r="F40" s="10">
        <f t="shared" si="4"/>
        <v>6.5484374999999995</v>
      </c>
      <c r="G40" s="4">
        <f t="shared" si="5"/>
        <v>0.12890625</v>
      </c>
      <c r="H40" s="2">
        <f t="shared" si="6"/>
        <v>0.12890625</v>
      </c>
      <c r="I40" s="3">
        <f t="shared" si="7"/>
        <v>3.2742187499999997</v>
      </c>
      <c r="J40" s="5">
        <f t="shared" si="8"/>
        <v>6.4453125E-2</v>
      </c>
      <c r="K40" s="6">
        <f t="shared" si="9"/>
        <v>6.4453125E-2</v>
      </c>
      <c r="L40" s="7">
        <f t="shared" si="10"/>
        <v>1.6371093749999999</v>
      </c>
    </row>
    <row r="41" spans="1:12" x14ac:dyDescent="0.2">
      <c r="A41" s="8">
        <v>0.53125</v>
      </c>
      <c r="B41" s="14">
        <f t="shared" si="0"/>
        <v>0.53125</v>
      </c>
      <c r="C41" s="10">
        <f t="shared" si="1"/>
        <v>13.493749999999999</v>
      </c>
      <c r="D41" s="11">
        <f t="shared" si="2"/>
        <v>0.265625</v>
      </c>
      <c r="E41" s="9">
        <f t="shared" si="3"/>
        <v>0.265625</v>
      </c>
      <c r="F41" s="10">
        <f t="shared" si="4"/>
        <v>6.7468749999999993</v>
      </c>
      <c r="G41" s="4">
        <f t="shared" si="5"/>
        <v>0.1328125</v>
      </c>
      <c r="H41" s="2">
        <f t="shared" si="6"/>
        <v>0.1328125</v>
      </c>
      <c r="I41" s="3">
        <f t="shared" si="7"/>
        <v>3.3734374999999996</v>
      </c>
      <c r="J41" s="5">
        <f t="shared" si="8"/>
        <v>6.640625E-2</v>
      </c>
      <c r="K41" s="6">
        <f t="shared" si="9"/>
        <v>6.640625E-2</v>
      </c>
      <c r="L41" s="7">
        <f t="shared" si="10"/>
        <v>1.6867187499999998</v>
      </c>
    </row>
    <row r="42" spans="1:12" x14ac:dyDescent="0.2">
      <c r="A42" s="8">
        <v>0.546875</v>
      </c>
      <c r="B42" s="14">
        <f t="shared" si="0"/>
        <v>0.546875</v>
      </c>
      <c r="C42" s="10">
        <f t="shared" si="1"/>
        <v>13.890625</v>
      </c>
      <c r="D42" s="11">
        <f t="shared" si="2"/>
        <v>0.2734375</v>
      </c>
      <c r="E42" s="9">
        <f t="shared" si="3"/>
        <v>0.2734375</v>
      </c>
      <c r="F42" s="10">
        <f t="shared" si="4"/>
        <v>6.9453125</v>
      </c>
      <c r="G42" s="4">
        <f t="shared" si="5"/>
        <v>0.13671875</v>
      </c>
      <c r="H42" s="2">
        <f t="shared" si="6"/>
        <v>0.13671875</v>
      </c>
      <c r="I42" s="3">
        <f t="shared" si="7"/>
        <v>3.47265625</v>
      </c>
      <c r="J42" s="5">
        <f t="shared" si="8"/>
        <v>6.8359375E-2</v>
      </c>
      <c r="K42" s="6">
        <f t="shared" si="9"/>
        <v>6.8359375E-2</v>
      </c>
      <c r="L42" s="7">
        <f t="shared" si="10"/>
        <v>1.736328125</v>
      </c>
    </row>
    <row r="43" spans="1:12" x14ac:dyDescent="0.2">
      <c r="A43" s="8">
        <v>0.5625</v>
      </c>
      <c r="B43" s="14">
        <f t="shared" si="0"/>
        <v>0.5625</v>
      </c>
      <c r="C43" s="10">
        <f t="shared" si="1"/>
        <v>14.2875</v>
      </c>
      <c r="D43" s="11">
        <f t="shared" si="2"/>
        <v>0.28125</v>
      </c>
      <c r="E43" s="9">
        <f t="shared" si="3"/>
        <v>0.28125</v>
      </c>
      <c r="F43" s="10">
        <f t="shared" si="4"/>
        <v>7.1437499999999998</v>
      </c>
      <c r="G43" s="4">
        <f t="shared" si="5"/>
        <v>0.140625</v>
      </c>
      <c r="H43" s="2">
        <f t="shared" si="6"/>
        <v>0.140625</v>
      </c>
      <c r="I43" s="3">
        <f t="shared" si="7"/>
        <v>3.5718749999999999</v>
      </c>
      <c r="J43" s="5">
        <f t="shared" si="8"/>
        <v>7.03125E-2</v>
      </c>
      <c r="K43" s="6">
        <f t="shared" si="9"/>
        <v>7.03125E-2</v>
      </c>
      <c r="L43" s="7">
        <f t="shared" si="10"/>
        <v>1.7859375</v>
      </c>
    </row>
    <row r="44" spans="1:12" x14ac:dyDescent="0.2">
      <c r="A44" s="8">
        <v>0.578125</v>
      </c>
      <c r="B44" s="14">
        <f t="shared" si="0"/>
        <v>0.578125</v>
      </c>
      <c r="C44" s="10">
        <f t="shared" si="1"/>
        <v>14.684374999999999</v>
      </c>
      <c r="D44" s="11">
        <f t="shared" si="2"/>
        <v>0.2890625</v>
      </c>
      <c r="E44" s="9">
        <f t="shared" si="3"/>
        <v>0.2890625</v>
      </c>
      <c r="F44" s="10">
        <f t="shared" si="4"/>
        <v>7.3421874999999996</v>
      </c>
      <c r="G44" s="4">
        <f t="shared" si="5"/>
        <v>0.14453125</v>
      </c>
      <c r="H44" s="2">
        <f t="shared" si="6"/>
        <v>0.14453125</v>
      </c>
      <c r="I44" s="3">
        <f t="shared" si="7"/>
        <v>3.6710937499999998</v>
      </c>
      <c r="J44" s="5">
        <f t="shared" si="8"/>
        <v>7.2265625E-2</v>
      </c>
      <c r="K44" s="6">
        <f t="shared" si="9"/>
        <v>7.2265625E-2</v>
      </c>
      <c r="L44" s="7">
        <f t="shared" si="10"/>
        <v>1.8355468749999999</v>
      </c>
    </row>
    <row r="45" spans="1:12" x14ac:dyDescent="0.2">
      <c r="A45" s="8">
        <v>0.59375</v>
      </c>
      <c r="B45" s="14">
        <f t="shared" si="0"/>
        <v>0.59375</v>
      </c>
      <c r="C45" s="10">
        <f t="shared" si="1"/>
        <v>15.081249999999999</v>
      </c>
      <c r="D45" s="11">
        <f t="shared" si="2"/>
        <v>0.296875</v>
      </c>
      <c r="E45" s="9">
        <f t="shared" si="3"/>
        <v>0.296875</v>
      </c>
      <c r="F45" s="10">
        <f t="shared" si="4"/>
        <v>7.5406249999999995</v>
      </c>
      <c r="G45" s="4">
        <f t="shared" si="5"/>
        <v>0.1484375</v>
      </c>
      <c r="H45" s="2">
        <f t="shared" si="6"/>
        <v>0.1484375</v>
      </c>
      <c r="I45" s="3">
        <f t="shared" si="7"/>
        <v>3.7703124999999997</v>
      </c>
      <c r="J45" s="5">
        <f t="shared" si="8"/>
        <v>7.421875E-2</v>
      </c>
      <c r="K45" s="6">
        <f t="shared" si="9"/>
        <v>7.421875E-2</v>
      </c>
      <c r="L45" s="7">
        <f t="shared" si="10"/>
        <v>1.8851562499999999</v>
      </c>
    </row>
    <row r="46" spans="1:12" x14ac:dyDescent="0.2">
      <c r="A46" s="8">
        <v>0.609375</v>
      </c>
      <c r="B46" s="14">
        <f t="shared" si="0"/>
        <v>0.609375</v>
      </c>
      <c r="C46" s="10">
        <f t="shared" si="1"/>
        <v>15.478124999999999</v>
      </c>
      <c r="D46" s="11">
        <f t="shared" si="2"/>
        <v>0.3046875</v>
      </c>
      <c r="E46" s="9">
        <f t="shared" si="3"/>
        <v>0.3046875</v>
      </c>
      <c r="F46" s="10">
        <f t="shared" si="4"/>
        <v>7.7390624999999993</v>
      </c>
      <c r="G46" s="4">
        <f t="shared" si="5"/>
        <v>0.15234375</v>
      </c>
      <c r="H46" s="2">
        <f t="shared" si="6"/>
        <v>0.15234375</v>
      </c>
      <c r="I46" s="3">
        <f t="shared" si="7"/>
        <v>3.8695312499999996</v>
      </c>
      <c r="J46" s="5">
        <f t="shared" si="8"/>
        <v>7.6171875E-2</v>
      </c>
      <c r="K46" s="6">
        <f t="shared" si="9"/>
        <v>7.6171875E-2</v>
      </c>
      <c r="L46" s="7">
        <f t="shared" si="10"/>
        <v>1.9347656249999998</v>
      </c>
    </row>
    <row r="47" spans="1:12" x14ac:dyDescent="0.2">
      <c r="A47" s="8">
        <v>0.625</v>
      </c>
      <c r="B47" s="14">
        <f t="shared" si="0"/>
        <v>0.625</v>
      </c>
      <c r="C47" s="10">
        <f t="shared" si="1"/>
        <v>15.875</v>
      </c>
      <c r="D47" s="11">
        <f t="shared" si="2"/>
        <v>0.3125</v>
      </c>
      <c r="E47" s="9">
        <f t="shared" si="3"/>
        <v>0.3125</v>
      </c>
      <c r="F47" s="10">
        <f t="shared" si="4"/>
        <v>7.9375</v>
      </c>
      <c r="G47" s="4">
        <f t="shared" si="5"/>
        <v>0.15625</v>
      </c>
      <c r="H47" s="2">
        <f t="shared" si="6"/>
        <v>0.15625</v>
      </c>
      <c r="I47" s="3">
        <f t="shared" si="7"/>
        <v>3.96875</v>
      </c>
      <c r="J47" s="5">
        <f t="shared" si="8"/>
        <v>7.8125E-2</v>
      </c>
      <c r="K47" s="6">
        <f t="shared" si="9"/>
        <v>7.8125E-2</v>
      </c>
      <c r="L47" s="7">
        <f t="shared" si="10"/>
        <v>1.984375</v>
      </c>
    </row>
    <row r="48" spans="1:12" x14ac:dyDescent="0.2">
      <c r="A48" s="8">
        <v>0.640625</v>
      </c>
      <c r="B48" s="14">
        <f t="shared" si="0"/>
        <v>0.640625</v>
      </c>
      <c r="C48" s="10">
        <f t="shared" si="1"/>
        <v>16.271874999999998</v>
      </c>
      <c r="D48" s="11">
        <f t="shared" si="2"/>
        <v>0.3203125</v>
      </c>
      <c r="E48" s="9">
        <f t="shared" si="3"/>
        <v>0.3203125</v>
      </c>
      <c r="F48" s="10">
        <f t="shared" si="4"/>
        <v>8.1359374999999989</v>
      </c>
      <c r="G48" s="4">
        <f t="shared" si="5"/>
        <v>0.16015625</v>
      </c>
      <c r="H48" s="2">
        <f t="shared" si="6"/>
        <v>0.16015625</v>
      </c>
      <c r="I48" s="3">
        <f t="shared" si="7"/>
        <v>4.0679687499999995</v>
      </c>
      <c r="J48" s="5">
        <f t="shared" si="8"/>
        <v>8.0078125E-2</v>
      </c>
      <c r="K48" s="6">
        <f t="shared" si="9"/>
        <v>8.0078125E-2</v>
      </c>
      <c r="L48" s="7">
        <f t="shared" si="10"/>
        <v>2.0339843749999997</v>
      </c>
    </row>
    <row r="49" spans="1:12" x14ac:dyDescent="0.2">
      <c r="A49" s="8">
        <v>0.65625</v>
      </c>
      <c r="B49" s="14">
        <f t="shared" si="0"/>
        <v>0.65625</v>
      </c>
      <c r="C49" s="10">
        <f t="shared" si="1"/>
        <v>16.668749999999999</v>
      </c>
      <c r="D49" s="11">
        <f t="shared" si="2"/>
        <v>0.328125</v>
      </c>
      <c r="E49" s="9">
        <f t="shared" si="3"/>
        <v>0.328125</v>
      </c>
      <c r="F49" s="10">
        <f t="shared" si="4"/>
        <v>8.3343749999999996</v>
      </c>
      <c r="G49" s="4">
        <f t="shared" si="5"/>
        <v>0.1640625</v>
      </c>
      <c r="H49" s="2">
        <f t="shared" si="6"/>
        <v>0.1640625</v>
      </c>
      <c r="I49" s="3">
        <f t="shared" si="7"/>
        <v>4.1671874999999998</v>
      </c>
      <c r="J49" s="5">
        <f t="shared" si="8"/>
        <v>8.203125E-2</v>
      </c>
      <c r="K49" s="6">
        <f t="shared" si="9"/>
        <v>8.203125E-2</v>
      </c>
      <c r="L49" s="7">
        <f t="shared" si="10"/>
        <v>2.0835937499999999</v>
      </c>
    </row>
    <row r="50" spans="1:12" x14ac:dyDescent="0.2">
      <c r="A50" s="8">
        <v>0.671875</v>
      </c>
      <c r="B50" s="14">
        <f t="shared" si="0"/>
        <v>0.671875</v>
      </c>
      <c r="C50" s="10">
        <f t="shared" si="1"/>
        <v>17.065625000000001</v>
      </c>
      <c r="D50" s="11">
        <f t="shared" si="2"/>
        <v>0.3359375</v>
      </c>
      <c r="E50" s="9">
        <f t="shared" si="3"/>
        <v>0.3359375</v>
      </c>
      <c r="F50" s="10">
        <f t="shared" si="4"/>
        <v>8.5328125000000004</v>
      </c>
      <c r="G50" s="4">
        <f t="shared" si="5"/>
        <v>0.16796875</v>
      </c>
      <c r="H50" s="2">
        <f t="shared" si="6"/>
        <v>0.16796875</v>
      </c>
      <c r="I50" s="3">
        <f t="shared" si="7"/>
        <v>4.2664062500000002</v>
      </c>
      <c r="J50" s="5">
        <f t="shared" si="8"/>
        <v>8.3984375E-2</v>
      </c>
      <c r="K50" s="6">
        <f t="shared" si="9"/>
        <v>8.3984375E-2</v>
      </c>
      <c r="L50" s="7">
        <f t="shared" si="10"/>
        <v>2.1332031250000001</v>
      </c>
    </row>
    <row r="51" spans="1:12" x14ac:dyDescent="0.2">
      <c r="A51" s="8">
        <v>0.6875</v>
      </c>
      <c r="B51" s="14">
        <f t="shared" si="0"/>
        <v>0.6875</v>
      </c>
      <c r="C51" s="10">
        <f t="shared" si="1"/>
        <v>17.462499999999999</v>
      </c>
      <c r="D51" s="11">
        <f t="shared" si="2"/>
        <v>0.34375</v>
      </c>
      <c r="E51" s="9">
        <f t="shared" si="3"/>
        <v>0.34375</v>
      </c>
      <c r="F51" s="10">
        <f t="shared" si="4"/>
        <v>8.7312499999999993</v>
      </c>
      <c r="G51" s="4">
        <f t="shared" si="5"/>
        <v>0.171875</v>
      </c>
      <c r="H51" s="2">
        <f t="shared" si="6"/>
        <v>0.171875</v>
      </c>
      <c r="I51" s="3">
        <f t="shared" si="7"/>
        <v>4.3656249999999996</v>
      </c>
      <c r="J51" s="5">
        <f t="shared" si="8"/>
        <v>8.59375E-2</v>
      </c>
      <c r="K51" s="6">
        <f t="shared" si="9"/>
        <v>8.59375E-2</v>
      </c>
      <c r="L51" s="7">
        <f t="shared" si="10"/>
        <v>2.1828124999999998</v>
      </c>
    </row>
    <row r="52" spans="1:12" x14ac:dyDescent="0.2">
      <c r="A52" s="8">
        <v>0.703125</v>
      </c>
      <c r="B52" s="14">
        <f t="shared" si="0"/>
        <v>0.703125</v>
      </c>
      <c r="C52" s="10">
        <f t="shared" si="1"/>
        <v>17.859375</v>
      </c>
      <c r="D52" s="11">
        <f t="shared" si="2"/>
        <v>0.3515625</v>
      </c>
      <c r="E52" s="9">
        <f t="shared" si="3"/>
        <v>0.3515625</v>
      </c>
      <c r="F52" s="10">
        <f t="shared" si="4"/>
        <v>8.9296875</v>
      </c>
      <c r="G52" s="4">
        <f t="shared" si="5"/>
        <v>0.17578125</v>
      </c>
      <c r="H52" s="2">
        <f t="shared" si="6"/>
        <v>0.17578125</v>
      </c>
      <c r="I52" s="3">
        <f t="shared" si="7"/>
        <v>4.46484375</v>
      </c>
      <c r="J52" s="5">
        <f t="shared" si="8"/>
        <v>8.7890625E-2</v>
      </c>
      <c r="K52" s="6">
        <f t="shared" si="9"/>
        <v>8.7890625E-2</v>
      </c>
      <c r="L52" s="7">
        <f t="shared" si="10"/>
        <v>2.232421875</v>
      </c>
    </row>
    <row r="53" spans="1:12" x14ac:dyDescent="0.2">
      <c r="A53" s="8">
        <v>0.71875</v>
      </c>
      <c r="B53" s="14">
        <f t="shared" si="0"/>
        <v>0.71875</v>
      </c>
      <c r="C53" s="10">
        <f t="shared" si="1"/>
        <v>18.256249999999998</v>
      </c>
      <c r="D53" s="11">
        <f t="shared" si="2"/>
        <v>0.359375</v>
      </c>
      <c r="E53" s="9">
        <f t="shared" si="3"/>
        <v>0.359375</v>
      </c>
      <c r="F53" s="10">
        <f t="shared" si="4"/>
        <v>9.1281249999999989</v>
      </c>
      <c r="G53" s="4">
        <f t="shared" si="5"/>
        <v>0.1796875</v>
      </c>
      <c r="H53" s="2">
        <f t="shared" si="6"/>
        <v>0.1796875</v>
      </c>
      <c r="I53" s="3">
        <f t="shared" si="7"/>
        <v>4.5640624999999995</v>
      </c>
      <c r="J53" s="5">
        <f t="shared" si="8"/>
        <v>8.984375E-2</v>
      </c>
      <c r="K53" s="6">
        <f t="shared" si="9"/>
        <v>8.984375E-2</v>
      </c>
      <c r="L53" s="7">
        <f t="shared" si="10"/>
        <v>2.2820312499999997</v>
      </c>
    </row>
    <row r="54" spans="1:12" x14ac:dyDescent="0.2">
      <c r="A54" s="8">
        <v>0.734375</v>
      </c>
      <c r="B54" s="14">
        <f t="shared" si="0"/>
        <v>0.734375</v>
      </c>
      <c r="C54" s="10">
        <f t="shared" si="1"/>
        <v>18.653124999999999</v>
      </c>
      <c r="D54" s="11">
        <f t="shared" si="2"/>
        <v>0.3671875</v>
      </c>
      <c r="E54" s="9">
        <f t="shared" si="3"/>
        <v>0.3671875</v>
      </c>
      <c r="F54" s="10">
        <f t="shared" si="4"/>
        <v>9.3265624999999996</v>
      </c>
      <c r="G54" s="4">
        <f t="shared" si="5"/>
        <v>0.18359375</v>
      </c>
      <c r="H54" s="2">
        <f t="shared" si="6"/>
        <v>0.18359375</v>
      </c>
      <c r="I54" s="3">
        <f t="shared" si="7"/>
        <v>4.6632812499999998</v>
      </c>
      <c r="J54" s="5">
        <f t="shared" si="8"/>
        <v>9.1796875E-2</v>
      </c>
      <c r="K54" s="6">
        <f t="shared" si="9"/>
        <v>9.1796875E-2</v>
      </c>
      <c r="L54" s="7">
        <f t="shared" si="10"/>
        <v>2.3316406249999999</v>
      </c>
    </row>
    <row r="55" spans="1:12" x14ac:dyDescent="0.2">
      <c r="A55" s="8">
        <v>0.75</v>
      </c>
      <c r="B55" s="14">
        <f t="shared" si="0"/>
        <v>0.75</v>
      </c>
      <c r="C55" s="10">
        <f t="shared" si="1"/>
        <v>19.049999999999997</v>
      </c>
      <c r="D55" s="11">
        <f t="shared" si="2"/>
        <v>0.375</v>
      </c>
      <c r="E55" s="9">
        <f t="shared" si="3"/>
        <v>0.375</v>
      </c>
      <c r="F55" s="10">
        <f t="shared" si="4"/>
        <v>9.5249999999999986</v>
      </c>
      <c r="G55" s="4">
        <f t="shared" si="5"/>
        <v>0.1875</v>
      </c>
      <c r="H55" s="2">
        <f t="shared" si="6"/>
        <v>0.1875</v>
      </c>
      <c r="I55" s="3">
        <f t="shared" si="7"/>
        <v>4.7624999999999993</v>
      </c>
      <c r="J55" s="5">
        <f t="shared" si="8"/>
        <v>9.375E-2</v>
      </c>
      <c r="K55" s="6">
        <f t="shared" si="9"/>
        <v>9.375E-2</v>
      </c>
      <c r="L55" s="7">
        <f t="shared" si="10"/>
        <v>2.3812499999999996</v>
      </c>
    </row>
    <row r="56" spans="1:12" x14ac:dyDescent="0.2">
      <c r="A56" s="8">
        <v>0.765625</v>
      </c>
      <c r="B56" s="14">
        <f t="shared" si="0"/>
        <v>0.765625</v>
      </c>
      <c r="C56" s="10">
        <f t="shared" si="1"/>
        <v>19.446874999999999</v>
      </c>
      <c r="D56" s="11">
        <f t="shared" si="2"/>
        <v>0.3828125</v>
      </c>
      <c r="E56" s="9">
        <f t="shared" si="3"/>
        <v>0.3828125</v>
      </c>
      <c r="F56" s="10">
        <f t="shared" si="4"/>
        <v>9.7234374999999993</v>
      </c>
      <c r="G56" s="4">
        <f t="shared" si="5"/>
        <v>0.19140625</v>
      </c>
      <c r="H56" s="2">
        <f t="shared" si="6"/>
        <v>0.19140625</v>
      </c>
      <c r="I56" s="3">
        <f t="shared" si="7"/>
        <v>4.8617187499999996</v>
      </c>
      <c r="J56" s="5">
        <f t="shared" si="8"/>
        <v>9.5703125E-2</v>
      </c>
      <c r="K56" s="6">
        <f t="shared" si="9"/>
        <v>9.5703125E-2</v>
      </c>
      <c r="L56" s="7">
        <f t="shared" si="10"/>
        <v>2.4308593749999998</v>
      </c>
    </row>
    <row r="57" spans="1:12" x14ac:dyDescent="0.2">
      <c r="A57" s="8">
        <v>0.78125</v>
      </c>
      <c r="B57" s="14">
        <f t="shared" si="0"/>
        <v>0.78125</v>
      </c>
      <c r="C57" s="10">
        <f t="shared" si="1"/>
        <v>19.84375</v>
      </c>
      <c r="D57" s="11">
        <f t="shared" si="2"/>
        <v>0.390625</v>
      </c>
      <c r="E57" s="9">
        <f t="shared" si="3"/>
        <v>0.390625</v>
      </c>
      <c r="F57" s="10">
        <f t="shared" si="4"/>
        <v>9.921875</v>
      </c>
      <c r="G57" s="4">
        <f t="shared" si="5"/>
        <v>0.1953125</v>
      </c>
      <c r="H57" s="2">
        <f t="shared" si="6"/>
        <v>0.1953125</v>
      </c>
      <c r="I57" s="3">
        <f t="shared" si="7"/>
        <v>4.9609375</v>
      </c>
      <c r="J57" s="5">
        <f t="shared" si="8"/>
        <v>9.765625E-2</v>
      </c>
      <c r="K57" s="6">
        <f t="shared" si="9"/>
        <v>9.765625E-2</v>
      </c>
      <c r="L57" s="7">
        <f t="shared" si="10"/>
        <v>2.48046875</v>
      </c>
    </row>
    <row r="58" spans="1:12" x14ac:dyDescent="0.2">
      <c r="A58" s="8">
        <v>0.796875</v>
      </c>
      <c r="B58" s="14">
        <f t="shared" si="0"/>
        <v>0.796875</v>
      </c>
      <c r="C58" s="10">
        <f t="shared" si="1"/>
        <v>20.240624999999998</v>
      </c>
      <c r="D58" s="11">
        <f t="shared" si="2"/>
        <v>0.3984375</v>
      </c>
      <c r="E58" s="9">
        <f t="shared" si="3"/>
        <v>0.3984375</v>
      </c>
      <c r="F58" s="10">
        <f t="shared" si="4"/>
        <v>10.120312499999999</v>
      </c>
      <c r="G58" s="4">
        <f t="shared" si="5"/>
        <v>0.19921875</v>
      </c>
      <c r="H58" s="2">
        <f t="shared" si="6"/>
        <v>0.19921875</v>
      </c>
      <c r="I58" s="3">
        <f t="shared" si="7"/>
        <v>5.0601562499999995</v>
      </c>
      <c r="J58" s="5">
        <f t="shared" si="8"/>
        <v>9.9609375E-2</v>
      </c>
      <c r="K58" s="6">
        <f t="shared" si="9"/>
        <v>9.9609375E-2</v>
      </c>
      <c r="L58" s="7">
        <f t="shared" si="10"/>
        <v>2.5300781249999997</v>
      </c>
    </row>
    <row r="59" spans="1:12" x14ac:dyDescent="0.2">
      <c r="A59" s="8">
        <v>0.8125</v>
      </c>
      <c r="B59" s="14">
        <f t="shared" si="0"/>
        <v>0.8125</v>
      </c>
      <c r="C59" s="10">
        <f t="shared" si="1"/>
        <v>20.637499999999999</v>
      </c>
      <c r="D59" s="11">
        <f t="shared" si="2"/>
        <v>0.40625</v>
      </c>
      <c r="E59" s="9">
        <f t="shared" si="3"/>
        <v>0.40625</v>
      </c>
      <c r="F59" s="10">
        <f t="shared" si="4"/>
        <v>10.31875</v>
      </c>
      <c r="G59" s="4">
        <f t="shared" si="5"/>
        <v>0.203125</v>
      </c>
      <c r="H59" s="2">
        <f t="shared" si="6"/>
        <v>0.203125</v>
      </c>
      <c r="I59" s="3">
        <f t="shared" si="7"/>
        <v>5.1593749999999998</v>
      </c>
      <c r="J59" s="5">
        <f t="shared" si="8"/>
        <v>0.1015625</v>
      </c>
      <c r="K59" s="6">
        <f t="shared" si="9"/>
        <v>0.1015625</v>
      </c>
      <c r="L59" s="7">
        <f t="shared" si="10"/>
        <v>2.5796874999999999</v>
      </c>
    </row>
    <row r="60" spans="1:12" x14ac:dyDescent="0.2">
      <c r="A60" s="8">
        <v>0.828125</v>
      </c>
      <c r="B60" s="14">
        <f t="shared" si="0"/>
        <v>0.828125</v>
      </c>
      <c r="C60" s="10">
        <f t="shared" si="1"/>
        <v>21.034374999999997</v>
      </c>
      <c r="D60" s="11">
        <f t="shared" si="2"/>
        <v>0.4140625</v>
      </c>
      <c r="E60" s="9">
        <f t="shared" si="3"/>
        <v>0.4140625</v>
      </c>
      <c r="F60" s="10">
        <f t="shared" si="4"/>
        <v>10.517187499999999</v>
      </c>
      <c r="G60" s="4">
        <f t="shared" si="5"/>
        <v>0.20703125</v>
      </c>
      <c r="H60" s="2">
        <f t="shared" si="6"/>
        <v>0.20703125</v>
      </c>
      <c r="I60" s="3">
        <f t="shared" si="7"/>
        <v>5.2585937499999993</v>
      </c>
      <c r="J60" s="5">
        <f t="shared" si="8"/>
        <v>0.103515625</v>
      </c>
      <c r="K60" s="6">
        <f t="shared" si="9"/>
        <v>0.103515625</v>
      </c>
      <c r="L60" s="7">
        <f t="shared" si="10"/>
        <v>2.6292968749999996</v>
      </c>
    </row>
    <row r="61" spans="1:12" x14ac:dyDescent="0.2">
      <c r="A61" s="8">
        <v>0.84375</v>
      </c>
      <c r="B61" s="14">
        <f t="shared" si="0"/>
        <v>0.84375</v>
      </c>
      <c r="C61" s="10">
        <f t="shared" si="1"/>
        <v>21.431249999999999</v>
      </c>
      <c r="D61" s="11">
        <f t="shared" si="2"/>
        <v>0.421875</v>
      </c>
      <c r="E61" s="9">
        <f t="shared" si="3"/>
        <v>0.421875</v>
      </c>
      <c r="F61" s="10">
        <f t="shared" si="4"/>
        <v>10.715624999999999</v>
      </c>
      <c r="G61" s="4">
        <f t="shared" si="5"/>
        <v>0.2109375</v>
      </c>
      <c r="H61" s="2">
        <f t="shared" si="6"/>
        <v>0.2109375</v>
      </c>
      <c r="I61" s="3">
        <f t="shared" si="7"/>
        <v>5.3578124999999996</v>
      </c>
      <c r="J61" s="5">
        <f t="shared" si="8"/>
        <v>0.10546875</v>
      </c>
      <c r="K61" s="6">
        <f t="shared" si="9"/>
        <v>0.10546875</v>
      </c>
      <c r="L61" s="7">
        <f t="shared" si="10"/>
        <v>2.6789062499999998</v>
      </c>
    </row>
    <row r="62" spans="1:12" x14ac:dyDescent="0.2">
      <c r="A62" s="8">
        <v>0.859375</v>
      </c>
      <c r="B62" s="14">
        <f t="shared" si="0"/>
        <v>0.859375</v>
      </c>
      <c r="C62" s="10">
        <f t="shared" si="1"/>
        <v>21.828125</v>
      </c>
      <c r="D62" s="11">
        <f t="shared" si="2"/>
        <v>0.4296875</v>
      </c>
      <c r="E62" s="9">
        <f t="shared" si="3"/>
        <v>0.4296875</v>
      </c>
      <c r="F62" s="10">
        <f t="shared" si="4"/>
        <v>10.9140625</v>
      </c>
      <c r="G62" s="4">
        <f t="shared" si="5"/>
        <v>0.21484375</v>
      </c>
      <c r="H62" s="2">
        <f t="shared" si="6"/>
        <v>0.21484375</v>
      </c>
      <c r="I62" s="3">
        <f t="shared" si="7"/>
        <v>5.45703125</v>
      </c>
      <c r="J62" s="5">
        <f t="shared" si="8"/>
        <v>0.107421875</v>
      </c>
      <c r="K62" s="6">
        <f t="shared" si="9"/>
        <v>0.107421875</v>
      </c>
      <c r="L62" s="7">
        <f t="shared" si="10"/>
        <v>2.728515625</v>
      </c>
    </row>
    <row r="63" spans="1:12" x14ac:dyDescent="0.2">
      <c r="A63" s="8">
        <v>0.875</v>
      </c>
      <c r="B63" s="14">
        <f t="shared" si="0"/>
        <v>0.875</v>
      </c>
      <c r="C63" s="10">
        <f t="shared" si="1"/>
        <v>22.224999999999998</v>
      </c>
      <c r="D63" s="11">
        <f t="shared" si="2"/>
        <v>0.4375</v>
      </c>
      <c r="E63" s="9">
        <f t="shared" si="3"/>
        <v>0.4375</v>
      </c>
      <c r="F63" s="10">
        <f t="shared" si="4"/>
        <v>11.112499999999999</v>
      </c>
      <c r="G63" s="4">
        <f t="shared" si="5"/>
        <v>0.21875</v>
      </c>
      <c r="H63" s="2">
        <f t="shared" si="6"/>
        <v>0.21875</v>
      </c>
      <c r="I63" s="3">
        <f t="shared" si="7"/>
        <v>5.5562499999999995</v>
      </c>
      <c r="J63" s="5">
        <f t="shared" si="8"/>
        <v>0.109375</v>
      </c>
      <c r="K63" s="6">
        <f t="shared" si="9"/>
        <v>0.109375</v>
      </c>
      <c r="L63" s="7">
        <f t="shared" si="10"/>
        <v>2.7781249999999997</v>
      </c>
    </row>
    <row r="64" spans="1:12" x14ac:dyDescent="0.2">
      <c r="A64" s="8">
        <v>0.890625</v>
      </c>
      <c r="B64" s="14">
        <f t="shared" si="0"/>
        <v>0.890625</v>
      </c>
      <c r="C64" s="10">
        <f t="shared" si="1"/>
        <v>22.621874999999999</v>
      </c>
      <c r="D64" s="11">
        <f t="shared" si="2"/>
        <v>0.4453125</v>
      </c>
      <c r="E64" s="9">
        <f t="shared" si="3"/>
        <v>0.4453125</v>
      </c>
      <c r="F64" s="10">
        <f t="shared" si="4"/>
        <v>11.3109375</v>
      </c>
      <c r="G64" s="4">
        <f t="shared" si="5"/>
        <v>0.22265625</v>
      </c>
      <c r="H64" s="2">
        <f t="shared" si="6"/>
        <v>0.22265625</v>
      </c>
      <c r="I64" s="3">
        <f t="shared" si="7"/>
        <v>5.6554687499999998</v>
      </c>
      <c r="J64" s="5">
        <f t="shared" si="8"/>
        <v>0.111328125</v>
      </c>
      <c r="K64" s="6">
        <f t="shared" si="9"/>
        <v>0.111328125</v>
      </c>
      <c r="L64" s="7">
        <f t="shared" si="10"/>
        <v>2.8277343749999999</v>
      </c>
    </row>
    <row r="65" spans="1:12" x14ac:dyDescent="0.2">
      <c r="A65" s="8">
        <v>0.90625</v>
      </c>
      <c r="B65" s="14">
        <f t="shared" si="0"/>
        <v>0.90625</v>
      </c>
      <c r="C65" s="10">
        <f t="shared" si="1"/>
        <v>23.018749999999997</v>
      </c>
      <c r="D65" s="11">
        <f t="shared" si="2"/>
        <v>0.453125</v>
      </c>
      <c r="E65" s="9">
        <f t="shared" si="3"/>
        <v>0.453125</v>
      </c>
      <c r="F65" s="10">
        <f t="shared" si="4"/>
        <v>11.509374999999999</v>
      </c>
      <c r="G65" s="4">
        <f t="shared" si="5"/>
        <v>0.2265625</v>
      </c>
      <c r="H65" s="2">
        <f t="shared" si="6"/>
        <v>0.2265625</v>
      </c>
      <c r="I65" s="3">
        <f t="shared" si="7"/>
        <v>5.7546874999999993</v>
      </c>
      <c r="J65" s="5">
        <f t="shared" si="8"/>
        <v>0.11328125</v>
      </c>
      <c r="K65" s="6">
        <f t="shared" si="9"/>
        <v>0.11328125</v>
      </c>
      <c r="L65" s="7">
        <f t="shared" si="10"/>
        <v>2.8773437499999996</v>
      </c>
    </row>
    <row r="66" spans="1:12" x14ac:dyDescent="0.2">
      <c r="A66" s="8">
        <v>0.921875</v>
      </c>
      <c r="B66" s="14">
        <f t="shared" si="0"/>
        <v>0.921875</v>
      </c>
      <c r="C66" s="10">
        <f t="shared" si="1"/>
        <v>23.415624999999999</v>
      </c>
      <c r="D66" s="11">
        <f t="shared" si="2"/>
        <v>0.4609375</v>
      </c>
      <c r="E66" s="9">
        <f t="shared" si="3"/>
        <v>0.4609375</v>
      </c>
      <c r="F66" s="10">
        <f t="shared" si="4"/>
        <v>11.707812499999999</v>
      </c>
      <c r="G66" s="4">
        <f t="shared" si="5"/>
        <v>0.23046875</v>
      </c>
      <c r="H66" s="2">
        <f t="shared" si="6"/>
        <v>0.23046875</v>
      </c>
      <c r="I66" s="3">
        <f t="shared" si="7"/>
        <v>5.8539062499999996</v>
      </c>
      <c r="J66" s="5">
        <f t="shared" si="8"/>
        <v>0.115234375</v>
      </c>
      <c r="K66" s="6">
        <f t="shared" si="9"/>
        <v>0.115234375</v>
      </c>
      <c r="L66" s="7">
        <f t="shared" si="10"/>
        <v>2.9269531249999998</v>
      </c>
    </row>
    <row r="67" spans="1:12" x14ac:dyDescent="0.2">
      <c r="A67" s="8">
        <v>0.9375</v>
      </c>
      <c r="B67" s="14">
        <f t="shared" si="0"/>
        <v>0.9375</v>
      </c>
      <c r="C67" s="10">
        <f t="shared" si="1"/>
        <v>23.8125</v>
      </c>
      <c r="D67" s="11">
        <f t="shared" si="2"/>
        <v>0.46875</v>
      </c>
      <c r="E67" s="9">
        <f t="shared" si="3"/>
        <v>0.46875</v>
      </c>
      <c r="F67" s="10">
        <f t="shared" si="4"/>
        <v>11.90625</v>
      </c>
      <c r="G67" s="4">
        <f t="shared" si="5"/>
        <v>0.234375</v>
      </c>
      <c r="H67" s="2">
        <f t="shared" si="6"/>
        <v>0.234375</v>
      </c>
      <c r="I67" s="3">
        <f t="shared" si="7"/>
        <v>5.953125</v>
      </c>
      <c r="J67" s="5">
        <f t="shared" si="8"/>
        <v>0.1171875</v>
      </c>
      <c r="K67" s="6">
        <f t="shared" si="9"/>
        <v>0.1171875</v>
      </c>
      <c r="L67" s="7">
        <f t="shared" si="10"/>
        <v>2.9765625</v>
      </c>
    </row>
    <row r="68" spans="1:12" x14ac:dyDescent="0.2">
      <c r="A68" s="8">
        <v>0.953125</v>
      </c>
      <c r="B68" s="14">
        <f t="shared" si="0"/>
        <v>0.953125</v>
      </c>
      <c r="C68" s="10">
        <f t="shared" si="1"/>
        <v>24.209374999999998</v>
      </c>
      <c r="D68" s="11">
        <f t="shared" si="2"/>
        <v>0.4765625</v>
      </c>
      <c r="E68" s="9">
        <f t="shared" si="3"/>
        <v>0.4765625</v>
      </c>
      <c r="F68" s="10">
        <f t="shared" si="4"/>
        <v>12.104687499999999</v>
      </c>
      <c r="G68" s="4">
        <f t="shared" si="5"/>
        <v>0.23828125</v>
      </c>
      <c r="H68" s="2">
        <f t="shared" si="6"/>
        <v>0.23828125</v>
      </c>
      <c r="I68" s="3">
        <f t="shared" si="7"/>
        <v>6.0523437499999995</v>
      </c>
      <c r="J68" s="5">
        <f t="shared" si="8"/>
        <v>0.119140625</v>
      </c>
      <c r="K68" s="6">
        <f t="shared" si="9"/>
        <v>0.119140625</v>
      </c>
      <c r="L68" s="7">
        <f t="shared" si="10"/>
        <v>3.0261718749999997</v>
      </c>
    </row>
    <row r="69" spans="1:12" x14ac:dyDescent="0.2">
      <c r="A69" s="8">
        <v>0.96875</v>
      </c>
      <c r="B69" s="14">
        <f t="shared" si="0"/>
        <v>0.96875</v>
      </c>
      <c r="C69" s="10">
        <f t="shared" si="1"/>
        <v>24.606249999999999</v>
      </c>
      <c r="D69" s="11">
        <f t="shared" si="2"/>
        <v>0.484375</v>
      </c>
      <c r="E69" s="9">
        <f t="shared" si="3"/>
        <v>0.484375</v>
      </c>
      <c r="F69" s="10">
        <f t="shared" si="4"/>
        <v>12.303125</v>
      </c>
      <c r="G69" s="4">
        <f t="shared" si="5"/>
        <v>0.2421875</v>
      </c>
      <c r="H69" s="2">
        <f t="shared" si="6"/>
        <v>0.2421875</v>
      </c>
      <c r="I69" s="3">
        <f t="shared" si="7"/>
        <v>6.1515624999999998</v>
      </c>
      <c r="J69" s="5">
        <f t="shared" si="8"/>
        <v>0.12109375</v>
      </c>
      <c r="K69" s="6">
        <f t="shared" si="9"/>
        <v>0.12109375</v>
      </c>
      <c r="L69" s="7">
        <f t="shared" si="10"/>
        <v>3.0757812499999999</v>
      </c>
    </row>
    <row r="70" spans="1:12" x14ac:dyDescent="0.2">
      <c r="A70" s="8">
        <v>0.984375</v>
      </c>
      <c r="B70" s="14">
        <f t="shared" si="0"/>
        <v>0.984375</v>
      </c>
      <c r="C70" s="10">
        <f t="shared" si="1"/>
        <v>25.003124999999997</v>
      </c>
      <c r="D70" s="11">
        <f t="shared" si="2"/>
        <v>0.4921875</v>
      </c>
      <c r="E70" s="9">
        <f t="shared" si="3"/>
        <v>0.4921875</v>
      </c>
      <c r="F70" s="10">
        <f t="shared" si="4"/>
        <v>12.501562499999999</v>
      </c>
      <c r="G70" s="4">
        <f t="shared" si="5"/>
        <v>0.24609375</v>
      </c>
      <c r="H70" s="2">
        <f t="shared" si="6"/>
        <v>0.24609375</v>
      </c>
      <c r="I70" s="3">
        <f t="shared" si="7"/>
        <v>6.2507812499999993</v>
      </c>
      <c r="J70" s="5">
        <f t="shared" si="8"/>
        <v>0.123046875</v>
      </c>
      <c r="K70" s="6">
        <f t="shared" si="9"/>
        <v>0.123046875</v>
      </c>
      <c r="L70" s="7">
        <f t="shared" si="10"/>
        <v>3.1253906249999996</v>
      </c>
    </row>
    <row r="71" spans="1:12" x14ac:dyDescent="0.2">
      <c r="A71" s="12">
        <v>1</v>
      </c>
      <c r="B71" s="14">
        <f t="shared" si="0"/>
        <v>1</v>
      </c>
      <c r="C71" s="10">
        <f t="shared" si="1"/>
        <v>25.4</v>
      </c>
      <c r="D71" s="11">
        <f t="shared" si="2"/>
        <v>0.5</v>
      </c>
      <c r="E71" s="9">
        <f t="shared" si="3"/>
        <v>0.5</v>
      </c>
      <c r="F71" s="10">
        <f t="shared" si="4"/>
        <v>12.7</v>
      </c>
      <c r="G71" s="4">
        <f t="shared" si="5"/>
        <v>0.25</v>
      </c>
      <c r="H71" s="2">
        <f t="shared" si="6"/>
        <v>0.25</v>
      </c>
      <c r="I71" s="3">
        <f t="shared" si="7"/>
        <v>6.35</v>
      </c>
      <c r="J71" s="5">
        <f t="shared" si="8"/>
        <v>0.125</v>
      </c>
      <c r="K71" s="6">
        <f t="shared" si="9"/>
        <v>0.125</v>
      </c>
      <c r="L71" s="7">
        <f t="shared" si="10"/>
        <v>3.1749999999999998</v>
      </c>
    </row>
  </sheetData>
  <mergeCells count="9">
    <mergeCell ref="A6:C6"/>
    <mergeCell ref="D6:F6"/>
    <mergeCell ref="G6:I6"/>
    <mergeCell ref="J6:L6"/>
    <mergeCell ref="N2:R2"/>
    <mergeCell ref="N3:R3"/>
    <mergeCell ref="A1:C1"/>
    <mergeCell ref="E1:G1"/>
    <mergeCell ref="I1:K1"/>
  </mergeCells>
  <printOptions horizontalCentered="1" verticalCentered="1"/>
  <pageMargins left="0.2" right="0.2" top="0.5" bottom="0.5" header="0.3" footer="0.3"/>
  <pageSetup paperSize="3" scale="65" orientation="portrait" r:id="rId1"/>
  <headerFooter>
    <oddFooter>&amp;LDesigned and Writen By Chad Jans&amp;C&amp;A Output Summary&amp;RPage &amp;P of &amp;N and Printed
&amp;D at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pageSetUpPr fitToPage="1"/>
  </sheetPr>
  <dimension ref="A1:L21"/>
  <sheetViews>
    <sheetView zoomScaleNormal="100" workbookViewId="0">
      <selection activeCell="A39" sqref="A39"/>
    </sheetView>
  </sheetViews>
  <sheetFormatPr defaultRowHeight="15" x14ac:dyDescent="0.2"/>
  <cols>
    <col min="1" max="1" width="29.140625" style="19" bestFit="1" customWidth="1"/>
    <col min="2" max="2" width="15.28515625" style="49" bestFit="1" customWidth="1"/>
    <col min="3" max="3" width="9.140625" style="19"/>
    <col min="4" max="4" width="29.140625" style="19" bestFit="1" customWidth="1"/>
    <col min="5" max="5" width="15.28515625" style="114" bestFit="1" customWidth="1"/>
    <col min="6" max="16384" width="9.140625" style="19"/>
  </cols>
  <sheetData>
    <row r="1" spans="1:12" ht="15.75" thickBot="1" x14ac:dyDescent="0.25">
      <c r="A1" s="154" t="s">
        <v>75</v>
      </c>
      <c r="B1" s="183"/>
      <c r="D1" s="154" t="s">
        <v>76</v>
      </c>
      <c r="E1" s="183"/>
    </row>
    <row r="2" spans="1:12" x14ac:dyDescent="0.2">
      <c r="A2" s="41" t="s">
        <v>59</v>
      </c>
      <c r="B2" s="51">
        <v>30</v>
      </c>
      <c r="D2" s="41" t="s">
        <v>59</v>
      </c>
      <c r="E2" s="51">
        <v>15</v>
      </c>
      <c r="H2" s="149" t="s">
        <v>6</v>
      </c>
      <c r="I2" s="149"/>
      <c r="J2" s="149"/>
      <c r="K2" s="149"/>
      <c r="L2" s="149"/>
    </row>
    <row r="3" spans="1:12" x14ac:dyDescent="0.2">
      <c r="A3" s="47" t="s">
        <v>60</v>
      </c>
      <c r="B3" s="51">
        <v>100</v>
      </c>
      <c r="D3" s="47" t="s">
        <v>60</v>
      </c>
      <c r="E3" s="51">
        <v>100</v>
      </c>
      <c r="H3" s="150" t="s">
        <v>7</v>
      </c>
      <c r="I3" s="150"/>
      <c r="J3" s="150"/>
      <c r="K3" s="150"/>
      <c r="L3" s="150"/>
    </row>
    <row r="4" spans="1:12" x14ac:dyDescent="0.2">
      <c r="A4" s="47" t="s">
        <v>74</v>
      </c>
      <c r="B4" s="51">
        <f>B3-B2</f>
        <v>70</v>
      </c>
      <c r="D4" s="47" t="s">
        <v>74</v>
      </c>
      <c r="E4" s="51">
        <f>E3-E2</f>
        <v>85</v>
      </c>
    </row>
    <row r="5" spans="1:12" ht="15.75" thickBot="1" x14ac:dyDescent="0.25">
      <c r="A5" s="55"/>
      <c r="B5" s="53"/>
      <c r="D5" s="55"/>
      <c r="E5" s="112"/>
    </row>
    <row r="6" spans="1:12" ht="15.75" thickBot="1" x14ac:dyDescent="0.25">
      <c r="A6" s="154" t="s">
        <v>61</v>
      </c>
      <c r="B6" s="183"/>
      <c r="D6" s="154" t="s">
        <v>61</v>
      </c>
      <c r="E6" s="183"/>
    </row>
    <row r="7" spans="1:12" x14ac:dyDescent="0.2">
      <c r="A7" s="58" t="s">
        <v>62</v>
      </c>
      <c r="B7" s="59"/>
      <c r="D7" s="58" t="s">
        <v>62</v>
      </c>
      <c r="E7" s="113"/>
    </row>
    <row r="8" spans="1:12" x14ac:dyDescent="0.2">
      <c r="A8" s="58" t="s">
        <v>63</v>
      </c>
      <c r="B8" s="59">
        <v>162</v>
      </c>
      <c r="D8" s="58" t="s">
        <v>63</v>
      </c>
      <c r="E8" s="113"/>
    </row>
    <row r="9" spans="1:12" x14ac:dyDescent="0.2">
      <c r="A9" s="58" t="s">
        <v>64</v>
      </c>
      <c r="B9" s="59"/>
      <c r="D9" s="58" t="s">
        <v>64</v>
      </c>
      <c r="E9" s="113">
        <v>5</v>
      </c>
    </row>
    <row r="10" spans="1:12" x14ac:dyDescent="0.2">
      <c r="A10" s="58" t="s">
        <v>65</v>
      </c>
      <c r="B10" s="59"/>
      <c r="D10" s="58" t="s">
        <v>65</v>
      </c>
      <c r="E10" s="113">
        <v>5</v>
      </c>
    </row>
    <row r="11" spans="1:12" x14ac:dyDescent="0.2">
      <c r="A11" s="58" t="s">
        <v>66</v>
      </c>
      <c r="B11" s="59"/>
      <c r="D11" s="58" t="s">
        <v>66</v>
      </c>
      <c r="E11" s="113"/>
    </row>
    <row r="12" spans="1:12" x14ac:dyDescent="0.2">
      <c r="A12" s="58" t="s">
        <v>67</v>
      </c>
      <c r="B12" s="59"/>
      <c r="D12" s="58" t="s">
        <v>67</v>
      </c>
      <c r="E12" s="113"/>
    </row>
    <row r="13" spans="1:12" x14ac:dyDescent="0.2">
      <c r="A13" s="58" t="s">
        <v>68</v>
      </c>
      <c r="B13" s="59"/>
      <c r="D13" s="58" t="s">
        <v>68</v>
      </c>
      <c r="E13" s="113"/>
    </row>
    <row r="14" spans="1:12" x14ac:dyDescent="0.2">
      <c r="A14" s="58" t="s">
        <v>69</v>
      </c>
      <c r="B14" s="59"/>
      <c r="D14" s="58" t="s">
        <v>69</v>
      </c>
      <c r="E14" s="113"/>
    </row>
    <row r="15" spans="1:12" x14ac:dyDescent="0.2">
      <c r="A15" s="58" t="s">
        <v>70</v>
      </c>
      <c r="B15" s="59"/>
      <c r="D15" s="58" t="s">
        <v>70</v>
      </c>
      <c r="E15" s="113"/>
    </row>
    <row r="16" spans="1:12" x14ac:dyDescent="0.2">
      <c r="A16" s="58" t="s">
        <v>71</v>
      </c>
      <c r="B16" s="59"/>
      <c r="D16" s="58" t="s">
        <v>71</v>
      </c>
      <c r="E16" s="113"/>
    </row>
    <row r="17" spans="1:5" ht="15.75" thickBot="1" x14ac:dyDescent="0.25"/>
    <row r="18" spans="1:5" ht="15.75" thickBot="1" x14ac:dyDescent="0.25">
      <c r="A18" s="154" t="s">
        <v>72</v>
      </c>
      <c r="B18" s="183"/>
      <c r="D18" s="154" t="s">
        <v>72</v>
      </c>
      <c r="E18" s="183"/>
    </row>
    <row r="19" spans="1:5" x14ac:dyDescent="0.2">
      <c r="A19" s="47" t="s">
        <v>73</v>
      </c>
      <c r="B19" s="51">
        <f>SUM(B7:B16)</f>
        <v>162</v>
      </c>
      <c r="D19" s="47" t="s">
        <v>73</v>
      </c>
      <c r="E19" s="111">
        <f>SUM(E7:E16)</f>
        <v>10</v>
      </c>
    </row>
    <row r="20" spans="1:5" x14ac:dyDescent="0.2">
      <c r="A20" s="47" t="s">
        <v>77</v>
      </c>
      <c r="B20" s="51">
        <f>B21-B19</f>
        <v>69.428571428571445</v>
      </c>
      <c r="D20" s="47" t="s">
        <v>77</v>
      </c>
      <c r="E20" s="111">
        <f>E19*E2/100</f>
        <v>1.5</v>
      </c>
    </row>
    <row r="21" spans="1:5" x14ac:dyDescent="0.2">
      <c r="A21" s="47" t="s">
        <v>78</v>
      </c>
      <c r="B21" s="51">
        <f>(B19/B4)*B3</f>
        <v>231.42857142857144</v>
      </c>
      <c r="D21" s="47" t="s">
        <v>78</v>
      </c>
      <c r="E21" s="111">
        <f>E20+E19</f>
        <v>11.5</v>
      </c>
    </row>
  </sheetData>
  <mergeCells count="8">
    <mergeCell ref="A1:B1"/>
    <mergeCell ref="H2:L2"/>
    <mergeCell ref="H3:L3"/>
    <mergeCell ref="A6:B6"/>
    <mergeCell ref="A18:B18"/>
    <mergeCell ref="D1:E1"/>
    <mergeCell ref="D6:E6"/>
    <mergeCell ref="D18:E18"/>
  </mergeCells>
  <printOptions horizontalCentered="1" verticalCentered="1"/>
  <pageMargins left="0.2" right="0.2" top="0.5" bottom="0.5" header="0.3" footer="0.3"/>
  <pageSetup scale="85" orientation="landscape" r:id="rId1"/>
  <headerFooter>
    <oddFooter>&amp;LDesigned and Writen By Chad Jans&amp;C&amp;A Output Summary&amp;RPage &amp;P of &amp;N and Printed
&amp;D at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>
    <tabColor rgb="FFFFFF00"/>
  </sheetPr>
  <dimension ref="A1:O21"/>
  <sheetViews>
    <sheetView tabSelected="1" zoomScaleNormal="100" workbookViewId="0">
      <selection sqref="A1:B6"/>
    </sheetView>
  </sheetViews>
  <sheetFormatPr defaultRowHeight="15" x14ac:dyDescent="0.2"/>
  <cols>
    <col min="1" max="1" width="14.5703125" style="19" bestFit="1" customWidth="1"/>
    <col min="2" max="2" width="15.5703125" style="19" bestFit="1" customWidth="1"/>
    <col min="3" max="3" width="9.140625" style="19"/>
    <col min="4" max="4" width="14.5703125" style="19" customWidth="1"/>
    <col min="5" max="5" width="12.7109375" style="19" bestFit="1" customWidth="1"/>
    <col min="6" max="6" width="11.42578125" style="19" bestFit="1" customWidth="1"/>
    <col min="7" max="7" width="19.7109375" style="19" bestFit="1" customWidth="1"/>
    <col min="8" max="8" width="12.7109375" style="19" bestFit="1" customWidth="1"/>
    <col min="9" max="16384" width="9.140625" style="19"/>
  </cols>
  <sheetData>
    <row r="1" spans="1:15" ht="15.75" thickBot="1" x14ac:dyDescent="0.25">
      <c r="A1" s="170" t="s">
        <v>29</v>
      </c>
      <c r="B1" s="172"/>
      <c r="D1" s="170" t="s">
        <v>28</v>
      </c>
      <c r="E1" s="172"/>
      <c r="G1" s="154" t="s">
        <v>80</v>
      </c>
      <c r="H1" s="156"/>
    </row>
    <row r="2" spans="1:15" x14ac:dyDescent="0.2">
      <c r="A2" s="58" t="s">
        <v>27</v>
      </c>
      <c r="B2" s="80">
        <v>44466</v>
      </c>
      <c r="D2" s="58" t="s">
        <v>27</v>
      </c>
      <c r="E2" s="80">
        <v>39744</v>
      </c>
      <c r="G2" s="58" t="s">
        <v>27</v>
      </c>
      <c r="H2" s="82">
        <v>44102</v>
      </c>
    </row>
    <row r="3" spans="1:15" x14ac:dyDescent="0.2">
      <c r="A3" s="41" t="s">
        <v>31</v>
      </c>
      <c r="B3" s="81">
        <v>90</v>
      </c>
      <c r="D3" s="41" t="s">
        <v>31</v>
      </c>
      <c r="E3" s="81">
        <f>7*6</f>
        <v>42</v>
      </c>
      <c r="G3" s="58" t="s">
        <v>33</v>
      </c>
      <c r="H3" s="82">
        <v>44158</v>
      </c>
    </row>
    <row r="4" spans="1:15" x14ac:dyDescent="0.2">
      <c r="A4" s="41" t="s">
        <v>30</v>
      </c>
      <c r="B4" s="81">
        <v>0</v>
      </c>
      <c r="D4" s="41" t="s">
        <v>30</v>
      </c>
      <c r="E4" s="81">
        <v>0</v>
      </c>
      <c r="G4" s="47" t="s">
        <v>81</v>
      </c>
      <c r="H4" s="115">
        <f>H3-H2</f>
        <v>56</v>
      </c>
      <c r="K4" s="35"/>
      <c r="L4" s="35"/>
      <c r="M4" s="35"/>
      <c r="N4" s="35"/>
      <c r="O4" s="35"/>
    </row>
    <row r="5" spans="1:15" x14ac:dyDescent="0.2">
      <c r="A5" s="41" t="s">
        <v>32</v>
      </c>
      <c r="B5" s="81">
        <v>0</v>
      </c>
      <c r="D5" s="41" t="s">
        <v>32</v>
      </c>
      <c r="E5" s="81">
        <v>0</v>
      </c>
    </row>
    <row r="6" spans="1:15" x14ac:dyDescent="0.2">
      <c r="A6" s="47" t="s">
        <v>33</v>
      </c>
      <c r="B6" s="82">
        <f>DATE(YEAR(B2)+B5,MONTH(B2)+B4,DAY(B2)+B3)</f>
        <v>44556</v>
      </c>
      <c r="D6" s="47" t="s">
        <v>33</v>
      </c>
      <c r="E6" s="82">
        <f>DATE(YEAR(E2)-E5,MONTH(E2)-E4,DAY(E2)-E3)</f>
        <v>39702</v>
      </c>
    </row>
    <row r="9" spans="1:15" ht="15.75" thickBot="1" x14ac:dyDescent="0.25"/>
    <row r="10" spans="1:15" ht="15.75" thickBot="1" x14ac:dyDescent="0.25">
      <c r="A10" s="154" t="s">
        <v>44</v>
      </c>
      <c r="B10" s="156"/>
    </row>
    <row r="11" spans="1:15" x14ac:dyDescent="0.2">
      <c r="A11" s="58" t="s">
        <v>31</v>
      </c>
      <c r="B11" s="42">
        <v>518</v>
      </c>
      <c r="D11" s="149" t="s">
        <v>6</v>
      </c>
      <c r="E11" s="149"/>
      <c r="F11" s="149"/>
      <c r="G11" s="149"/>
      <c r="H11" s="149"/>
    </row>
    <row r="12" spans="1:15" x14ac:dyDescent="0.2">
      <c r="A12" s="47" t="s">
        <v>30</v>
      </c>
      <c r="B12" s="40">
        <f>B11/30.41666</f>
        <v>17.030140718934952</v>
      </c>
      <c r="D12" s="150" t="s">
        <v>7</v>
      </c>
      <c r="E12" s="150"/>
      <c r="F12" s="150"/>
      <c r="G12" s="150"/>
      <c r="H12" s="150"/>
    </row>
    <row r="13" spans="1:15" x14ac:dyDescent="0.2">
      <c r="A13" s="47" t="s">
        <v>32</v>
      </c>
      <c r="B13" s="40">
        <f>B11/365</f>
        <v>1.4191780821917808</v>
      </c>
    </row>
    <row r="15" spans="1:15" x14ac:dyDescent="0.2">
      <c r="A15" s="41" t="s">
        <v>30</v>
      </c>
      <c r="B15" s="40">
        <v>9</v>
      </c>
    </row>
    <row r="16" spans="1:15" x14ac:dyDescent="0.2">
      <c r="A16" s="47" t="s">
        <v>31</v>
      </c>
      <c r="B16" s="40">
        <f>B15*30</f>
        <v>270</v>
      </c>
    </row>
    <row r="17" spans="1:2" x14ac:dyDescent="0.2">
      <c r="A17" s="47" t="s">
        <v>32</v>
      </c>
      <c r="B17" s="40">
        <f>B16/365</f>
        <v>0.73972602739726023</v>
      </c>
    </row>
    <row r="19" spans="1:2" x14ac:dyDescent="0.2">
      <c r="A19" s="41" t="s">
        <v>32</v>
      </c>
      <c r="B19" s="40">
        <v>4</v>
      </c>
    </row>
    <row r="20" spans="1:2" x14ac:dyDescent="0.2">
      <c r="A20" s="47" t="s">
        <v>30</v>
      </c>
      <c r="B20" s="40">
        <f>B19*365</f>
        <v>1460</v>
      </c>
    </row>
    <row r="21" spans="1:2" x14ac:dyDescent="0.2">
      <c r="A21" s="47" t="s">
        <v>31</v>
      </c>
      <c r="B21" s="40">
        <f>B20*30</f>
        <v>43800</v>
      </c>
    </row>
  </sheetData>
  <mergeCells count="6">
    <mergeCell ref="A10:B10"/>
    <mergeCell ref="D11:H11"/>
    <mergeCell ref="D12:H12"/>
    <mergeCell ref="A1:B1"/>
    <mergeCell ref="D1:E1"/>
    <mergeCell ref="G1:H1"/>
  </mergeCells>
  <printOptions horizontalCentered="1" verticalCentered="1"/>
  <pageMargins left="0.2" right="0.2" top="0.5" bottom="0.5" header="0.3" footer="0.3"/>
  <pageSetup scale="75" orientation="landscape" r:id="rId1"/>
  <headerFooter>
    <oddFooter>&amp;LDesigned and Writen By Chad Jans&amp;C&amp;A Output Summary&amp;RPage &amp;P of &amp;N and Printed
&amp;D at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>
    <tabColor rgb="FFFFFF00"/>
  </sheetPr>
  <dimension ref="A1:Z65"/>
  <sheetViews>
    <sheetView zoomScaleNormal="100" workbookViewId="0">
      <pane ySplit="5" topLeftCell="A15" activePane="bottomLeft" state="frozen"/>
      <selection activeCell="C28" sqref="C28"/>
      <selection pane="bottomLeft" activeCell="F36" sqref="F36"/>
    </sheetView>
  </sheetViews>
  <sheetFormatPr defaultRowHeight="15" x14ac:dyDescent="0.2"/>
  <cols>
    <col min="1" max="1" width="8.28515625" style="19" bestFit="1" customWidth="1"/>
    <col min="2" max="2" width="9.5703125" style="19" bestFit="1" customWidth="1"/>
    <col min="3" max="3" width="3.28515625" style="19" customWidth="1"/>
    <col min="4" max="4" width="7" style="19" bestFit="1" customWidth="1"/>
    <col min="5" max="5" width="8.28515625" style="19" bestFit="1" customWidth="1"/>
    <col min="6" max="6" width="3.28515625" style="19" customWidth="1"/>
    <col min="7" max="7" width="7" style="19" bestFit="1" customWidth="1"/>
    <col min="8" max="8" width="8.28515625" style="19" bestFit="1" customWidth="1"/>
    <col min="9" max="9" width="3.28515625" style="19" customWidth="1"/>
    <col min="10" max="10" width="7" style="19" bestFit="1" customWidth="1"/>
    <col min="11" max="11" width="8.28515625" style="19" bestFit="1" customWidth="1"/>
    <col min="12" max="12" width="3.28515625" style="19" customWidth="1"/>
    <col min="13" max="13" width="7" style="19" bestFit="1" customWidth="1"/>
    <col min="14" max="14" width="8.28515625" style="19" bestFit="1" customWidth="1"/>
    <col min="15" max="15" width="3.28515625" style="19" customWidth="1"/>
    <col min="16" max="16" width="7" style="19" bestFit="1" customWidth="1"/>
    <col min="17" max="17" width="8.28515625" style="19" bestFit="1" customWidth="1"/>
    <col min="18" max="18" width="3.28515625" style="19" customWidth="1"/>
    <col min="19" max="20" width="8.28515625" style="19" bestFit="1" customWidth="1"/>
    <col min="21" max="21" width="3.28515625" style="19" customWidth="1"/>
    <col min="22" max="23" width="8.28515625" style="19" bestFit="1" customWidth="1"/>
    <col min="24" max="24" width="3.28515625" style="19" customWidth="1"/>
    <col min="25" max="26" width="8.28515625" style="19" bestFit="1" customWidth="1"/>
    <col min="27" max="16384" width="9.140625" style="19"/>
  </cols>
  <sheetData>
    <row r="1" spans="1:26" ht="15.75" thickBot="1" x14ac:dyDescent="0.25">
      <c r="A1" s="154" t="s">
        <v>25</v>
      </c>
      <c r="B1" s="156"/>
      <c r="D1" s="154" t="s">
        <v>26</v>
      </c>
      <c r="E1" s="156"/>
      <c r="I1" s="184" t="s">
        <v>6</v>
      </c>
      <c r="J1" s="184"/>
      <c r="K1" s="184"/>
      <c r="L1" s="184"/>
      <c r="M1" s="184"/>
      <c r="N1" s="184"/>
      <c r="O1" s="184"/>
    </row>
    <row r="2" spans="1:26" ht="15.75" thickBot="1" x14ac:dyDescent="0.25">
      <c r="A2" s="93" t="s">
        <v>21</v>
      </c>
      <c r="B2" s="95" t="s">
        <v>10</v>
      </c>
      <c r="D2" s="96" t="s">
        <v>21</v>
      </c>
      <c r="E2" s="94" t="s">
        <v>10</v>
      </c>
      <c r="I2" s="153" t="s">
        <v>7</v>
      </c>
      <c r="J2" s="153"/>
      <c r="K2" s="153"/>
      <c r="L2" s="153"/>
      <c r="M2" s="153"/>
      <c r="N2" s="153"/>
      <c r="O2" s="153"/>
    </row>
    <row r="3" spans="1:26" x14ac:dyDescent="0.2">
      <c r="A3" s="97">
        <v>3.5</v>
      </c>
      <c r="B3" s="98">
        <f>A3/25.4</f>
        <v>0.13779527559055119</v>
      </c>
      <c r="C3" s="37"/>
      <c r="D3" s="99">
        <f>E3*25.4</f>
        <v>4.7624999999999993</v>
      </c>
      <c r="E3" s="100">
        <v>0.1875</v>
      </c>
    </row>
    <row r="4" spans="1:26" ht="15.75" thickBot="1" x14ac:dyDescent="0.25"/>
    <row r="5" spans="1:26" ht="15.75" thickBot="1" x14ac:dyDescent="0.25">
      <c r="A5" s="96" t="s">
        <v>21</v>
      </c>
      <c r="B5" s="95" t="s">
        <v>10</v>
      </c>
      <c r="C5" s="33"/>
      <c r="D5" s="96" t="s">
        <v>21</v>
      </c>
      <c r="E5" s="95" t="s">
        <v>10</v>
      </c>
      <c r="F5" s="33"/>
      <c r="G5" s="96" t="s">
        <v>21</v>
      </c>
      <c r="H5" s="95" t="s">
        <v>10</v>
      </c>
      <c r="I5" s="33"/>
      <c r="J5" s="96" t="s">
        <v>21</v>
      </c>
      <c r="K5" s="95" t="s">
        <v>10</v>
      </c>
      <c r="L5" s="33"/>
      <c r="M5" s="96" t="s">
        <v>21</v>
      </c>
      <c r="N5" s="95" t="s">
        <v>10</v>
      </c>
      <c r="O5" s="33"/>
      <c r="P5" s="96" t="s">
        <v>21</v>
      </c>
      <c r="Q5" s="95" t="s">
        <v>10</v>
      </c>
      <c r="R5" s="33"/>
      <c r="S5" s="96" t="s">
        <v>21</v>
      </c>
      <c r="T5" s="95" t="s">
        <v>10</v>
      </c>
      <c r="U5" s="33"/>
      <c r="V5" s="96" t="s">
        <v>21</v>
      </c>
      <c r="W5" s="95" t="s">
        <v>10</v>
      </c>
      <c r="X5" s="33"/>
      <c r="Y5" s="96" t="s">
        <v>21</v>
      </c>
      <c r="Z5" s="95" t="s">
        <v>10</v>
      </c>
    </row>
    <row r="6" spans="1:26" x14ac:dyDescent="0.2">
      <c r="A6" s="16"/>
      <c r="B6" s="7"/>
      <c r="C6" s="34"/>
      <c r="D6" s="16">
        <v>15</v>
      </c>
      <c r="E6" s="3">
        <f>D6/25.4</f>
        <v>0.59055118110236227</v>
      </c>
      <c r="F6" s="33"/>
      <c r="G6" s="16">
        <v>30</v>
      </c>
      <c r="H6" s="3">
        <f>G6/25.4</f>
        <v>1.1811023622047245</v>
      </c>
      <c r="I6" s="33"/>
      <c r="J6" s="16">
        <v>45</v>
      </c>
      <c r="K6" s="3">
        <f>J6/25.4</f>
        <v>1.7716535433070868</v>
      </c>
      <c r="L6" s="33"/>
      <c r="M6" s="16">
        <v>60</v>
      </c>
      <c r="N6" s="3">
        <f>M6/25.4</f>
        <v>2.3622047244094491</v>
      </c>
      <c r="O6" s="33"/>
      <c r="P6" s="16">
        <v>75</v>
      </c>
      <c r="Q6" s="3">
        <f>P6/25.4</f>
        <v>2.9527559055118111</v>
      </c>
      <c r="R6" s="33"/>
      <c r="S6" s="16">
        <v>90</v>
      </c>
      <c r="T6" s="3">
        <f>S6/25.4</f>
        <v>3.5433070866141736</v>
      </c>
      <c r="U6" s="33"/>
      <c r="V6" s="16">
        <v>105</v>
      </c>
      <c r="W6" s="3">
        <f>V6/25.4</f>
        <v>4.1338582677165361</v>
      </c>
      <c r="X6" s="33"/>
      <c r="Y6" s="16">
        <v>120</v>
      </c>
      <c r="Z6" s="3">
        <f>Y6/25.4</f>
        <v>4.7244094488188981</v>
      </c>
    </row>
    <row r="7" spans="1:26" x14ac:dyDescent="0.2">
      <c r="A7" s="17">
        <v>0.25</v>
      </c>
      <c r="B7" s="18">
        <f>A7/25.4</f>
        <v>9.8425196850393699E-3</v>
      </c>
      <c r="C7" s="34"/>
      <c r="D7" s="17">
        <v>15.25</v>
      </c>
      <c r="E7" s="10">
        <f t="shared" ref="E7:E65" si="0">D7/25.4</f>
        <v>0.60039370078740162</v>
      </c>
      <c r="F7" s="33"/>
      <c r="G7" s="17">
        <v>30.25</v>
      </c>
      <c r="H7" s="10">
        <f t="shared" ref="H7:H65" si="1">G7/25.4</f>
        <v>1.1909448818897639</v>
      </c>
      <c r="I7" s="33"/>
      <c r="J7" s="17">
        <v>45.25</v>
      </c>
      <c r="K7" s="10">
        <f t="shared" ref="K7:K65" si="2">J7/25.4</f>
        <v>1.7814960629921262</v>
      </c>
      <c r="L7" s="33"/>
      <c r="M7" s="17">
        <v>60.25</v>
      </c>
      <c r="N7" s="10">
        <f t="shared" ref="N7:N65" si="3">M7/25.4</f>
        <v>2.3720472440944884</v>
      </c>
      <c r="O7" s="33"/>
      <c r="P7" s="17">
        <v>75.25</v>
      </c>
      <c r="Q7" s="10">
        <f t="shared" ref="Q7:Q65" si="4">P7/25.4</f>
        <v>2.9625984251968505</v>
      </c>
      <c r="R7" s="33"/>
      <c r="S7" s="17">
        <v>90.25</v>
      </c>
      <c r="T7" s="10">
        <f t="shared" ref="T7:T65" si="5">S7/25.4</f>
        <v>3.5531496062992129</v>
      </c>
      <c r="U7" s="33"/>
      <c r="V7" s="17">
        <v>105.25</v>
      </c>
      <c r="W7" s="10">
        <f t="shared" ref="W7:W65" si="6">V7/25.4</f>
        <v>4.143700787401575</v>
      </c>
      <c r="X7" s="33"/>
      <c r="Y7" s="17">
        <v>120.25</v>
      </c>
      <c r="Z7" s="10">
        <f t="shared" ref="Z7:Z65" si="7">Y7/25.4</f>
        <v>4.734251968503937</v>
      </c>
    </row>
    <row r="8" spans="1:26" x14ac:dyDescent="0.2">
      <c r="A8" s="17">
        <v>0.5</v>
      </c>
      <c r="B8" s="18">
        <f t="shared" ref="B8:B65" si="8">A8/25.4</f>
        <v>1.968503937007874E-2</v>
      </c>
      <c r="C8" s="34"/>
      <c r="D8" s="17">
        <v>15.5</v>
      </c>
      <c r="E8" s="10">
        <f t="shared" si="0"/>
        <v>0.61023622047244097</v>
      </c>
      <c r="F8" s="33"/>
      <c r="G8" s="17">
        <v>30.5</v>
      </c>
      <c r="H8" s="10">
        <f t="shared" si="1"/>
        <v>1.2007874015748032</v>
      </c>
      <c r="I8" s="33"/>
      <c r="J8" s="17">
        <v>45.5</v>
      </c>
      <c r="K8" s="10">
        <f t="shared" si="2"/>
        <v>1.7913385826771655</v>
      </c>
      <c r="L8" s="33"/>
      <c r="M8" s="17">
        <v>60.5</v>
      </c>
      <c r="N8" s="10">
        <f t="shared" si="3"/>
        <v>2.3818897637795278</v>
      </c>
      <c r="O8" s="33"/>
      <c r="P8" s="17">
        <v>75.5</v>
      </c>
      <c r="Q8" s="10">
        <f t="shared" si="4"/>
        <v>2.9724409448818898</v>
      </c>
      <c r="R8" s="33"/>
      <c r="S8" s="17">
        <v>90.5</v>
      </c>
      <c r="T8" s="10">
        <f t="shared" si="5"/>
        <v>3.5629921259842523</v>
      </c>
      <c r="U8" s="33"/>
      <c r="V8" s="17">
        <v>105.5</v>
      </c>
      <c r="W8" s="10">
        <f t="shared" si="6"/>
        <v>4.1535433070866148</v>
      </c>
      <c r="X8" s="33"/>
      <c r="Y8" s="17">
        <v>120.5</v>
      </c>
      <c r="Z8" s="10">
        <f t="shared" si="7"/>
        <v>4.7440944881889768</v>
      </c>
    </row>
    <row r="9" spans="1:26" x14ac:dyDescent="0.2">
      <c r="A9" s="17">
        <v>0.75</v>
      </c>
      <c r="B9" s="18">
        <f t="shared" si="8"/>
        <v>2.9527559055118113E-2</v>
      </c>
      <c r="C9" s="34"/>
      <c r="D9" s="17">
        <v>15.75</v>
      </c>
      <c r="E9" s="10">
        <f t="shared" si="0"/>
        <v>0.62007874015748032</v>
      </c>
      <c r="F9" s="33"/>
      <c r="G9" s="17">
        <v>30.75</v>
      </c>
      <c r="H9" s="10">
        <f t="shared" si="1"/>
        <v>1.2106299212598426</v>
      </c>
      <c r="I9" s="33"/>
      <c r="J9" s="17">
        <v>45.75</v>
      </c>
      <c r="K9" s="10">
        <f t="shared" si="2"/>
        <v>1.8011811023622049</v>
      </c>
      <c r="L9" s="33"/>
      <c r="M9" s="17">
        <v>60.75</v>
      </c>
      <c r="N9" s="10">
        <f t="shared" si="3"/>
        <v>2.3917322834645671</v>
      </c>
      <c r="O9" s="33"/>
      <c r="P9" s="17">
        <v>75.75</v>
      </c>
      <c r="Q9" s="10">
        <f t="shared" si="4"/>
        <v>2.9822834645669292</v>
      </c>
      <c r="R9" s="33"/>
      <c r="S9" s="17">
        <v>90.75</v>
      </c>
      <c r="T9" s="10">
        <f t="shared" si="5"/>
        <v>3.5728346456692917</v>
      </c>
      <c r="U9" s="33"/>
      <c r="V9" s="17">
        <v>105.75</v>
      </c>
      <c r="W9" s="10">
        <f t="shared" si="6"/>
        <v>4.1633858267716537</v>
      </c>
      <c r="X9" s="33"/>
      <c r="Y9" s="17">
        <v>120.75</v>
      </c>
      <c r="Z9" s="10">
        <f t="shared" si="7"/>
        <v>4.7539370078740157</v>
      </c>
    </row>
    <row r="10" spans="1:26" x14ac:dyDescent="0.2">
      <c r="A10" s="17">
        <v>1</v>
      </c>
      <c r="B10" s="18">
        <f t="shared" si="8"/>
        <v>3.937007874015748E-2</v>
      </c>
      <c r="C10" s="34"/>
      <c r="D10" s="17">
        <v>16</v>
      </c>
      <c r="E10" s="10">
        <f t="shared" si="0"/>
        <v>0.62992125984251968</v>
      </c>
      <c r="F10" s="33"/>
      <c r="G10" s="17">
        <v>31</v>
      </c>
      <c r="H10" s="10">
        <f t="shared" si="1"/>
        <v>1.2204724409448819</v>
      </c>
      <c r="I10" s="33"/>
      <c r="J10" s="17">
        <v>46</v>
      </c>
      <c r="K10" s="10">
        <f t="shared" si="2"/>
        <v>1.8110236220472442</v>
      </c>
      <c r="L10" s="33"/>
      <c r="M10" s="17">
        <v>61</v>
      </c>
      <c r="N10" s="10">
        <f t="shared" si="3"/>
        <v>2.4015748031496065</v>
      </c>
      <c r="O10" s="33"/>
      <c r="P10" s="17">
        <v>76</v>
      </c>
      <c r="Q10" s="10">
        <f t="shared" si="4"/>
        <v>2.9921259842519685</v>
      </c>
      <c r="R10" s="33"/>
      <c r="S10" s="17">
        <v>91</v>
      </c>
      <c r="T10" s="10">
        <f t="shared" si="5"/>
        <v>3.582677165354331</v>
      </c>
      <c r="U10" s="33"/>
      <c r="V10" s="17">
        <v>106</v>
      </c>
      <c r="W10" s="10">
        <f t="shared" si="6"/>
        <v>4.1732283464566935</v>
      </c>
      <c r="X10" s="33"/>
      <c r="Y10" s="17">
        <v>121</v>
      </c>
      <c r="Z10" s="10">
        <f t="shared" si="7"/>
        <v>4.7637795275590555</v>
      </c>
    </row>
    <row r="11" spans="1:26" x14ac:dyDescent="0.2">
      <c r="A11" s="17">
        <v>1.25</v>
      </c>
      <c r="B11" s="18">
        <f t="shared" si="8"/>
        <v>4.9212598425196853E-2</v>
      </c>
      <c r="C11" s="34"/>
      <c r="D11" s="17">
        <v>16.25</v>
      </c>
      <c r="E11" s="10">
        <f t="shared" si="0"/>
        <v>0.63976377952755914</v>
      </c>
      <c r="F11" s="33"/>
      <c r="G11" s="17">
        <v>31.25</v>
      </c>
      <c r="H11" s="10">
        <f t="shared" si="1"/>
        <v>1.2303149606299213</v>
      </c>
      <c r="I11" s="33"/>
      <c r="J11" s="17">
        <v>46.25</v>
      </c>
      <c r="K11" s="10">
        <f t="shared" si="2"/>
        <v>1.8208661417322836</v>
      </c>
      <c r="L11" s="33"/>
      <c r="M11" s="17">
        <v>61.25</v>
      </c>
      <c r="N11" s="10">
        <f t="shared" si="3"/>
        <v>2.4114173228346458</v>
      </c>
      <c r="O11" s="33"/>
      <c r="P11" s="17">
        <v>76.25</v>
      </c>
      <c r="Q11" s="10">
        <f t="shared" si="4"/>
        <v>3.0019685039370079</v>
      </c>
      <c r="R11" s="33"/>
      <c r="S11" s="17">
        <v>91.25</v>
      </c>
      <c r="T11" s="10">
        <f t="shared" si="5"/>
        <v>3.5925196850393704</v>
      </c>
      <c r="U11" s="33"/>
      <c r="V11" s="17">
        <v>106.25</v>
      </c>
      <c r="W11" s="10">
        <f t="shared" si="6"/>
        <v>4.1830708661417324</v>
      </c>
      <c r="X11" s="33"/>
      <c r="Y11" s="17">
        <v>121.25</v>
      </c>
      <c r="Z11" s="10">
        <f t="shared" si="7"/>
        <v>4.7736220472440944</v>
      </c>
    </row>
    <row r="12" spans="1:26" x14ac:dyDescent="0.2">
      <c r="A12" s="17">
        <v>1.5</v>
      </c>
      <c r="B12" s="18">
        <f t="shared" si="8"/>
        <v>5.9055118110236227E-2</v>
      </c>
      <c r="C12" s="34"/>
      <c r="D12" s="17">
        <v>16.5</v>
      </c>
      <c r="E12" s="10">
        <f t="shared" si="0"/>
        <v>0.64960629921259849</v>
      </c>
      <c r="F12" s="33"/>
      <c r="G12" s="17">
        <v>31.5</v>
      </c>
      <c r="H12" s="10">
        <f t="shared" si="1"/>
        <v>1.2401574803149606</v>
      </c>
      <c r="I12" s="33"/>
      <c r="J12" s="17">
        <v>46.5</v>
      </c>
      <c r="K12" s="10">
        <f t="shared" si="2"/>
        <v>1.8307086614173229</v>
      </c>
      <c r="L12" s="33"/>
      <c r="M12" s="17">
        <v>61.5</v>
      </c>
      <c r="N12" s="10">
        <f t="shared" si="3"/>
        <v>2.4212598425196852</v>
      </c>
      <c r="O12" s="33"/>
      <c r="P12" s="17">
        <v>76.5</v>
      </c>
      <c r="Q12" s="10">
        <f t="shared" si="4"/>
        <v>3.0118110236220472</v>
      </c>
      <c r="R12" s="33"/>
      <c r="S12" s="17">
        <v>91.5</v>
      </c>
      <c r="T12" s="10">
        <f t="shared" si="5"/>
        <v>3.6023622047244097</v>
      </c>
      <c r="U12" s="33"/>
      <c r="V12" s="17">
        <v>106.5</v>
      </c>
      <c r="W12" s="10">
        <f t="shared" si="6"/>
        <v>4.1929133858267722</v>
      </c>
      <c r="X12" s="33"/>
      <c r="Y12" s="17">
        <v>121.5</v>
      </c>
      <c r="Z12" s="10">
        <f t="shared" si="7"/>
        <v>4.7834645669291342</v>
      </c>
    </row>
    <row r="13" spans="1:26" x14ac:dyDescent="0.2">
      <c r="A13" s="17">
        <v>1.75</v>
      </c>
      <c r="B13" s="18">
        <f t="shared" si="8"/>
        <v>6.8897637795275593E-2</v>
      </c>
      <c r="C13" s="34"/>
      <c r="D13" s="17">
        <v>16.75</v>
      </c>
      <c r="E13" s="10">
        <f t="shared" si="0"/>
        <v>0.65944881889763785</v>
      </c>
      <c r="F13" s="33"/>
      <c r="G13" s="17">
        <v>31.75</v>
      </c>
      <c r="H13" s="10">
        <f t="shared" si="1"/>
        <v>1.25</v>
      </c>
      <c r="I13" s="33"/>
      <c r="J13" s="17">
        <v>46.75</v>
      </c>
      <c r="K13" s="10">
        <f t="shared" si="2"/>
        <v>1.8405511811023623</v>
      </c>
      <c r="L13" s="33"/>
      <c r="M13" s="17">
        <v>61.75</v>
      </c>
      <c r="N13" s="10">
        <f t="shared" si="3"/>
        <v>2.4311023622047245</v>
      </c>
      <c r="O13" s="33"/>
      <c r="P13" s="17">
        <v>76.75</v>
      </c>
      <c r="Q13" s="10">
        <f t="shared" si="4"/>
        <v>3.0216535433070866</v>
      </c>
      <c r="R13" s="33"/>
      <c r="S13" s="17">
        <v>91.75</v>
      </c>
      <c r="T13" s="10">
        <f t="shared" si="5"/>
        <v>3.6122047244094491</v>
      </c>
      <c r="U13" s="33"/>
      <c r="V13" s="17">
        <v>106.75</v>
      </c>
      <c r="W13" s="10">
        <f t="shared" si="6"/>
        <v>4.2027559055118111</v>
      </c>
      <c r="X13" s="33"/>
      <c r="Y13" s="17">
        <v>121.75</v>
      </c>
      <c r="Z13" s="10">
        <f t="shared" si="7"/>
        <v>4.7933070866141732</v>
      </c>
    </row>
    <row r="14" spans="1:26" x14ac:dyDescent="0.2">
      <c r="A14" s="17">
        <v>2</v>
      </c>
      <c r="B14" s="18">
        <f t="shared" si="8"/>
        <v>7.874015748031496E-2</v>
      </c>
      <c r="C14" s="34"/>
      <c r="D14" s="17">
        <v>17</v>
      </c>
      <c r="E14" s="10">
        <f t="shared" si="0"/>
        <v>0.6692913385826772</v>
      </c>
      <c r="F14" s="33"/>
      <c r="G14" s="17">
        <v>32</v>
      </c>
      <c r="H14" s="10">
        <f t="shared" si="1"/>
        <v>1.2598425196850394</v>
      </c>
      <c r="I14" s="33"/>
      <c r="J14" s="17">
        <v>47</v>
      </c>
      <c r="K14" s="10">
        <f t="shared" si="2"/>
        <v>1.8503937007874016</v>
      </c>
      <c r="L14" s="33"/>
      <c r="M14" s="17">
        <v>62</v>
      </c>
      <c r="N14" s="10">
        <f t="shared" si="3"/>
        <v>2.4409448818897639</v>
      </c>
      <c r="O14" s="33"/>
      <c r="P14" s="17">
        <v>77</v>
      </c>
      <c r="Q14" s="10">
        <f t="shared" si="4"/>
        <v>3.0314960629921264</v>
      </c>
      <c r="R14" s="33"/>
      <c r="S14" s="17">
        <v>92</v>
      </c>
      <c r="T14" s="10">
        <f t="shared" si="5"/>
        <v>3.6220472440944884</v>
      </c>
      <c r="U14" s="33"/>
      <c r="V14" s="17">
        <v>107</v>
      </c>
      <c r="W14" s="10">
        <f t="shared" si="6"/>
        <v>4.2125984251968509</v>
      </c>
      <c r="X14" s="33"/>
      <c r="Y14" s="17">
        <v>122</v>
      </c>
      <c r="Z14" s="10">
        <f t="shared" si="7"/>
        <v>4.8031496062992129</v>
      </c>
    </row>
    <row r="15" spans="1:26" x14ac:dyDescent="0.2">
      <c r="A15" s="17">
        <v>2.25</v>
      </c>
      <c r="B15" s="18">
        <f t="shared" si="8"/>
        <v>8.858267716535434E-2</v>
      </c>
      <c r="C15" s="34"/>
      <c r="D15" s="17">
        <v>17.25</v>
      </c>
      <c r="E15" s="10">
        <f t="shared" si="0"/>
        <v>0.67913385826771655</v>
      </c>
      <c r="F15" s="33"/>
      <c r="G15" s="17">
        <v>32.25</v>
      </c>
      <c r="H15" s="10">
        <f t="shared" si="1"/>
        <v>1.2696850393700787</v>
      </c>
      <c r="I15" s="33"/>
      <c r="J15" s="17">
        <v>47.25</v>
      </c>
      <c r="K15" s="10">
        <f t="shared" si="2"/>
        <v>1.860236220472441</v>
      </c>
      <c r="L15" s="33"/>
      <c r="M15" s="17">
        <v>62.25</v>
      </c>
      <c r="N15" s="10">
        <f t="shared" si="3"/>
        <v>2.4507874015748032</v>
      </c>
      <c r="O15" s="33"/>
      <c r="P15" s="17">
        <v>77.25</v>
      </c>
      <c r="Q15" s="10">
        <f t="shared" si="4"/>
        <v>3.0413385826771657</v>
      </c>
      <c r="R15" s="33"/>
      <c r="S15" s="17">
        <v>92.25</v>
      </c>
      <c r="T15" s="10">
        <f t="shared" si="5"/>
        <v>3.6318897637795278</v>
      </c>
      <c r="U15" s="33"/>
      <c r="V15" s="17">
        <v>107.25</v>
      </c>
      <c r="W15" s="10">
        <f t="shared" si="6"/>
        <v>4.2224409448818898</v>
      </c>
      <c r="X15" s="33"/>
      <c r="Y15" s="17">
        <v>122.25</v>
      </c>
      <c r="Z15" s="10">
        <f t="shared" si="7"/>
        <v>4.8129921259842519</v>
      </c>
    </row>
    <row r="16" spans="1:26" x14ac:dyDescent="0.2">
      <c r="A16" s="17">
        <v>2.5</v>
      </c>
      <c r="B16" s="18">
        <f t="shared" si="8"/>
        <v>9.8425196850393706E-2</v>
      </c>
      <c r="C16" s="34"/>
      <c r="D16" s="17">
        <v>17.5</v>
      </c>
      <c r="E16" s="10">
        <f t="shared" si="0"/>
        <v>0.6889763779527559</v>
      </c>
      <c r="F16" s="33"/>
      <c r="G16" s="17">
        <v>32.5</v>
      </c>
      <c r="H16" s="10">
        <f t="shared" si="1"/>
        <v>1.2795275590551183</v>
      </c>
      <c r="I16" s="33"/>
      <c r="J16" s="17">
        <v>47.5</v>
      </c>
      <c r="K16" s="10">
        <f t="shared" si="2"/>
        <v>1.8700787401574803</v>
      </c>
      <c r="L16" s="33"/>
      <c r="M16" s="17">
        <v>62.5</v>
      </c>
      <c r="N16" s="10">
        <f t="shared" si="3"/>
        <v>2.4606299212598426</v>
      </c>
      <c r="O16" s="33"/>
      <c r="P16" s="17">
        <v>77.5</v>
      </c>
      <c r="Q16" s="10">
        <f t="shared" si="4"/>
        <v>3.0511811023622051</v>
      </c>
      <c r="R16" s="33"/>
      <c r="S16" s="17">
        <v>92.5</v>
      </c>
      <c r="T16" s="10">
        <f t="shared" si="5"/>
        <v>3.6417322834645671</v>
      </c>
      <c r="U16" s="33"/>
      <c r="V16" s="17">
        <v>107.5</v>
      </c>
      <c r="W16" s="10">
        <f t="shared" si="6"/>
        <v>4.2322834645669296</v>
      </c>
      <c r="X16" s="33"/>
      <c r="Y16" s="17">
        <v>122.5</v>
      </c>
      <c r="Z16" s="10">
        <f t="shared" si="7"/>
        <v>4.8228346456692917</v>
      </c>
    </row>
    <row r="17" spans="1:26" x14ac:dyDescent="0.2">
      <c r="A17" s="17">
        <v>2.75</v>
      </c>
      <c r="B17" s="18">
        <f t="shared" si="8"/>
        <v>0.10826771653543307</v>
      </c>
      <c r="C17" s="34"/>
      <c r="D17" s="17">
        <v>17.75</v>
      </c>
      <c r="E17" s="10">
        <f t="shared" si="0"/>
        <v>0.69881889763779537</v>
      </c>
      <c r="F17" s="33"/>
      <c r="G17" s="17">
        <v>32.75</v>
      </c>
      <c r="H17" s="10">
        <f t="shared" si="1"/>
        <v>1.2893700787401576</v>
      </c>
      <c r="I17" s="33"/>
      <c r="J17" s="17">
        <v>47.75</v>
      </c>
      <c r="K17" s="10">
        <f t="shared" si="2"/>
        <v>1.8799212598425199</v>
      </c>
      <c r="L17" s="33"/>
      <c r="M17" s="17">
        <v>62.75</v>
      </c>
      <c r="N17" s="10">
        <f t="shared" si="3"/>
        <v>2.4704724409448819</v>
      </c>
      <c r="O17" s="33"/>
      <c r="P17" s="17">
        <v>77.75</v>
      </c>
      <c r="Q17" s="10">
        <f t="shared" si="4"/>
        <v>3.0610236220472444</v>
      </c>
      <c r="R17" s="33"/>
      <c r="S17" s="17">
        <v>92.75</v>
      </c>
      <c r="T17" s="10">
        <f t="shared" si="5"/>
        <v>3.6515748031496065</v>
      </c>
      <c r="U17" s="33"/>
      <c r="V17" s="17">
        <v>107.75</v>
      </c>
      <c r="W17" s="10">
        <f t="shared" si="6"/>
        <v>4.2421259842519685</v>
      </c>
      <c r="X17" s="33"/>
      <c r="Y17" s="17">
        <v>122.75</v>
      </c>
      <c r="Z17" s="10">
        <f t="shared" si="7"/>
        <v>4.8326771653543306</v>
      </c>
    </row>
    <row r="18" spans="1:26" x14ac:dyDescent="0.2">
      <c r="A18" s="17">
        <v>3</v>
      </c>
      <c r="B18" s="18">
        <f t="shared" si="8"/>
        <v>0.11811023622047245</v>
      </c>
      <c r="C18" s="34"/>
      <c r="D18" s="17">
        <v>18</v>
      </c>
      <c r="E18" s="10">
        <f t="shared" si="0"/>
        <v>0.70866141732283472</v>
      </c>
      <c r="F18" s="33"/>
      <c r="G18" s="17">
        <v>33</v>
      </c>
      <c r="H18" s="10">
        <f t="shared" si="1"/>
        <v>1.299212598425197</v>
      </c>
      <c r="I18" s="33"/>
      <c r="J18" s="17">
        <v>48</v>
      </c>
      <c r="K18" s="10">
        <f t="shared" si="2"/>
        <v>1.8897637795275593</v>
      </c>
      <c r="L18" s="33"/>
      <c r="M18" s="17">
        <v>63</v>
      </c>
      <c r="N18" s="10">
        <f t="shared" si="3"/>
        <v>2.4803149606299213</v>
      </c>
      <c r="O18" s="33"/>
      <c r="P18" s="17">
        <v>78</v>
      </c>
      <c r="Q18" s="10">
        <f t="shared" si="4"/>
        <v>3.0708661417322838</v>
      </c>
      <c r="R18" s="33"/>
      <c r="S18" s="17">
        <v>93</v>
      </c>
      <c r="T18" s="10">
        <f t="shared" si="5"/>
        <v>3.6614173228346458</v>
      </c>
      <c r="U18" s="33"/>
      <c r="V18" s="17">
        <v>108</v>
      </c>
      <c r="W18" s="10">
        <f t="shared" si="6"/>
        <v>4.2519685039370083</v>
      </c>
      <c r="X18" s="33"/>
      <c r="Y18" s="17">
        <v>123</v>
      </c>
      <c r="Z18" s="10">
        <f t="shared" si="7"/>
        <v>4.8425196850393704</v>
      </c>
    </row>
    <row r="19" spans="1:26" x14ac:dyDescent="0.2">
      <c r="A19" s="17">
        <v>3.25</v>
      </c>
      <c r="B19" s="18">
        <f t="shared" si="8"/>
        <v>0.12795275590551181</v>
      </c>
      <c r="C19" s="34"/>
      <c r="D19" s="17">
        <v>18.25</v>
      </c>
      <c r="E19" s="10">
        <f t="shared" si="0"/>
        <v>0.71850393700787407</v>
      </c>
      <c r="F19" s="33"/>
      <c r="G19" s="17">
        <v>33.25</v>
      </c>
      <c r="H19" s="10">
        <f t="shared" si="1"/>
        <v>1.3090551181102363</v>
      </c>
      <c r="I19" s="33"/>
      <c r="J19" s="17">
        <v>48.25</v>
      </c>
      <c r="K19" s="10">
        <f t="shared" si="2"/>
        <v>1.8996062992125986</v>
      </c>
      <c r="L19" s="33"/>
      <c r="M19" s="17">
        <v>63.25</v>
      </c>
      <c r="N19" s="10">
        <f t="shared" si="3"/>
        <v>2.4901574803149606</v>
      </c>
      <c r="O19" s="33"/>
      <c r="P19" s="17">
        <v>78.25</v>
      </c>
      <c r="Q19" s="10">
        <f t="shared" si="4"/>
        <v>3.0807086614173231</v>
      </c>
      <c r="R19" s="33"/>
      <c r="S19" s="17">
        <v>93.25</v>
      </c>
      <c r="T19" s="10">
        <f t="shared" si="5"/>
        <v>3.6712598425196852</v>
      </c>
      <c r="U19" s="33"/>
      <c r="V19" s="17">
        <v>108.25</v>
      </c>
      <c r="W19" s="10">
        <f t="shared" si="6"/>
        <v>4.2618110236220472</v>
      </c>
      <c r="X19" s="33"/>
      <c r="Y19" s="17">
        <v>123.25</v>
      </c>
      <c r="Z19" s="10">
        <f t="shared" si="7"/>
        <v>4.8523622047244102</v>
      </c>
    </row>
    <row r="20" spans="1:26" x14ac:dyDescent="0.2">
      <c r="A20" s="17">
        <v>3.5</v>
      </c>
      <c r="B20" s="18">
        <f t="shared" si="8"/>
        <v>0.13779527559055119</v>
      </c>
      <c r="C20" s="34"/>
      <c r="D20" s="17">
        <v>18.5</v>
      </c>
      <c r="E20" s="10">
        <f t="shared" si="0"/>
        <v>0.72834645669291342</v>
      </c>
      <c r="F20" s="33"/>
      <c r="G20" s="17">
        <v>33.5</v>
      </c>
      <c r="H20" s="10">
        <f t="shared" si="1"/>
        <v>1.3188976377952757</v>
      </c>
      <c r="I20" s="33"/>
      <c r="J20" s="17">
        <v>48.5</v>
      </c>
      <c r="K20" s="10">
        <f t="shared" si="2"/>
        <v>1.909448818897638</v>
      </c>
      <c r="L20" s="33"/>
      <c r="M20" s="17">
        <v>63.5</v>
      </c>
      <c r="N20" s="10">
        <f t="shared" si="3"/>
        <v>2.5</v>
      </c>
      <c r="O20" s="33"/>
      <c r="P20" s="17">
        <v>78.5</v>
      </c>
      <c r="Q20" s="10">
        <f t="shared" si="4"/>
        <v>3.0905511811023625</v>
      </c>
      <c r="R20" s="33"/>
      <c r="S20" s="17">
        <v>93.5</v>
      </c>
      <c r="T20" s="10">
        <f t="shared" si="5"/>
        <v>3.6811023622047245</v>
      </c>
      <c r="U20" s="33"/>
      <c r="V20" s="17">
        <v>108.5</v>
      </c>
      <c r="W20" s="10">
        <f t="shared" si="6"/>
        <v>4.271653543307087</v>
      </c>
      <c r="X20" s="33"/>
      <c r="Y20" s="17">
        <v>123.5</v>
      </c>
      <c r="Z20" s="10">
        <f t="shared" si="7"/>
        <v>4.8622047244094491</v>
      </c>
    </row>
    <row r="21" spans="1:26" x14ac:dyDescent="0.2">
      <c r="A21" s="17">
        <v>3.75</v>
      </c>
      <c r="B21" s="18">
        <f t="shared" si="8"/>
        <v>0.14763779527559057</v>
      </c>
      <c r="C21" s="34"/>
      <c r="D21" s="17">
        <v>18.75</v>
      </c>
      <c r="E21" s="10">
        <f t="shared" si="0"/>
        <v>0.73818897637795278</v>
      </c>
      <c r="F21" s="33"/>
      <c r="G21" s="17">
        <v>33.75</v>
      </c>
      <c r="H21" s="10">
        <f t="shared" si="1"/>
        <v>1.328740157480315</v>
      </c>
      <c r="I21" s="33"/>
      <c r="J21" s="17">
        <v>48.75</v>
      </c>
      <c r="K21" s="10">
        <f t="shared" si="2"/>
        <v>1.9192913385826773</v>
      </c>
      <c r="L21" s="33"/>
      <c r="M21" s="17">
        <v>63.75</v>
      </c>
      <c r="N21" s="10">
        <f t="shared" si="3"/>
        <v>2.5098425196850394</v>
      </c>
      <c r="O21" s="33"/>
      <c r="P21" s="17">
        <v>78.75</v>
      </c>
      <c r="Q21" s="10">
        <f t="shared" si="4"/>
        <v>3.1003937007874018</v>
      </c>
      <c r="R21" s="33"/>
      <c r="S21" s="17">
        <v>93.75</v>
      </c>
      <c r="T21" s="10">
        <f t="shared" si="5"/>
        <v>3.6909448818897639</v>
      </c>
      <c r="U21" s="33"/>
      <c r="V21" s="17">
        <v>108.75</v>
      </c>
      <c r="W21" s="10">
        <f t="shared" si="6"/>
        <v>4.2814960629921259</v>
      </c>
      <c r="X21" s="33"/>
      <c r="Y21" s="17">
        <v>123.75</v>
      </c>
      <c r="Z21" s="10">
        <f t="shared" si="7"/>
        <v>4.8720472440944889</v>
      </c>
    </row>
    <row r="22" spans="1:26" x14ac:dyDescent="0.2">
      <c r="A22" s="17">
        <v>4</v>
      </c>
      <c r="B22" s="18">
        <f t="shared" si="8"/>
        <v>0.15748031496062992</v>
      </c>
      <c r="C22" s="34"/>
      <c r="D22" s="17">
        <v>19</v>
      </c>
      <c r="E22" s="10">
        <f t="shared" si="0"/>
        <v>0.74803149606299213</v>
      </c>
      <c r="F22" s="33"/>
      <c r="G22" s="17">
        <v>34</v>
      </c>
      <c r="H22" s="10">
        <f t="shared" si="1"/>
        <v>1.3385826771653544</v>
      </c>
      <c r="I22" s="33"/>
      <c r="J22" s="17">
        <v>49</v>
      </c>
      <c r="K22" s="10">
        <f t="shared" si="2"/>
        <v>1.9291338582677167</v>
      </c>
      <c r="L22" s="33"/>
      <c r="M22" s="17">
        <v>64</v>
      </c>
      <c r="N22" s="10">
        <f t="shared" si="3"/>
        <v>2.5196850393700787</v>
      </c>
      <c r="O22" s="33"/>
      <c r="P22" s="17">
        <v>79</v>
      </c>
      <c r="Q22" s="10">
        <f t="shared" si="4"/>
        <v>3.1102362204724412</v>
      </c>
      <c r="R22" s="33"/>
      <c r="S22" s="17">
        <v>94</v>
      </c>
      <c r="T22" s="10">
        <f t="shared" si="5"/>
        <v>3.7007874015748032</v>
      </c>
      <c r="U22" s="33"/>
      <c r="V22" s="17">
        <v>109</v>
      </c>
      <c r="W22" s="10">
        <f t="shared" si="6"/>
        <v>4.2913385826771657</v>
      </c>
      <c r="X22" s="33"/>
      <c r="Y22" s="17">
        <v>124</v>
      </c>
      <c r="Z22" s="10">
        <f t="shared" si="7"/>
        <v>4.8818897637795278</v>
      </c>
    </row>
    <row r="23" spans="1:26" x14ac:dyDescent="0.2">
      <c r="A23" s="17">
        <v>4.25</v>
      </c>
      <c r="B23" s="18">
        <f t="shared" si="8"/>
        <v>0.1673228346456693</v>
      </c>
      <c r="C23" s="34"/>
      <c r="D23" s="17">
        <v>19.25</v>
      </c>
      <c r="E23" s="10">
        <f t="shared" si="0"/>
        <v>0.75787401574803159</v>
      </c>
      <c r="F23" s="33"/>
      <c r="G23" s="17">
        <v>34.25</v>
      </c>
      <c r="H23" s="10">
        <f t="shared" si="1"/>
        <v>1.3484251968503937</v>
      </c>
      <c r="I23" s="33"/>
      <c r="J23" s="17">
        <v>49.25</v>
      </c>
      <c r="K23" s="10">
        <f t="shared" si="2"/>
        <v>1.938976377952756</v>
      </c>
      <c r="L23" s="33"/>
      <c r="M23" s="17">
        <v>64.25</v>
      </c>
      <c r="N23" s="10">
        <f t="shared" si="3"/>
        <v>2.5295275590551181</v>
      </c>
      <c r="O23" s="33"/>
      <c r="P23" s="17">
        <v>79.25</v>
      </c>
      <c r="Q23" s="10">
        <f t="shared" si="4"/>
        <v>3.1200787401574805</v>
      </c>
      <c r="R23" s="33"/>
      <c r="S23" s="17">
        <v>94.25</v>
      </c>
      <c r="T23" s="10">
        <f t="shared" si="5"/>
        <v>3.7106299212598426</v>
      </c>
      <c r="U23" s="33"/>
      <c r="V23" s="17">
        <v>109.25</v>
      </c>
      <c r="W23" s="10">
        <f t="shared" si="6"/>
        <v>4.3011811023622046</v>
      </c>
      <c r="X23" s="33"/>
      <c r="Y23" s="17">
        <v>124.25</v>
      </c>
      <c r="Z23" s="10">
        <f t="shared" si="7"/>
        <v>4.8917322834645676</v>
      </c>
    </row>
    <row r="24" spans="1:26" x14ac:dyDescent="0.2">
      <c r="A24" s="17">
        <v>4.5</v>
      </c>
      <c r="B24" s="18">
        <f t="shared" si="8"/>
        <v>0.17716535433070868</v>
      </c>
      <c r="C24" s="34"/>
      <c r="D24" s="17">
        <v>19.5</v>
      </c>
      <c r="E24" s="10">
        <f t="shared" si="0"/>
        <v>0.76771653543307095</v>
      </c>
      <c r="F24" s="33"/>
      <c r="G24" s="17">
        <v>34.5</v>
      </c>
      <c r="H24" s="10">
        <f t="shared" si="1"/>
        <v>1.3582677165354331</v>
      </c>
      <c r="I24" s="33"/>
      <c r="J24" s="17">
        <v>49.5</v>
      </c>
      <c r="K24" s="10">
        <f t="shared" si="2"/>
        <v>1.9488188976377954</v>
      </c>
      <c r="L24" s="33"/>
      <c r="M24" s="17">
        <v>64.5</v>
      </c>
      <c r="N24" s="10">
        <f t="shared" si="3"/>
        <v>2.5393700787401574</v>
      </c>
      <c r="O24" s="33"/>
      <c r="P24" s="17">
        <v>79.5</v>
      </c>
      <c r="Q24" s="10">
        <f t="shared" si="4"/>
        <v>3.1299212598425199</v>
      </c>
      <c r="R24" s="33"/>
      <c r="S24" s="17">
        <v>94.5</v>
      </c>
      <c r="T24" s="10">
        <f t="shared" si="5"/>
        <v>3.7204724409448819</v>
      </c>
      <c r="U24" s="33"/>
      <c r="V24" s="17">
        <v>109.5</v>
      </c>
      <c r="W24" s="10">
        <f t="shared" si="6"/>
        <v>4.3110236220472444</v>
      </c>
      <c r="X24" s="33"/>
      <c r="Y24" s="17">
        <v>124.5</v>
      </c>
      <c r="Z24" s="10">
        <f t="shared" si="7"/>
        <v>4.9015748031496065</v>
      </c>
    </row>
    <row r="25" spans="1:26" x14ac:dyDescent="0.2">
      <c r="A25" s="17">
        <v>4.75</v>
      </c>
      <c r="B25" s="18">
        <f t="shared" si="8"/>
        <v>0.18700787401574803</v>
      </c>
      <c r="C25" s="34"/>
      <c r="D25" s="17">
        <v>19.75</v>
      </c>
      <c r="E25" s="10">
        <f t="shared" si="0"/>
        <v>0.7775590551181103</v>
      </c>
      <c r="F25" s="33"/>
      <c r="G25" s="17">
        <v>34.75</v>
      </c>
      <c r="H25" s="10">
        <f t="shared" si="1"/>
        <v>1.3681102362204725</v>
      </c>
      <c r="I25" s="33"/>
      <c r="J25" s="17">
        <v>49.75</v>
      </c>
      <c r="K25" s="10">
        <f t="shared" si="2"/>
        <v>1.9586614173228347</v>
      </c>
      <c r="L25" s="33"/>
      <c r="M25" s="17">
        <v>64.75</v>
      </c>
      <c r="N25" s="10">
        <f t="shared" si="3"/>
        <v>2.5492125984251972</v>
      </c>
      <c r="O25" s="33"/>
      <c r="P25" s="17">
        <v>79.75</v>
      </c>
      <c r="Q25" s="10">
        <f t="shared" si="4"/>
        <v>3.1397637795275593</v>
      </c>
      <c r="R25" s="33"/>
      <c r="S25" s="17">
        <v>94.75</v>
      </c>
      <c r="T25" s="10">
        <f t="shared" si="5"/>
        <v>3.7303149606299213</v>
      </c>
      <c r="U25" s="33"/>
      <c r="V25" s="17">
        <v>109.75</v>
      </c>
      <c r="W25" s="10">
        <f t="shared" si="6"/>
        <v>4.3208661417322833</v>
      </c>
      <c r="X25" s="33"/>
      <c r="Y25" s="17">
        <v>124.75</v>
      </c>
      <c r="Z25" s="10">
        <f t="shared" si="7"/>
        <v>4.9114173228346463</v>
      </c>
    </row>
    <row r="26" spans="1:26" x14ac:dyDescent="0.2">
      <c r="A26" s="17">
        <v>5</v>
      </c>
      <c r="B26" s="18">
        <f t="shared" si="8"/>
        <v>0.19685039370078741</v>
      </c>
      <c r="C26" s="34"/>
      <c r="D26" s="17">
        <v>20</v>
      </c>
      <c r="E26" s="10">
        <f t="shared" si="0"/>
        <v>0.78740157480314965</v>
      </c>
      <c r="F26" s="33"/>
      <c r="G26" s="17">
        <v>35</v>
      </c>
      <c r="H26" s="10">
        <f t="shared" si="1"/>
        <v>1.3779527559055118</v>
      </c>
      <c r="I26" s="33"/>
      <c r="J26" s="17">
        <v>50</v>
      </c>
      <c r="K26" s="10">
        <f t="shared" si="2"/>
        <v>1.9685039370078741</v>
      </c>
      <c r="L26" s="33"/>
      <c r="M26" s="17">
        <v>65</v>
      </c>
      <c r="N26" s="10">
        <f t="shared" si="3"/>
        <v>2.5590551181102366</v>
      </c>
      <c r="O26" s="33"/>
      <c r="P26" s="17">
        <v>80</v>
      </c>
      <c r="Q26" s="10">
        <f t="shared" si="4"/>
        <v>3.1496062992125986</v>
      </c>
      <c r="R26" s="33"/>
      <c r="S26" s="17">
        <v>95</v>
      </c>
      <c r="T26" s="10">
        <f t="shared" si="5"/>
        <v>3.7401574803149606</v>
      </c>
      <c r="U26" s="33"/>
      <c r="V26" s="17">
        <v>110</v>
      </c>
      <c r="W26" s="10">
        <f t="shared" si="6"/>
        <v>4.3307086614173231</v>
      </c>
      <c r="X26" s="33"/>
      <c r="Y26" s="17">
        <v>125</v>
      </c>
      <c r="Z26" s="10">
        <f t="shared" si="7"/>
        <v>4.9212598425196852</v>
      </c>
    </row>
    <row r="27" spans="1:26" x14ac:dyDescent="0.2">
      <c r="A27" s="17">
        <v>5.25</v>
      </c>
      <c r="B27" s="18">
        <f t="shared" si="8"/>
        <v>0.20669291338582679</v>
      </c>
      <c r="C27" s="34"/>
      <c r="D27" s="17">
        <v>20.25</v>
      </c>
      <c r="E27" s="10">
        <f t="shared" si="0"/>
        <v>0.797244094488189</v>
      </c>
      <c r="F27" s="33"/>
      <c r="G27" s="17">
        <v>35.25</v>
      </c>
      <c r="H27" s="10">
        <f t="shared" si="1"/>
        <v>1.3877952755905512</v>
      </c>
      <c r="I27" s="33"/>
      <c r="J27" s="17">
        <v>50.25</v>
      </c>
      <c r="K27" s="10">
        <f t="shared" si="2"/>
        <v>1.9783464566929134</v>
      </c>
      <c r="L27" s="33"/>
      <c r="M27" s="17">
        <v>65.25</v>
      </c>
      <c r="N27" s="10">
        <f t="shared" si="3"/>
        <v>2.5688976377952759</v>
      </c>
      <c r="O27" s="33"/>
      <c r="P27" s="17">
        <v>80.25</v>
      </c>
      <c r="Q27" s="10">
        <f t="shared" si="4"/>
        <v>3.159448818897638</v>
      </c>
      <c r="R27" s="33"/>
      <c r="S27" s="17">
        <v>95.25</v>
      </c>
      <c r="T27" s="10">
        <f t="shared" si="5"/>
        <v>3.75</v>
      </c>
      <c r="U27" s="33"/>
      <c r="V27" s="17">
        <v>110.25</v>
      </c>
      <c r="W27" s="10">
        <f t="shared" si="6"/>
        <v>4.340551181102362</v>
      </c>
      <c r="X27" s="33"/>
      <c r="Y27" s="17">
        <v>125.25</v>
      </c>
      <c r="Z27" s="10">
        <f t="shared" si="7"/>
        <v>4.931102362204725</v>
      </c>
    </row>
    <row r="28" spans="1:26" x14ac:dyDescent="0.2">
      <c r="A28" s="17">
        <v>5.5</v>
      </c>
      <c r="B28" s="18">
        <f t="shared" si="8"/>
        <v>0.21653543307086615</v>
      </c>
      <c r="C28" s="34"/>
      <c r="D28" s="17">
        <v>20.5</v>
      </c>
      <c r="E28" s="10">
        <f t="shared" si="0"/>
        <v>0.80708661417322836</v>
      </c>
      <c r="F28" s="33"/>
      <c r="G28" s="17">
        <v>35.5</v>
      </c>
      <c r="H28" s="10">
        <f t="shared" si="1"/>
        <v>1.3976377952755907</v>
      </c>
      <c r="I28" s="33"/>
      <c r="J28" s="17">
        <v>50.5</v>
      </c>
      <c r="K28" s="10">
        <f t="shared" si="2"/>
        <v>1.9881889763779528</v>
      </c>
      <c r="L28" s="33"/>
      <c r="M28" s="17">
        <v>65.5</v>
      </c>
      <c r="N28" s="10">
        <f t="shared" si="3"/>
        <v>2.5787401574803153</v>
      </c>
      <c r="O28" s="33"/>
      <c r="P28" s="17">
        <v>80.5</v>
      </c>
      <c r="Q28" s="10">
        <f t="shared" si="4"/>
        <v>3.1692913385826773</v>
      </c>
      <c r="R28" s="33"/>
      <c r="S28" s="17">
        <v>95.5</v>
      </c>
      <c r="T28" s="10">
        <f t="shared" si="5"/>
        <v>3.7598425196850398</v>
      </c>
      <c r="U28" s="33"/>
      <c r="V28" s="17">
        <v>110.5</v>
      </c>
      <c r="W28" s="10">
        <f t="shared" si="6"/>
        <v>4.3503937007874018</v>
      </c>
      <c r="X28" s="33"/>
      <c r="Y28" s="17">
        <v>125.5</v>
      </c>
      <c r="Z28" s="10">
        <f t="shared" si="7"/>
        <v>4.9409448818897639</v>
      </c>
    </row>
    <row r="29" spans="1:26" x14ac:dyDescent="0.2">
      <c r="A29" s="17">
        <v>5.75</v>
      </c>
      <c r="B29" s="18">
        <f t="shared" si="8"/>
        <v>0.22637795275590553</v>
      </c>
      <c r="C29" s="34"/>
      <c r="D29" s="17">
        <v>20.75</v>
      </c>
      <c r="E29" s="10">
        <f t="shared" si="0"/>
        <v>0.81692913385826771</v>
      </c>
      <c r="F29" s="33"/>
      <c r="G29" s="17">
        <v>35.75</v>
      </c>
      <c r="H29" s="10">
        <f t="shared" si="1"/>
        <v>1.4074803149606301</v>
      </c>
      <c r="I29" s="33"/>
      <c r="J29" s="17">
        <v>50.75</v>
      </c>
      <c r="K29" s="10">
        <f t="shared" si="2"/>
        <v>1.9980314960629921</v>
      </c>
      <c r="L29" s="33"/>
      <c r="M29" s="17">
        <v>65.75</v>
      </c>
      <c r="N29" s="10">
        <f t="shared" si="3"/>
        <v>2.5885826771653546</v>
      </c>
      <c r="O29" s="33"/>
      <c r="P29" s="17">
        <v>80.75</v>
      </c>
      <c r="Q29" s="10">
        <f t="shared" si="4"/>
        <v>3.1791338582677167</v>
      </c>
      <c r="R29" s="33"/>
      <c r="S29" s="17">
        <v>95.75</v>
      </c>
      <c r="T29" s="10">
        <f t="shared" si="5"/>
        <v>3.7696850393700791</v>
      </c>
      <c r="U29" s="33"/>
      <c r="V29" s="17">
        <v>110.75</v>
      </c>
      <c r="W29" s="10">
        <f t="shared" si="6"/>
        <v>4.3602362204724407</v>
      </c>
      <c r="X29" s="33"/>
      <c r="Y29" s="17">
        <v>125.75</v>
      </c>
      <c r="Z29" s="10">
        <f t="shared" si="7"/>
        <v>4.9507874015748037</v>
      </c>
    </row>
    <row r="30" spans="1:26" x14ac:dyDescent="0.2">
      <c r="A30" s="17">
        <v>6</v>
      </c>
      <c r="B30" s="18">
        <f t="shared" si="8"/>
        <v>0.23622047244094491</v>
      </c>
      <c r="C30" s="34"/>
      <c r="D30" s="17">
        <v>21</v>
      </c>
      <c r="E30" s="10">
        <f t="shared" si="0"/>
        <v>0.82677165354330717</v>
      </c>
      <c r="F30" s="33"/>
      <c r="G30" s="17">
        <v>36</v>
      </c>
      <c r="H30" s="10">
        <f t="shared" si="1"/>
        <v>1.4173228346456694</v>
      </c>
      <c r="I30" s="33"/>
      <c r="J30" s="17">
        <v>51</v>
      </c>
      <c r="K30" s="10">
        <f t="shared" si="2"/>
        <v>2.0078740157480315</v>
      </c>
      <c r="L30" s="33"/>
      <c r="M30" s="17">
        <v>66</v>
      </c>
      <c r="N30" s="10">
        <f t="shared" si="3"/>
        <v>2.598425196850394</v>
      </c>
      <c r="O30" s="33"/>
      <c r="P30" s="17">
        <v>81</v>
      </c>
      <c r="Q30" s="10">
        <f t="shared" si="4"/>
        <v>3.188976377952756</v>
      </c>
      <c r="R30" s="33"/>
      <c r="S30" s="17">
        <v>96</v>
      </c>
      <c r="T30" s="10">
        <f t="shared" si="5"/>
        <v>3.7795275590551185</v>
      </c>
      <c r="U30" s="33"/>
      <c r="V30" s="17">
        <v>111</v>
      </c>
      <c r="W30" s="10">
        <f t="shared" si="6"/>
        <v>4.3700787401574805</v>
      </c>
      <c r="X30" s="33"/>
      <c r="Y30" s="17">
        <v>126</v>
      </c>
      <c r="Z30" s="10">
        <f t="shared" si="7"/>
        <v>4.9606299212598426</v>
      </c>
    </row>
    <row r="31" spans="1:26" x14ac:dyDescent="0.2">
      <c r="A31" s="17">
        <v>6.25</v>
      </c>
      <c r="B31" s="18">
        <f t="shared" si="8"/>
        <v>0.24606299212598426</v>
      </c>
      <c r="C31" s="34"/>
      <c r="D31" s="17">
        <v>21.25</v>
      </c>
      <c r="E31" s="10">
        <f t="shared" si="0"/>
        <v>0.83661417322834652</v>
      </c>
      <c r="F31" s="33"/>
      <c r="G31" s="17">
        <v>36.25</v>
      </c>
      <c r="H31" s="10">
        <f t="shared" si="1"/>
        <v>1.4271653543307088</v>
      </c>
      <c r="I31" s="33"/>
      <c r="J31" s="17">
        <v>51.25</v>
      </c>
      <c r="K31" s="10">
        <f t="shared" si="2"/>
        <v>2.0177165354330708</v>
      </c>
      <c r="L31" s="33"/>
      <c r="M31" s="17">
        <v>66.25</v>
      </c>
      <c r="N31" s="10">
        <f t="shared" si="3"/>
        <v>2.6082677165354333</v>
      </c>
      <c r="O31" s="33"/>
      <c r="P31" s="17">
        <v>81.25</v>
      </c>
      <c r="Q31" s="10">
        <f t="shared" si="4"/>
        <v>3.1988188976377954</v>
      </c>
      <c r="R31" s="33"/>
      <c r="S31" s="17">
        <v>96.25</v>
      </c>
      <c r="T31" s="10">
        <f t="shared" si="5"/>
        <v>3.7893700787401579</v>
      </c>
      <c r="U31" s="33"/>
      <c r="V31" s="17">
        <v>111.25</v>
      </c>
      <c r="W31" s="10">
        <f t="shared" si="6"/>
        <v>4.3799212598425203</v>
      </c>
      <c r="X31" s="33"/>
      <c r="Y31" s="17">
        <v>126.25</v>
      </c>
      <c r="Z31" s="10">
        <f t="shared" si="7"/>
        <v>4.9704724409448824</v>
      </c>
    </row>
    <row r="32" spans="1:26" x14ac:dyDescent="0.2">
      <c r="A32" s="17">
        <v>6.5</v>
      </c>
      <c r="B32" s="18">
        <f t="shared" si="8"/>
        <v>0.25590551181102361</v>
      </c>
      <c r="C32" s="34"/>
      <c r="D32" s="17">
        <v>21.5</v>
      </c>
      <c r="E32" s="10">
        <f t="shared" si="0"/>
        <v>0.84645669291338588</v>
      </c>
      <c r="F32" s="33"/>
      <c r="G32" s="17">
        <v>36.5</v>
      </c>
      <c r="H32" s="10">
        <f t="shared" si="1"/>
        <v>1.4370078740157481</v>
      </c>
      <c r="I32" s="33"/>
      <c r="J32" s="17">
        <v>51.5</v>
      </c>
      <c r="K32" s="10">
        <f t="shared" si="2"/>
        <v>2.0275590551181102</v>
      </c>
      <c r="L32" s="33"/>
      <c r="M32" s="17">
        <v>66.5</v>
      </c>
      <c r="N32" s="10">
        <f t="shared" si="3"/>
        <v>2.6181102362204727</v>
      </c>
      <c r="O32" s="33"/>
      <c r="P32" s="17">
        <v>81.5</v>
      </c>
      <c r="Q32" s="10">
        <f t="shared" si="4"/>
        <v>3.2086614173228347</v>
      </c>
      <c r="R32" s="33"/>
      <c r="S32" s="17">
        <v>96.5</v>
      </c>
      <c r="T32" s="10">
        <f t="shared" si="5"/>
        <v>3.7992125984251972</v>
      </c>
      <c r="U32" s="33"/>
      <c r="V32" s="17">
        <v>111.5</v>
      </c>
      <c r="W32" s="10">
        <f t="shared" si="6"/>
        <v>4.3897637795275593</v>
      </c>
      <c r="X32" s="33"/>
      <c r="Y32" s="17">
        <v>126.5</v>
      </c>
      <c r="Z32" s="10">
        <f t="shared" si="7"/>
        <v>4.9803149606299213</v>
      </c>
    </row>
    <row r="33" spans="1:26" x14ac:dyDescent="0.2">
      <c r="A33" s="17">
        <v>6.75</v>
      </c>
      <c r="B33" s="18">
        <f t="shared" si="8"/>
        <v>0.26574803149606302</v>
      </c>
      <c r="C33" s="34"/>
      <c r="D33" s="17">
        <v>21.75</v>
      </c>
      <c r="E33" s="10">
        <f t="shared" si="0"/>
        <v>0.85629921259842523</v>
      </c>
      <c r="F33" s="33"/>
      <c r="G33" s="17">
        <v>36.75</v>
      </c>
      <c r="H33" s="10">
        <f t="shared" si="1"/>
        <v>1.4468503937007875</v>
      </c>
      <c r="I33" s="33"/>
      <c r="J33" s="17">
        <v>51.75</v>
      </c>
      <c r="K33" s="10">
        <f t="shared" si="2"/>
        <v>2.0374015748031495</v>
      </c>
      <c r="L33" s="33"/>
      <c r="M33" s="17">
        <v>66.75</v>
      </c>
      <c r="N33" s="10">
        <f t="shared" si="3"/>
        <v>2.627952755905512</v>
      </c>
      <c r="O33" s="33"/>
      <c r="P33" s="17">
        <v>81.75</v>
      </c>
      <c r="Q33" s="10">
        <f t="shared" si="4"/>
        <v>3.2185039370078741</v>
      </c>
      <c r="R33" s="33"/>
      <c r="S33" s="17">
        <v>96.75</v>
      </c>
      <c r="T33" s="10">
        <f t="shared" si="5"/>
        <v>3.8090551181102366</v>
      </c>
      <c r="U33" s="33"/>
      <c r="V33" s="17">
        <v>111.75</v>
      </c>
      <c r="W33" s="10">
        <f t="shared" si="6"/>
        <v>4.399606299212599</v>
      </c>
      <c r="X33" s="33"/>
      <c r="Y33" s="17">
        <v>126.75</v>
      </c>
      <c r="Z33" s="10">
        <f t="shared" si="7"/>
        <v>4.9901574803149611</v>
      </c>
    </row>
    <row r="34" spans="1:26" x14ac:dyDescent="0.2">
      <c r="A34" s="17">
        <v>7</v>
      </c>
      <c r="B34" s="18">
        <f t="shared" si="8"/>
        <v>0.27559055118110237</v>
      </c>
      <c r="C34" s="34"/>
      <c r="D34" s="17">
        <v>22</v>
      </c>
      <c r="E34" s="10">
        <f t="shared" si="0"/>
        <v>0.86614173228346458</v>
      </c>
      <c r="F34" s="33"/>
      <c r="G34" s="17">
        <v>37</v>
      </c>
      <c r="H34" s="10">
        <f t="shared" si="1"/>
        <v>1.4566929133858268</v>
      </c>
      <c r="I34" s="33"/>
      <c r="J34" s="17">
        <v>52</v>
      </c>
      <c r="K34" s="10">
        <f t="shared" si="2"/>
        <v>2.0472440944881889</v>
      </c>
      <c r="L34" s="33"/>
      <c r="M34" s="17">
        <v>67</v>
      </c>
      <c r="N34" s="10">
        <f t="shared" si="3"/>
        <v>2.6377952755905514</v>
      </c>
      <c r="O34" s="33"/>
      <c r="P34" s="17">
        <v>82</v>
      </c>
      <c r="Q34" s="10">
        <f t="shared" si="4"/>
        <v>3.2283464566929134</v>
      </c>
      <c r="R34" s="33"/>
      <c r="S34" s="17">
        <v>97</v>
      </c>
      <c r="T34" s="10">
        <f t="shared" si="5"/>
        <v>3.8188976377952759</v>
      </c>
      <c r="U34" s="33"/>
      <c r="V34" s="17">
        <v>112</v>
      </c>
      <c r="W34" s="10">
        <f t="shared" si="6"/>
        <v>4.409448818897638</v>
      </c>
      <c r="X34" s="33"/>
      <c r="Y34" s="17">
        <v>127</v>
      </c>
      <c r="Z34" s="10">
        <f t="shared" si="7"/>
        <v>5</v>
      </c>
    </row>
    <row r="35" spans="1:26" x14ac:dyDescent="0.2">
      <c r="A35" s="17">
        <v>7.25</v>
      </c>
      <c r="B35" s="18">
        <f t="shared" si="8"/>
        <v>0.28543307086614172</v>
      </c>
      <c r="C35" s="34"/>
      <c r="D35" s="17">
        <v>22.25</v>
      </c>
      <c r="E35" s="10">
        <f t="shared" si="0"/>
        <v>0.87598425196850394</v>
      </c>
      <c r="F35" s="33"/>
      <c r="G35" s="17">
        <v>37.25</v>
      </c>
      <c r="H35" s="10">
        <f t="shared" si="1"/>
        <v>1.4665354330708662</v>
      </c>
      <c r="I35" s="33"/>
      <c r="J35" s="17">
        <v>52.25</v>
      </c>
      <c r="K35" s="10">
        <f t="shared" si="2"/>
        <v>2.0570866141732282</v>
      </c>
      <c r="L35" s="33"/>
      <c r="M35" s="17">
        <v>67.25</v>
      </c>
      <c r="N35" s="10">
        <f t="shared" si="3"/>
        <v>2.6476377952755907</v>
      </c>
      <c r="O35" s="33"/>
      <c r="P35" s="17">
        <v>82.25</v>
      </c>
      <c r="Q35" s="10">
        <f t="shared" si="4"/>
        <v>3.2381889763779528</v>
      </c>
      <c r="R35" s="33"/>
      <c r="S35" s="17">
        <v>97.25</v>
      </c>
      <c r="T35" s="10">
        <f t="shared" si="5"/>
        <v>3.8287401574803153</v>
      </c>
      <c r="U35" s="33"/>
      <c r="V35" s="17">
        <v>112.25</v>
      </c>
      <c r="W35" s="10">
        <f t="shared" si="6"/>
        <v>4.4192913385826778</v>
      </c>
      <c r="X35" s="33"/>
      <c r="Y35" s="17">
        <v>127.25</v>
      </c>
      <c r="Z35" s="10">
        <f t="shared" si="7"/>
        <v>5.0098425196850398</v>
      </c>
    </row>
    <row r="36" spans="1:26" x14ac:dyDescent="0.2">
      <c r="A36" s="17">
        <v>7.5</v>
      </c>
      <c r="B36" s="18">
        <f t="shared" si="8"/>
        <v>0.29527559055118113</v>
      </c>
      <c r="C36" s="34"/>
      <c r="D36" s="17">
        <v>22.5</v>
      </c>
      <c r="E36" s="10">
        <f t="shared" si="0"/>
        <v>0.8858267716535434</v>
      </c>
      <c r="F36" s="33"/>
      <c r="G36" s="17">
        <v>37.5</v>
      </c>
      <c r="H36" s="10">
        <f t="shared" si="1"/>
        <v>1.4763779527559056</v>
      </c>
      <c r="I36" s="33"/>
      <c r="J36" s="17">
        <v>52.5</v>
      </c>
      <c r="K36" s="10">
        <f t="shared" si="2"/>
        <v>2.066929133858268</v>
      </c>
      <c r="L36" s="33"/>
      <c r="M36" s="17">
        <v>67.5</v>
      </c>
      <c r="N36" s="10">
        <f t="shared" si="3"/>
        <v>2.6574803149606301</v>
      </c>
      <c r="O36" s="33"/>
      <c r="P36" s="17">
        <v>82.5</v>
      </c>
      <c r="Q36" s="10">
        <f t="shared" si="4"/>
        <v>3.2480314960629921</v>
      </c>
      <c r="R36" s="33"/>
      <c r="S36" s="17">
        <v>97.5</v>
      </c>
      <c r="T36" s="10">
        <f t="shared" si="5"/>
        <v>3.8385826771653546</v>
      </c>
      <c r="U36" s="33"/>
      <c r="V36" s="17">
        <v>112.5</v>
      </c>
      <c r="W36" s="10">
        <f t="shared" si="6"/>
        <v>4.4291338582677167</v>
      </c>
      <c r="X36" s="33"/>
      <c r="Y36" s="17">
        <v>127.5</v>
      </c>
      <c r="Z36" s="10">
        <f t="shared" si="7"/>
        <v>5.0196850393700787</v>
      </c>
    </row>
    <row r="37" spans="1:26" x14ac:dyDescent="0.2">
      <c r="A37" s="17">
        <v>7.75</v>
      </c>
      <c r="B37" s="18">
        <f t="shared" si="8"/>
        <v>0.30511811023622049</v>
      </c>
      <c r="C37" s="34"/>
      <c r="D37" s="17">
        <v>22.75</v>
      </c>
      <c r="E37" s="10">
        <f t="shared" si="0"/>
        <v>0.89566929133858275</v>
      </c>
      <c r="F37" s="33"/>
      <c r="G37" s="17">
        <v>37.75</v>
      </c>
      <c r="H37" s="10">
        <f t="shared" si="1"/>
        <v>1.4862204724409449</v>
      </c>
      <c r="I37" s="33"/>
      <c r="J37" s="17">
        <v>52.75</v>
      </c>
      <c r="K37" s="10">
        <f t="shared" si="2"/>
        <v>2.0767716535433074</v>
      </c>
      <c r="L37" s="33"/>
      <c r="M37" s="17">
        <v>67.75</v>
      </c>
      <c r="N37" s="10">
        <f t="shared" si="3"/>
        <v>2.6673228346456694</v>
      </c>
      <c r="O37" s="33"/>
      <c r="P37" s="17">
        <v>82.75</v>
      </c>
      <c r="Q37" s="10">
        <f t="shared" si="4"/>
        <v>3.2578740157480315</v>
      </c>
      <c r="R37" s="33"/>
      <c r="S37" s="17">
        <v>97.75</v>
      </c>
      <c r="T37" s="10">
        <f t="shared" si="5"/>
        <v>3.848425196850394</v>
      </c>
      <c r="U37" s="33"/>
      <c r="V37" s="17">
        <v>112.75</v>
      </c>
      <c r="W37" s="10">
        <f t="shared" si="6"/>
        <v>4.4389763779527565</v>
      </c>
      <c r="X37" s="33"/>
      <c r="Y37" s="17">
        <v>127.75</v>
      </c>
      <c r="Z37" s="10">
        <f t="shared" si="7"/>
        <v>5.0295275590551185</v>
      </c>
    </row>
    <row r="38" spans="1:26" x14ac:dyDescent="0.2">
      <c r="A38" s="17">
        <v>8</v>
      </c>
      <c r="B38" s="18">
        <f t="shared" si="8"/>
        <v>0.31496062992125984</v>
      </c>
      <c r="C38" s="34"/>
      <c r="D38" s="17">
        <v>23</v>
      </c>
      <c r="E38" s="10">
        <f t="shared" si="0"/>
        <v>0.9055118110236221</v>
      </c>
      <c r="F38" s="33"/>
      <c r="G38" s="17">
        <v>38</v>
      </c>
      <c r="H38" s="10">
        <f t="shared" si="1"/>
        <v>1.4960629921259843</v>
      </c>
      <c r="I38" s="33"/>
      <c r="J38" s="17">
        <v>53</v>
      </c>
      <c r="K38" s="10">
        <f t="shared" si="2"/>
        <v>2.0866141732283467</v>
      </c>
      <c r="L38" s="33"/>
      <c r="M38" s="17">
        <v>68</v>
      </c>
      <c r="N38" s="10">
        <f t="shared" si="3"/>
        <v>2.6771653543307088</v>
      </c>
      <c r="O38" s="33"/>
      <c r="P38" s="17">
        <v>83</v>
      </c>
      <c r="Q38" s="10">
        <f t="shared" si="4"/>
        <v>3.2677165354330708</v>
      </c>
      <c r="R38" s="33"/>
      <c r="S38" s="17">
        <v>98</v>
      </c>
      <c r="T38" s="10">
        <f t="shared" si="5"/>
        <v>3.8582677165354333</v>
      </c>
      <c r="U38" s="33"/>
      <c r="V38" s="17">
        <v>113</v>
      </c>
      <c r="W38" s="10">
        <f t="shared" si="6"/>
        <v>4.4488188976377954</v>
      </c>
      <c r="X38" s="33"/>
      <c r="Y38" s="17">
        <v>128</v>
      </c>
      <c r="Z38" s="10">
        <f t="shared" si="7"/>
        <v>5.0393700787401574</v>
      </c>
    </row>
    <row r="39" spans="1:26" x14ac:dyDescent="0.2">
      <c r="A39" s="17">
        <v>8.25</v>
      </c>
      <c r="B39" s="18">
        <f t="shared" si="8"/>
        <v>0.32480314960629925</v>
      </c>
      <c r="C39" s="34"/>
      <c r="D39" s="17">
        <v>23.25</v>
      </c>
      <c r="E39" s="10">
        <f t="shared" si="0"/>
        <v>0.91535433070866146</v>
      </c>
      <c r="F39" s="33"/>
      <c r="G39" s="17">
        <v>38.25</v>
      </c>
      <c r="H39" s="10">
        <f t="shared" si="1"/>
        <v>1.5059055118110236</v>
      </c>
      <c r="I39" s="33"/>
      <c r="J39" s="17">
        <v>53.25</v>
      </c>
      <c r="K39" s="10">
        <f t="shared" si="2"/>
        <v>2.0964566929133861</v>
      </c>
      <c r="L39" s="33"/>
      <c r="M39" s="17">
        <v>68.25</v>
      </c>
      <c r="N39" s="10">
        <f t="shared" si="3"/>
        <v>2.6870078740157481</v>
      </c>
      <c r="O39" s="33"/>
      <c r="P39" s="17">
        <v>83.25</v>
      </c>
      <c r="Q39" s="10">
        <f t="shared" si="4"/>
        <v>3.2775590551181106</v>
      </c>
      <c r="R39" s="33"/>
      <c r="S39" s="17">
        <v>98.25</v>
      </c>
      <c r="T39" s="10">
        <f t="shared" si="5"/>
        <v>3.8681102362204727</v>
      </c>
      <c r="U39" s="33"/>
      <c r="V39" s="17">
        <v>113.25</v>
      </c>
      <c r="W39" s="10">
        <f t="shared" si="6"/>
        <v>4.4586614173228352</v>
      </c>
      <c r="X39" s="33"/>
      <c r="Y39" s="17">
        <v>128.25</v>
      </c>
      <c r="Z39" s="10">
        <f t="shared" si="7"/>
        <v>5.0492125984251972</v>
      </c>
    </row>
    <row r="40" spans="1:26" x14ac:dyDescent="0.2">
      <c r="A40" s="17">
        <v>8.5</v>
      </c>
      <c r="B40" s="18">
        <f t="shared" si="8"/>
        <v>0.3346456692913386</v>
      </c>
      <c r="C40" s="34"/>
      <c r="D40" s="17">
        <v>23.5</v>
      </c>
      <c r="E40" s="10">
        <f t="shared" si="0"/>
        <v>0.92519685039370081</v>
      </c>
      <c r="F40" s="33"/>
      <c r="G40" s="17">
        <v>38.5</v>
      </c>
      <c r="H40" s="10">
        <f t="shared" si="1"/>
        <v>1.5157480314960632</v>
      </c>
      <c r="I40" s="33"/>
      <c r="J40" s="17">
        <v>53.5</v>
      </c>
      <c r="K40" s="10">
        <f t="shared" si="2"/>
        <v>2.1062992125984255</v>
      </c>
      <c r="L40" s="33"/>
      <c r="M40" s="17">
        <v>68.5</v>
      </c>
      <c r="N40" s="10">
        <f t="shared" si="3"/>
        <v>2.6968503937007875</v>
      </c>
      <c r="O40" s="33"/>
      <c r="P40" s="17">
        <v>83.5</v>
      </c>
      <c r="Q40" s="10">
        <f t="shared" si="4"/>
        <v>3.28740157480315</v>
      </c>
      <c r="R40" s="33"/>
      <c r="S40" s="17">
        <v>98.5</v>
      </c>
      <c r="T40" s="10">
        <f t="shared" si="5"/>
        <v>3.877952755905512</v>
      </c>
      <c r="U40" s="33"/>
      <c r="V40" s="17">
        <v>113.5</v>
      </c>
      <c r="W40" s="10">
        <f t="shared" si="6"/>
        <v>4.4685039370078741</v>
      </c>
      <c r="X40" s="33"/>
      <c r="Y40" s="17">
        <v>128.5</v>
      </c>
      <c r="Z40" s="10">
        <f t="shared" si="7"/>
        <v>5.0590551181102361</v>
      </c>
    </row>
    <row r="41" spans="1:26" x14ac:dyDescent="0.2">
      <c r="A41" s="17">
        <v>8.75</v>
      </c>
      <c r="B41" s="18">
        <f t="shared" si="8"/>
        <v>0.34448818897637795</v>
      </c>
      <c r="C41" s="34"/>
      <c r="D41" s="17">
        <v>23.75</v>
      </c>
      <c r="E41" s="10">
        <f t="shared" si="0"/>
        <v>0.93503937007874016</v>
      </c>
      <c r="F41" s="33"/>
      <c r="G41" s="17">
        <v>38.75</v>
      </c>
      <c r="H41" s="10">
        <f t="shared" si="1"/>
        <v>1.5255905511811025</v>
      </c>
      <c r="I41" s="33"/>
      <c r="J41" s="17">
        <v>53.75</v>
      </c>
      <c r="K41" s="10">
        <f t="shared" si="2"/>
        <v>2.1161417322834648</v>
      </c>
      <c r="L41" s="33"/>
      <c r="M41" s="17">
        <v>68.75</v>
      </c>
      <c r="N41" s="10">
        <f t="shared" si="3"/>
        <v>2.7066929133858268</v>
      </c>
      <c r="O41" s="33"/>
      <c r="P41" s="17">
        <v>83.75</v>
      </c>
      <c r="Q41" s="10">
        <f t="shared" si="4"/>
        <v>3.2972440944881893</v>
      </c>
      <c r="R41" s="33"/>
      <c r="S41" s="17">
        <v>98.75</v>
      </c>
      <c r="T41" s="10">
        <f t="shared" si="5"/>
        <v>3.8877952755905514</v>
      </c>
      <c r="U41" s="33"/>
      <c r="V41" s="17">
        <v>113.75</v>
      </c>
      <c r="W41" s="10">
        <f t="shared" si="6"/>
        <v>4.4783464566929139</v>
      </c>
      <c r="X41" s="33"/>
      <c r="Y41" s="17">
        <v>128.75</v>
      </c>
      <c r="Z41" s="10">
        <f t="shared" si="7"/>
        <v>5.0688976377952759</v>
      </c>
    </row>
    <row r="42" spans="1:26" x14ac:dyDescent="0.2">
      <c r="A42" s="17">
        <v>9</v>
      </c>
      <c r="B42" s="18">
        <f t="shared" si="8"/>
        <v>0.35433070866141736</v>
      </c>
      <c r="C42" s="34"/>
      <c r="D42" s="17">
        <v>24</v>
      </c>
      <c r="E42" s="10">
        <f t="shared" si="0"/>
        <v>0.94488188976377963</v>
      </c>
      <c r="F42" s="33"/>
      <c r="G42" s="17">
        <v>39</v>
      </c>
      <c r="H42" s="10">
        <f t="shared" si="1"/>
        <v>1.5354330708661419</v>
      </c>
      <c r="I42" s="33"/>
      <c r="J42" s="17">
        <v>54</v>
      </c>
      <c r="K42" s="10">
        <f t="shared" si="2"/>
        <v>2.1259842519685042</v>
      </c>
      <c r="L42" s="33"/>
      <c r="M42" s="17">
        <v>69</v>
      </c>
      <c r="N42" s="10">
        <f t="shared" si="3"/>
        <v>2.7165354330708662</v>
      </c>
      <c r="O42" s="33"/>
      <c r="P42" s="17">
        <v>84</v>
      </c>
      <c r="Q42" s="10">
        <f t="shared" si="4"/>
        <v>3.3070866141732287</v>
      </c>
      <c r="R42" s="33"/>
      <c r="S42" s="17">
        <v>99</v>
      </c>
      <c r="T42" s="10">
        <f t="shared" si="5"/>
        <v>3.8976377952755907</v>
      </c>
      <c r="U42" s="33"/>
      <c r="V42" s="17">
        <v>114</v>
      </c>
      <c r="W42" s="10">
        <f t="shared" si="6"/>
        <v>4.4881889763779528</v>
      </c>
      <c r="X42" s="33"/>
      <c r="Y42" s="17">
        <v>129</v>
      </c>
      <c r="Z42" s="10">
        <f t="shared" si="7"/>
        <v>5.0787401574803148</v>
      </c>
    </row>
    <row r="43" spans="1:26" x14ac:dyDescent="0.2">
      <c r="A43" s="17">
        <v>9.25</v>
      </c>
      <c r="B43" s="18">
        <f t="shared" si="8"/>
        <v>0.36417322834645671</v>
      </c>
      <c r="C43" s="34"/>
      <c r="D43" s="17">
        <v>24.25</v>
      </c>
      <c r="E43" s="10">
        <f t="shared" si="0"/>
        <v>0.95472440944881898</v>
      </c>
      <c r="F43" s="33"/>
      <c r="G43" s="17">
        <v>39.25</v>
      </c>
      <c r="H43" s="10">
        <f t="shared" si="1"/>
        <v>1.5452755905511812</v>
      </c>
      <c r="I43" s="33"/>
      <c r="J43" s="17">
        <v>54.25</v>
      </c>
      <c r="K43" s="10">
        <f t="shared" si="2"/>
        <v>2.1358267716535435</v>
      </c>
      <c r="L43" s="33"/>
      <c r="M43" s="17">
        <v>69.25</v>
      </c>
      <c r="N43" s="10">
        <f t="shared" si="3"/>
        <v>2.7263779527559056</v>
      </c>
      <c r="O43" s="33"/>
      <c r="P43" s="17">
        <v>84.25</v>
      </c>
      <c r="Q43" s="10">
        <f t="shared" si="4"/>
        <v>3.316929133858268</v>
      </c>
      <c r="R43" s="33"/>
      <c r="S43" s="17">
        <v>99.25</v>
      </c>
      <c r="T43" s="10">
        <f t="shared" si="5"/>
        <v>3.9074803149606301</v>
      </c>
      <c r="U43" s="33"/>
      <c r="V43" s="17">
        <v>114.25</v>
      </c>
      <c r="W43" s="10">
        <f t="shared" si="6"/>
        <v>4.4980314960629926</v>
      </c>
      <c r="X43" s="33"/>
      <c r="Y43" s="17">
        <v>129.25</v>
      </c>
      <c r="Z43" s="10">
        <f t="shared" si="7"/>
        <v>5.0885826771653546</v>
      </c>
    </row>
    <row r="44" spans="1:26" x14ac:dyDescent="0.2">
      <c r="A44" s="17">
        <v>9.5</v>
      </c>
      <c r="B44" s="18">
        <f t="shared" si="8"/>
        <v>0.37401574803149606</v>
      </c>
      <c r="C44" s="34"/>
      <c r="D44" s="17">
        <v>24.5</v>
      </c>
      <c r="E44" s="10">
        <f t="shared" si="0"/>
        <v>0.96456692913385833</v>
      </c>
      <c r="F44" s="33"/>
      <c r="G44" s="17">
        <v>39.5</v>
      </c>
      <c r="H44" s="10">
        <f t="shared" si="1"/>
        <v>1.5551181102362206</v>
      </c>
      <c r="I44" s="33"/>
      <c r="J44" s="17">
        <v>54.5</v>
      </c>
      <c r="K44" s="10">
        <f t="shared" si="2"/>
        <v>2.1456692913385829</v>
      </c>
      <c r="L44" s="33"/>
      <c r="M44" s="17">
        <v>69.5</v>
      </c>
      <c r="N44" s="10">
        <f t="shared" si="3"/>
        <v>2.7362204724409449</v>
      </c>
      <c r="O44" s="33"/>
      <c r="P44" s="17">
        <v>84.5</v>
      </c>
      <c r="Q44" s="10">
        <f t="shared" si="4"/>
        <v>3.3267716535433074</v>
      </c>
      <c r="R44" s="33"/>
      <c r="S44" s="17">
        <v>99.5</v>
      </c>
      <c r="T44" s="10">
        <f t="shared" si="5"/>
        <v>3.9173228346456694</v>
      </c>
      <c r="U44" s="33"/>
      <c r="V44" s="17">
        <v>114.5</v>
      </c>
      <c r="W44" s="10">
        <f t="shared" si="6"/>
        <v>4.5078740157480315</v>
      </c>
      <c r="X44" s="33"/>
      <c r="Y44" s="17">
        <v>129.5</v>
      </c>
      <c r="Z44" s="10">
        <f t="shared" si="7"/>
        <v>5.0984251968503944</v>
      </c>
    </row>
    <row r="45" spans="1:26" x14ac:dyDescent="0.2">
      <c r="A45" s="17">
        <v>9.75</v>
      </c>
      <c r="B45" s="18">
        <f t="shared" si="8"/>
        <v>0.38385826771653547</v>
      </c>
      <c r="C45" s="34"/>
      <c r="D45" s="17">
        <v>24.75</v>
      </c>
      <c r="E45" s="10">
        <f t="shared" si="0"/>
        <v>0.97440944881889768</v>
      </c>
      <c r="F45" s="33"/>
      <c r="G45" s="17">
        <v>39.75</v>
      </c>
      <c r="H45" s="10">
        <f t="shared" si="1"/>
        <v>1.5649606299212599</v>
      </c>
      <c r="I45" s="33"/>
      <c r="J45" s="17">
        <v>54.75</v>
      </c>
      <c r="K45" s="10">
        <f t="shared" si="2"/>
        <v>2.1555118110236222</v>
      </c>
      <c r="L45" s="33"/>
      <c r="M45" s="17">
        <v>69.75</v>
      </c>
      <c r="N45" s="10">
        <f t="shared" si="3"/>
        <v>2.7460629921259843</v>
      </c>
      <c r="O45" s="33"/>
      <c r="P45" s="17">
        <v>84.75</v>
      </c>
      <c r="Q45" s="10">
        <f t="shared" si="4"/>
        <v>3.3366141732283467</v>
      </c>
      <c r="R45" s="33"/>
      <c r="S45" s="17">
        <v>99.75</v>
      </c>
      <c r="T45" s="10">
        <f t="shared" si="5"/>
        <v>3.9271653543307088</v>
      </c>
      <c r="U45" s="33"/>
      <c r="V45" s="17">
        <v>114.75</v>
      </c>
      <c r="W45" s="10">
        <f t="shared" si="6"/>
        <v>4.5177165354330713</v>
      </c>
      <c r="X45" s="33"/>
      <c r="Y45" s="17">
        <v>129.75</v>
      </c>
      <c r="Z45" s="10">
        <f t="shared" si="7"/>
        <v>5.1082677165354333</v>
      </c>
    </row>
    <row r="46" spans="1:26" x14ac:dyDescent="0.2">
      <c r="A46" s="17">
        <v>10</v>
      </c>
      <c r="B46" s="18">
        <f t="shared" si="8"/>
        <v>0.39370078740157483</v>
      </c>
      <c r="C46" s="34"/>
      <c r="D46" s="17">
        <v>25</v>
      </c>
      <c r="E46" s="10">
        <f t="shared" si="0"/>
        <v>0.98425196850393704</v>
      </c>
      <c r="F46" s="33"/>
      <c r="G46" s="17">
        <v>40</v>
      </c>
      <c r="H46" s="10">
        <f t="shared" si="1"/>
        <v>1.5748031496062993</v>
      </c>
      <c r="I46" s="33"/>
      <c r="J46" s="17">
        <v>55</v>
      </c>
      <c r="K46" s="10">
        <f t="shared" si="2"/>
        <v>2.1653543307086616</v>
      </c>
      <c r="L46" s="33"/>
      <c r="M46" s="17">
        <v>70</v>
      </c>
      <c r="N46" s="10">
        <f t="shared" si="3"/>
        <v>2.7559055118110236</v>
      </c>
      <c r="O46" s="33"/>
      <c r="P46" s="17">
        <v>85</v>
      </c>
      <c r="Q46" s="10">
        <f t="shared" si="4"/>
        <v>3.3464566929133861</v>
      </c>
      <c r="R46" s="33"/>
      <c r="S46" s="17">
        <v>100</v>
      </c>
      <c r="T46" s="10">
        <f t="shared" si="5"/>
        <v>3.9370078740157481</v>
      </c>
      <c r="U46" s="33"/>
      <c r="V46" s="17">
        <v>115</v>
      </c>
      <c r="W46" s="10">
        <f t="shared" si="6"/>
        <v>4.5275590551181102</v>
      </c>
      <c r="X46" s="33"/>
      <c r="Y46" s="17">
        <v>130</v>
      </c>
      <c r="Z46" s="10">
        <f t="shared" si="7"/>
        <v>5.1181102362204731</v>
      </c>
    </row>
    <row r="47" spans="1:26" x14ac:dyDescent="0.2">
      <c r="A47" s="17">
        <v>10.25</v>
      </c>
      <c r="B47" s="18">
        <f t="shared" si="8"/>
        <v>0.40354330708661418</v>
      </c>
      <c r="C47" s="34"/>
      <c r="D47" s="17">
        <v>25.25</v>
      </c>
      <c r="E47" s="10">
        <f t="shared" si="0"/>
        <v>0.99409448818897639</v>
      </c>
      <c r="F47" s="33"/>
      <c r="G47" s="17">
        <v>40.25</v>
      </c>
      <c r="H47" s="10">
        <f t="shared" si="1"/>
        <v>1.5846456692913387</v>
      </c>
      <c r="I47" s="33"/>
      <c r="J47" s="17">
        <v>55.25</v>
      </c>
      <c r="K47" s="10">
        <f t="shared" si="2"/>
        <v>2.1751968503937009</v>
      </c>
      <c r="L47" s="33"/>
      <c r="M47" s="17">
        <v>70.25</v>
      </c>
      <c r="N47" s="10">
        <f t="shared" si="3"/>
        <v>2.765748031496063</v>
      </c>
      <c r="O47" s="33"/>
      <c r="P47" s="17">
        <v>85.25</v>
      </c>
      <c r="Q47" s="10">
        <f t="shared" si="4"/>
        <v>3.3562992125984255</v>
      </c>
      <c r="R47" s="33"/>
      <c r="S47" s="17">
        <v>100.25</v>
      </c>
      <c r="T47" s="10">
        <f t="shared" si="5"/>
        <v>3.9468503937007875</v>
      </c>
      <c r="U47" s="33"/>
      <c r="V47" s="17">
        <v>115.25</v>
      </c>
      <c r="W47" s="10">
        <f t="shared" si="6"/>
        <v>4.53740157480315</v>
      </c>
      <c r="X47" s="33"/>
      <c r="Y47" s="17">
        <v>130.25</v>
      </c>
      <c r="Z47" s="10">
        <f t="shared" si="7"/>
        <v>5.127952755905512</v>
      </c>
    </row>
    <row r="48" spans="1:26" x14ac:dyDescent="0.2">
      <c r="A48" s="17">
        <v>10.5</v>
      </c>
      <c r="B48" s="18">
        <f t="shared" si="8"/>
        <v>0.41338582677165359</v>
      </c>
      <c r="C48" s="34"/>
      <c r="D48" s="17">
        <v>25.5</v>
      </c>
      <c r="E48" s="10">
        <f t="shared" si="0"/>
        <v>1.0039370078740157</v>
      </c>
      <c r="F48" s="33"/>
      <c r="G48" s="17">
        <v>40.5</v>
      </c>
      <c r="H48" s="10">
        <f t="shared" si="1"/>
        <v>1.594488188976378</v>
      </c>
      <c r="I48" s="33"/>
      <c r="J48" s="17">
        <v>55.5</v>
      </c>
      <c r="K48" s="10">
        <f t="shared" si="2"/>
        <v>2.1850393700787403</v>
      </c>
      <c r="L48" s="33"/>
      <c r="M48" s="17">
        <v>70.5</v>
      </c>
      <c r="N48" s="10">
        <f t="shared" si="3"/>
        <v>2.7755905511811023</v>
      </c>
      <c r="O48" s="33"/>
      <c r="P48" s="17">
        <v>85.5</v>
      </c>
      <c r="Q48" s="10">
        <f t="shared" si="4"/>
        <v>3.3661417322834648</v>
      </c>
      <c r="R48" s="33"/>
      <c r="S48" s="17">
        <v>100.5</v>
      </c>
      <c r="T48" s="10">
        <f t="shared" si="5"/>
        <v>3.9566929133858268</v>
      </c>
      <c r="U48" s="33"/>
      <c r="V48" s="17">
        <v>115.5</v>
      </c>
      <c r="W48" s="10">
        <f t="shared" si="6"/>
        <v>4.5472440944881889</v>
      </c>
      <c r="X48" s="33"/>
      <c r="Y48" s="17">
        <v>130.5</v>
      </c>
      <c r="Z48" s="10">
        <f t="shared" si="7"/>
        <v>5.1377952755905518</v>
      </c>
    </row>
    <row r="49" spans="1:26" x14ac:dyDescent="0.2">
      <c r="A49" s="17">
        <v>10.75</v>
      </c>
      <c r="B49" s="18">
        <f t="shared" si="8"/>
        <v>0.42322834645669294</v>
      </c>
      <c r="C49" s="34"/>
      <c r="D49" s="17">
        <v>25.75</v>
      </c>
      <c r="E49" s="10">
        <f t="shared" si="0"/>
        <v>1.0137795275590551</v>
      </c>
      <c r="F49" s="33"/>
      <c r="G49" s="17">
        <v>40.75</v>
      </c>
      <c r="H49" s="10">
        <f t="shared" si="1"/>
        <v>1.6043307086614174</v>
      </c>
      <c r="I49" s="33"/>
      <c r="J49" s="17">
        <v>55.75</v>
      </c>
      <c r="K49" s="10">
        <f t="shared" si="2"/>
        <v>2.1948818897637796</v>
      </c>
      <c r="L49" s="33"/>
      <c r="M49" s="17">
        <v>70.75</v>
      </c>
      <c r="N49" s="10">
        <f t="shared" si="3"/>
        <v>2.7854330708661417</v>
      </c>
      <c r="O49" s="33"/>
      <c r="P49" s="17">
        <v>85.75</v>
      </c>
      <c r="Q49" s="10">
        <f t="shared" si="4"/>
        <v>3.3759842519685042</v>
      </c>
      <c r="R49" s="33"/>
      <c r="S49" s="17">
        <v>100.75</v>
      </c>
      <c r="T49" s="10">
        <f t="shared" si="5"/>
        <v>3.9665354330708662</v>
      </c>
      <c r="U49" s="33"/>
      <c r="V49" s="17">
        <v>115.75</v>
      </c>
      <c r="W49" s="10">
        <f t="shared" si="6"/>
        <v>4.5570866141732287</v>
      </c>
      <c r="X49" s="33"/>
      <c r="Y49" s="17">
        <v>130.75</v>
      </c>
      <c r="Z49" s="10">
        <f t="shared" si="7"/>
        <v>5.1476377952755907</v>
      </c>
    </row>
    <row r="50" spans="1:26" x14ac:dyDescent="0.2">
      <c r="A50" s="17">
        <v>11</v>
      </c>
      <c r="B50" s="18">
        <f t="shared" si="8"/>
        <v>0.43307086614173229</v>
      </c>
      <c r="C50" s="34"/>
      <c r="D50" s="17">
        <v>26</v>
      </c>
      <c r="E50" s="10">
        <f t="shared" si="0"/>
        <v>1.0236220472440944</v>
      </c>
      <c r="F50" s="33"/>
      <c r="G50" s="17">
        <v>41</v>
      </c>
      <c r="H50" s="10">
        <f t="shared" si="1"/>
        <v>1.6141732283464567</v>
      </c>
      <c r="I50" s="33"/>
      <c r="J50" s="17">
        <v>56</v>
      </c>
      <c r="K50" s="10">
        <f t="shared" si="2"/>
        <v>2.204724409448819</v>
      </c>
      <c r="L50" s="33"/>
      <c r="M50" s="17">
        <v>71</v>
      </c>
      <c r="N50" s="10">
        <f t="shared" si="3"/>
        <v>2.7952755905511815</v>
      </c>
      <c r="O50" s="33"/>
      <c r="P50" s="17">
        <v>86</v>
      </c>
      <c r="Q50" s="10">
        <f t="shared" si="4"/>
        <v>3.3858267716535435</v>
      </c>
      <c r="R50" s="33"/>
      <c r="S50" s="17">
        <v>101</v>
      </c>
      <c r="T50" s="10">
        <f t="shared" si="5"/>
        <v>3.9763779527559056</v>
      </c>
      <c r="U50" s="33"/>
      <c r="V50" s="17">
        <v>116</v>
      </c>
      <c r="W50" s="10">
        <f t="shared" si="6"/>
        <v>4.5669291338582676</v>
      </c>
      <c r="X50" s="33"/>
      <c r="Y50" s="17">
        <v>131</v>
      </c>
      <c r="Z50" s="10">
        <f t="shared" si="7"/>
        <v>5.1574803149606305</v>
      </c>
    </row>
    <row r="51" spans="1:26" x14ac:dyDescent="0.2">
      <c r="A51" s="17">
        <v>11.25</v>
      </c>
      <c r="B51" s="18">
        <f t="shared" si="8"/>
        <v>0.4429133858267717</v>
      </c>
      <c r="C51" s="34"/>
      <c r="D51" s="17">
        <v>26.25</v>
      </c>
      <c r="E51" s="10">
        <f t="shared" si="0"/>
        <v>1.033464566929134</v>
      </c>
      <c r="F51" s="33"/>
      <c r="G51" s="17">
        <v>41.25</v>
      </c>
      <c r="H51" s="10">
        <f t="shared" si="1"/>
        <v>1.6240157480314961</v>
      </c>
      <c r="I51" s="33"/>
      <c r="J51" s="17">
        <v>56.25</v>
      </c>
      <c r="K51" s="10">
        <f t="shared" si="2"/>
        <v>2.2145669291338583</v>
      </c>
      <c r="L51" s="33"/>
      <c r="M51" s="17">
        <v>71.25</v>
      </c>
      <c r="N51" s="10">
        <f t="shared" si="3"/>
        <v>2.8051181102362208</v>
      </c>
      <c r="O51" s="33"/>
      <c r="P51" s="17">
        <v>86.25</v>
      </c>
      <c r="Q51" s="10">
        <f t="shared" si="4"/>
        <v>3.3956692913385829</v>
      </c>
      <c r="R51" s="33"/>
      <c r="S51" s="17">
        <v>101.25</v>
      </c>
      <c r="T51" s="10">
        <f t="shared" si="5"/>
        <v>3.9862204724409449</v>
      </c>
      <c r="U51" s="33"/>
      <c r="V51" s="17">
        <v>116.25</v>
      </c>
      <c r="W51" s="10">
        <f t="shared" si="6"/>
        <v>4.5767716535433074</v>
      </c>
      <c r="X51" s="33"/>
      <c r="Y51" s="17">
        <v>131.25</v>
      </c>
      <c r="Z51" s="10">
        <f t="shared" si="7"/>
        <v>5.1673228346456694</v>
      </c>
    </row>
    <row r="52" spans="1:26" x14ac:dyDescent="0.2">
      <c r="A52" s="17">
        <v>11.5</v>
      </c>
      <c r="B52" s="18">
        <f t="shared" si="8"/>
        <v>0.45275590551181105</v>
      </c>
      <c r="C52" s="34"/>
      <c r="D52" s="17">
        <v>26.5</v>
      </c>
      <c r="E52" s="10">
        <f t="shared" si="0"/>
        <v>1.0433070866141734</v>
      </c>
      <c r="F52" s="33"/>
      <c r="G52" s="17">
        <v>41.5</v>
      </c>
      <c r="H52" s="10">
        <f t="shared" si="1"/>
        <v>1.6338582677165354</v>
      </c>
      <c r="I52" s="33"/>
      <c r="J52" s="17">
        <v>56.5</v>
      </c>
      <c r="K52" s="10">
        <f t="shared" si="2"/>
        <v>2.2244094488188977</v>
      </c>
      <c r="L52" s="33"/>
      <c r="M52" s="17">
        <v>71.5</v>
      </c>
      <c r="N52" s="10">
        <f t="shared" si="3"/>
        <v>2.8149606299212602</v>
      </c>
      <c r="O52" s="33"/>
      <c r="P52" s="17">
        <v>86.5</v>
      </c>
      <c r="Q52" s="10">
        <f t="shared" si="4"/>
        <v>3.4055118110236222</v>
      </c>
      <c r="R52" s="33"/>
      <c r="S52" s="17">
        <v>101.5</v>
      </c>
      <c r="T52" s="10">
        <f t="shared" si="5"/>
        <v>3.9960629921259843</v>
      </c>
      <c r="U52" s="33"/>
      <c r="V52" s="17">
        <v>116.5</v>
      </c>
      <c r="W52" s="10">
        <f t="shared" si="6"/>
        <v>4.5866141732283463</v>
      </c>
      <c r="X52" s="33"/>
      <c r="Y52" s="17">
        <v>131.5</v>
      </c>
      <c r="Z52" s="10">
        <f t="shared" si="7"/>
        <v>5.1771653543307092</v>
      </c>
    </row>
    <row r="53" spans="1:26" x14ac:dyDescent="0.2">
      <c r="A53" s="17">
        <v>11.75</v>
      </c>
      <c r="B53" s="18">
        <f t="shared" si="8"/>
        <v>0.4625984251968504</v>
      </c>
      <c r="C53" s="34"/>
      <c r="D53" s="17">
        <v>26.75</v>
      </c>
      <c r="E53" s="10">
        <f t="shared" si="0"/>
        <v>1.0531496062992127</v>
      </c>
      <c r="F53" s="33"/>
      <c r="G53" s="17">
        <v>41.75</v>
      </c>
      <c r="H53" s="10">
        <f t="shared" si="1"/>
        <v>1.643700787401575</v>
      </c>
      <c r="I53" s="33"/>
      <c r="J53" s="17">
        <v>56.75</v>
      </c>
      <c r="K53" s="10">
        <f t="shared" si="2"/>
        <v>2.234251968503937</v>
      </c>
      <c r="L53" s="33"/>
      <c r="M53" s="17">
        <v>71.75</v>
      </c>
      <c r="N53" s="10">
        <f t="shared" si="3"/>
        <v>2.8248031496062995</v>
      </c>
      <c r="O53" s="33"/>
      <c r="P53" s="17">
        <v>86.75</v>
      </c>
      <c r="Q53" s="10">
        <f t="shared" si="4"/>
        <v>3.4153543307086616</v>
      </c>
      <c r="R53" s="33"/>
      <c r="S53" s="17">
        <v>101.75</v>
      </c>
      <c r="T53" s="10">
        <f t="shared" si="5"/>
        <v>4.0059055118110241</v>
      </c>
      <c r="U53" s="33"/>
      <c r="V53" s="17">
        <v>116.75</v>
      </c>
      <c r="W53" s="10">
        <f t="shared" si="6"/>
        <v>4.5964566929133861</v>
      </c>
      <c r="X53" s="33"/>
      <c r="Y53" s="17">
        <v>131.75</v>
      </c>
      <c r="Z53" s="10">
        <f t="shared" si="7"/>
        <v>5.1870078740157481</v>
      </c>
    </row>
    <row r="54" spans="1:26" x14ac:dyDescent="0.2">
      <c r="A54" s="17">
        <v>12</v>
      </c>
      <c r="B54" s="18">
        <f t="shared" si="8"/>
        <v>0.47244094488188981</v>
      </c>
      <c r="C54" s="34"/>
      <c r="D54" s="17">
        <v>27</v>
      </c>
      <c r="E54" s="10">
        <f t="shared" si="0"/>
        <v>1.0629921259842521</v>
      </c>
      <c r="F54" s="33"/>
      <c r="G54" s="17">
        <v>42</v>
      </c>
      <c r="H54" s="10">
        <f t="shared" si="1"/>
        <v>1.6535433070866143</v>
      </c>
      <c r="I54" s="33"/>
      <c r="J54" s="17">
        <v>57</v>
      </c>
      <c r="K54" s="10">
        <f t="shared" si="2"/>
        <v>2.2440944881889764</v>
      </c>
      <c r="L54" s="33"/>
      <c r="M54" s="17">
        <v>72</v>
      </c>
      <c r="N54" s="10">
        <f t="shared" si="3"/>
        <v>2.8346456692913389</v>
      </c>
      <c r="O54" s="33"/>
      <c r="P54" s="17">
        <v>87</v>
      </c>
      <c r="Q54" s="10">
        <f t="shared" si="4"/>
        <v>3.4251968503937009</v>
      </c>
      <c r="R54" s="33"/>
      <c r="S54" s="17">
        <v>102</v>
      </c>
      <c r="T54" s="10">
        <f t="shared" si="5"/>
        <v>4.015748031496063</v>
      </c>
      <c r="U54" s="33"/>
      <c r="V54" s="17">
        <v>117</v>
      </c>
      <c r="W54" s="10">
        <f t="shared" si="6"/>
        <v>4.6062992125984259</v>
      </c>
      <c r="X54" s="33"/>
      <c r="Y54" s="17">
        <v>132</v>
      </c>
      <c r="Z54" s="10">
        <f t="shared" si="7"/>
        <v>5.1968503937007879</v>
      </c>
    </row>
    <row r="55" spans="1:26" x14ac:dyDescent="0.2">
      <c r="A55" s="17">
        <v>12.25</v>
      </c>
      <c r="B55" s="18">
        <f t="shared" si="8"/>
        <v>0.48228346456692917</v>
      </c>
      <c r="C55" s="34"/>
      <c r="D55" s="17">
        <v>27.25</v>
      </c>
      <c r="E55" s="10">
        <f t="shared" si="0"/>
        <v>1.0728346456692914</v>
      </c>
      <c r="F55" s="33"/>
      <c r="G55" s="17">
        <v>42.25</v>
      </c>
      <c r="H55" s="10">
        <f t="shared" si="1"/>
        <v>1.6633858267716537</v>
      </c>
      <c r="I55" s="33"/>
      <c r="J55" s="17">
        <v>57.25</v>
      </c>
      <c r="K55" s="10">
        <f t="shared" si="2"/>
        <v>2.2539370078740157</v>
      </c>
      <c r="L55" s="33"/>
      <c r="M55" s="17">
        <v>72.25</v>
      </c>
      <c r="N55" s="10">
        <f t="shared" si="3"/>
        <v>2.8444881889763782</v>
      </c>
      <c r="O55" s="33"/>
      <c r="P55" s="17">
        <v>87.25</v>
      </c>
      <c r="Q55" s="10">
        <f t="shared" si="4"/>
        <v>3.4350393700787403</v>
      </c>
      <c r="R55" s="33"/>
      <c r="S55" s="17">
        <v>102.25</v>
      </c>
      <c r="T55" s="10">
        <f t="shared" si="5"/>
        <v>4.0255905511811028</v>
      </c>
      <c r="U55" s="33"/>
      <c r="V55" s="17">
        <v>117.25</v>
      </c>
      <c r="W55" s="10">
        <f t="shared" si="6"/>
        <v>4.6161417322834648</v>
      </c>
      <c r="X55" s="33"/>
      <c r="Y55" s="17">
        <v>132.25</v>
      </c>
      <c r="Z55" s="10">
        <f t="shared" si="7"/>
        <v>5.2066929133858268</v>
      </c>
    </row>
    <row r="56" spans="1:26" x14ac:dyDescent="0.2">
      <c r="A56" s="17">
        <v>12.5</v>
      </c>
      <c r="B56" s="18">
        <f t="shared" si="8"/>
        <v>0.49212598425196852</v>
      </c>
      <c r="C56" s="34"/>
      <c r="D56" s="17">
        <v>27.5</v>
      </c>
      <c r="E56" s="10">
        <f t="shared" si="0"/>
        <v>1.0826771653543308</v>
      </c>
      <c r="F56" s="33"/>
      <c r="G56" s="17">
        <v>42.5</v>
      </c>
      <c r="H56" s="10">
        <f t="shared" si="1"/>
        <v>1.673228346456693</v>
      </c>
      <c r="I56" s="33"/>
      <c r="J56" s="17">
        <v>57.5</v>
      </c>
      <c r="K56" s="10">
        <f t="shared" si="2"/>
        <v>2.2637795275590551</v>
      </c>
      <c r="L56" s="33"/>
      <c r="M56" s="17">
        <v>72.5</v>
      </c>
      <c r="N56" s="10">
        <f t="shared" si="3"/>
        <v>2.8543307086614176</v>
      </c>
      <c r="O56" s="33"/>
      <c r="P56" s="17">
        <v>87.5</v>
      </c>
      <c r="Q56" s="10">
        <f t="shared" si="4"/>
        <v>3.4448818897637796</v>
      </c>
      <c r="R56" s="33"/>
      <c r="S56" s="17">
        <v>102.5</v>
      </c>
      <c r="T56" s="10">
        <f t="shared" si="5"/>
        <v>4.0354330708661417</v>
      </c>
      <c r="U56" s="33"/>
      <c r="V56" s="17">
        <v>117.5</v>
      </c>
      <c r="W56" s="10">
        <f t="shared" si="6"/>
        <v>4.6259842519685046</v>
      </c>
      <c r="X56" s="33"/>
      <c r="Y56" s="17">
        <v>132.5</v>
      </c>
      <c r="Z56" s="10">
        <f t="shared" si="7"/>
        <v>5.2165354330708666</v>
      </c>
    </row>
    <row r="57" spans="1:26" x14ac:dyDescent="0.2">
      <c r="A57" s="17">
        <v>12.75</v>
      </c>
      <c r="B57" s="18">
        <f t="shared" si="8"/>
        <v>0.50196850393700787</v>
      </c>
      <c r="C57" s="34"/>
      <c r="D57" s="17">
        <v>27.75</v>
      </c>
      <c r="E57" s="10">
        <f t="shared" si="0"/>
        <v>1.0925196850393701</v>
      </c>
      <c r="F57" s="33"/>
      <c r="G57" s="17">
        <v>42.75</v>
      </c>
      <c r="H57" s="10">
        <f t="shared" si="1"/>
        <v>1.6830708661417324</v>
      </c>
      <c r="I57" s="33"/>
      <c r="J57" s="17">
        <v>57.75</v>
      </c>
      <c r="K57" s="10">
        <f t="shared" si="2"/>
        <v>2.2736220472440944</v>
      </c>
      <c r="L57" s="33"/>
      <c r="M57" s="17">
        <v>72.75</v>
      </c>
      <c r="N57" s="10">
        <f t="shared" si="3"/>
        <v>2.8641732283464569</v>
      </c>
      <c r="O57" s="33"/>
      <c r="P57" s="17">
        <v>87.75</v>
      </c>
      <c r="Q57" s="10">
        <f t="shared" si="4"/>
        <v>3.454724409448819</v>
      </c>
      <c r="R57" s="33"/>
      <c r="S57" s="17">
        <v>102.75</v>
      </c>
      <c r="T57" s="10">
        <f t="shared" si="5"/>
        <v>4.0452755905511815</v>
      </c>
      <c r="U57" s="33"/>
      <c r="V57" s="17">
        <v>117.75</v>
      </c>
      <c r="W57" s="10">
        <f t="shared" si="6"/>
        <v>4.6358267716535435</v>
      </c>
      <c r="X57" s="33"/>
      <c r="Y57" s="17">
        <v>132.75</v>
      </c>
      <c r="Z57" s="10">
        <f t="shared" si="7"/>
        <v>5.2263779527559056</v>
      </c>
    </row>
    <row r="58" spans="1:26" x14ac:dyDescent="0.2">
      <c r="A58" s="17">
        <v>13</v>
      </c>
      <c r="B58" s="18">
        <f t="shared" si="8"/>
        <v>0.51181102362204722</v>
      </c>
      <c r="C58" s="34"/>
      <c r="D58" s="17">
        <v>28</v>
      </c>
      <c r="E58" s="10">
        <f t="shared" si="0"/>
        <v>1.1023622047244095</v>
      </c>
      <c r="F58" s="33"/>
      <c r="G58" s="17">
        <v>43</v>
      </c>
      <c r="H58" s="10">
        <f t="shared" si="1"/>
        <v>1.6929133858267718</v>
      </c>
      <c r="I58" s="33"/>
      <c r="J58" s="17">
        <v>58</v>
      </c>
      <c r="K58" s="10">
        <f t="shared" si="2"/>
        <v>2.2834645669291338</v>
      </c>
      <c r="L58" s="33"/>
      <c r="M58" s="17">
        <v>73</v>
      </c>
      <c r="N58" s="10">
        <f t="shared" si="3"/>
        <v>2.8740157480314963</v>
      </c>
      <c r="O58" s="33"/>
      <c r="P58" s="17">
        <v>88</v>
      </c>
      <c r="Q58" s="10">
        <f t="shared" si="4"/>
        <v>3.4645669291338583</v>
      </c>
      <c r="R58" s="33"/>
      <c r="S58" s="17">
        <v>103</v>
      </c>
      <c r="T58" s="10">
        <f t="shared" si="5"/>
        <v>4.0551181102362204</v>
      </c>
      <c r="U58" s="33"/>
      <c r="V58" s="17">
        <v>118</v>
      </c>
      <c r="W58" s="10">
        <f t="shared" si="6"/>
        <v>4.6456692913385833</v>
      </c>
      <c r="X58" s="33"/>
      <c r="Y58" s="17">
        <v>133</v>
      </c>
      <c r="Z58" s="10">
        <f t="shared" si="7"/>
        <v>5.2362204724409454</v>
      </c>
    </row>
    <row r="59" spans="1:26" x14ac:dyDescent="0.2">
      <c r="A59" s="17">
        <v>13.25</v>
      </c>
      <c r="B59" s="18">
        <f t="shared" si="8"/>
        <v>0.52165354330708669</v>
      </c>
      <c r="C59" s="34"/>
      <c r="D59" s="17">
        <v>28.25</v>
      </c>
      <c r="E59" s="10">
        <f t="shared" si="0"/>
        <v>1.1122047244094488</v>
      </c>
      <c r="F59" s="33"/>
      <c r="G59" s="17">
        <v>43.25</v>
      </c>
      <c r="H59" s="10">
        <f t="shared" si="1"/>
        <v>1.7027559055118111</v>
      </c>
      <c r="I59" s="33"/>
      <c r="J59" s="17">
        <v>58.25</v>
      </c>
      <c r="K59" s="10">
        <f t="shared" si="2"/>
        <v>2.2933070866141732</v>
      </c>
      <c r="L59" s="33"/>
      <c r="M59" s="17">
        <v>73.25</v>
      </c>
      <c r="N59" s="10">
        <f t="shared" si="3"/>
        <v>2.8838582677165356</v>
      </c>
      <c r="O59" s="33"/>
      <c r="P59" s="17">
        <v>88.25</v>
      </c>
      <c r="Q59" s="10">
        <f t="shared" si="4"/>
        <v>3.4744094488188977</v>
      </c>
      <c r="R59" s="33"/>
      <c r="S59" s="17">
        <v>103.25</v>
      </c>
      <c r="T59" s="10">
        <f t="shared" si="5"/>
        <v>4.0649606299212602</v>
      </c>
      <c r="U59" s="33"/>
      <c r="V59" s="17">
        <v>118.25</v>
      </c>
      <c r="W59" s="10">
        <f t="shared" si="6"/>
        <v>4.6555118110236222</v>
      </c>
      <c r="X59" s="33"/>
      <c r="Y59" s="17">
        <v>133.25</v>
      </c>
      <c r="Z59" s="10">
        <f t="shared" si="7"/>
        <v>5.2460629921259843</v>
      </c>
    </row>
    <row r="60" spans="1:26" x14ac:dyDescent="0.2">
      <c r="A60" s="17">
        <v>13.5</v>
      </c>
      <c r="B60" s="18">
        <f t="shared" si="8"/>
        <v>0.53149606299212604</v>
      </c>
      <c r="C60" s="34"/>
      <c r="D60" s="17">
        <v>28.5</v>
      </c>
      <c r="E60" s="10">
        <f t="shared" si="0"/>
        <v>1.1220472440944882</v>
      </c>
      <c r="F60" s="33"/>
      <c r="G60" s="17">
        <v>43.5</v>
      </c>
      <c r="H60" s="10">
        <f t="shared" si="1"/>
        <v>1.7125984251968505</v>
      </c>
      <c r="I60" s="33"/>
      <c r="J60" s="17">
        <v>58.5</v>
      </c>
      <c r="K60" s="10">
        <f t="shared" si="2"/>
        <v>2.3031496062992129</v>
      </c>
      <c r="L60" s="33"/>
      <c r="M60" s="17">
        <v>73.5</v>
      </c>
      <c r="N60" s="10">
        <f t="shared" si="3"/>
        <v>2.893700787401575</v>
      </c>
      <c r="O60" s="33"/>
      <c r="P60" s="17">
        <v>88.5</v>
      </c>
      <c r="Q60" s="10">
        <f t="shared" si="4"/>
        <v>3.484251968503937</v>
      </c>
      <c r="R60" s="33"/>
      <c r="S60" s="17">
        <v>103.5</v>
      </c>
      <c r="T60" s="10">
        <f t="shared" si="5"/>
        <v>4.0748031496062991</v>
      </c>
      <c r="U60" s="33"/>
      <c r="V60" s="17">
        <v>118.5</v>
      </c>
      <c r="W60" s="10">
        <f t="shared" si="6"/>
        <v>4.665354330708662</v>
      </c>
      <c r="X60" s="33"/>
      <c r="Y60" s="17">
        <v>133.5</v>
      </c>
      <c r="Z60" s="10">
        <f t="shared" si="7"/>
        <v>5.2559055118110241</v>
      </c>
    </row>
    <row r="61" spans="1:26" x14ac:dyDescent="0.2">
      <c r="A61" s="17">
        <v>13.75</v>
      </c>
      <c r="B61" s="18">
        <f t="shared" si="8"/>
        <v>0.54133858267716539</v>
      </c>
      <c r="C61" s="34"/>
      <c r="D61" s="17">
        <v>28.75</v>
      </c>
      <c r="E61" s="10">
        <f t="shared" si="0"/>
        <v>1.1318897637795275</v>
      </c>
      <c r="F61" s="33"/>
      <c r="G61" s="17">
        <v>43.75</v>
      </c>
      <c r="H61" s="10">
        <f t="shared" si="1"/>
        <v>1.7224409448818898</v>
      </c>
      <c r="I61" s="33"/>
      <c r="J61" s="17">
        <v>58.75</v>
      </c>
      <c r="K61" s="10">
        <f t="shared" si="2"/>
        <v>2.3129921259842523</v>
      </c>
      <c r="L61" s="33"/>
      <c r="M61" s="17">
        <v>73.75</v>
      </c>
      <c r="N61" s="10">
        <f t="shared" si="3"/>
        <v>2.9035433070866143</v>
      </c>
      <c r="O61" s="33"/>
      <c r="P61" s="17">
        <v>88.75</v>
      </c>
      <c r="Q61" s="10">
        <f t="shared" si="4"/>
        <v>3.4940944881889764</v>
      </c>
      <c r="R61" s="33"/>
      <c r="S61" s="17">
        <v>103.75</v>
      </c>
      <c r="T61" s="10">
        <f t="shared" si="5"/>
        <v>4.0846456692913389</v>
      </c>
      <c r="U61" s="33"/>
      <c r="V61" s="17">
        <v>118.75</v>
      </c>
      <c r="W61" s="10">
        <f t="shared" si="6"/>
        <v>4.6751968503937009</v>
      </c>
      <c r="X61" s="33"/>
      <c r="Y61" s="17">
        <v>133.75</v>
      </c>
      <c r="Z61" s="10">
        <f t="shared" si="7"/>
        <v>5.265748031496063</v>
      </c>
    </row>
    <row r="62" spans="1:26" x14ac:dyDescent="0.2">
      <c r="A62" s="17">
        <v>14</v>
      </c>
      <c r="B62" s="18">
        <f t="shared" si="8"/>
        <v>0.55118110236220474</v>
      </c>
      <c r="C62" s="34"/>
      <c r="D62" s="17">
        <v>29</v>
      </c>
      <c r="E62" s="10">
        <f t="shared" si="0"/>
        <v>1.1417322834645669</v>
      </c>
      <c r="F62" s="33"/>
      <c r="G62" s="17">
        <v>44</v>
      </c>
      <c r="H62" s="10">
        <f t="shared" si="1"/>
        <v>1.7322834645669292</v>
      </c>
      <c r="I62" s="33"/>
      <c r="J62" s="17">
        <v>59</v>
      </c>
      <c r="K62" s="10">
        <f t="shared" si="2"/>
        <v>2.3228346456692917</v>
      </c>
      <c r="L62" s="33"/>
      <c r="M62" s="17">
        <v>74</v>
      </c>
      <c r="N62" s="10">
        <f t="shared" si="3"/>
        <v>2.9133858267716537</v>
      </c>
      <c r="O62" s="33"/>
      <c r="P62" s="17">
        <v>89</v>
      </c>
      <c r="Q62" s="10">
        <f t="shared" si="4"/>
        <v>3.5039370078740157</v>
      </c>
      <c r="R62" s="33"/>
      <c r="S62" s="17">
        <v>104</v>
      </c>
      <c r="T62" s="10">
        <f t="shared" si="5"/>
        <v>4.0944881889763778</v>
      </c>
      <c r="U62" s="33"/>
      <c r="V62" s="17">
        <v>119</v>
      </c>
      <c r="W62" s="10">
        <f t="shared" si="6"/>
        <v>4.6850393700787407</v>
      </c>
      <c r="X62" s="33"/>
      <c r="Y62" s="17">
        <v>134</v>
      </c>
      <c r="Z62" s="10">
        <f t="shared" si="7"/>
        <v>5.2755905511811028</v>
      </c>
    </row>
    <row r="63" spans="1:26" x14ac:dyDescent="0.2">
      <c r="A63" s="17">
        <v>14.25</v>
      </c>
      <c r="B63" s="18">
        <f t="shared" si="8"/>
        <v>0.5610236220472441</v>
      </c>
      <c r="C63" s="34"/>
      <c r="D63" s="17">
        <v>29.25</v>
      </c>
      <c r="E63" s="10">
        <f t="shared" si="0"/>
        <v>1.1515748031496065</v>
      </c>
      <c r="F63" s="33"/>
      <c r="G63" s="17">
        <v>44.25</v>
      </c>
      <c r="H63" s="10">
        <f t="shared" si="1"/>
        <v>1.7421259842519685</v>
      </c>
      <c r="I63" s="33"/>
      <c r="J63" s="17">
        <v>59.25</v>
      </c>
      <c r="K63" s="10">
        <f t="shared" si="2"/>
        <v>2.332677165354331</v>
      </c>
      <c r="L63" s="33"/>
      <c r="M63" s="17">
        <v>74.25</v>
      </c>
      <c r="N63" s="10">
        <f t="shared" si="3"/>
        <v>2.923228346456693</v>
      </c>
      <c r="O63" s="33"/>
      <c r="P63" s="17">
        <v>89.25</v>
      </c>
      <c r="Q63" s="10">
        <f t="shared" si="4"/>
        <v>3.5137795275590551</v>
      </c>
      <c r="R63" s="33"/>
      <c r="S63" s="17">
        <v>104.25</v>
      </c>
      <c r="T63" s="10">
        <f t="shared" si="5"/>
        <v>4.1043307086614176</v>
      </c>
      <c r="U63" s="33"/>
      <c r="V63" s="17">
        <v>119.25</v>
      </c>
      <c r="W63" s="10">
        <f t="shared" si="6"/>
        <v>4.6948818897637796</v>
      </c>
      <c r="X63" s="33"/>
      <c r="Y63" s="17">
        <v>134.25</v>
      </c>
      <c r="Z63" s="10">
        <f t="shared" si="7"/>
        <v>5.2854330708661417</v>
      </c>
    </row>
    <row r="64" spans="1:26" x14ac:dyDescent="0.2">
      <c r="A64" s="17">
        <v>14.5</v>
      </c>
      <c r="B64" s="18">
        <f t="shared" si="8"/>
        <v>0.57086614173228345</v>
      </c>
      <c r="C64" s="34"/>
      <c r="D64" s="17">
        <v>29.5</v>
      </c>
      <c r="E64" s="10">
        <f t="shared" si="0"/>
        <v>1.1614173228346458</v>
      </c>
      <c r="F64" s="33"/>
      <c r="G64" s="17">
        <v>44.5</v>
      </c>
      <c r="H64" s="10">
        <f t="shared" si="1"/>
        <v>1.7519685039370079</v>
      </c>
      <c r="I64" s="33"/>
      <c r="J64" s="17">
        <v>59.5</v>
      </c>
      <c r="K64" s="10">
        <f t="shared" si="2"/>
        <v>2.3425196850393704</v>
      </c>
      <c r="L64" s="33"/>
      <c r="M64" s="17">
        <v>74.5</v>
      </c>
      <c r="N64" s="10">
        <f t="shared" si="3"/>
        <v>2.9330708661417324</v>
      </c>
      <c r="O64" s="33"/>
      <c r="P64" s="17">
        <v>89.5</v>
      </c>
      <c r="Q64" s="10">
        <f t="shared" si="4"/>
        <v>3.5236220472440949</v>
      </c>
      <c r="R64" s="33"/>
      <c r="S64" s="17">
        <v>104.5</v>
      </c>
      <c r="T64" s="10">
        <f t="shared" si="5"/>
        <v>4.1141732283464565</v>
      </c>
      <c r="U64" s="33"/>
      <c r="V64" s="17">
        <v>119.5</v>
      </c>
      <c r="W64" s="10">
        <f t="shared" si="6"/>
        <v>4.7047244094488194</v>
      </c>
      <c r="X64" s="33"/>
      <c r="Y64" s="17">
        <v>134.5</v>
      </c>
      <c r="Z64" s="10">
        <f t="shared" si="7"/>
        <v>5.2952755905511815</v>
      </c>
    </row>
    <row r="65" spans="1:26" x14ac:dyDescent="0.2">
      <c r="A65" s="17">
        <v>14.75</v>
      </c>
      <c r="B65" s="18">
        <f t="shared" si="8"/>
        <v>0.58070866141732291</v>
      </c>
      <c r="C65" s="34"/>
      <c r="D65" s="17">
        <v>29.75</v>
      </c>
      <c r="E65" s="10">
        <f t="shared" si="0"/>
        <v>1.1712598425196852</v>
      </c>
      <c r="F65" s="33"/>
      <c r="G65" s="17">
        <v>44.75</v>
      </c>
      <c r="H65" s="10">
        <f t="shared" si="1"/>
        <v>1.7618110236220474</v>
      </c>
      <c r="I65" s="33"/>
      <c r="J65" s="17">
        <v>59.75</v>
      </c>
      <c r="K65" s="10">
        <f t="shared" si="2"/>
        <v>2.3523622047244097</v>
      </c>
      <c r="L65" s="33"/>
      <c r="M65" s="17">
        <v>74.75</v>
      </c>
      <c r="N65" s="10">
        <f t="shared" si="3"/>
        <v>2.9429133858267718</v>
      </c>
      <c r="O65" s="33"/>
      <c r="P65" s="17">
        <v>89.75</v>
      </c>
      <c r="Q65" s="10">
        <f t="shared" si="4"/>
        <v>3.5334645669291342</v>
      </c>
      <c r="R65" s="33"/>
      <c r="S65" s="17">
        <v>104.75</v>
      </c>
      <c r="T65" s="10">
        <f t="shared" si="5"/>
        <v>4.1240157480314963</v>
      </c>
      <c r="U65" s="33"/>
      <c r="V65" s="17">
        <v>119.75</v>
      </c>
      <c r="W65" s="10">
        <f t="shared" si="6"/>
        <v>4.7145669291338583</v>
      </c>
      <c r="X65" s="33"/>
      <c r="Y65" s="17">
        <v>134.75</v>
      </c>
      <c r="Z65" s="10">
        <f t="shared" si="7"/>
        <v>5.3051181102362204</v>
      </c>
    </row>
  </sheetData>
  <mergeCells count="4">
    <mergeCell ref="A1:B1"/>
    <mergeCell ref="D1:E1"/>
    <mergeCell ref="I1:O1"/>
    <mergeCell ref="I2:O2"/>
  </mergeCells>
  <printOptions horizontalCentered="1" verticalCentered="1"/>
  <pageMargins left="0.2" right="0.2" top="0.5" bottom="0.5" header="0.3" footer="0.3"/>
  <pageSetup paperSize="17" scale="74" orientation="landscape" r:id="rId1"/>
  <headerFooter>
    <oddFooter>&amp;LDesigned and Writen By Chad Jans&amp;C&amp;A Output Summary&amp;RPage &amp;P of &amp;N and Printed
&amp;D at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Numeric And Alpha (For VLOOKUP)</vt:lpstr>
      <vt:lpstr>Percentage Difference</vt:lpstr>
      <vt:lpstr>Percentage Of</vt:lpstr>
      <vt:lpstr>Inches to Feet</vt:lpstr>
      <vt:lpstr>Cabinet Calculator</vt:lpstr>
      <vt:lpstr>Sink Depth Builder</vt:lpstr>
      <vt:lpstr>Scale Calculations</vt:lpstr>
      <vt:lpstr>Standard Lumber Sizes</vt:lpstr>
      <vt:lpstr>Fraction to Decimal and mm</vt:lpstr>
      <vt:lpstr>Profit Calculations</vt:lpstr>
      <vt:lpstr>Calendar Calculations</vt:lpstr>
      <vt:lpstr>mm to Inches</vt:lpstr>
      <vt:lpstr>'Fraction to Decimal and mm'!Print_Area</vt:lpstr>
      <vt:lpstr>'Fraction to Decimal and mm'!Print_Titles</vt:lpstr>
    </vt:vector>
  </TitlesOfParts>
  <Company>ISEC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Jans, Chad S.</dc:creator>
  <cp:lastModifiedBy>Chad Jans</cp:lastModifiedBy>
  <cp:lastPrinted>2009-05-05T22:14:22Z</cp:lastPrinted>
  <dcterms:created xsi:type="dcterms:W3CDTF">2007-10-03T15:08:07Z</dcterms:created>
  <dcterms:modified xsi:type="dcterms:W3CDTF">2021-09-23T10:14:38Z</dcterms:modified>
</cp:coreProperties>
</file>