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49C23406-8AC6-4A51-A159-1AFC182A6F18}" xr6:coauthVersionLast="47" xr6:coauthVersionMax="47" xr10:uidLastSave="{00000000-0000-0000-0000-000000000000}"/>
  <bookViews>
    <workbookView xWindow="2715" yWindow="810" windowWidth="48885" windowHeight="20790" xr2:uid="{70B60DE5-3D85-492C-9A4F-AEEFC8BAA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1" l="1" a="1"/>
  <c r="R44" i="1" s="1"/>
  <c r="Q44" i="1" a="1"/>
  <c r="Q44" i="1" s="1"/>
  <c r="K44" i="1"/>
  <c r="J44" i="1"/>
  <c r="H44" i="1"/>
  <c r="N44" i="1" s="1"/>
  <c r="K43" i="1"/>
  <c r="J43" i="1"/>
  <c r="H43" i="1"/>
  <c r="N43" i="1" s="1"/>
  <c r="N42" i="1"/>
  <c r="K42" i="1"/>
  <c r="J42" i="1"/>
  <c r="H42" i="1"/>
  <c r="M42" i="1" s="1"/>
  <c r="N41" i="1"/>
  <c r="M41" i="1"/>
  <c r="K41" i="1"/>
  <c r="I41" i="1" s="1"/>
  <c r="J41" i="1"/>
  <c r="H41" i="1"/>
  <c r="K40" i="1"/>
  <c r="J40" i="1"/>
  <c r="H40" i="1"/>
  <c r="I40" i="1" s="1"/>
  <c r="K39" i="1"/>
  <c r="J39" i="1"/>
  <c r="H39" i="1"/>
  <c r="N39" i="1" s="1"/>
  <c r="K38" i="1"/>
  <c r="J38" i="1"/>
  <c r="H38" i="1"/>
  <c r="N38" i="1" s="1"/>
  <c r="K37" i="1"/>
  <c r="J37" i="1"/>
  <c r="H37" i="1"/>
  <c r="N37" i="1" s="1"/>
  <c r="N36" i="1"/>
  <c r="K36" i="1"/>
  <c r="J36" i="1"/>
  <c r="H36" i="1"/>
  <c r="M36" i="1" s="1"/>
  <c r="N35" i="1"/>
  <c r="M35" i="1"/>
  <c r="K35" i="1"/>
  <c r="I35" i="1" s="1"/>
  <c r="J35" i="1"/>
  <c r="H35" i="1"/>
  <c r="K34" i="1"/>
  <c r="J34" i="1"/>
  <c r="H34" i="1"/>
  <c r="I34" i="1" s="1"/>
  <c r="K33" i="1"/>
  <c r="J33" i="1"/>
  <c r="H33" i="1"/>
  <c r="N33" i="1" s="1"/>
  <c r="K32" i="1"/>
  <c r="J32" i="1"/>
  <c r="H32" i="1"/>
  <c r="N32" i="1" s="1"/>
  <c r="M31" i="1"/>
  <c r="K31" i="1"/>
  <c r="I31" i="1" s="1"/>
  <c r="J31" i="1"/>
  <c r="H31" i="1"/>
  <c r="N31" i="1" s="1"/>
  <c r="N30" i="1"/>
  <c r="M30" i="1"/>
  <c r="K30" i="1"/>
  <c r="I30" i="1" s="1"/>
  <c r="J30" i="1"/>
  <c r="H30" i="1"/>
  <c r="N29" i="1"/>
  <c r="M29" i="1"/>
  <c r="K29" i="1"/>
  <c r="I29" i="1" s="1"/>
  <c r="J29" i="1"/>
  <c r="H29" i="1"/>
  <c r="N28" i="1"/>
  <c r="M28" i="1"/>
  <c r="K28" i="1"/>
  <c r="J28" i="1"/>
  <c r="I28" i="1"/>
  <c r="H28" i="1"/>
  <c r="K27" i="1"/>
  <c r="J27" i="1"/>
  <c r="H27" i="1"/>
  <c r="I27" i="1" s="1"/>
  <c r="K26" i="1"/>
  <c r="J26" i="1"/>
  <c r="H26" i="1"/>
  <c r="N26" i="1" s="1"/>
  <c r="K25" i="1"/>
  <c r="J25" i="1"/>
  <c r="I25" i="1"/>
  <c r="H25" i="1"/>
  <c r="N25" i="1" s="1"/>
  <c r="K24" i="1"/>
  <c r="J24" i="1"/>
  <c r="I24" i="1"/>
  <c r="H24" i="1"/>
  <c r="N24" i="1" s="1"/>
  <c r="M23" i="1"/>
  <c r="K23" i="1"/>
  <c r="I23" i="1" s="1"/>
  <c r="J23" i="1"/>
  <c r="H23" i="1"/>
  <c r="N23" i="1" s="1"/>
  <c r="N22" i="1"/>
  <c r="M22" i="1"/>
  <c r="K22" i="1"/>
  <c r="I22" i="1" s="1"/>
  <c r="J22" i="1"/>
  <c r="H22" i="1"/>
  <c r="N21" i="1"/>
  <c r="M21" i="1"/>
  <c r="K21" i="1"/>
  <c r="I21" i="1" s="1"/>
  <c r="J21" i="1"/>
  <c r="H21" i="1"/>
  <c r="N20" i="1"/>
  <c r="M20" i="1"/>
  <c r="K20" i="1"/>
  <c r="J20" i="1"/>
  <c r="I20" i="1"/>
  <c r="H20" i="1"/>
  <c r="K19" i="1"/>
  <c r="J19" i="1"/>
  <c r="H19" i="1"/>
  <c r="I19" i="1" s="1"/>
  <c r="K18" i="1"/>
  <c r="J18" i="1"/>
  <c r="H18" i="1"/>
  <c r="N18" i="1" s="1"/>
  <c r="K17" i="1"/>
  <c r="J17" i="1"/>
  <c r="I17" i="1"/>
  <c r="H17" i="1"/>
  <c r="N17" i="1" s="1"/>
  <c r="M16" i="1"/>
  <c r="K16" i="1"/>
  <c r="J16" i="1"/>
  <c r="I16" i="1"/>
  <c r="H16" i="1"/>
  <c r="N16" i="1" s="1"/>
  <c r="M15" i="1"/>
  <c r="K15" i="1"/>
  <c r="J15" i="1"/>
  <c r="H15" i="1"/>
  <c r="N15" i="1" s="1"/>
  <c r="N14" i="1"/>
  <c r="M14" i="1"/>
  <c r="K14" i="1"/>
  <c r="I14" i="1" s="1"/>
  <c r="J14" i="1"/>
  <c r="H14" i="1"/>
  <c r="N13" i="1"/>
  <c r="M13" i="1"/>
  <c r="K13" i="1"/>
  <c r="I13" i="1" s="1"/>
  <c r="J13" i="1"/>
  <c r="H13" i="1"/>
  <c r="N12" i="1"/>
  <c r="M12" i="1"/>
  <c r="K12" i="1"/>
  <c r="J12" i="1"/>
  <c r="I12" i="1"/>
  <c r="H12" i="1"/>
  <c r="K11" i="1"/>
  <c r="J11" i="1"/>
  <c r="H11" i="1"/>
  <c r="I11" i="1" s="1"/>
  <c r="K10" i="1"/>
  <c r="J10" i="1"/>
  <c r="H10" i="1"/>
  <c r="N10" i="1" s="1"/>
  <c r="K9" i="1"/>
  <c r="J9" i="1"/>
  <c r="I9" i="1"/>
  <c r="H9" i="1"/>
  <c r="N9" i="1" s="1"/>
  <c r="M8" i="1"/>
  <c r="K8" i="1"/>
  <c r="J8" i="1"/>
  <c r="I8" i="1"/>
  <c r="H8" i="1"/>
  <c r="N8" i="1" s="1"/>
  <c r="M7" i="1"/>
  <c r="K7" i="1"/>
  <c r="J7" i="1"/>
  <c r="H7" i="1"/>
  <c r="N7" i="1" s="1"/>
  <c r="N6" i="1"/>
  <c r="M6" i="1"/>
  <c r="K6" i="1"/>
  <c r="I6" i="1" s="1"/>
  <c r="J6" i="1"/>
  <c r="H6" i="1"/>
  <c r="N5" i="1"/>
  <c r="M5" i="1"/>
  <c r="K5" i="1"/>
  <c r="I5" i="1" s="1"/>
  <c r="J5" i="1"/>
  <c r="H5" i="1"/>
  <c r="N4" i="1"/>
  <c r="M4" i="1"/>
  <c r="D2" i="1" s="1"/>
  <c r="K4" i="1"/>
  <c r="J4" i="1"/>
  <c r="I4" i="1"/>
  <c r="H4" i="1"/>
  <c r="F2" i="1"/>
  <c r="H2" i="1" s="1"/>
  <c r="F1" i="1"/>
  <c r="H1" i="1" s="1"/>
  <c r="L44" i="1" l="1"/>
  <c r="G44" i="1"/>
  <c r="M40" i="1"/>
  <c r="I10" i="1"/>
  <c r="I18" i="1"/>
  <c r="I26" i="1"/>
  <c r="I33" i="1"/>
  <c r="N40" i="1"/>
  <c r="I44" i="1"/>
  <c r="M34" i="1"/>
  <c r="I38" i="1"/>
  <c r="M11" i="1"/>
  <c r="M19" i="1"/>
  <c r="M27" i="1"/>
  <c r="N34" i="1"/>
  <c r="M39" i="1"/>
  <c r="I43" i="1"/>
  <c r="I39" i="1"/>
  <c r="N11" i="1"/>
  <c r="N19" i="1"/>
  <c r="N27" i="1"/>
  <c r="I32" i="1"/>
  <c r="M10" i="1"/>
  <c r="M18" i="1"/>
  <c r="M26" i="1"/>
  <c r="M33" i="1"/>
  <c r="I37" i="1"/>
  <c r="M44" i="1"/>
  <c r="M38" i="1"/>
  <c r="I42" i="1"/>
  <c r="I7" i="1"/>
  <c r="M9" i="1"/>
  <c r="I15" i="1"/>
  <c r="M17" i="1"/>
  <c r="M25" i="1"/>
  <c r="M43" i="1"/>
  <c r="M32" i="1"/>
  <c r="I36" i="1"/>
  <c r="M24" i="1"/>
  <c r="M37" i="1"/>
  <c r="Q43" i="1" l="1" a="1"/>
  <c r="Q43" i="1" s="1"/>
  <c r="R43" i="1" a="1"/>
  <c r="R43" i="1" s="1"/>
  <c r="O44" i="1"/>
  <c r="P44" i="1" s="1"/>
  <c r="L43" i="1" l="1"/>
  <c r="O43" i="1" s="1"/>
  <c r="P43" i="1" s="1"/>
  <c r="G43" i="1"/>
  <c r="Q42" i="1" s="1" a="1"/>
  <c r="Q42" i="1" s="1"/>
  <c r="R42" i="1" s="1"/>
  <c r="L42" i="1" l="1"/>
  <c r="O42" i="1" s="1"/>
  <c r="P42" i="1" s="1"/>
  <c r="G42" i="1"/>
  <c r="Q41" i="1" s="1" a="1"/>
  <c r="Q41" i="1" s="1"/>
  <c r="R41" i="1" s="1"/>
  <c r="L41" i="1" l="1"/>
  <c r="O41" i="1" s="1"/>
  <c r="P41" i="1" s="1"/>
  <c r="G41" i="1"/>
  <c r="Q40" i="1" s="1" a="1"/>
  <c r="Q40" i="1" s="1"/>
  <c r="R40" i="1" s="1"/>
  <c r="G40" i="1" l="1"/>
  <c r="Q39" i="1" s="1" a="1"/>
  <c r="Q39" i="1" s="1"/>
  <c r="R39" i="1" s="1"/>
  <c r="L40" i="1"/>
  <c r="O40" i="1" s="1"/>
  <c r="P40" i="1" s="1"/>
  <c r="L39" i="1" l="1"/>
  <c r="O39" i="1" s="1"/>
  <c r="P39" i="1" s="1"/>
  <c r="G39" i="1"/>
  <c r="Q38" i="1" s="1" a="1"/>
  <c r="Q38" i="1" s="1"/>
  <c r="R38" i="1" s="1"/>
  <c r="L38" i="1" l="1"/>
  <c r="O38" i="1" s="1"/>
  <c r="P38" i="1" s="1"/>
  <c r="G38" i="1"/>
  <c r="Q37" i="1" s="1" a="1"/>
  <c r="Q37" i="1" s="1"/>
  <c r="R37" i="1" s="1"/>
  <c r="L37" i="1" l="1"/>
  <c r="O37" i="1" s="1"/>
  <c r="P37" i="1" s="1"/>
  <c r="G37" i="1"/>
  <c r="Q36" i="1" s="1" a="1"/>
  <c r="Q36" i="1" s="1"/>
  <c r="R36" i="1" s="1"/>
  <c r="L36" i="1" l="1"/>
  <c r="O36" i="1" s="1"/>
  <c r="P36" i="1" s="1"/>
  <c r="G36" i="1"/>
  <c r="Q35" i="1" s="1" a="1"/>
  <c r="Q35" i="1" s="1"/>
  <c r="R35" i="1" s="1"/>
  <c r="G35" i="1" l="1"/>
  <c r="Q34" i="1" s="1" a="1"/>
  <c r="Q34" i="1" s="1"/>
  <c r="R34" i="1" s="1"/>
  <c r="L35" i="1"/>
  <c r="O35" i="1" s="1"/>
  <c r="P35" i="1" s="1"/>
  <c r="G34" i="1" l="1"/>
  <c r="Q33" i="1" s="1" a="1"/>
  <c r="Q33" i="1" s="1"/>
  <c r="R33" i="1" s="1"/>
  <c r="L34" i="1"/>
  <c r="O34" i="1" s="1"/>
  <c r="P34" i="1" s="1"/>
  <c r="G33" i="1" l="1"/>
  <c r="Q32" i="1" s="1" a="1"/>
  <c r="Q32" i="1" s="1"/>
  <c r="R32" i="1" s="1"/>
  <c r="L33" i="1"/>
  <c r="O33" i="1" s="1"/>
  <c r="P33" i="1" s="1"/>
  <c r="L32" i="1" l="1"/>
  <c r="O32" i="1" s="1"/>
  <c r="P32" i="1" s="1"/>
  <c r="G32" i="1"/>
  <c r="Q31" i="1" s="1" a="1"/>
  <c r="Q31" i="1" s="1"/>
  <c r="R31" i="1" s="1"/>
  <c r="L31" i="1" l="1"/>
  <c r="O31" i="1" s="1"/>
  <c r="P31" i="1" s="1"/>
  <c r="G31" i="1"/>
  <c r="R30" i="1" l="1" a="1"/>
  <c r="R30" i="1" s="1"/>
  <c r="Q30" i="1" a="1"/>
  <c r="Q30" i="1" s="1"/>
  <c r="L30" i="1" l="1"/>
  <c r="O30" i="1" s="1"/>
  <c r="P30" i="1" s="1"/>
  <c r="G30" i="1"/>
  <c r="R29" i="1" l="1" a="1"/>
  <c r="R29" i="1" s="1"/>
  <c r="Q29" i="1" a="1"/>
  <c r="Q29" i="1" s="1"/>
  <c r="G29" i="1" l="1"/>
  <c r="L29" i="1"/>
  <c r="O29" i="1" s="1"/>
  <c r="P29" i="1" s="1"/>
  <c r="R28" i="1" l="1" a="1"/>
  <c r="R28" i="1" s="1"/>
  <c r="Q28" i="1" a="1"/>
  <c r="Q28" i="1" s="1"/>
  <c r="G28" i="1" l="1"/>
  <c r="L28" i="1"/>
  <c r="O28" i="1" s="1"/>
  <c r="P28" i="1" s="1"/>
  <c r="R27" i="1" l="1" a="1"/>
  <c r="R27" i="1" s="1"/>
  <c r="Q27" i="1" a="1"/>
  <c r="Q27" i="1" s="1"/>
  <c r="G27" i="1" l="1"/>
  <c r="L27" i="1"/>
  <c r="O27" i="1" s="1"/>
  <c r="P27" i="1" s="1"/>
  <c r="R26" i="1" l="1" a="1"/>
  <c r="R26" i="1" s="1"/>
  <c r="Q26" i="1" a="1"/>
  <c r="Q26" i="1" s="1"/>
  <c r="L26" i="1" l="1"/>
  <c r="O26" i="1" s="1"/>
  <c r="P26" i="1" s="1"/>
  <c r="G26" i="1"/>
  <c r="Q25" i="1" l="1" a="1"/>
  <c r="Q25" i="1" s="1"/>
  <c r="R25" i="1" a="1"/>
  <c r="R25" i="1" s="1"/>
  <c r="L25" i="1" l="1"/>
  <c r="O25" i="1" s="1"/>
  <c r="P25" i="1" s="1"/>
  <c r="G25" i="1"/>
  <c r="Q24" i="1" l="1" a="1"/>
  <c r="Q24" i="1" s="1"/>
  <c r="R24" i="1" a="1"/>
  <c r="R24" i="1" s="1"/>
  <c r="L24" i="1" l="1"/>
  <c r="O24" i="1" s="1"/>
  <c r="P24" i="1" s="1"/>
  <c r="G24" i="1"/>
  <c r="R23" i="1" l="1" a="1"/>
  <c r="R23" i="1" s="1"/>
  <c r="Q23" i="1" a="1"/>
  <c r="Q23" i="1" s="1"/>
  <c r="L23" i="1" l="1"/>
  <c r="O23" i="1" s="1"/>
  <c r="P23" i="1" s="1"/>
  <c r="G23" i="1"/>
  <c r="R22" i="1" l="1" a="1"/>
  <c r="R22" i="1" s="1"/>
  <c r="Q22" i="1" a="1"/>
  <c r="Q22" i="1" s="1"/>
  <c r="L22" i="1" l="1"/>
  <c r="O22" i="1" s="1"/>
  <c r="P22" i="1" s="1"/>
  <c r="G22" i="1"/>
  <c r="R21" i="1" l="1" a="1"/>
  <c r="R21" i="1" s="1"/>
  <c r="Q21" i="1" a="1"/>
  <c r="Q21" i="1" s="1"/>
  <c r="G21" i="1" l="1"/>
  <c r="L21" i="1"/>
  <c r="O21" i="1" s="1"/>
  <c r="P21" i="1" s="1"/>
  <c r="R20" i="1" l="1" a="1"/>
  <c r="R20" i="1" s="1"/>
  <c r="Q20" i="1" a="1"/>
  <c r="Q20" i="1" s="1"/>
  <c r="G20" i="1" l="1"/>
  <c r="L20" i="1"/>
  <c r="O20" i="1" s="1"/>
  <c r="P20" i="1" s="1"/>
  <c r="R19" i="1" l="1" a="1"/>
  <c r="R19" i="1" s="1"/>
  <c r="Q19" i="1" a="1"/>
  <c r="Q19" i="1" s="1"/>
  <c r="G19" i="1" l="1"/>
  <c r="L19" i="1"/>
  <c r="O19" i="1" s="1"/>
  <c r="P19" i="1" s="1"/>
  <c r="R18" i="1" l="1" a="1"/>
  <c r="R18" i="1" s="1"/>
  <c r="Q18" i="1" a="1"/>
  <c r="Q18" i="1" s="1"/>
  <c r="G18" i="1" l="1"/>
  <c r="L18" i="1"/>
  <c r="O18" i="1" s="1"/>
  <c r="P18" i="1" s="1"/>
  <c r="Q17" i="1" l="1" a="1"/>
  <c r="Q17" i="1" s="1"/>
  <c r="R17" i="1" a="1"/>
  <c r="R17" i="1" s="1"/>
  <c r="L17" i="1" l="1"/>
  <c r="O17" i="1" s="1"/>
  <c r="P17" i="1" s="1"/>
  <c r="G17" i="1"/>
  <c r="Q16" i="1" l="1" a="1"/>
  <c r="Q16" i="1" s="1"/>
  <c r="R16" i="1" a="1"/>
  <c r="R16" i="1" s="1"/>
  <c r="L16" i="1" l="1"/>
  <c r="O16" i="1" s="1"/>
  <c r="P16" i="1" s="1"/>
  <c r="G16" i="1"/>
  <c r="Q15" i="1" l="1" a="1"/>
  <c r="Q15" i="1" s="1"/>
  <c r="R15" i="1" a="1"/>
  <c r="R15" i="1" s="1"/>
  <c r="L15" i="1" l="1"/>
  <c r="O15" i="1" s="1"/>
  <c r="P15" i="1" s="1"/>
  <c r="G15" i="1"/>
  <c r="R14" i="1" l="1" a="1"/>
  <c r="R14" i="1" s="1"/>
  <c r="Q14" i="1" a="1"/>
  <c r="Q14" i="1" s="1"/>
  <c r="L14" i="1" l="1"/>
  <c r="O14" i="1" s="1"/>
  <c r="P14" i="1" s="1"/>
  <c r="G14" i="1"/>
  <c r="R13" i="1" l="1" a="1"/>
  <c r="R13" i="1" s="1"/>
  <c r="Q13" i="1" a="1"/>
  <c r="Q13" i="1" s="1"/>
  <c r="G13" i="1" l="1"/>
  <c r="L13" i="1"/>
  <c r="O13" i="1" s="1"/>
  <c r="P13" i="1" s="1"/>
  <c r="R12" i="1" l="1" a="1"/>
  <c r="R12" i="1" s="1"/>
  <c r="Q12" i="1" a="1"/>
  <c r="Q12" i="1" s="1"/>
  <c r="G12" i="1" l="1"/>
  <c r="L12" i="1"/>
  <c r="O12" i="1" s="1"/>
  <c r="P12" i="1" s="1"/>
  <c r="R11" i="1" l="1" a="1"/>
  <c r="R11" i="1" s="1"/>
  <c r="Q11" i="1" a="1"/>
  <c r="Q11" i="1" s="1"/>
  <c r="G11" i="1" l="1"/>
  <c r="L11" i="1"/>
  <c r="O11" i="1" s="1"/>
  <c r="P11" i="1" s="1"/>
  <c r="R10" i="1" l="1" a="1"/>
  <c r="R10" i="1" s="1"/>
  <c r="Q10" i="1" a="1"/>
  <c r="Q10" i="1" s="1"/>
  <c r="L10" i="1" l="1"/>
  <c r="O10" i="1" s="1"/>
  <c r="P10" i="1" s="1"/>
  <c r="G10" i="1"/>
  <c r="Q9" i="1" l="1" a="1"/>
  <c r="Q9" i="1" s="1"/>
  <c r="R9" i="1" a="1"/>
  <c r="R9" i="1" s="1"/>
  <c r="L9" i="1" l="1"/>
  <c r="O9" i="1" s="1"/>
  <c r="P9" i="1" s="1"/>
  <c r="G9" i="1"/>
  <c r="R8" i="1" l="1" a="1"/>
  <c r="R8" i="1" s="1"/>
  <c r="Q8" i="1" a="1"/>
  <c r="Q8" i="1" s="1"/>
  <c r="L8" i="1" l="1"/>
  <c r="O8" i="1" s="1"/>
  <c r="P8" i="1" s="1"/>
  <c r="G8" i="1"/>
  <c r="Q7" i="1" l="1" a="1"/>
  <c r="Q7" i="1" s="1"/>
  <c r="R7" i="1" a="1"/>
  <c r="R7" i="1" s="1"/>
  <c r="L7" i="1" l="1"/>
  <c r="O7" i="1" s="1"/>
  <c r="P7" i="1" s="1"/>
  <c r="G7" i="1"/>
  <c r="R6" i="1" l="1" a="1"/>
  <c r="R6" i="1" s="1"/>
  <c r="Q6" i="1" a="1"/>
  <c r="Q6" i="1" s="1"/>
  <c r="L6" i="1" l="1"/>
  <c r="O6" i="1" s="1"/>
  <c r="P6" i="1" s="1"/>
  <c r="G6" i="1"/>
  <c r="R5" i="1" l="1" a="1"/>
  <c r="R5" i="1" s="1"/>
  <c r="Q5" i="1" a="1"/>
  <c r="Q5" i="1" s="1"/>
  <c r="G5" i="1" l="1"/>
  <c r="L5" i="1"/>
  <c r="O5" i="1" s="1"/>
  <c r="P5" i="1" s="1"/>
  <c r="R4" i="1" l="1" a="1"/>
  <c r="R4" i="1" s="1"/>
  <c r="Q4" i="1" a="1"/>
  <c r="Q4" i="1" s="1"/>
  <c r="G4" i="1" l="1"/>
  <c r="L4" i="1"/>
  <c r="D1" i="1" l="1"/>
  <c r="O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<sst xmlns="http://schemas.openxmlformats.org/spreadsheetml/2006/main" count="36" uniqueCount="32">
  <si>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Chip</t>
  </si>
  <si>
    <t>Myers</t>
  </si>
  <si>
    <t>Vac Total pay</t>
  </si>
  <si>
    <t>Vac Hours</t>
  </si>
  <si>
    <t>Vac Remaining</t>
  </si>
  <si>
    <t>Tier 0 0-50</t>
  </si>
  <si>
    <t>Tier 2 60.1-70</t>
  </si>
  <si>
    <t>Tier 3 80.1-90</t>
  </si>
  <si>
    <t>Tier 5 100.1-110</t>
  </si>
  <si>
    <t>Sick Total Pay</t>
  </si>
  <si>
    <t>Sick Hours</t>
  </si>
  <si>
    <t>Sick Remaining</t>
  </si>
  <si>
    <t>Tier 1 50.1-60</t>
  </si>
  <si>
    <t>Tier 2 70.1-80</t>
  </si>
  <si>
    <t>Tier 4 90.1-100</t>
  </si>
  <si>
    <t>Tier 6 110.1-120</t>
  </si>
  <si>
    <t>Date</t>
  </si>
  <si>
    <t>Worked hours</t>
  </si>
  <si>
    <t>Holiday Hours</t>
  </si>
  <si>
    <t>Hours presented</t>
  </si>
  <si>
    <t>Hours with other</t>
  </si>
  <si>
    <t>Per Hour</t>
  </si>
  <si>
    <t>Plus Commission</t>
  </si>
  <si>
    <t xml:space="preserve">Base Pay Hours </t>
  </si>
  <si>
    <t>Base pay</t>
  </si>
  <si>
    <t>Vacation Pay</t>
  </si>
  <si>
    <t>Sick Pay</t>
  </si>
  <si>
    <t xml:space="preserve">Holiday </t>
  </si>
  <si>
    <t>Payroll with Commission</t>
  </si>
  <si>
    <t>Gross Pay</t>
  </si>
  <si>
    <t>Last 10 Avg</t>
  </si>
  <si>
    <t>Vac Hourly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</si>
</sst>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_(&quot;$&quot;* #,##0.00_);_(&quot;$&quot;* \(#,##0.00\);_(&quot;$&quot;* &quot;-&quot;????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22"/>
      <color theme="1"/>
      <name val="Arial Rounded MT Bold"/>
      <family val="2"/>
    </font>
    <font>
      <sz val="22"/>
      <color theme="4"/>
      <name val="Arial Rounded MT Bold"/>
      <family val="2"/>
    </font>
    <font>
      <sz val="22"/>
      <color rgb="FFFF0000"/>
      <name val="Arial Rounded MT Bold"/>
      <family val="2"/>
    </font>
    <font>
      <b/>
      <sz val="22"/>
      <color rgb="FFFFFF00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6" fillId="1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563E-EA4B-42AB-B44E-B8591D8320A3}">
  <dimension ref="A1:R44"/>
  <sheetViews>
    <sheetView tabSelected="1" workbookViewId="0">
      <selection sqref="A1:XFD1048576"/>
    </sheetView>
  </sheetViews>
  <sheetFormatPr defaultRowHeight="15" x14ac:dyDescent="0.25"/>
  <cols>
    <col min="1" max="1" width="24.42578125" style="9" bestFit="1" customWidth="1"/>
    <col min="2" max="2" width="31.140625" style="9" bestFit="1" customWidth="1"/>
    <col min="3" max="3" width="30.85546875" style="9" bestFit="1" customWidth="1"/>
    <col min="4" max="4" width="24.42578125" style="9" bestFit="1" customWidth="1"/>
    <col min="5" max="5" width="31.28515625" style="9" bestFit="1" customWidth="1"/>
    <col min="6" max="6" width="36.7109375" style="9" bestFit="1" customWidth="1"/>
    <col min="7" max="7" width="36.5703125" style="9" bestFit="1" customWidth="1"/>
    <col min="8" max="8" width="20.28515625" style="9" bestFit="1" customWidth="1"/>
    <col min="9" max="9" width="37.42578125" style="9" bestFit="1" customWidth="1"/>
    <col min="10" max="10" width="35.7109375" style="9" bestFit="1" customWidth="1"/>
    <col min="11" max="11" width="30" style="9" bestFit="1" customWidth="1"/>
    <col min="12" max="12" width="28.7109375" style="9" bestFit="1" customWidth="1"/>
    <col min="13" max="13" width="32.5703125" style="9" bestFit="1" customWidth="1"/>
    <col min="14" max="14" width="18.7109375" style="9" bestFit="1" customWidth="1"/>
    <col min="15" max="15" width="53" style="9" bestFit="1" customWidth="1"/>
    <col min="16" max="16" width="26.42578125" style="9" bestFit="1" customWidth="1"/>
    <col min="17" max="17" width="25.7109375" style="9" bestFit="1" customWidth="1"/>
    <col min="18" max="18" width="35.140625" style="9" bestFit="1" customWidth="1"/>
    <col min="19" max="16384" width="9.140625" style="9"/>
  </cols>
  <sheetData>
    <row r="1" spans="1:18" ht="27" x14ac:dyDescent="0.35">
      <c r="A1" s="1" t="s">
        <v>0</v>
      </c>
      <c r="B1" s="1" t="s">
        <v>1</v>
      </c>
      <c r="C1" s="2" t="s">
        <v>2</v>
      </c>
      <c r="D1" s="3">
        <f>SUM(L4:L6)</f>
        <v>0</v>
      </c>
      <c r="E1" s="4" t="s">
        <v>3</v>
      </c>
      <c r="F1" s="5">
        <f>SUM(C4:C44)</f>
        <v>8</v>
      </c>
      <c r="G1" s="2" t="s">
        <v>4</v>
      </c>
      <c r="H1" s="5">
        <f>SUM(80-F1)</f>
        <v>72</v>
      </c>
      <c r="I1" s="6" t="s">
        <v>5</v>
      </c>
      <c r="J1" s="7">
        <v>41.2</v>
      </c>
      <c r="K1" s="6" t="s">
        <v>6</v>
      </c>
      <c r="L1" s="7">
        <v>42.2</v>
      </c>
      <c r="M1" s="6" t="s">
        <v>7</v>
      </c>
      <c r="N1" s="7">
        <v>44.2</v>
      </c>
      <c r="O1" s="6" t="s">
        <v>8</v>
      </c>
      <c r="P1" s="7">
        <v>46.2</v>
      </c>
      <c r="Q1" s="8" t="s">
        <v>0</v>
      </c>
      <c r="R1" s="8" t="s">
        <v>1</v>
      </c>
    </row>
    <row r="2" spans="1:18" ht="27" x14ac:dyDescent="0.35">
      <c r="A2" s="1"/>
      <c r="B2" s="1"/>
      <c r="C2" s="2" t="s">
        <v>9</v>
      </c>
      <c r="D2" s="3">
        <f>SUM(M4:M6)</f>
        <v>0</v>
      </c>
      <c r="E2" s="4" t="s">
        <v>10</v>
      </c>
      <c r="F2" s="5">
        <f>SUM(D4:D44)</f>
        <v>0</v>
      </c>
      <c r="G2" s="2" t="s">
        <v>11</v>
      </c>
      <c r="H2" s="5">
        <f>SUM(40-F2)</f>
        <v>40</v>
      </c>
      <c r="I2" s="6" t="s">
        <v>12</v>
      </c>
      <c r="J2" s="7">
        <v>41.2</v>
      </c>
      <c r="K2" s="6" t="s">
        <v>13</v>
      </c>
      <c r="L2" s="7">
        <v>43.2</v>
      </c>
      <c r="M2" s="6" t="s">
        <v>14</v>
      </c>
      <c r="N2" s="7">
        <v>45.2</v>
      </c>
      <c r="O2" s="6" t="s">
        <v>15</v>
      </c>
      <c r="P2" s="7">
        <v>47.2</v>
      </c>
      <c r="Q2" s="8"/>
      <c r="R2" s="8"/>
    </row>
    <row r="3" spans="1:18" ht="27" x14ac:dyDescent="0.35">
      <c r="A3" s="2" t="s">
        <v>16</v>
      </c>
      <c r="B3" s="2" t="s">
        <v>17</v>
      </c>
      <c r="C3" s="2" t="s">
        <v>3</v>
      </c>
      <c r="D3" s="2" t="s">
        <v>10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27" x14ac:dyDescent="0.35">
      <c r="A4" s="10">
        <v>45290</v>
      </c>
      <c r="B4" s="11"/>
      <c r="C4" s="12"/>
      <c r="D4" s="12"/>
      <c r="E4" s="12"/>
      <c r="F4" s="13"/>
      <c r="G4" s="14">
        <f t="shared" ref="G4:G44" si="0">SUM(F4+(C4*R4)+D4+E4)</f>
        <v>0</v>
      </c>
      <c r="H4" s="2" t="str">
        <f t="shared" ref="H4:H44" si="1">IF(F4&lt;=60,"41.2",IF(F4&lt;=70,"42.2",IF(F4&lt;=80,"43.2",IF(F4&lt;=90,"44.2",IF(F4&lt;=100,"45.2",IF(F4&lt;=110,"46.2",IF(F4&lt;=120,"47.2",)))))))</f>
        <v>41.2</v>
      </c>
      <c r="I4" s="15">
        <f>SUM(F4*H4)-K4</f>
        <v>0</v>
      </c>
      <c r="J4" s="16">
        <f>IF(C4+D4+E4+B4&gt;80,"False",SUM(C4+D4+E4+B4))</f>
        <v>0</v>
      </c>
      <c r="K4" s="17">
        <f t="shared" ref="K4:K44" si="2">SUM(B4*25.75)</f>
        <v>0</v>
      </c>
      <c r="L4" s="17">
        <f>SUM(C4*R4*H4)</f>
        <v>0</v>
      </c>
      <c r="M4" s="17">
        <f t="shared" ref="M4:M44" si="3">SUM(D4*H4)</f>
        <v>0</v>
      </c>
      <c r="N4" s="17">
        <f t="shared" ref="N4:N44" si="4">SUM(E4*H4)</f>
        <v>0</v>
      </c>
      <c r="O4" s="15">
        <f>SUM(I4+K4+L4+M4+N4)</f>
        <v>0</v>
      </c>
      <c r="P4" s="18">
        <f t="shared" ref="P4:P44" si="5">MAX(O4,K4)</f>
        <v>0</v>
      </c>
      <c r="Q4" s="19" cm="1">
        <f t="array" ref="Q4">AVERAGE(G5:G14/10)</f>
        <v>0</v>
      </c>
      <c r="R4" s="19" cm="1">
        <f t="array" ref="R4">AVERAGE(G5:G14/10/8)</f>
        <v>0</v>
      </c>
    </row>
    <row r="5" spans="1:18" ht="27" x14ac:dyDescent="0.35">
      <c r="A5" s="20">
        <v>45276</v>
      </c>
      <c r="B5" s="11"/>
      <c r="C5" s="12"/>
      <c r="D5" s="12"/>
      <c r="E5" s="12"/>
      <c r="F5" s="13"/>
      <c r="G5" s="14">
        <f t="shared" si="0"/>
        <v>0</v>
      </c>
      <c r="H5" s="2" t="str">
        <f t="shared" si="1"/>
        <v>41.2</v>
      </c>
      <c r="I5" s="15">
        <f t="shared" ref="I5:I44" si="6">SUM(F5*H5)-K5</f>
        <v>0</v>
      </c>
      <c r="J5" s="16">
        <f t="shared" ref="J5:J44" si="7">IF(C5+D5+E5+B5&gt;80,"False",SUM(C5+D5+E5+B5))</f>
        <v>0</v>
      </c>
      <c r="K5" s="17">
        <f t="shared" si="2"/>
        <v>0</v>
      </c>
      <c r="L5" s="17">
        <f t="shared" ref="L5:L44" si="8">SUM(C5*R5*H5)</f>
        <v>0</v>
      </c>
      <c r="M5" s="17">
        <f t="shared" si="3"/>
        <v>0</v>
      </c>
      <c r="N5" s="17">
        <f t="shared" si="4"/>
        <v>0</v>
      </c>
      <c r="O5" s="15">
        <f t="shared" ref="O5:O44" si="9">SUM(I5+K5+L5+M5+N5)</f>
        <v>0</v>
      </c>
      <c r="P5" s="18">
        <f t="shared" si="5"/>
        <v>0</v>
      </c>
      <c r="Q5" s="19" cm="1">
        <f t="array" ref="Q5">AVERAGE(G6:G15/10)</f>
        <v>0</v>
      </c>
      <c r="R5" s="19" cm="1">
        <f t="array" ref="R5">AVERAGE(G6:G15/10/8)</f>
        <v>0</v>
      </c>
    </row>
    <row r="6" spans="1:18" ht="27" x14ac:dyDescent="0.35">
      <c r="A6" s="20">
        <v>45262</v>
      </c>
      <c r="B6" s="11"/>
      <c r="C6" s="12"/>
      <c r="D6" s="12"/>
      <c r="E6" s="12"/>
      <c r="F6" s="13"/>
      <c r="G6" s="14">
        <f t="shared" si="0"/>
        <v>0</v>
      </c>
      <c r="H6" s="2" t="str">
        <f t="shared" si="1"/>
        <v>41.2</v>
      </c>
      <c r="I6" s="15">
        <f t="shared" si="6"/>
        <v>0</v>
      </c>
      <c r="J6" s="16">
        <f t="shared" si="7"/>
        <v>0</v>
      </c>
      <c r="K6" s="17">
        <f t="shared" si="2"/>
        <v>0</v>
      </c>
      <c r="L6" s="17">
        <f t="shared" si="8"/>
        <v>0</v>
      </c>
      <c r="M6" s="17">
        <f t="shared" si="3"/>
        <v>0</v>
      </c>
      <c r="N6" s="17">
        <f t="shared" si="4"/>
        <v>0</v>
      </c>
      <c r="O6" s="15">
        <f t="shared" si="9"/>
        <v>0</v>
      </c>
      <c r="P6" s="18">
        <f t="shared" si="5"/>
        <v>0</v>
      </c>
      <c r="Q6" s="19" cm="1">
        <f t="array" ref="Q6">AVERAGE(G7:G16/10)</f>
        <v>0</v>
      </c>
      <c r="R6" s="19" cm="1">
        <f t="array" ref="R6">AVERAGE(G7:G16/10/8)</f>
        <v>0</v>
      </c>
    </row>
    <row r="7" spans="1:18" ht="27" x14ac:dyDescent="0.35">
      <c r="A7" s="10">
        <v>45248</v>
      </c>
      <c r="B7" s="11"/>
      <c r="C7" s="12"/>
      <c r="D7" s="12"/>
      <c r="E7" s="12"/>
      <c r="F7" s="13"/>
      <c r="G7" s="14">
        <f t="shared" si="0"/>
        <v>0</v>
      </c>
      <c r="H7" s="2" t="str">
        <f t="shared" si="1"/>
        <v>41.2</v>
      </c>
      <c r="I7" s="15">
        <f t="shared" si="6"/>
        <v>0</v>
      </c>
      <c r="J7" s="16">
        <f t="shared" si="7"/>
        <v>0</v>
      </c>
      <c r="K7" s="17">
        <f t="shared" si="2"/>
        <v>0</v>
      </c>
      <c r="L7" s="17">
        <f t="shared" si="8"/>
        <v>0</v>
      </c>
      <c r="M7" s="17">
        <f t="shared" si="3"/>
        <v>0</v>
      </c>
      <c r="N7" s="17">
        <f t="shared" si="4"/>
        <v>0</v>
      </c>
      <c r="O7" s="15">
        <f t="shared" si="9"/>
        <v>0</v>
      </c>
      <c r="P7" s="18">
        <f t="shared" si="5"/>
        <v>0</v>
      </c>
      <c r="Q7" s="19" cm="1">
        <f t="array" ref="Q7">AVERAGE(G8:G17/10)</f>
        <v>0</v>
      </c>
      <c r="R7" s="19" cm="1">
        <f t="array" ref="R7">AVERAGE(G8:G17/10/8)</f>
        <v>0</v>
      </c>
    </row>
    <row r="8" spans="1:18" ht="27" x14ac:dyDescent="0.35">
      <c r="A8" s="20">
        <v>45234</v>
      </c>
      <c r="B8" s="11"/>
      <c r="C8" s="12"/>
      <c r="D8" s="12"/>
      <c r="E8" s="12"/>
      <c r="F8" s="13"/>
      <c r="G8" s="14">
        <f t="shared" si="0"/>
        <v>0</v>
      </c>
      <c r="H8" s="2" t="str">
        <f t="shared" si="1"/>
        <v>41.2</v>
      </c>
      <c r="I8" s="15">
        <f t="shared" si="6"/>
        <v>0</v>
      </c>
      <c r="J8" s="16">
        <f t="shared" si="7"/>
        <v>0</v>
      </c>
      <c r="K8" s="17">
        <f t="shared" si="2"/>
        <v>0</v>
      </c>
      <c r="L8" s="17">
        <f t="shared" si="8"/>
        <v>0</v>
      </c>
      <c r="M8" s="17">
        <f t="shared" si="3"/>
        <v>0</v>
      </c>
      <c r="N8" s="17">
        <f t="shared" si="4"/>
        <v>0</v>
      </c>
      <c r="O8" s="15">
        <f t="shared" si="9"/>
        <v>0</v>
      </c>
      <c r="P8" s="18">
        <f t="shared" si="5"/>
        <v>0</v>
      </c>
      <c r="Q8" s="19" cm="1">
        <f t="array" ref="Q8">AVERAGE(G9:G18/10)</f>
        <v>0</v>
      </c>
      <c r="R8" s="19" cm="1">
        <f t="array" ref="R8">AVERAGE(G9:G18/10/8)</f>
        <v>0</v>
      </c>
    </row>
    <row r="9" spans="1:18" ht="27" x14ac:dyDescent="0.35">
      <c r="A9" s="20">
        <v>45220</v>
      </c>
      <c r="B9" s="11"/>
      <c r="C9" s="12"/>
      <c r="D9" s="12"/>
      <c r="E9" s="12"/>
      <c r="F9" s="13"/>
      <c r="G9" s="14">
        <f t="shared" si="0"/>
        <v>0</v>
      </c>
      <c r="H9" s="2" t="str">
        <f t="shared" si="1"/>
        <v>41.2</v>
      </c>
      <c r="I9" s="15">
        <f t="shared" si="6"/>
        <v>0</v>
      </c>
      <c r="J9" s="16">
        <f t="shared" si="7"/>
        <v>0</v>
      </c>
      <c r="K9" s="17">
        <f t="shared" si="2"/>
        <v>0</v>
      </c>
      <c r="L9" s="17">
        <f t="shared" si="8"/>
        <v>0</v>
      </c>
      <c r="M9" s="17">
        <f t="shared" si="3"/>
        <v>0</v>
      </c>
      <c r="N9" s="17">
        <f t="shared" si="4"/>
        <v>0</v>
      </c>
      <c r="O9" s="15">
        <f t="shared" si="9"/>
        <v>0</v>
      </c>
      <c r="P9" s="18">
        <f t="shared" si="5"/>
        <v>0</v>
      </c>
      <c r="Q9" s="19" cm="1">
        <f t="array" ref="Q9">AVERAGE(G10:G19/10)</f>
        <v>0</v>
      </c>
      <c r="R9" s="19" cm="1">
        <f t="array" ref="R9">AVERAGE(G10:G19/10/8)</f>
        <v>0</v>
      </c>
    </row>
    <row r="10" spans="1:18" ht="27" x14ac:dyDescent="0.35">
      <c r="A10" s="10">
        <v>45206</v>
      </c>
      <c r="B10" s="11"/>
      <c r="C10" s="12"/>
      <c r="D10" s="12"/>
      <c r="E10" s="12"/>
      <c r="F10" s="13"/>
      <c r="G10" s="14">
        <f t="shared" si="0"/>
        <v>0</v>
      </c>
      <c r="H10" s="2" t="str">
        <f t="shared" si="1"/>
        <v>41.2</v>
      </c>
      <c r="I10" s="15">
        <f t="shared" si="6"/>
        <v>0</v>
      </c>
      <c r="J10" s="16">
        <f t="shared" si="7"/>
        <v>0</v>
      </c>
      <c r="K10" s="17">
        <f t="shared" si="2"/>
        <v>0</v>
      </c>
      <c r="L10" s="17">
        <f t="shared" si="8"/>
        <v>0</v>
      </c>
      <c r="M10" s="17">
        <f t="shared" si="3"/>
        <v>0</v>
      </c>
      <c r="N10" s="17">
        <f t="shared" si="4"/>
        <v>0</v>
      </c>
      <c r="O10" s="15">
        <f t="shared" si="9"/>
        <v>0</v>
      </c>
      <c r="P10" s="18">
        <f t="shared" si="5"/>
        <v>0</v>
      </c>
      <c r="Q10" s="19" cm="1">
        <f t="array" ref="Q10">AVERAGE(G11:G20/10)</f>
        <v>0</v>
      </c>
      <c r="R10" s="19" cm="1">
        <f t="array" ref="R10">AVERAGE(G11:G20/10/8)</f>
        <v>0</v>
      </c>
    </row>
    <row r="11" spans="1:18" ht="27" x14ac:dyDescent="0.35">
      <c r="A11" s="20">
        <v>45192</v>
      </c>
      <c r="B11" s="11"/>
      <c r="C11" s="12"/>
      <c r="D11" s="12"/>
      <c r="E11" s="12"/>
      <c r="F11" s="13"/>
      <c r="G11" s="14">
        <f t="shared" si="0"/>
        <v>0</v>
      </c>
      <c r="H11" s="2" t="str">
        <f t="shared" si="1"/>
        <v>41.2</v>
      </c>
      <c r="I11" s="15">
        <f t="shared" si="6"/>
        <v>0</v>
      </c>
      <c r="J11" s="16">
        <f t="shared" si="7"/>
        <v>0</v>
      </c>
      <c r="K11" s="17">
        <f t="shared" si="2"/>
        <v>0</v>
      </c>
      <c r="L11" s="17">
        <f t="shared" si="8"/>
        <v>0</v>
      </c>
      <c r="M11" s="17">
        <f t="shared" si="3"/>
        <v>0</v>
      </c>
      <c r="N11" s="17">
        <f t="shared" si="4"/>
        <v>0</v>
      </c>
      <c r="O11" s="15">
        <f t="shared" si="9"/>
        <v>0</v>
      </c>
      <c r="P11" s="18">
        <f t="shared" si="5"/>
        <v>0</v>
      </c>
      <c r="Q11" s="19" cm="1">
        <f t="array" ref="Q11">AVERAGE(G12:G21/10)</f>
        <v>0</v>
      </c>
      <c r="R11" s="19" cm="1">
        <f t="array" ref="R11">AVERAGE(G12:G21/10/8)</f>
        <v>0</v>
      </c>
    </row>
    <row r="12" spans="1:18" ht="27" x14ac:dyDescent="0.35">
      <c r="A12" s="20">
        <v>45178</v>
      </c>
      <c r="B12" s="11"/>
      <c r="C12" s="12"/>
      <c r="D12" s="12"/>
      <c r="E12" s="12"/>
      <c r="F12" s="13"/>
      <c r="G12" s="14">
        <f t="shared" si="0"/>
        <v>0</v>
      </c>
      <c r="H12" s="2" t="str">
        <f t="shared" si="1"/>
        <v>41.2</v>
      </c>
      <c r="I12" s="15">
        <f t="shared" si="6"/>
        <v>0</v>
      </c>
      <c r="J12" s="16">
        <f t="shared" si="7"/>
        <v>0</v>
      </c>
      <c r="K12" s="17">
        <f t="shared" si="2"/>
        <v>0</v>
      </c>
      <c r="L12" s="17">
        <f t="shared" si="8"/>
        <v>0</v>
      </c>
      <c r="M12" s="17">
        <f t="shared" si="3"/>
        <v>0</v>
      </c>
      <c r="N12" s="17">
        <f t="shared" si="4"/>
        <v>0</v>
      </c>
      <c r="O12" s="15">
        <f t="shared" si="9"/>
        <v>0</v>
      </c>
      <c r="P12" s="18">
        <f t="shared" si="5"/>
        <v>0</v>
      </c>
      <c r="Q12" s="19" cm="1">
        <f t="array" ref="Q12">AVERAGE(G13:G22/10)</f>
        <v>0</v>
      </c>
      <c r="R12" s="19" cm="1">
        <f t="array" ref="R12">AVERAGE(G13:G22/10/8)</f>
        <v>0</v>
      </c>
    </row>
    <row r="13" spans="1:18" ht="27" x14ac:dyDescent="0.35">
      <c r="A13" s="10">
        <v>45164</v>
      </c>
      <c r="B13" s="11"/>
      <c r="C13" s="12"/>
      <c r="D13" s="12"/>
      <c r="E13" s="12"/>
      <c r="F13" s="13"/>
      <c r="G13" s="14">
        <f t="shared" si="0"/>
        <v>0</v>
      </c>
      <c r="H13" s="2" t="str">
        <f t="shared" si="1"/>
        <v>41.2</v>
      </c>
      <c r="I13" s="15">
        <f t="shared" si="6"/>
        <v>0</v>
      </c>
      <c r="J13" s="16">
        <f t="shared" si="7"/>
        <v>0</v>
      </c>
      <c r="K13" s="17">
        <f t="shared" si="2"/>
        <v>0</v>
      </c>
      <c r="L13" s="17">
        <f t="shared" si="8"/>
        <v>0</v>
      </c>
      <c r="M13" s="17">
        <f t="shared" si="3"/>
        <v>0</v>
      </c>
      <c r="N13" s="17">
        <f t="shared" si="4"/>
        <v>0</v>
      </c>
      <c r="O13" s="15">
        <f t="shared" si="9"/>
        <v>0</v>
      </c>
      <c r="P13" s="18">
        <f t="shared" si="5"/>
        <v>0</v>
      </c>
      <c r="Q13" s="19" cm="1">
        <f t="array" ref="Q13">AVERAGE(G14:G23/10)</f>
        <v>0</v>
      </c>
      <c r="R13" s="19" cm="1">
        <f t="array" ref="R13">AVERAGE(G14:G23/10/8)</f>
        <v>0</v>
      </c>
    </row>
    <row r="14" spans="1:18" ht="27" x14ac:dyDescent="0.35">
      <c r="A14" s="20">
        <v>45150</v>
      </c>
      <c r="B14" s="11"/>
      <c r="C14" s="12"/>
      <c r="D14" s="12"/>
      <c r="E14" s="12"/>
      <c r="F14" s="13"/>
      <c r="G14" s="14">
        <f t="shared" si="0"/>
        <v>0</v>
      </c>
      <c r="H14" s="2" t="str">
        <f t="shared" si="1"/>
        <v>41.2</v>
      </c>
      <c r="I14" s="15">
        <f t="shared" si="6"/>
        <v>0</v>
      </c>
      <c r="J14" s="16">
        <f t="shared" si="7"/>
        <v>0</v>
      </c>
      <c r="K14" s="17">
        <f t="shared" si="2"/>
        <v>0</v>
      </c>
      <c r="L14" s="17">
        <f t="shared" si="8"/>
        <v>0</v>
      </c>
      <c r="M14" s="17">
        <f t="shared" si="3"/>
        <v>0</v>
      </c>
      <c r="N14" s="17">
        <f t="shared" si="4"/>
        <v>0</v>
      </c>
      <c r="O14" s="15">
        <f t="shared" si="9"/>
        <v>0</v>
      </c>
      <c r="P14" s="18">
        <f t="shared" si="5"/>
        <v>0</v>
      </c>
      <c r="Q14" s="19" cm="1">
        <f t="array" ref="Q14">AVERAGE(G15:G24/10)</f>
        <v>0</v>
      </c>
      <c r="R14" s="19" cm="1">
        <f t="array" ref="R14">AVERAGE(G15:G24/10/8)</f>
        <v>0</v>
      </c>
    </row>
    <row r="15" spans="1:18" ht="27" x14ac:dyDescent="0.35">
      <c r="A15" s="20">
        <v>45136</v>
      </c>
      <c r="B15" s="11"/>
      <c r="C15" s="12"/>
      <c r="D15" s="12"/>
      <c r="E15" s="12"/>
      <c r="F15" s="13"/>
      <c r="G15" s="14">
        <f t="shared" si="0"/>
        <v>0</v>
      </c>
      <c r="H15" s="2" t="str">
        <f t="shared" si="1"/>
        <v>41.2</v>
      </c>
      <c r="I15" s="15">
        <f t="shared" si="6"/>
        <v>0</v>
      </c>
      <c r="J15" s="16">
        <f t="shared" si="7"/>
        <v>0</v>
      </c>
      <c r="K15" s="17">
        <f t="shared" si="2"/>
        <v>0</v>
      </c>
      <c r="L15" s="17">
        <f t="shared" si="8"/>
        <v>0</v>
      </c>
      <c r="M15" s="17">
        <f t="shared" si="3"/>
        <v>0</v>
      </c>
      <c r="N15" s="17">
        <f t="shared" si="4"/>
        <v>0</v>
      </c>
      <c r="O15" s="15">
        <f t="shared" si="9"/>
        <v>0</v>
      </c>
      <c r="P15" s="18">
        <f t="shared" si="5"/>
        <v>0</v>
      </c>
      <c r="Q15" s="19" cm="1">
        <f t="array" ref="Q15">AVERAGE(G16:G25/10)</f>
        <v>0</v>
      </c>
      <c r="R15" s="19" cm="1">
        <f t="array" ref="R15">AVERAGE(G16:G25/10/8)</f>
        <v>0</v>
      </c>
    </row>
    <row r="16" spans="1:18" ht="27" x14ac:dyDescent="0.35">
      <c r="A16" s="10">
        <v>45122</v>
      </c>
      <c r="B16" s="11"/>
      <c r="C16" s="12"/>
      <c r="D16" s="12"/>
      <c r="E16" s="12"/>
      <c r="F16" s="13"/>
      <c r="G16" s="14">
        <f t="shared" si="0"/>
        <v>0</v>
      </c>
      <c r="H16" s="2" t="str">
        <f t="shared" si="1"/>
        <v>41.2</v>
      </c>
      <c r="I16" s="15">
        <f t="shared" si="6"/>
        <v>0</v>
      </c>
      <c r="J16" s="16">
        <f t="shared" si="7"/>
        <v>0</v>
      </c>
      <c r="K16" s="17">
        <f t="shared" si="2"/>
        <v>0</v>
      </c>
      <c r="L16" s="17">
        <f t="shared" si="8"/>
        <v>0</v>
      </c>
      <c r="M16" s="17">
        <f t="shared" si="3"/>
        <v>0</v>
      </c>
      <c r="N16" s="17">
        <f t="shared" si="4"/>
        <v>0</v>
      </c>
      <c r="O16" s="15">
        <f t="shared" si="9"/>
        <v>0</v>
      </c>
      <c r="P16" s="18">
        <f t="shared" si="5"/>
        <v>0</v>
      </c>
      <c r="Q16" s="19" cm="1">
        <f t="array" ref="Q16">AVERAGE(G17:G26/10)</f>
        <v>0</v>
      </c>
      <c r="R16" s="19" cm="1">
        <f t="array" ref="R16">AVERAGE(G17:G26/10/8)</f>
        <v>0</v>
      </c>
    </row>
    <row r="17" spans="1:18" ht="27" x14ac:dyDescent="0.35">
      <c r="A17" s="20">
        <v>45108</v>
      </c>
      <c r="B17" s="11"/>
      <c r="C17" s="12"/>
      <c r="D17" s="12"/>
      <c r="E17" s="12"/>
      <c r="F17" s="13"/>
      <c r="G17" s="14">
        <f t="shared" si="0"/>
        <v>0</v>
      </c>
      <c r="H17" s="2" t="str">
        <f t="shared" si="1"/>
        <v>41.2</v>
      </c>
      <c r="I17" s="15">
        <f t="shared" si="6"/>
        <v>0</v>
      </c>
      <c r="J17" s="16">
        <f t="shared" si="7"/>
        <v>0</v>
      </c>
      <c r="K17" s="17">
        <f t="shared" si="2"/>
        <v>0</v>
      </c>
      <c r="L17" s="17">
        <f t="shared" si="8"/>
        <v>0</v>
      </c>
      <c r="M17" s="17">
        <f t="shared" si="3"/>
        <v>0</v>
      </c>
      <c r="N17" s="17">
        <f t="shared" si="4"/>
        <v>0</v>
      </c>
      <c r="O17" s="15">
        <f t="shared" si="9"/>
        <v>0</v>
      </c>
      <c r="P17" s="18">
        <f t="shared" si="5"/>
        <v>0</v>
      </c>
      <c r="Q17" s="19" cm="1">
        <f t="array" ref="Q17">AVERAGE(G18:G27/10)</f>
        <v>0</v>
      </c>
      <c r="R17" s="19" cm="1">
        <f t="array" ref="R17">AVERAGE(G18:G27/10/8)</f>
        <v>0</v>
      </c>
    </row>
    <row r="18" spans="1:18" ht="27" x14ac:dyDescent="0.35">
      <c r="A18" s="20">
        <v>45094</v>
      </c>
      <c r="B18" s="11"/>
      <c r="C18" s="12"/>
      <c r="D18" s="12"/>
      <c r="E18" s="12">
        <v>0</v>
      </c>
      <c r="F18" s="13"/>
      <c r="G18" s="14">
        <f t="shared" si="0"/>
        <v>0</v>
      </c>
      <c r="H18" s="2" t="str">
        <f t="shared" si="1"/>
        <v>41.2</v>
      </c>
      <c r="I18" s="15">
        <f t="shared" si="6"/>
        <v>0</v>
      </c>
      <c r="J18" s="16">
        <f t="shared" si="7"/>
        <v>0</v>
      </c>
      <c r="K18" s="17">
        <f t="shared" si="2"/>
        <v>0</v>
      </c>
      <c r="L18" s="17">
        <f t="shared" si="8"/>
        <v>0</v>
      </c>
      <c r="M18" s="17">
        <f t="shared" si="3"/>
        <v>0</v>
      </c>
      <c r="N18" s="17">
        <f t="shared" si="4"/>
        <v>0</v>
      </c>
      <c r="O18" s="15">
        <f t="shared" si="9"/>
        <v>0</v>
      </c>
      <c r="P18" s="18">
        <f t="shared" si="5"/>
        <v>0</v>
      </c>
      <c r="Q18" s="19" cm="1">
        <f t="array" ref="Q18">AVERAGE(G19:G28/10)</f>
        <v>0</v>
      </c>
      <c r="R18" s="19" cm="1">
        <f t="array" ref="R18">AVERAGE(G19:G28/10/8)</f>
        <v>0</v>
      </c>
    </row>
    <row r="19" spans="1:18" ht="27" x14ac:dyDescent="0.35">
      <c r="A19" s="10">
        <v>45080</v>
      </c>
      <c r="B19" s="11"/>
      <c r="C19" s="12"/>
      <c r="D19" s="12"/>
      <c r="E19" s="12">
        <v>0</v>
      </c>
      <c r="F19" s="13"/>
      <c r="G19" s="14">
        <f t="shared" si="0"/>
        <v>0</v>
      </c>
      <c r="H19" s="2" t="str">
        <f t="shared" si="1"/>
        <v>41.2</v>
      </c>
      <c r="I19" s="15">
        <f t="shared" si="6"/>
        <v>0</v>
      </c>
      <c r="J19" s="16">
        <f t="shared" si="7"/>
        <v>0</v>
      </c>
      <c r="K19" s="17">
        <f t="shared" si="2"/>
        <v>0</v>
      </c>
      <c r="L19" s="17">
        <f t="shared" si="8"/>
        <v>0</v>
      </c>
      <c r="M19" s="17">
        <f t="shared" si="3"/>
        <v>0</v>
      </c>
      <c r="N19" s="17">
        <f t="shared" si="4"/>
        <v>0</v>
      </c>
      <c r="O19" s="15">
        <f t="shared" si="9"/>
        <v>0</v>
      </c>
      <c r="P19" s="18">
        <f t="shared" si="5"/>
        <v>0</v>
      </c>
      <c r="Q19" s="19" cm="1">
        <f t="array" ref="Q19">AVERAGE(G20:G29/10)</f>
        <v>0</v>
      </c>
      <c r="R19" s="19" cm="1">
        <f t="array" ref="R19">AVERAGE(G20:G29/10/8)</f>
        <v>0</v>
      </c>
    </row>
    <row r="20" spans="1:18" ht="27" x14ac:dyDescent="0.35">
      <c r="A20" s="20">
        <v>45066</v>
      </c>
      <c r="B20" s="11"/>
      <c r="C20" s="12"/>
      <c r="D20" s="12"/>
      <c r="E20" s="12">
        <v>0</v>
      </c>
      <c r="F20" s="13"/>
      <c r="G20" s="14">
        <f t="shared" si="0"/>
        <v>0</v>
      </c>
      <c r="H20" s="2" t="str">
        <f t="shared" si="1"/>
        <v>41.2</v>
      </c>
      <c r="I20" s="15">
        <f t="shared" si="6"/>
        <v>0</v>
      </c>
      <c r="J20" s="16">
        <f t="shared" si="7"/>
        <v>0</v>
      </c>
      <c r="K20" s="17">
        <f t="shared" si="2"/>
        <v>0</v>
      </c>
      <c r="L20" s="17">
        <f t="shared" si="8"/>
        <v>0</v>
      </c>
      <c r="M20" s="17">
        <f t="shared" si="3"/>
        <v>0</v>
      </c>
      <c r="N20" s="17">
        <f t="shared" si="4"/>
        <v>0</v>
      </c>
      <c r="O20" s="15">
        <f t="shared" si="9"/>
        <v>0</v>
      </c>
      <c r="P20" s="18">
        <f t="shared" si="5"/>
        <v>0</v>
      </c>
      <c r="Q20" s="19" cm="1">
        <f t="array" ref="Q20">AVERAGE(G21:G30/10)</f>
        <v>0</v>
      </c>
      <c r="R20" s="19" cm="1">
        <f t="array" ref="R20">AVERAGE(G21:G30/10/8)</f>
        <v>0</v>
      </c>
    </row>
    <row r="21" spans="1:18" ht="27" x14ac:dyDescent="0.35">
      <c r="A21" s="20">
        <v>45052</v>
      </c>
      <c r="B21" s="11"/>
      <c r="C21" s="12"/>
      <c r="D21" s="12"/>
      <c r="E21" s="12">
        <v>0</v>
      </c>
      <c r="F21" s="13"/>
      <c r="G21" s="14">
        <f t="shared" si="0"/>
        <v>0</v>
      </c>
      <c r="H21" s="2" t="str">
        <f t="shared" si="1"/>
        <v>41.2</v>
      </c>
      <c r="I21" s="15">
        <f t="shared" si="6"/>
        <v>0</v>
      </c>
      <c r="J21" s="16">
        <f t="shared" si="7"/>
        <v>0</v>
      </c>
      <c r="K21" s="17">
        <f t="shared" si="2"/>
        <v>0</v>
      </c>
      <c r="L21" s="17">
        <f t="shared" si="8"/>
        <v>0</v>
      </c>
      <c r="M21" s="17">
        <f t="shared" si="3"/>
        <v>0</v>
      </c>
      <c r="N21" s="17">
        <f t="shared" si="4"/>
        <v>0</v>
      </c>
      <c r="O21" s="15">
        <f t="shared" si="9"/>
        <v>0</v>
      </c>
      <c r="P21" s="18">
        <f t="shared" si="5"/>
        <v>0</v>
      </c>
      <c r="Q21" s="19" cm="1">
        <f t="array" ref="Q21">AVERAGE(G22:G31/10)</f>
        <v>0.74063999999999997</v>
      </c>
      <c r="R21" s="19" cm="1">
        <f t="array" ref="R21">AVERAGE(G22:G31/10/8)</f>
        <v>9.2579999999999996E-2</v>
      </c>
    </row>
    <row r="22" spans="1:18" ht="27" x14ac:dyDescent="0.35">
      <c r="A22" s="10">
        <v>45038</v>
      </c>
      <c r="B22" s="11"/>
      <c r="C22" s="12"/>
      <c r="D22" s="12"/>
      <c r="E22" s="12">
        <v>0</v>
      </c>
      <c r="F22" s="13"/>
      <c r="G22" s="14">
        <f t="shared" si="0"/>
        <v>0</v>
      </c>
      <c r="H22" s="2" t="str">
        <f t="shared" si="1"/>
        <v>41.2</v>
      </c>
      <c r="I22" s="15">
        <f t="shared" si="6"/>
        <v>0</v>
      </c>
      <c r="J22" s="16">
        <f t="shared" si="7"/>
        <v>0</v>
      </c>
      <c r="K22" s="17">
        <f t="shared" si="2"/>
        <v>0</v>
      </c>
      <c r="L22" s="17">
        <f t="shared" si="8"/>
        <v>0</v>
      </c>
      <c r="M22" s="17">
        <f t="shared" si="3"/>
        <v>0</v>
      </c>
      <c r="N22" s="17">
        <f t="shared" si="4"/>
        <v>0</v>
      </c>
      <c r="O22" s="15">
        <f t="shared" si="9"/>
        <v>0</v>
      </c>
      <c r="P22" s="18">
        <f t="shared" si="5"/>
        <v>0</v>
      </c>
      <c r="Q22" s="19" cm="1">
        <f t="array" ref="Q22">AVERAGE(G23:G32/10)</f>
        <v>1.7596400000000003</v>
      </c>
      <c r="R22" s="19" cm="1">
        <f t="array" ref="R22">AVERAGE(G23:G32/10/8)</f>
        <v>0.21995500000000004</v>
      </c>
    </row>
    <row r="23" spans="1:18" ht="27" x14ac:dyDescent="0.35">
      <c r="A23" s="20">
        <v>45024</v>
      </c>
      <c r="B23" s="11"/>
      <c r="C23" s="12"/>
      <c r="D23" s="12"/>
      <c r="E23" s="12">
        <v>0</v>
      </c>
      <c r="F23" s="13"/>
      <c r="G23" s="14">
        <f t="shared" si="0"/>
        <v>0</v>
      </c>
      <c r="H23" s="2" t="str">
        <f t="shared" si="1"/>
        <v>41.2</v>
      </c>
      <c r="I23" s="15">
        <f t="shared" si="6"/>
        <v>0</v>
      </c>
      <c r="J23" s="16">
        <f t="shared" si="7"/>
        <v>0</v>
      </c>
      <c r="K23" s="17">
        <f t="shared" si="2"/>
        <v>0</v>
      </c>
      <c r="L23" s="17">
        <f t="shared" si="8"/>
        <v>0</v>
      </c>
      <c r="M23" s="17">
        <f t="shared" si="3"/>
        <v>0</v>
      </c>
      <c r="N23" s="17">
        <f t="shared" si="4"/>
        <v>0</v>
      </c>
      <c r="O23" s="15">
        <f t="shared" si="9"/>
        <v>0</v>
      </c>
      <c r="P23" s="18">
        <f t="shared" si="5"/>
        <v>0</v>
      </c>
      <c r="Q23" s="19" cm="1">
        <f t="array" ref="Q23">AVERAGE(G24:G33/10)</f>
        <v>2.5766400000000003</v>
      </c>
      <c r="R23" s="19" cm="1">
        <f t="array" ref="R23">AVERAGE(G24:G33/10/8)</f>
        <v>0.32208000000000003</v>
      </c>
    </row>
    <row r="24" spans="1:18" ht="27" x14ac:dyDescent="0.35">
      <c r="A24" s="20">
        <v>45010</v>
      </c>
      <c r="B24" s="11"/>
      <c r="C24" s="12"/>
      <c r="D24" s="12"/>
      <c r="E24" s="12">
        <v>0</v>
      </c>
      <c r="F24" s="13"/>
      <c r="G24" s="14">
        <f t="shared" si="0"/>
        <v>0</v>
      </c>
      <c r="H24" s="2" t="str">
        <f t="shared" si="1"/>
        <v>41.2</v>
      </c>
      <c r="I24" s="15">
        <f t="shared" si="6"/>
        <v>0</v>
      </c>
      <c r="J24" s="16">
        <f t="shared" si="7"/>
        <v>0</v>
      </c>
      <c r="K24" s="17">
        <f t="shared" si="2"/>
        <v>0</v>
      </c>
      <c r="L24" s="17">
        <f t="shared" si="8"/>
        <v>0</v>
      </c>
      <c r="M24" s="17">
        <f t="shared" si="3"/>
        <v>0</v>
      </c>
      <c r="N24" s="17">
        <f t="shared" si="4"/>
        <v>0</v>
      </c>
      <c r="O24" s="15">
        <f t="shared" si="9"/>
        <v>0</v>
      </c>
      <c r="P24" s="18">
        <f t="shared" si="5"/>
        <v>0</v>
      </c>
      <c r="Q24" s="19" cm="1">
        <f t="array" ref="Q24">AVERAGE(G25:G34/10)</f>
        <v>3.5966400000000007</v>
      </c>
      <c r="R24" s="19" cm="1">
        <f t="array" ref="R24">AVERAGE(G25:G34/10/8)</f>
        <v>0.44958000000000009</v>
      </c>
    </row>
    <row r="25" spans="1:18" ht="27" x14ac:dyDescent="0.35">
      <c r="A25" s="10">
        <v>44996</v>
      </c>
      <c r="B25" s="11"/>
      <c r="C25" s="12"/>
      <c r="D25" s="12"/>
      <c r="E25" s="12">
        <v>0</v>
      </c>
      <c r="F25" s="13"/>
      <c r="G25" s="14">
        <f t="shared" si="0"/>
        <v>0</v>
      </c>
      <c r="H25" s="2" t="str">
        <f t="shared" si="1"/>
        <v>41.2</v>
      </c>
      <c r="I25" s="15">
        <f t="shared" si="6"/>
        <v>0</v>
      </c>
      <c r="J25" s="16">
        <f t="shared" si="7"/>
        <v>0</v>
      </c>
      <c r="K25" s="17">
        <f t="shared" si="2"/>
        <v>0</v>
      </c>
      <c r="L25" s="17">
        <f t="shared" si="8"/>
        <v>0</v>
      </c>
      <c r="M25" s="17">
        <f t="shared" si="3"/>
        <v>0</v>
      </c>
      <c r="N25" s="17">
        <f t="shared" si="4"/>
        <v>0</v>
      </c>
      <c r="O25" s="15">
        <f t="shared" si="9"/>
        <v>0</v>
      </c>
      <c r="P25" s="18">
        <f t="shared" si="5"/>
        <v>0</v>
      </c>
      <c r="Q25" s="19" cm="1">
        <f t="array" ref="Q25">AVERAGE(G26:G35/10)</f>
        <v>4.5566400000000007</v>
      </c>
      <c r="R25" s="19" cm="1">
        <f t="array" ref="R25">AVERAGE(G26:G35/10/8)</f>
        <v>0.56958000000000009</v>
      </c>
    </row>
    <row r="26" spans="1:18" ht="27" x14ac:dyDescent="0.35">
      <c r="A26" s="20">
        <v>44982</v>
      </c>
      <c r="B26" s="11"/>
      <c r="C26" s="12"/>
      <c r="D26" s="12"/>
      <c r="E26" s="12">
        <v>0</v>
      </c>
      <c r="F26" s="13"/>
      <c r="G26" s="14">
        <f t="shared" si="0"/>
        <v>0</v>
      </c>
      <c r="H26" s="2" t="str">
        <f t="shared" si="1"/>
        <v>41.2</v>
      </c>
      <c r="I26" s="15">
        <f t="shared" si="6"/>
        <v>0</v>
      </c>
      <c r="J26" s="16">
        <f t="shared" si="7"/>
        <v>0</v>
      </c>
      <c r="K26" s="17">
        <f t="shared" si="2"/>
        <v>0</v>
      </c>
      <c r="L26" s="17">
        <f t="shared" si="8"/>
        <v>0</v>
      </c>
      <c r="M26" s="17">
        <f t="shared" si="3"/>
        <v>0</v>
      </c>
      <c r="N26" s="17">
        <f t="shared" si="4"/>
        <v>0</v>
      </c>
      <c r="O26" s="15">
        <f t="shared" si="9"/>
        <v>0</v>
      </c>
      <c r="P26" s="18">
        <f t="shared" si="5"/>
        <v>0</v>
      </c>
      <c r="Q26" s="19" cm="1">
        <f t="array" ref="Q26">AVERAGE(G27:G36/10)</f>
        <v>5.1796400000000009</v>
      </c>
      <c r="R26" s="19" cm="1">
        <f t="array" ref="R26">AVERAGE(G27:G36/10/8)</f>
        <v>0.64745500000000011</v>
      </c>
    </row>
    <row r="27" spans="1:18" ht="27" x14ac:dyDescent="0.35">
      <c r="A27" s="20">
        <v>44968</v>
      </c>
      <c r="B27" s="11"/>
      <c r="C27" s="12"/>
      <c r="D27" s="12"/>
      <c r="E27" s="12">
        <v>0</v>
      </c>
      <c r="F27" s="13"/>
      <c r="G27" s="14">
        <f t="shared" si="0"/>
        <v>0</v>
      </c>
      <c r="H27" s="2" t="str">
        <f t="shared" si="1"/>
        <v>41.2</v>
      </c>
      <c r="I27" s="15">
        <f t="shared" si="6"/>
        <v>0</v>
      </c>
      <c r="J27" s="16">
        <f t="shared" si="7"/>
        <v>0</v>
      </c>
      <c r="K27" s="17">
        <f t="shared" si="2"/>
        <v>0</v>
      </c>
      <c r="L27" s="17">
        <f t="shared" si="8"/>
        <v>0</v>
      </c>
      <c r="M27" s="17">
        <f t="shared" si="3"/>
        <v>0</v>
      </c>
      <c r="N27" s="17">
        <f t="shared" si="4"/>
        <v>0</v>
      </c>
      <c r="O27" s="15">
        <f t="shared" si="9"/>
        <v>0</v>
      </c>
      <c r="P27" s="18">
        <f t="shared" si="5"/>
        <v>0</v>
      </c>
      <c r="Q27" s="19" cm="1">
        <f t="array" ref="Q27">AVERAGE(G28:G37/10)</f>
        <v>6.0316400000000003</v>
      </c>
      <c r="R27" s="19" cm="1">
        <f t="array" ref="R27">AVERAGE(G28:G37/10/8)</f>
        <v>0.75395500000000004</v>
      </c>
    </row>
    <row r="28" spans="1:18" ht="27" x14ac:dyDescent="0.35">
      <c r="A28" s="10">
        <v>44954</v>
      </c>
      <c r="B28" s="11"/>
      <c r="C28" s="12"/>
      <c r="D28" s="12"/>
      <c r="E28" s="12">
        <v>0</v>
      </c>
      <c r="F28" s="13"/>
      <c r="G28" s="14">
        <f t="shared" si="0"/>
        <v>0</v>
      </c>
      <c r="H28" s="2" t="str">
        <f t="shared" si="1"/>
        <v>41.2</v>
      </c>
      <c r="I28" s="15">
        <f t="shared" si="6"/>
        <v>0</v>
      </c>
      <c r="J28" s="16">
        <f t="shared" si="7"/>
        <v>0</v>
      </c>
      <c r="K28" s="17">
        <f t="shared" si="2"/>
        <v>0</v>
      </c>
      <c r="L28" s="17">
        <f t="shared" si="8"/>
        <v>0</v>
      </c>
      <c r="M28" s="17">
        <f t="shared" si="3"/>
        <v>0</v>
      </c>
      <c r="N28" s="17">
        <f t="shared" si="4"/>
        <v>0</v>
      </c>
      <c r="O28" s="15">
        <f t="shared" si="9"/>
        <v>0</v>
      </c>
      <c r="P28" s="18">
        <f t="shared" si="5"/>
        <v>0</v>
      </c>
      <c r="Q28" s="19" cm="1">
        <f t="array" ref="Q28">AVERAGE(G29:G38/10)</f>
        <v>6.7086399999999999</v>
      </c>
      <c r="R28" s="19" cm="1">
        <f t="array" ref="R28">AVERAGE(G29:G38/10/8)</f>
        <v>0.83857999999999999</v>
      </c>
    </row>
    <row r="29" spans="1:18" ht="27" x14ac:dyDescent="0.35">
      <c r="A29" s="20">
        <v>44940</v>
      </c>
      <c r="B29" s="11"/>
      <c r="C29" s="12"/>
      <c r="D29" s="12"/>
      <c r="E29" s="12">
        <v>0</v>
      </c>
      <c r="F29" s="13"/>
      <c r="G29" s="14">
        <f t="shared" si="0"/>
        <v>0</v>
      </c>
      <c r="H29" s="2" t="str">
        <f t="shared" si="1"/>
        <v>41.2</v>
      </c>
      <c r="I29" s="15">
        <f t="shared" si="6"/>
        <v>0</v>
      </c>
      <c r="J29" s="16">
        <f t="shared" si="7"/>
        <v>0</v>
      </c>
      <c r="K29" s="17">
        <f t="shared" si="2"/>
        <v>0</v>
      </c>
      <c r="L29" s="17">
        <f t="shared" si="8"/>
        <v>0</v>
      </c>
      <c r="M29" s="17">
        <f t="shared" si="3"/>
        <v>0</v>
      </c>
      <c r="N29" s="17">
        <f t="shared" si="4"/>
        <v>0</v>
      </c>
      <c r="O29" s="15">
        <f t="shared" si="9"/>
        <v>0</v>
      </c>
      <c r="P29" s="18">
        <f t="shared" si="5"/>
        <v>0</v>
      </c>
      <c r="Q29" s="19" cm="1">
        <f t="array" ref="Q29">AVERAGE(G30:G39/10)</f>
        <v>7.5296399999999988</v>
      </c>
      <c r="R29" s="19" cm="1">
        <f t="array" ref="R29">AVERAGE(G30:G39/10/8)</f>
        <v>0.94120499999999985</v>
      </c>
    </row>
    <row r="30" spans="1:18" ht="27" x14ac:dyDescent="0.35">
      <c r="A30" s="20">
        <v>44926</v>
      </c>
      <c r="B30" s="11"/>
      <c r="C30" s="12"/>
      <c r="D30" s="12"/>
      <c r="E30" s="12">
        <v>0</v>
      </c>
      <c r="F30" s="13"/>
      <c r="G30" s="14">
        <f t="shared" si="0"/>
        <v>0</v>
      </c>
      <c r="H30" s="2" t="str">
        <f t="shared" si="1"/>
        <v>41.2</v>
      </c>
      <c r="I30" s="15">
        <f t="shared" si="6"/>
        <v>0</v>
      </c>
      <c r="J30" s="16">
        <f t="shared" si="7"/>
        <v>0</v>
      </c>
      <c r="K30" s="17">
        <f t="shared" si="2"/>
        <v>0</v>
      </c>
      <c r="L30" s="17">
        <f t="shared" si="8"/>
        <v>0</v>
      </c>
      <c r="M30" s="17">
        <f t="shared" si="3"/>
        <v>0</v>
      </c>
      <c r="N30" s="17">
        <f t="shared" si="4"/>
        <v>0</v>
      </c>
      <c r="O30" s="15">
        <f t="shared" si="9"/>
        <v>0</v>
      </c>
      <c r="P30" s="18">
        <f t="shared" si="5"/>
        <v>0</v>
      </c>
      <c r="Q30" s="19" cm="1">
        <f t="array" ref="Q30">AVERAGE(G31:G40/10)</f>
        <v>8.3956399999999984</v>
      </c>
      <c r="R30" s="19" cm="1">
        <f t="array" ref="R30">AVERAGE(G31:G40/10/8)</f>
        <v>1.0494549999999998</v>
      </c>
    </row>
    <row r="31" spans="1:18" ht="27" x14ac:dyDescent="0.35">
      <c r="A31" s="10">
        <v>44912</v>
      </c>
      <c r="B31" s="11">
        <v>72</v>
      </c>
      <c r="C31" s="12">
        <v>8</v>
      </c>
      <c r="D31" s="12"/>
      <c r="E31" s="12">
        <v>0</v>
      </c>
      <c r="F31" s="13">
        <v>65.5</v>
      </c>
      <c r="G31" s="14">
        <f t="shared" si="0"/>
        <v>74.063999999999993</v>
      </c>
      <c r="H31" s="2" t="str">
        <f t="shared" si="1"/>
        <v>42.2</v>
      </c>
      <c r="I31" s="15">
        <f t="shared" si="6"/>
        <v>910.10000000000036</v>
      </c>
      <c r="J31" s="16">
        <f t="shared" si="7"/>
        <v>80</v>
      </c>
      <c r="K31" s="17">
        <f t="shared" si="2"/>
        <v>1854</v>
      </c>
      <c r="L31" s="17">
        <f t="shared" si="8"/>
        <v>361.4008</v>
      </c>
      <c r="M31" s="17">
        <f t="shared" si="3"/>
        <v>0</v>
      </c>
      <c r="N31" s="17">
        <f t="shared" si="4"/>
        <v>0</v>
      </c>
      <c r="O31" s="15">
        <f t="shared" si="9"/>
        <v>3125.5008000000003</v>
      </c>
      <c r="P31" s="18">
        <f t="shared" si="5"/>
        <v>3125.5008000000003</v>
      </c>
      <c r="Q31" s="19" cm="1">
        <f t="array" ref="Q31">AVERAGE(G32:G41/10)</f>
        <v>8.5640000000000001</v>
      </c>
      <c r="R31" s="19">
        <f>SUM(Q31/8)</f>
        <v>1.0705</v>
      </c>
    </row>
    <row r="32" spans="1:18" ht="27" x14ac:dyDescent="0.35">
      <c r="A32" s="20">
        <v>44898</v>
      </c>
      <c r="B32" s="21">
        <v>80</v>
      </c>
      <c r="C32" s="12">
        <v>0</v>
      </c>
      <c r="D32" s="12"/>
      <c r="E32" s="12">
        <v>0</v>
      </c>
      <c r="F32" s="22">
        <v>101.9</v>
      </c>
      <c r="G32" s="14">
        <f t="shared" si="0"/>
        <v>101.9</v>
      </c>
      <c r="H32" s="2" t="str">
        <f t="shared" si="1"/>
        <v>46.2</v>
      </c>
      <c r="I32" s="15">
        <f t="shared" si="6"/>
        <v>2647.7800000000007</v>
      </c>
      <c r="J32" s="16">
        <f t="shared" si="7"/>
        <v>80</v>
      </c>
      <c r="K32" s="17">
        <f t="shared" si="2"/>
        <v>2060</v>
      </c>
      <c r="L32" s="17">
        <f t="shared" si="8"/>
        <v>0</v>
      </c>
      <c r="M32" s="17">
        <f t="shared" si="3"/>
        <v>0</v>
      </c>
      <c r="N32" s="17">
        <f t="shared" si="4"/>
        <v>0</v>
      </c>
      <c r="O32" s="15">
        <f t="shared" si="9"/>
        <v>4707.7800000000007</v>
      </c>
      <c r="P32" s="18">
        <f t="shared" si="5"/>
        <v>4707.7800000000007</v>
      </c>
      <c r="Q32" s="19" cm="1">
        <f t="array" ref="Q32">AVERAGE(G33:G42/10)</f>
        <v>8.3379999999999992</v>
      </c>
      <c r="R32" s="19">
        <f t="shared" ref="R32:R42" si="10">SUM(Q32/8)</f>
        <v>1.0422499999999999</v>
      </c>
    </row>
    <row r="33" spans="1:18" ht="27" x14ac:dyDescent="0.35">
      <c r="A33" s="20">
        <v>44884</v>
      </c>
      <c r="B33" s="21">
        <v>80</v>
      </c>
      <c r="C33" s="12"/>
      <c r="D33" s="12"/>
      <c r="E33" s="12">
        <v>0</v>
      </c>
      <c r="F33" s="22">
        <v>81.7</v>
      </c>
      <c r="G33" s="14">
        <f t="shared" si="0"/>
        <v>81.7</v>
      </c>
      <c r="H33" s="2" t="str">
        <f t="shared" si="1"/>
        <v>44.2</v>
      </c>
      <c r="I33" s="15">
        <f t="shared" si="6"/>
        <v>1551.1400000000003</v>
      </c>
      <c r="J33" s="16">
        <f t="shared" si="7"/>
        <v>80</v>
      </c>
      <c r="K33" s="17">
        <f t="shared" si="2"/>
        <v>2060</v>
      </c>
      <c r="L33" s="17">
        <f t="shared" si="8"/>
        <v>0</v>
      </c>
      <c r="M33" s="17">
        <f t="shared" si="3"/>
        <v>0</v>
      </c>
      <c r="N33" s="17">
        <f t="shared" si="4"/>
        <v>0</v>
      </c>
      <c r="O33" s="15">
        <f t="shared" si="9"/>
        <v>3611.1400000000003</v>
      </c>
      <c r="P33" s="18">
        <f t="shared" si="5"/>
        <v>3611.1400000000003</v>
      </c>
      <c r="Q33" s="19" cm="1">
        <f t="array" ref="Q33">AVERAGE(G34:G43/10)</f>
        <v>7.5210000000000008</v>
      </c>
      <c r="R33" s="19">
        <f t="shared" si="10"/>
        <v>0.9401250000000001</v>
      </c>
    </row>
    <row r="34" spans="1:18" ht="27" x14ac:dyDescent="0.35">
      <c r="A34" s="10">
        <v>44870</v>
      </c>
      <c r="B34" s="21">
        <v>80</v>
      </c>
      <c r="C34" s="12"/>
      <c r="D34" s="12"/>
      <c r="E34" s="12">
        <v>0</v>
      </c>
      <c r="F34" s="22">
        <v>102</v>
      </c>
      <c r="G34" s="14">
        <f t="shared" si="0"/>
        <v>102</v>
      </c>
      <c r="H34" s="2" t="str">
        <f t="shared" si="1"/>
        <v>46.2</v>
      </c>
      <c r="I34" s="15">
        <f t="shared" si="6"/>
        <v>2652.4000000000005</v>
      </c>
      <c r="J34" s="16">
        <f t="shared" si="7"/>
        <v>80</v>
      </c>
      <c r="K34" s="17">
        <f t="shared" si="2"/>
        <v>2060</v>
      </c>
      <c r="L34" s="17">
        <f t="shared" si="8"/>
        <v>0</v>
      </c>
      <c r="M34" s="17">
        <f t="shared" si="3"/>
        <v>0</v>
      </c>
      <c r="N34" s="17">
        <f t="shared" si="4"/>
        <v>0</v>
      </c>
      <c r="O34" s="15">
        <f t="shared" si="9"/>
        <v>4712.4000000000005</v>
      </c>
      <c r="P34" s="18">
        <f t="shared" si="5"/>
        <v>4712.4000000000005</v>
      </c>
      <c r="Q34" s="19" cm="1">
        <f t="array" ref="Q34">AVERAGE(G35:G44/10)</f>
        <v>6.5009999999999994</v>
      </c>
      <c r="R34" s="19">
        <f t="shared" si="10"/>
        <v>0.81262499999999993</v>
      </c>
    </row>
    <row r="35" spans="1:18" ht="27" x14ac:dyDescent="0.35">
      <c r="A35" s="20">
        <v>44856</v>
      </c>
      <c r="B35" s="21">
        <v>80</v>
      </c>
      <c r="C35" s="12"/>
      <c r="D35" s="12"/>
      <c r="E35" s="12">
        <v>0</v>
      </c>
      <c r="F35" s="22">
        <v>96</v>
      </c>
      <c r="G35" s="14">
        <f t="shared" si="0"/>
        <v>96</v>
      </c>
      <c r="H35" s="2" t="str">
        <f t="shared" si="1"/>
        <v>45.2</v>
      </c>
      <c r="I35" s="15">
        <f t="shared" si="6"/>
        <v>2279.2000000000007</v>
      </c>
      <c r="J35" s="16">
        <f t="shared" si="7"/>
        <v>80</v>
      </c>
      <c r="K35" s="17">
        <f t="shared" si="2"/>
        <v>2060</v>
      </c>
      <c r="L35" s="17">
        <f t="shared" si="8"/>
        <v>0</v>
      </c>
      <c r="M35" s="17">
        <f t="shared" si="3"/>
        <v>0</v>
      </c>
      <c r="N35" s="17">
        <f t="shared" si="4"/>
        <v>0</v>
      </c>
      <c r="O35" s="15">
        <f t="shared" si="9"/>
        <v>4339.2000000000007</v>
      </c>
      <c r="P35" s="18">
        <f t="shared" si="5"/>
        <v>4339.2000000000007</v>
      </c>
      <c r="Q35" s="19" cm="1">
        <f t="array" ref="Q35">AVERAGE(G36:G45/10)</f>
        <v>5.5410000000000004</v>
      </c>
      <c r="R35" s="19">
        <f t="shared" si="10"/>
        <v>0.69262500000000005</v>
      </c>
    </row>
    <row r="36" spans="1:18" ht="27" x14ac:dyDescent="0.35">
      <c r="A36" s="20">
        <v>44842</v>
      </c>
      <c r="B36" s="21">
        <v>80</v>
      </c>
      <c r="C36" s="12"/>
      <c r="D36" s="12"/>
      <c r="E36" s="12">
        <v>0</v>
      </c>
      <c r="F36" s="22">
        <v>62.3</v>
      </c>
      <c r="G36" s="14">
        <f t="shared" si="0"/>
        <v>62.3</v>
      </c>
      <c r="H36" s="2" t="str">
        <f t="shared" si="1"/>
        <v>42.2</v>
      </c>
      <c r="I36" s="15">
        <f t="shared" si="6"/>
        <v>569.05999999999995</v>
      </c>
      <c r="J36" s="16">
        <f t="shared" si="7"/>
        <v>80</v>
      </c>
      <c r="K36" s="17">
        <f t="shared" si="2"/>
        <v>2060</v>
      </c>
      <c r="L36" s="17">
        <f t="shared" si="8"/>
        <v>0</v>
      </c>
      <c r="M36" s="17">
        <f t="shared" si="3"/>
        <v>0</v>
      </c>
      <c r="N36" s="17">
        <f t="shared" si="4"/>
        <v>0</v>
      </c>
      <c r="O36" s="15">
        <f t="shared" si="9"/>
        <v>2629.06</v>
      </c>
      <c r="P36" s="18">
        <f t="shared" si="5"/>
        <v>2629.06</v>
      </c>
      <c r="Q36" s="19" cm="1">
        <f t="array" ref="Q36">AVERAGE(G37:G46/10)</f>
        <v>4.9180000000000001</v>
      </c>
      <c r="R36" s="19">
        <f t="shared" si="10"/>
        <v>0.61475000000000002</v>
      </c>
    </row>
    <row r="37" spans="1:18" ht="27" x14ac:dyDescent="0.35">
      <c r="A37" s="10">
        <v>44828</v>
      </c>
      <c r="B37" s="21">
        <v>80</v>
      </c>
      <c r="C37" s="12"/>
      <c r="D37" s="12"/>
      <c r="E37" s="12">
        <v>0</v>
      </c>
      <c r="F37" s="22">
        <v>85.2</v>
      </c>
      <c r="G37" s="14">
        <f t="shared" si="0"/>
        <v>85.2</v>
      </c>
      <c r="H37" s="2" t="str">
        <f t="shared" si="1"/>
        <v>44.2</v>
      </c>
      <c r="I37" s="15">
        <f t="shared" si="6"/>
        <v>1705.8400000000001</v>
      </c>
      <c r="J37" s="16">
        <f t="shared" si="7"/>
        <v>80</v>
      </c>
      <c r="K37" s="17">
        <f t="shared" si="2"/>
        <v>2060</v>
      </c>
      <c r="L37" s="17">
        <f t="shared" si="8"/>
        <v>0</v>
      </c>
      <c r="M37" s="17">
        <f t="shared" si="3"/>
        <v>0</v>
      </c>
      <c r="N37" s="17">
        <f t="shared" si="4"/>
        <v>0</v>
      </c>
      <c r="O37" s="15">
        <f t="shared" si="9"/>
        <v>3765.84</v>
      </c>
      <c r="P37" s="18">
        <f t="shared" si="5"/>
        <v>3765.84</v>
      </c>
      <c r="Q37" s="19" cm="1">
        <f t="array" ref="Q37">AVERAGE(G38:G47/10)</f>
        <v>4.0660000000000007</v>
      </c>
      <c r="R37" s="19">
        <f t="shared" si="10"/>
        <v>0.50825000000000009</v>
      </c>
    </row>
    <row r="38" spans="1:18" ht="27" x14ac:dyDescent="0.35">
      <c r="A38" s="20">
        <v>44814</v>
      </c>
      <c r="B38" s="21">
        <v>80</v>
      </c>
      <c r="C38" s="12"/>
      <c r="D38" s="12"/>
      <c r="E38" s="12">
        <v>0</v>
      </c>
      <c r="F38" s="22">
        <v>67.7</v>
      </c>
      <c r="G38" s="14">
        <f t="shared" si="0"/>
        <v>67.7</v>
      </c>
      <c r="H38" s="2" t="str">
        <f t="shared" si="1"/>
        <v>42.2</v>
      </c>
      <c r="I38" s="15">
        <f t="shared" si="6"/>
        <v>796.94000000000051</v>
      </c>
      <c r="J38" s="16">
        <f t="shared" si="7"/>
        <v>80</v>
      </c>
      <c r="K38" s="17">
        <f t="shared" si="2"/>
        <v>2060</v>
      </c>
      <c r="L38" s="17">
        <f t="shared" si="8"/>
        <v>0</v>
      </c>
      <c r="M38" s="17">
        <f t="shared" si="3"/>
        <v>0</v>
      </c>
      <c r="N38" s="17">
        <f t="shared" si="4"/>
        <v>0</v>
      </c>
      <c r="O38" s="15">
        <f t="shared" si="9"/>
        <v>2856.9400000000005</v>
      </c>
      <c r="P38" s="18">
        <f t="shared" si="5"/>
        <v>2856.9400000000005</v>
      </c>
      <c r="Q38" s="19" cm="1">
        <f t="array" ref="Q38">AVERAGE(G39:G48/10)</f>
        <v>3.3890000000000002</v>
      </c>
      <c r="R38" s="19">
        <f t="shared" si="10"/>
        <v>0.42362500000000003</v>
      </c>
    </row>
    <row r="39" spans="1:18" ht="27" x14ac:dyDescent="0.35">
      <c r="A39" s="20">
        <v>44800</v>
      </c>
      <c r="B39" s="21"/>
      <c r="C39" s="12"/>
      <c r="D39" s="12"/>
      <c r="E39" s="12">
        <v>0</v>
      </c>
      <c r="F39" s="22">
        <v>82.1</v>
      </c>
      <c r="G39" s="14">
        <f t="shared" si="0"/>
        <v>82.1</v>
      </c>
      <c r="H39" s="2" t="str">
        <f t="shared" si="1"/>
        <v>44.2</v>
      </c>
      <c r="I39" s="15">
        <f t="shared" si="6"/>
        <v>3628.82</v>
      </c>
      <c r="J39" s="16">
        <f t="shared" si="7"/>
        <v>0</v>
      </c>
      <c r="K39" s="17">
        <f t="shared" si="2"/>
        <v>0</v>
      </c>
      <c r="L39" s="17">
        <f t="shared" si="8"/>
        <v>0</v>
      </c>
      <c r="M39" s="17">
        <f t="shared" si="3"/>
        <v>0</v>
      </c>
      <c r="N39" s="17">
        <f t="shared" si="4"/>
        <v>0</v>
      </c>
      <c r="O39" s="15">
        <f t="shared" si="9"/>
        <v>3628.82</v>
      </c>
      <c r="P39" s="18">
        <f t="shared" si="5"/>
        <v>3628.82</v>
      </c>
      <c r="Q39" s="19" cm="1">
        <f t="array" ref="Q39">AVERAGE(G40:G49/10)</f>
        <v>2.5680000000000001</v>
      </c>
      <c r="R39" s="19">
        <f t="shared" si="10"/>
        <v>0.32100000000000001</v>
      </c>
    </row>
    <row r="40" spans="1:18" ht="27" x14ac:dyDescent="0.35">
      <c r="A40" s="10">
        <v>44786</v>
      </c>
      <c r="B40" s="21"/>
      <c r="C40" s="12"/>
      <c r="D40" s="12"/>
      <c r="E40" s="12">
        <v>0</v>
      </c>
      <c r="F40" s="22">
        <v>86.6</v>
      </c>
      <c r="G40" s="14">
        <f t="shared" si="0"/>
        <v>86.6</v>
      </c>
      <c r="H40" s="2" t="str">
        <f t="shared" si="1"/>
        <v>44.2</v>
      </c>
      <c r="I40" s="15">
        <f t="shared" si="6"/>
        <v>3827.72</v>
      </c>
      <c r="J40" s="16">
        <f t="shared" si="7"/>
        <v>0</v>
      </c>
      <c r="K40" s="17">
        <f t="shared" si="2"/>
        <v>0</v>
      </c>
      <c r="L40" s="17">
        <f t="shared" si="8"/>
        <v>0</v>
      </c>
      <c r="M40" s="17">
        <f t="shared" si="3"/>
        <v>0</v>
      </c>
      <c r="N40" s="17">
        <f t="shared" si="4"/>
        <v>0</v>
      </c>
      <c r="O40" s="15">
        <f t="shared" si="9"/>
        <v>3827.72</v>
      </c>
      <c r="P40" s="18">
        <f t="shared" si="5"/>
        <v>3827.72</v>
      </c>
      <c r="Q40" s="19" cm="1">
        <f t="array" ref="Q40">AVERAGE(G41:G50/10)</f>
        <v>1.702</v>
      </c>
      <c r="R40" s="19">
        <f t="shared" si="10"/>
        <v>0.21274999999999999</v>
      </c>
    </row>
    <row r="41" spans="1:18" ht="27" x14ac:dyDescent="0.35">
      <c r="A41" s="20">
        <v>44772</v>
      </c>
      <c r="B41" s="21"/>
      <c r="C41" s="12"/>
      <c r="D41" s="12"/>
      <c r="E41" s="12">
        <v>0</v>
      </c>
      <c r="F41" s="22">
        <v>90.9</v>
      </c>
      <c r="G41" s="14">
        <f t="shared" si="0"/>
        <v>90.9</v>
      </c>
      <c r="H41" s="2" t="str">
        <f t="shared" si="1"/>
        <v>45.2</v>
      </c>
      <c r="I41" s="15">
        <f t="shared" si="6"/>
        <v>4108.68</v>
      </c>
      <c r="J41" s="16">
        <f t="shared" si="7"/>
        <v>0</v>
      </c>
      <c r="K41" s="17">
        <f t="shared" si="2"/>
        <v>0</v>
      </c>
      <c r="L41" s="17">
        <f t="shared" si="8"/>
        <v>0</v>
      </c>
      <c r="M41" s="17">
        <f t="shared" si="3"/>
        <v>0</v>
      </c>
      <c r="N41" s="17">
        <f t="shared" si="4"/>
        <v>0</v>
      </c>
      <c r="O41" s="15">
        <f t="shared" si="9"/>
        <v>4108.68</v>
      </c>
      <c r="P41" s="18">
        <f t="shared" si="5"/>
        <v>4108.68</v>
      </c>
      <c r="Q41" s="19" cm="1">
        <f t="array" ref="Q41">AVERAGE(G42:G51/10)</f>
        <v>0.79299999999999993</v>
      </c>
      <c r="R41" s="19">
        <f t="shared" si="10"/>
        <v>9.9124999999999991E-2</v>
      </c>
    </row>
    <row r="42" spans="1:18" ht="27" x14ac:dyDescent="0.35">
      <c r="A42" s="20">
        <v>44758</v>
      </c>
      <c r="B42" s="21"/>
      <c r="C42" s="12"/>
      <c r="D42" s="12"/>
      <c r="E42" s="12">
        <v>0</v>
      </c>
      <c r="F42" s="22">
        <v>79.3</v>
      </c>
      <c r="G42" s="14">
        <f t="shared" si="0"/>
        <v>79.3</v>
      </c>
      <c r="H42" s="2" t="str">
        <f t="shared" si="1"/>
        <v>43.2</v>
      </c>
      <c r="I42" s="15">
        <f t="shared" si="6"/>
        <v>3425.76</v>
      </c>
      <c r="J42" s="16">
        <f t="shared" si="7"/>
        <v>0</v>
      </c>
      <c r="K42" s="17">
        <f t="shared" si="2"/>
        <v>0</v>
      </c>
      <c r="L42" s="17">
        <f t="shared" si="8"/>
        <v>0</v>
      </c>
      <c r="M42" s="17">
        <f t="shared" si="3"/>
        <v>0</v>
      </c>
      <c r="N42" s="17">
        <f t="shared" si="4"/>
        <v>0</v>
      </c>
      <c r="O42" s="15">
        <f t="shared" si="9"/>
        <v>3425.76</v>
      </c>
      <c r="P42" s="18">
        <f t="shared" si="5"/>
        <v>3425.76</v>
      </c>
      <c r="Q42" s="19" cm="1">
        <f t="array" ref="Q42">AVERAGE(G43:G52/10)</f>
        <v>0</v>
      </c>
      <c r="R42" s="19">
        <f t="shared" si="10"/>
        <v>0</v>
      </c>
    </row>
    <row r="43" spans="1:18" ht="27" x14ac:dyDescent="0.35">
      <c r="A43" s="10">
        <v>44744</v>
      </c>
      <c r="B43" s="11"/>
      <c r="C43" s="12"/>
      <c r="D43" s="12"/>
      <c r="E43" s="12">
        <v>0</v>
      </c>
      <c r="F43" s="13"/>
      <c r="G43" s="14">
        <f t="shared" si="0"/>
        <v>0</v>
      </c>
      <c r="H43" s="2" t="str">
        <f t="shared" si="1"/>
        <v>41.2</v>
      </c>
      <c r="I43" s="15">
        <f t="shared" si="6"/>
        <v>0</v>
      </c>
      <c r="J43" s="16">
        <f t="shared" si="7"/>
        <v>0</v>
      </c>
      <c r="K43" s="17">
        <f t="shared" si="2"/>
        <v>0</v>
      </c>
      <c r="L43" s="17">
        <f t="shared" si="8"/>
        <v>0</v>
      </c>
      <c r="M43" s="17">
        <f t="shared" si="3"/>
        <v>0</v>
      </c>
      <c r="N43" s="17">
        <f t="shared" si="4"/>
        <v>0</v>
      </c>
      <c r="O43" s="15">
        <f t="shared" si="9"/>
        <v>0</v>
      </c>
      <c r="P43" s="18">
        <f t="shared" si="5"/>
        <v>0</v>
      </c>
      <c r="Q43" s="19" cm="1">
        <f t="array" ref="Q43">AVERAGE(G44:G53/10)</f>
        <v>0</v>
      </c>
      <c r="R43" s="19" cm="1">
        <f t="array" ref="R43">AVERAGE(G44:G53/10/8)</f>
        <v>0</v>
      </c>
    </row>
    <row r="44" spans="1:18" ht="27" x14ac:dyDescent="0.35">
      <c r="A44" s="20">
        <v>44730</v>
      </c>
      <c r="B44" s="11"/>
      <c r="C44" s="12"/>
      <c r="D44" s="12"/>
      <c r="E44" s="12">
        <v>0</v>
      </c>
      <c r="F44" s="13"/>
      <c r="G44" s="14">
        <f t="shared" si="0"/>
        <v>0</v>
      </c>
      <c r="H44" s="2" t="str">
        <f t="shared" si="1"/>
        <v>41.2</v>
      </c>
      <c r="I44" s="15">
        <f t="shared" si="6"/>
        <v>0</v>
      </c>
      <c r="J44" s="16">
        <f t="shared" si="7"/>
        <v>0</v>
      </c>
      <c r="K44" s="17">
        <f t="shared" si="2"/>
        <v>0</v>
      </c>
      <c r="L44" s="17">
        <f t="shared" si="8"/>
        <v>0</v>
      </c>
      <c r="M44" s="17">
        <f t="shared" si="3"/>
        <v>0</v>
      </c>
      <c r="N44" s="17">
        <f t="shared" si="4"/>
        <v>0</v>
      </c>
      <c r="O44" s="15">
        <f t="shared" si="9"/>
        <v>0</v>
      </c>
      <c r="P44" s="18">
        <f t="shared" si="5"/>
        <v>0</v>
      </c>
      <c r="Q44" s="19" cm="1">
        <f t="array" ref="Q44">AVERAGE(G45:G54/10)</f>
        <v>0</v>
      </c>
      <c r="R44" s="19" cm="1">
        <f t="array" ref="R44">AVERAGE(G45:G54/10/8)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2022-12-22T17:39:10Z</dcterms:created>
  <dcterms:modified xsi:type="dcterms:W3CDTF">2022-12-22T17:39:42Z</dcterms:modified>
</cp:coreProperties>
</file>