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\Dropbox\TMB\accounting\Payroll Spreadsheets\"/>
    </mc:Choice>
  </mc:AlternateContent>
  <xr:revisionPtr revIDLastSave="0" documentId="13_ncr:1_{B059413C-5122-44BA-810E-3E84EED22C71}" xr6:coauthVersionLast="47" xr6:coauthVersionMax="47" xr10:uidLastSave="{00000000-0000-0000-0000-000000000000}"/>
  <bookViews>
    <workbookView xWindow="-120" yWindow="-120" windowWidth="51840" windowHeight="21840" xr2:uid="{679A9B5C-2E5A-465E-8EDE-C1A09F9A5707}"/>
  </bookViews>
  <sheets>
    <sheet name="Sheet1" sheetId="1" r:id="rId1"/>
  </sheets>
  <definedNames>
    <definedName name="Base_Commission">Sheet1!$E$5:$E$7</definedName>
    <definedName name="Commission_rule">Sheet1!$F$5:$F$7</definedName>
    <definedName name="Holiday">Sheet1!$I$5:$I$7</definedName>
    <definedName name="Pay_incentive_matrix">Sheet1!$D$5:$D$7</definedName>
    <definedName name="Sick_Pay">Sheet1!$H$5:$H$7</definedName>
    <definedName name="Vac_Hours">Sheet1!$L$2</definedName>
    <definedName name="Vacation_Pay">Sheet1!$G$5:$G$7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4" i="1" l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" i="1"/>
  <c r="BG4" i="1"/>
  <c r="BI44" i="1" l="1"/>
  <c r="BM44" i="1"/>
  <c r="BF44" i="1"/>
  <c r="BI43" i="1"/>
  <c r="BM43" i="1"/>
  <c r="BF43" i="1"/>
  <c r="BI42" i="1"/>
  <c r="BM42" i="1"/>
  <c r="BF42" i="1"/>
  <c r="BI41" i="1"/>
  <c r="BL41" i="1"/>
  <c r="BF41" i="1"/>
  <c r="BK40" i="1"/>
  <c r="BI40" i="1"/>
  <c r="BM40" i="1"/>
  <c r="BF40" i="1"/>
  <c r="BI39" i="1"/>
  <c r="BM39" i="1"/>
  <c r="BF39" i="1"/>
  <c r="BM38" i="1"/>
  <c r="BL38" i="1"/>
  <c r="BI38" i="1"/>
  <c r="BK38" i="1"/>
  <c r="BF38" i="1"/>
  <c r="BI37" i="1"/>
  <c r="BM37" i="1"/>
  <c r="BF37" i="1"/>
  <c r="BK36" i="1"/>
  <c r="BI36" i="1"/>
  <c r="BL36" i="1"/>
  <c r="BF36" i="1"/>
  <c r="BI35" i="1"/>
  <c r="BM35" i="1"/>
  <c r="BF35" i="1"/>
  <c r="BI34" i="1"/>
  <c r="BM34" i="1"/>
  <c r="BF34" i="1"/>
  <c r="BI33" i="1"/>
  <c r="BM33" i="1"/>
  <c r="BF33" i="1"/>
  <c r="BK32" i="1"/>
  <c r="BI32" i="1"/>
  <c r="BM32" i="1"/>
  <c r="BF32" i="1"/>
  <c r="BH32" i="1" s="1"/>
  <c r="BM31" i="1"/>
  <c r="BI31" i="1"/>
  <c r="BL31" i="1"/>
  <c r="BF31" i="1"/>
  <c r="BI30" i="1"/>
  <c r="BK30" i="1"/>
  <c r="BF30" i="1"/>
  <c r="BI29" i="1"/>
  <c r="BM29" i="1"/>
  <c r="BF29" i="1"/>
  <c r="BM28" i="1"/>
  <c r="BK28" i="1"/>
  <c r="BI28" i="1"/>
  <c r="BL28" i="1"/>
  <c r="BF28" i="1"/>
  <c r="BH28" i="1" s="1"/>
  <c r="BM27" i="1"/>
  <c r="BI27" i="1"/>
  <c r="BH27" i="1"/>
  <c r="BF27" i="1"/>
  <c r="BI26" i="1"/>
  <c r="BM26" i="1"/>
  <c r="BF26" i="1"/>
  <c r="BM25" i="1"/>
  <c r="BK25" i="1"/>
  <c r="BI25" i="1"/>
  <c r="BL25" i="1"/>
  <c r="BF25" i="1"/>
  <c r="BH25" i="1" s="1"/>
  <c r="BK24" i="1"/>
  <c r="BI24" i="1"/>
  <c r="BH24" i="1"/>
  <c r="BM24" i="1"/>
  <c r="BF24" i="1"/>
  <c r="BI23" i="1"/>
  <c r="BL23" i="1"/>
  <c r="BF23" i="1"/>
  <c r="BH23" i="1" s="1"/>
  <c r="BI22" i="1"/>
  <c r="BK22" i="1"/>
  <c r="BF22" i="1"/>
  <c r="BI21" i="1"/>
  <c r="BM21" i="1"/>
  <c r="BF21" i="1"/>
  <c r="BH21" i="1" s="1"/>
  <c r="BM20" i="1"/>
  <c r="BK20" i="1"/>
  <c r="BI20" i="1"/>
  <c r="BL20" i="1"/>
  <c r="BF20" i="1"/>
  <c r="BH20" i="1" s="1"/>
  <c r="BM19" i="1"/>
  <c r="BL19" i="1"/>
  <c r="BK19" i="1"/>
  <c r="BI19" i="1"/>
  <c r="BF19" i="1"/>
  <c r="BI18" i="1"/>
  <c r="BM18" i="1"/>
  <c r="BF18" i="1"/>
  <c r="BH18" i="1" s="1"/>
  <c r="BM17" i="1"/>
  <c r="BL17" i="1"/>
  <c r="BI17" i="1"/>
  <c r="BK17" i="1"/>
  <c r="BF17" i="1"/>
  <c r="BH17" i="1" s="1"/>
  <c r="BK16" i="1"/>
  <c r="BI16" i="1"/>
  <c r="BH16" i="1"/>
  <c r="BM16" i="1"/>
  <c r="BF16" i="1"/>
  <c r="BI15" i="1"/>
  <c r="BL15" i="1"/>
  <c r="BF15" i="1"/>
  <c r="BM14" i="1"/>
  <c r="BL14" i="1"/>
  <c r="BI14" i="1"/>
  <c r="BK14" i="1"/>
  <c r="BF14" i="1"/>
  <c r="BI13" i="1"/>
  <c r="BM13" i="1"/>
  <c r="BF13" i="1"/>
  <c r="BM12" i="1"/>
  <c r="BK12" i="1"/>
  <c r="BI12" i="1"/>
  <c r="BL12" i="1"/>
  <c r="BF12" i="1"/>
  <c r="BI11" i="1"/>
  <c r="BM11" i="1"/>
  <c r="BF11" i="1"/>
  <c r="BH11" i="1" s="1"/>
  <c r="BI10" i="1"/>
  <c r="BM10" i="1"/>
  <c r="BF10" i="1"/>
  <c r="BI9" i="1"/>
  <c r="BL9" i="1"/>
  <c r="BF9" i="1"/>
  <c r="BI8" i="1"/>
  <c r="BL8" i="1"/>
  <c r="BF8" i="1"/>
  <c r="BH8" i="1" s="1"/>
  <c r="BI7" i="1"/>
  <c r="BM7" i="1"/>
  <c r="BF7" i="1"/>
  <c r="BI6" i="1"/>
  <c r="BK6" i="1"/>
  <c r="BF6" i="1"/>
  <c r="BI5" i="1"/>
  <c r="BM5" i="1"/>
  <c r="BF5" i="1"/>
  <c r="BM4" i="1"/>
  <c r="BK4" i="1"/>
  <c r="BL4" i="1"/>
  <c r="BF4" i="1"/>
  <c r="BH4" i="1" s="1"/>
  <c r="BE2" i="1"/>
  <c r="BG2" i="1" s="1"/>
  <c r="BE1" i="1"/>
  <c r="BG1" i="1" s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T19" i="1" s="1"/>
  <c r="AP20" i="1"/>
  <c r="AV20" i="1" s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" i="1"/>
  <c r="AR44" i="1"/>
  <c r="AO44" i="1"/>
  <c r="AV44" i="1" s="1"/>
  <c r="AR43" i="1"/>
  <c r="AO43" i="1"/>
  <c r="AR42" i="1"/>
  <c r="AO42" i="1"/>
  <c r="AR41" i="1"/>
  <c r="AO41" i="1"/>
  <c r="AQ41" i="1" s="1"/>
  <c r="AR40" i="1"/>
  <c r="AO40" i="1"/>
  <c r="AR39" i="1"/>
  <c r="AO39" i="1"/>
  <c r="AR38" i="1"/>
  <c r="AO38" i="1"/>
  <c r="AR37" i="1"/>
  <c r="AO37" i="1"/>
  <c r="AQ37" i="1" s="1"/>
  <c r="AR36" i="1"/>
  <c r="AO36" i="1"/>
  <c r="AR35" i="1"/>
  <c r="AO35" i="1"/>
  <c r="AQ35" i="1" s="1"/>
  <c r="AR34" i="1"/>
  <c r="AO34" i="1"/>
  <c r="AR33" i="1"/>
  <c r="AO33" i="1"/>
  <c r="AR32" i="1"/>
  <c r="AO32" i="1"/>
  <c r="AR31" i="1"/>
  <c r="AO31" i="1"/>
  <c r="AR30" i="1"/>
  <c r="AO30" i="1"/>
  <c r="AR29" i="1"/>
  <c r="AO29" i="1"/>
  <c r="AV29" i="1" s="1"/>
  <c r="AR28" i="1"/>
  <c r="AO28" i="1"/>
  <c r="AV28" i="1" s="1"/>
  <c r="AR27" i="1"/>
  <c r="AO27" i="1"/>
  <c r="AR26" i="1"/>
  <c r="AO26" i="1"/>
  <c r="AV26" i="1" s="1"/>
  <c r="AR25" i="1"/>
  <c r="AO25" i="1"/>
  <c r="AQ25" i="1" s="1"/>
  <c r="AR24" i="1"/>
  <c r="AO24" i="1"/>
  <c r="AR23" i="1"/>
  <c r="AO23" i="1"/>
  <c r="AR22" i="1"/>
  <c r="AO22" i="1"/>
  <c r="AR21" i="1"/>
  <c r="AO21" i="1"/>
  <c r="AR20" i="1"/>
  <c r="AO20" i="1"/>
  <c r="AR19" i="1"/>
  <c r="AO19" i="1"/>
  <c r="AQ19" i="1" s="1"/>
  <c r="AR18" i="1"/>
  <c r="AO18" i="1"/>
  <c r="AV18" i="1" s="1"/>
  <c r="AR17" i="1"/>
  <c r="AO17" i="1"/>
  <c r="AR16" i="1"/>
  <c r="AO16" i="1"/>
  <c r="AR15" i="1"/>
  <c r="AO15" i="1"/>
  <c r="AQ15" i="1" s="1"/>
  <c r="AR14" i="1"/>
  <c r="AO14" i="1"/>
  <c r="AR13" i="1"/>
  <c r="AO13" i="1"/>
  <c r="AV13" i="1" s="1"/>
  <c r="AR12" i="1"/>
  <c r="AO12" i="1"/>
  <c r="AV12" i="1" s="1"/>
  <c r="AR11" i="1"/>
  <c r="AO11" i="1"/>
  <c r="AR10" i="1"/>
  <c r="AO10" i="1"/>
  <c r="AR9" i="1"/>
  <c r="AO9" i="1"/>
  <c r="AQ9" i="1" s="1"/>
  <c r="AR8" i="1"/>
  <c r="AO8" i="1"/>
  <c r="AR7" i="1"/>
  <c r="AO7" i="1"/>
  <c r="AR6" i="1"/>
  <c r="AO6" i="1"/>
  <c r="AR5" i="1"/>
  <c r="AO5" i="1"/>
  <c r="AO4" i="1"/>
  <c r="AN2" i="1"/>
  <c r="AP2" i="1" s="1"/>
  <c r="AN1" i="1"/>
  <c r="AP1" i="1" s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" i="1"/>
  <c r="W2" i="1"/>
  <c r="Y2" i="1" s="1"/>
  <c r="W1" i="1"/>
  <c r="Y1" i="1" s="1"/>
  <c r="Y5" i="1"/>
  <c r="Y6" i="1"/>
  <c r="Y7" i="1"/>
  <c r="AC7" i="1" s="1"/>
  <c r="Y8" i="1"/>
  <c r="Y9" i="1"/>
  <c r="AE9" i="1" s="1"/>
  <c r="Y10" i="1"/>
  <c r="AE10" i="1" s="1"/>
  <c r="Y11" i="1"/>
  <c r="AE11" i="1" s="1"/>
  <c r="Y12" i="1"/>
  <c r="Y13" i="1"/>
  <c r="Y14" i="1"/>
  <c r="Y15" i="1"/>
  <c r="AE15" i="1" s="1"/>
  <c r="Y16" i="1"/>
  <c r="Y17" i="1"/>
  <c r="Y18" i="1"/>
  <c r="AE18" i="1" s="1"/>
  <c r="Y19" i="1"/>
  <c r="AE19" i="1" s="1"/>
  <c r="Y20" i="1"/>
  <c r="Y21" i="1"/>
  <c r="Y22" i="1"/>
  <c r="Y23" i="1"/>
  <c r="AC23" i="1" s="1"/>
  <c r="Y24" i="1"/>
  <c r="Y25" i="1"/>
  <c r="AE25" i="1" s="1"/>
  <c r="Y26" i="1"/>
  <c r="AD26" i="1" s="1"/>
  <c r="Y27" i="1"/>
  <c r="AE27" i="1" s="1"/>
  <c r="Y28" i="1"/>
  <c r="Y29" i="1"/>
  <c r="Y30" i="1"/>
  <c r="Y31" i="1"/>
  <c r="AC31" i="1" s="1"/>
  <c r="Y32" i="1"/>
  <c r="Y33" i="1"/>
  <c r="Y34" i="1"/>
  <c r="AE34" i="1" s="1"/>
  <c r="Y35" i="1"/>
  <c r="AE35" i="1" s="1"/>
  <c r="Y36" i="1"/>
  <c r="Y37" i="1"/>
  <c r="Y38" i="1"/>
  <c r="Y39" i="1"/>
  <c r="AE39" i="1" s="1"/>
  <c r="Y40" i="1"/>
  <c r="Y41" i="1"/>
  <c r="AE41" i="1" s="1"/>
  <c r="Y42" i="1"/>
  <c r="Y43" i="1"/>
  <c r="Y44" i="1"/>
  <c r="Y4" i="1"/>
  <c r="AA44" i="1"/>
  <c r="X44" i="1"/>
  <c r="AA43" i="1"/>
  <c r="X43" i="1"/>
  <c r="AA42" i="1"/>
  <c r="X42" i="1"/>
  <c r="AA41" i="1"/>
  <c r="X41" i="1"/>
  <c r="AA40" i="1"/>
  <c r="X40" i="1"/>
  <c r="AC39" i="1"/>
  <c r="AA39" i="1"/>
  <c r="X39" i="1"/>
  <c r="AA38" i="1"/>
  <c r="X38" i="1"/>
  <c r="AA37" i="1"/>
  <c r="X37" i="1"/>
  <c r="AA36" i="1"/>
  <c r="X36" i="1"/>
  <c r="AA35" i="1"/>
  <c r="X35" i="1"/>
  <c r="AA34" i="1"/>
  <c r="AD34" i="1"/>
  <c r="X34" i="1"/>
  <c r="AA33" i="1"/>
  <c r="AE33" i="1"/>
  <c r="X33" i="1"/>
  <c r="AA32" i="1"/>
  <c r="X32" i="1"/>
  <c r="AA31" i="1"/>
  <c r="X31" i="1"/>
  <c r="AA30" i="1"/>
  <c r="X30" i="1"/>
  <c r="AA29" i="1"/>
  <c r="X29" i="1"/>
  <c r="AA28" i="1"/>
  <c r="X28" i="1"/>
  <c r="AA27" i="1"/>
  <c r="X27" i="1"/>
  <c r="AA26" i="1"/>
  <c r="X26" i="1"/>
  <c r="AA25" i="1"/>
  <c r="X25" i="1"/>
  <c r="AA24" i="1"/>
  <c r="X24" i="1"/>
  <c r="AA23" i="1"/>
  <c r="AE23" i="1"/>
  <c r="X23" i="1"/>
  <c r="AA22" i="1"/>
  <c r="X22" i="1"/>
  <c r="AA21" i="1"/>
  <c r="X21" i="1"/>
  <c r="AA20" i="1"/>
  <c r="X20" i="1"/>
  <c r="AA19" i="1"/>
  <c r="X19" i="1"/>
  <c r="AA18" i="1"/>
  <c r="X18" i="1"/>
  <c r="AA17" i="1"/>
  <c r="AE17" i="1"/>
  <c r="X17" i="1"/>
  <c r="AA16" i="1"/>
  <c r="X16" i="1"/>
  <c r="AA15" i="1"/>
  <c r="X15" i="1"/>
  <c r="AA14" i="1"/>
  <c r="X14" i="1"/>
  <c r="AA13" i="1"/>
  <c r="X13" i="1"/>
  <c r="AA12" i="1"/>
  <c r="X12" i="1"/>
  <c r="AA11" i="1"/>
  <c r="X11" i="1"/>
  <c r="AA10" i="1"/>
  <c r="AD10" i="1"/>
  <c r="X10" i="1"/>
  <c r="AA9" i="1"/>
  <c r="X9" i="1"/>
  <c r="AA8" i="1"/>
  <c r="X8" i="1"/>
  <c r="AA7" i="1"/>
  <c r="AE7" i="1"/>
  <c r="X7" i="1"/>
  <c r="AA6" i="1"/>
  <c r="X6" i="1"/>
  <c r="AA5" i="1"/>
  <c r="X5" i="1"/>
  <c r="Z5" i="1" s="1"/>
  <c r="X4" i="1"/>
  <c r="Z4" i="1" s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H19" i="1" s="1"/>
  <c r="G20" i="1"/>
  <c r="H20" i="1" s="1"/>
  <c r="G21" i="1"/>
  <c r="H21" i="1" s="1"/>
  <c r="G22" i="1"/>
  <c r="G23" i="1"/>
  <c r="G24" i="1"/>
  <c r="G25" i="1"/>
  <c r="G26" i="1"/>
  <c r="G27" i="1"/>
  <c r="G28" i="1"/>
  <c r="G29" i="1"/>
  <c r="G30" i="1"/>
  <c r="G31" i="1"/>
  <c r="G32" i="1"/>
  <c r="G33" i="1"/>
  <c r="H33" i="1" s="1"/>
  <c r="M33" i="1" s="1"/>
  <c r="G34" i="1"/>
  <c r="H34" i="1" s="1"/>
  <c r="M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G42" i="1"/>
  <c r="G43" i="1"/>
  <c r="G44" i="1"/>
  <c r="J6" i="1"/>
  <c r="G6" i="1"/>
  <c r="J5" i="1"/>
  <c r="G5" i="1"/>
  <c r="G4" i="1"/>
  <c r="F2" i="1"/>
  <c r="H2" i="1" s="1"/>
  <c r="F1" i="1"/>
  <c r="H1" i="1" s="1"/>
  <c r="BN28" i="1" l="1"/>
  <c r="BO28" i="1" s="1"/>
  <c r="BH33" i="1"/>
  <c r="BM36" i="1"/>
  <c r="BK33" i="1"/>
  <c r="BM41" i="1"/>
  <c r="BL33" i="1"/>
  <c r="BH42" i="1"/>
  <c r="BH40" i="1"/>
  <c r="BN25" i="1"/>
  <c r="BO25" i="1" s="1"/>
  <c r="BK11" i="1"/>
  <c r="BN11" i="1" s="1"/>
  <c r="BO11" i="1" s="1"/>
  <c r="BH15" i="1"/>
  <c r="BK35" i="1"/>
  <c r="BH39" i="1"/>
  <c r="BL11" i="1"/>
  <c r="BH22" i="1"/>
  <c r="BL35" i="1"/>
  <c r="BK8" i="1"/>
  <c r="BH12" i="1"/>
  <c r="BN12" i="1" s="1"/>
  <c r="BO12" i="1" s="1"/>
  <c r="BM15" i="1"/>
  <c r="BH19" i="1"/>
  <c r="BN19" i="1" s="1"/>
  <c r="BO19" i="1" s="1"/>
  <c r="BH29" i="1"/>
  <c r="BH36" i="1"/>
  <c r="BN36" i="1" s="1"/>
  <c r="BO36" i="1" s="1"/>
  <c r="BH35" i="1"/>
  <c r="BH5" i="1"/>
  <c r="BN5" i="1" s="1"/>
  <c r="BO5" i="1" s="1"/>
  <c r="BM8" i="1"/>
  <c r="BL22" i="1"/>
  <c r="BN22" i="1" s="1"/>
  <c r="BO22" i="1" s="1"/>
  <c r="BH43" i="1"/>
  <c r="BN43" i="1" s="1"/>
  <c r="BO43" i="1" s="1"/>
  <c r="BH9" i="1"/>
  <c r="BN9" i="1" s="1"/>
  <c r="BO9" i="1" s="1"/>
  <c r="BM22" i="1"/>
  <c r="BH26" i="1"/>
  <c r="BK43" i="1"/>
  <c r="BH30" i="1"/>
  <c r="BL43" i="1"/>
  <c r="AQ11" i="1"/>
  <c r="AQ27" i="1"/>
  <c r="AQ43" i="1"/>
  <c r="BH6" i="1"/>
  <c r="BK9" i="1"/>
  <c r="BH13" i="1"/>
  <c r="BH37" i="1"/>
  <c r="BH41" i="1"/>
  <c r="BH44" i="1"/>
  <c r="BM9" i="1"/>
  <c r="BN17" i="1"/>
  <c r="BO17" i="1" s="1"/>
  <c r="BN20" i="1"/>
  <c r="BO20" i="1" s="1"/>
  <c r="BM23" i="1"/>
  <c r="BL30" i="1"/>
  <c r="BL6" i="1"/>
  <c r="BH10" i="1"/>
  <c r="BM30" i="1"/>
  <c r="BH34" i="1"/>
  <c r="AQ5" i="1"/>
  <c r="AV21" i="1"/>
  <c r="AV37" i="1"/>
  <c r="BM6" i="1"/>
  <c r="BH14" i="1"/>
  <c r="BN14" i="1" s="1"/>
  <c r="BO14" i="1" s="1"/>
  <c r="BK27" i="1"/>
  <c r="BN27" i="1" s="1"/>
  <c r="BO27" i="1" s="1"/>
  <c r="BH31" i="1"/>
  <c r="BH38" i="1"/>
  <c r="BN38" i="1" s="1"/>
  <c r="BO38" i="1" s="1"/>
  <c r="BK41" i="1"/>
  <c r="BK44" i="1"/>
  <c r="AQ38" i="1"/>
  <c r="BH7" i="1"/>
  <c r="BL27" i="1"/>
  <c r="BN4" i="1"/>
  <c r="BO4" i="1" s="1"/>
  <c r="BN32" i="1"/>
  <c r="BO32" i="1" s="1"/>
  <c r="BN30" i="1"/>
  <c r="BO30" i="1" s="1"/>
  <c r="BL16" i="1"/>
  <c r="BN16" i="1" s="1"/>
  <c r="BO16" i="1" s="1"/>
  <c r="BL24" i="1"/>
  <c r="BN24" i="1" s="1"/>
  <c r="BO24" i="1" s="1"/>
  <c r="BL32" i="1"/>
  <c r="BL40" i="1"/>
  <c r="BK5" i="1"/>
  <c r="BC1" i="1" s="1"/>
  <c r="BK13" i="1"/>
  <c r="BK21" i="1"/>
  <c r="BK29" i="1"/>
  <c r="BK37" i="1"/>
  <c r="BL5" i="1"/>
  <c r="BL13" i="1"/>
  <c r="BL21" i="1"/>
  <c r="BL29" i="1"/>
  <c r="BL37" i="1"/>
  <c r="BK10" i="1"/>
  <c r="BK18" i="1"/>
  <c r="BK26" i="1"/>
  <c r="BK34" i="1"/>
  <c r="BK42" i="1"/>
  <c r="BL10" i="1"/>
  <c r="BL18" i="1"/>
  <c r="BL26" i="1"/>
  <c r="BL34" i="1"/>
  <c r="BL42" i="1"/>
  <c r="BK7" i="1"/>
  <c r="BK15" i="1"/>
  <c r="BK23" i="1"/>
  <c r="BN23" i="1" s="1"/>
  <c r="BO23" i="1" s="1"/>
  <c r="BK31" i="1"/>
  <c r="BK39" i="1"/>
  <c r="BL7" i="1"/>
  <c r="BL39" i="1"/>
  <c r="BL44" i="1"/>
  <c r="BN44" i="1" s="1"/>
  <c r="BO44" i="1" s="1"/>
  <c r="AQ17" i="1"/>
  <c r="AF5" i="1"/>
  <c r="AG5" i="1" s="1"/>
  <c r="AQ30" i="1"/>
  <c r="AQ14" i="1"/>
  <c r="H17" i="1"/>
  <c r="M17" i="1" s="1"/>
  <c r="H15" i="1"/>
  <c r="M15" i="1" s="1"/>
  <c r="AV31" i="1"/>
  <c r="AQ39" i="1"/>
  <c r="AQ23" i="1"/>
  <c r="AQ22" i="1"/>
  <c r="AQ6" i="1"/>
  <c r="AQ16" i="1"/>
  <c r="AV32" i="1"/>
  <c r="AQ36" i="1"/>
  <c r="AQ33" i="1"/>
  <c r="AQ44" i="1"/>
  <c r="AQ34" i="1"/>
  <c r="AQ13" i="1"/>
  <c r="AC15" i="1"/>
  <c r="AQ12" i="1"/>
  <c r="H31" i="1"/>
  <c r="M31" i="1" s="1"/>
  <c r="AQ32" i="1"/>
  <c r="H18" i="1"/>
  <c r="M18" i="1" s="1"/>
  <c r="AV39" i="1"/>
  <c r="AQ31" i="1"/>
  <c r="AQ29" i="1"/>
  <c r="AQ28" i="1"/>
  <c r="AE31" i="1"/>
  <c r="AV41" i="1"/>
  <c r="AQ42" i="1"/>
  <c r="AQ26" i="1"/>
  <c r="AQ10" i="1"/>
  <c r="AQ21" i="1"/>
  <c r="AQ40" i="1"/>
  <c r="AQ24" i="1"/>
  <c r="AQ8" i="1"/>
  <c r="AQ18" i="1"/>
  <c r="AQ7" i="1"/>
  <c r="AQ20" i="1"/>
  <c r="AU10" i="1"/>
  <c r="AV14" i="1"/>
  <c r="AU14" i="1"/>
  <c r="AT14" i="1"/>
  <c r="AT7" i="1"/>
  <c r="AV7" i="1"/>
  <c r="AV22" i="1"/>
  <c r="AU22" i="1"/>
  <c r="AT22" i="1"/>
  <c r="AV43" i="1"/>
  <c r="AU43" i="1"/>
  <c r="AT43" i="1"/>
  <c r="AV15" i="1"/>
  <c r="AT15" i="1"/>
  <c r="AV30" i="1"/>
  <c r="AU30" i="1"/>
  <c r="AT30" i="1"/>
  <c r="AV23" i="1"/>
  <c r="AT23" i="1"/>
  <c r="AT24" i="1"/>
  <c r="AV24" i="1"/>
  <c r="AT40" i="1"/>
  <c r="AV40" i="1"/>
  <c r="AV17" i="1"/>
  <c r="AU17" i="1"/>
  <c r="AT16" i="1"/>
  <c r="AV16" i="1"/>
  <c r="AV25" i="1"/>
  <c r="AU25" i="1"/>
  <c r="AV8" i="1"/>
  <c r="AT8" i="1"/>
  <c r="AT11" i="1"/>
  <c r="AV11" i="1"/>
  <c r="AU11" i="1"/>
  <c r="AT27" i="1"/>
  <c r="AV27" i="1"/>
  <c r="AU27" i="1"/>
  <c r="AV19" i="1"/>
  <c r="AU19" i="1"/>
  <c r="AT32" i="1"/>
  <c r="AV33" i="1"/>
  <c r="AT38" i="1"/>
  <c r="AU38" i="1"/>
  <c r="AV36" i="1"/>
  <c r="AU33" i="1"/>
  <c r="AV38" i="1"/>
  <c r="AV34" i="1"/>
  <c r="AV42" i="1"/>
  <c r="AU8" i="1"/>
  <c r="AU16" i="1"/>
  <c r="AU24" i="1"/>
  <c r="AU32" i="1"/>
  <c r="AU40" i="1"/>
  <c r="AT13" i="1"/>
  <c r="AT21" i="1"/>
  <c r="AT29" i="1"/>
  <c r="AT37" i="1"/>
  <c r="AU13" i="1"/>
  <c r="AU21" i="1"/>
  <c r="AU29" i="1"/>
  <c r="AU37" i="1"/>
  <c r="AT18" i="1"/>
  <c r="AT26" i="1"/>
  <c r="AU18" i="1"/>
  <c r="AU26" i="1"/>
  <c r="AT31" i="1"/>
  <c r="AT39" i="1"/>
  <c r="AU7" i="1"/>
  <c r="AU15" i="1"/>
  <c r="AU23" i="1"/>
  <c r="AU31" i="1"/>
  <c r="AU39" i="1"/>
  <c r="AT12" i="1"/>
  <c r="AT20" i="1"/>
  <c r="AT28" i="1"/>
  <c r="AT44" i="1"/>
  <c r="AU12" i="1"/>
  <c r="AU20" i="1"/>
  <c r="AU28" i="1"/>
  <c r="AU44" i="1"/>
  <c r="AT17" i="1"/>
  <c r="AT25" i="1"/>
  <c r="AT33" i="1"/>
  <c r="AT41" i="1"/>
  <c r="AU41" i="1"/>
  <c r="M35" i="1"/>
  <c r="L35" i="1"/>
  <c r="N35" i="1"/>
  <c r="N21" i="1"/>
  <c r="M21" i="1"/>
  <c r="L21" i="1"/>
  <c r="N20" i="1"/>
  <c r="M20" i="1"/>
  <c r="L20" i="1"/>
  <c r="M19" i="1"/>
  <c r="N19" i="1"/>
  <c r="L19" i="1"/>
  <c r="N36" i="1"/>
  <c r="M36" i="1"/>
  <c r="L36" i="1"/>
  <c r="N37" i="1"/>
  <c r="M37" i="1"/>
  <c r="L37" i="1"/>
  <c r="N38" i="1"/>
  <c r="M38" i="1"/>
  <c r="L38" i="1"/>
  <c r="L39" i="1"/>
  <c r="N39" i="1"/>
  <c r="M39" i="1"/>
  <c r="L40" i="1"/>
  <c r="N40" i="1"/>
  <c r="M40" i="1"/>
  <c r="H32" i="1"/>
  <c r="H16" i="1"/>
  <c r="N33" i="1"/>
  <c r="N17" i="1"/>
  <c r="N34" i="1"/>
  <c r="H30" i="1"/>
  <c r="H14" i="1"/>
  <c r="H29" i="1"/>
  <c r="H13" i="1"/>
  <c r="L34" i="1"/>
  <c r="H44" i="1"/>
  <c r="H28" i="1"/>
  <c r="H12" i="1"/>
  <c r="L33" i="1"/>
  <c r="H43" i="1"/>
  <c r="H27" i="1"/>
  <c r="H11" i="1"/>
  <c r="H42" i="1"/>
  <c r="H26" i="1"/>
  <c r="H10" i="1"/>
  <c r="H41" i="1"/>
  <c r="H25" i="1"/>
  <c r="H9" i="1"/>
  <c r="H24" i="1"/>
  <c r="H8" i="1"/>
  <c r="H23" i="1"/>
  <c r="H7" i="1"/>
  <c r="H22" i="1"/>
  <c r="AE26" i="1"/>
  <c r="AD18" i="1"/>
  <c r="AE40" i="1"/>
  <c r="AD40" i="1"/>
  <c r="AC40" i="1"/>
  <c r="AE16" i="1"/>
  <c r="AD16" i="1"/>
  <c r="AC16" i="1"/>
  <c r="AE8" i="1"/>
  <c r="AD8" i="1"/>
  <c r="AC8" i="1"/>
  <c r="AE32" i="1"/>
  <c r="AD32" i="1"/>
  <c r="AC32" i="1"/>
  <c r="AE4" i="1"/>
  <c r="AD4" i="1"/>
  <c r="AC4" i="1"/>
  <c r="AF4" i="1"/>
  <c r="AG4" i="1" s="1"/>
  <c r="AE24" i="1"/>
  <c r="AD24" i="1"/>
  <c r="AC24" i="1"/>
  <c r="AC11" i="1"/>
  <c r="AC19" i="1"/>
  <c r="AC27" i="1"/>
  <c r="AC35" i="1"/>
  <c r="AD11" i="1"/>
  <c r="AD19" i="1"/>
  <c r="AD27" i="1"/>
  <c r="AD35" i="1"/>
  <c r="AC10" i="1"/>
  <c r="AF10" i="1" s="1"/>
  <c r="AG10" i="1" s="1"/>
  <c r="AC18" i="1"/>
  <c r="AC26" i="1"/>
  <c r="AC34" i="1"/>
  <c r="AD7" i="1"/>
  <c r="AF7" i="1" s="1"/>
  <c r="AG7" i="1" s="1"/>
  <c r="AD15" i="1"/>
  <c r="AD23" i="1"/>
  <c r="AF23" i="1" s="1"/>
  <c r="AG23" i="1" s="1"/>
  <c r="AD31" i="1"/>
  <c r="AF31" i="1" s="1"/>
  <c r="AG31" i="1" s="1"/>
  <c r="AD39" i="1"/>
  <c r="AC9" i="1"/>
  <c r="AC17" i="1"/>
  <c r="AC25" i="1"/>
  <c r="AC33" i="1"/>
  <c r="AC41" i="1"/>
  <c r="AD9" i="1"/>
  <c r="AD17" i="1"/>
  <c r="AD25" i="1"/>
  <c r="AD33" i="1"/>
  <c r="AD41" i="1"/>
  <c r="H4" i="1"/>
  <c r="I4" i="1" s="1"/>
  <c r="O4" i="1" s="1"/>
  <c r="P4" i="1" s="1"/>
  <c r="H6" i="1"/>
  <c r="H5" i="1"/>
  <c r="O5" i="1" s="1"/>
  <c r="P5" i="1" s="1"/>
  <c r="BN6" i="1" l="1"/>
  <c r="BO6" i="1" s="1"/>
  <c r="BN31" i="1"/>
  <c r="BO31" i="1" s="1"/>
  <c r="BN15" i="1"/>
  <c r="BO15" i="1" s="1"/>
  <c r="BC2" i="1"/>
  <c r="BN26" i="1"/>
  <c r="BO26" i="1" s="1"/>
  <c r="BN33" i="1"/>
  <c r="BO33" i="1" s="1"/>
  <c r="BN21" i="1"/>
  <c r="BO21" i="1" s="1"/>
  <c r="BN8" i="1"/>
  <c r="BO8" i="1" s="1"/>
  <c r="BN7" i="1"/>
  <c r="BO7" i="1" s="1"/>
  <c r="BN29" i="1"/>
  <c r="BO29" i="1" s="1"/>
  <c r="BN37" i="1"/>
  <c r="BO37" i="1" s="1"/>
  <c r="BN39" i="1"/>
  <c r="BO39" i="1" s="1"/>
  <c r="BN40" i="1"/>
  <c r="BO40" i="1" s="1"/>
  <c r="BN13" i="1"/>
  <c r="BO13" i="1" s="1"/>
  <c r="BN35" i="1"/>
  <c r="BO35" i="1" s="1"/>
  <c r="BN10" i="1"/>
  <c r="BO10" i="1" s="1"/>
  <c r="O19" i="1"/>
  <c r="P19" i="1" s="1"/>
  <c r="BN42" i="1"/>
  <c r="BO42" i="1" s="1"/>
  <c r="AW13" i="1"/>
  <c r="AX13" i="1" s="1"/>
  <c r="BN34" i="1"/>
  <c r="BO34" i="1" s="1"/>
  <c r="BN18" i="1"/>
  <c r="BO18" i="1" s="1"/>
  <c r="O33" i="1"/>
  <c r="P33" i="1" s="1"/>
  <c r="BN41" i="1"/>
  <c r="BO41" i="1" s="1"/>
  <c r="O39" i="1"/>
  <c r="P39" i="1" s="1"/>
  <c r="N18" i="1"/>
  <c r="O36" i="1"/>
  <c r="P36" i="1" s="1"/>
  <c r="L15" i="1"/>
  <c r="O38" i="1"/>
  <c r="P38" i="1" s="1"/>
  <c r="L18" i="1"/>
  <c r="AF15" i="1"/>
  <c r="AG15" i="1" s="1"/>
  <c r="N15" i="1"/>
  <c r="AF18" i="1"/>
  <c r="AG18" i="1" s="1"/>
  <c r="L17" i="1"/>
  <c r="O17" i="1" s="1"/>
  <c r="P17" i="1" s="1"/>
  <c r="O21" i="1"/>
  <c r="P21" i="1" s="1"/>
  <c r="O35" i="1"/>
  <c r="P35" i="1" s="1"/>
  <c r="O40" i="1"/>
  <c r="P40" i="1" s="1"/>
  <c r="AF34" i="1"/>
  <c r="AG34" i="1" s="1"/>
  <c r="AW19" i="1"/>
  <c r="AX19" i="1" s="1"/>
  <c r="AF17" i="1"/>
  <c r="AG17" i="1" s="1"/>
  <c r="AF32" i="1"/>
  <c r="AG32" i="1" s="1"/>
  <c r="O34" i="1"/>
  <c r="P34" i="1" s="1"/>
  <c r="N31" i="1"/>
  <c r="O20" i="1"/>
  <c r="P20" i="1" s="1"/>
  <c r="L31" i="1"/>
  <c r="AF41" i="1"/>
  <c r="AG41" i="1" s="1"/>
  <c r="AW30" i="1"/>
  <c r="AX30" i="1" s="1"/>
  <c r="AW29" i="1"/>
  <c r="AX29" i="1" s="1"/>
  <c r="AW26" i="1"/>
  <c r="AX26" i="1" s="1"/>
  <c r="AF27" i="1"/>
  <c r="AG27" i="1" s="1"/>
  <c r="O37" i="1"/>
  <c r="P37" i="1" s="1"/>
  <c r="AW44" i="1"/>
  <c r="AX44" i="1" s="1"/>
  <c r="AW15" i="1"/>
  <c r="AX15" i="1" s="1"/>
  <c r="AW40" i="1"/>
  <c r="AX40" i="1" s="1"/>
  <c r="AW14" i="1"/>
  <c r="AX14" i="1" s="1"/>
  <c r="AV10" i="1"/>
  <c r="AT10" i="1"/>
  <c r="AW23" i="1"/>
  <c r="AX23" i="1" s="1"/>
  <c r="AW11" i="1"/>
  <c r="AX11" i="1" s="1"/>
  <c r="AW27" i="1"/>
  <c r="AX27" i="1" s="1"/>
  <c r="AW21" i="1"/>
  <c r="AX21" i="1" s="1"/>
  <c r="AW20" i="1"/>
  <c r="AX20" i="1" s="1"/>
  <c r="AW43" i="1"/>
  <c r="AX43" i="1" s="1"/>
  <c r="AW7" i="1"/>
  <c r="AX7" i="1" s="1"/>
  <c r="AW22" i="1"/>
  <c r="AX22" i="1" s="1"/>
  <c r="AW25" i="1"/>
  <c r="AX25" i="1" s="1"/>
  <c r="AW17" i="1"/>
  <c r="AX17" i="1" s="1"/>
  <c r="AW18" i="1"/>
  <c r="AX18" i="1" s="1"/>
  <c r="AW31" i="1"/>
  <c r="AX31" i="1" s="1"/>
  <c r="AW37" i="1"/>
  <c r="AX37" i="1" s="1"/>
  <c r="AU36" i="1"/>
  <c r="AU42" i="1"/>
  <c r="AV6" i="1"/>
  <c r="AU6" i="1"/>
  <c r="AT6" i="1"/>
  <c r="AU34" i="1"/>
  <c r="AV9" i="1"/>
  <c r="AU9" i="1"/>
  <c r="AT9" i="1"/>
  <c r="AT36" i="1"/>
  <c r="AT42" i="1"/>
  <c r="AW32" i="1"/>
  <c r="AX32" i="1" s="1"/>
  <c r="AW28" i="1"/>
  <c r="AX28" i="1" s="1"/>
  <c r="AT34" i="1"/>
  <c r="AW24" i="1"/>
  <c r="AX24" i="1" s="1"/>
  <c r="AW16" i="1"/>
  <c r="AX16" i="1" s="1"/>
  <c r="AW12" i="1"/>
  <c r="AX12" i="1" s="1"/>
  <c r="AW8" i="1"/>
  <c r="AX8" i="1" s="1"/>
  <c r="AW38" i="1"/>
  <c r="AX38" i="1" s="1"/>
  <c r="AW41" i="1"/>
  <c r="AX41" i="1" s="1"/>
  <c r="AW39" i="1"/>
  <c r="AX39" i="1" s="1"/>
  <c r="AW33" i="1"/>
  <c r="AX33" i="1" s="1"/>
  <c r="L22" i="1"/>
  <c r="N22" i="1"/>
  <c r="M22" i="1"/>
  <c r="N23" i="1"/>
  <c r="L23" i="1"/>
  <c r="M23" i="1"/>
  <c r="M12" i="1"/>
  <c r="L12" i="1"/>
  <c r="N12" i="1"/>
  <c r="L27" i="1"/>
  <c r="N27" i="1"/>
  <c r="M27" i="1"/>
  <c r="L43" i="1"/>
  <c r="N43" i="1"/>
  <c r="M43" i="1"/>
  <c r="N7" i="1"/>
  <c r="M7" i="1"/>
  <c r="L7" i="1"/>
  <c r="O7" i="1" s="1"/>
  <c r="P7" i="1" s="1"/>
  <c r="L8" i="1"/>
  <c r="N8" i="1"/>
  <c r="M8" i="1"/>
  <c r="L28" i="1"/>
  <c r="M28" i="1"/>
  <c r="N28" i="1"/>
  <c r="L24" i="1"/>
  <c r="N24" i="1"/>
  <c r="M24" i="1"/>
  <c r="M44" i="1"/>
  <c r="L44" i="1"/>
  <c r="N44" i="1"/>
  <c r="M16" i="1"/>
  <c r="L16" i="1"/>
  <c r="N16" i="1"/>
  <c r="L26" i="1"/>
  <c r="N26" i="1"/>
  <c r="M26" i="1"/>
  <c r="AF40" i="1"/>
  <c r="AG40" i="1" s="1"/>
  <c r="L25" i="1"/>
  <c r="N25" i="1"/>
  <c r="M25" i="1"/>
  <c r="AF35" i="1"/>
  <c r="AG35" i="1" s="1"/>
  <c r="L9" i="1"/>
  <c r="N9" i="1"/>
  <c r="M9" i="1"/>
  <c r="M32" i="1"/>
  <c r="L32" i="1"/>
  <c r="N32" i="1"/>
  <c r="L41" i="1"/>
  <c r="N41" i="1"/>
  <c r="M41" i="1"/>
  <c r="L13" i="1"/>
  <c r="M13" i="1"/>
  <c r="N13" i="1"/>
  <c r="L29" i="1"/>
  <c r="M29" i="1"/>
  <c r="N29" i="1"/>
  <c r="L10" i="1"/>
  <c r="N10" i="1"/>
  <c r="M10" i="1"/>
  <c r="L42" i="1"/>
  <c r="N42" i="1"/>
  <c r="M42" i="1"/>
  <c r="M14" i="1"/>
  <c r="L14" i="1"/>
  <c r="N14" i="1"/>
  <c r="AF9" i="1"/>
  <c r="AG9" i="1" s="1"/>
  <c r="L11" i="1"/>
  <c r="N11" i="1"/>
  <c r="M11" i="1"/>
  <c r="M30" i="1"/>
  <c r="L30" i="1"/>
  <c r="N30" i="1"/>
  <c r="AF11" i="1"/>
  <c r="AG11" i="1" s="1"/>
  <c r="AF24" i="1"/>
  <c r="AG24" i="1" s="1"/>
  <c r="AF8" i="1"/>
  <c r="AG8" i="1" s="1"/>
  <c r="AF19" i="1"/>
  <c r="AG19" i="1" s="1"/>
  <c r="AF26" i="1"/>
  <c r="AG26" i="1" s="1"/>
  <c r="AF16" i="1"/>
  <c r="AG16" i="1" s="1"/>
  <c r="AF33" i="1"/>
  <c r="AG33" i="1" s="1"/>
  <c r="AF39" i="1"/>
  <c r="AG39" i="1" s="1"/>
  <c r="AF25" i="1"/>
  <c r="AG25" i="1" s="1"/>
  <c r="AC6" i="1"/>
  <c r="AD6" i="1"/>
  <c r="AE6" i="1"/>
  <c r="AE43" i="1"/>
  <c r="AD43" i="1"/>
  <c r="AC43" i="1"/>
  <c r="AE42" i="1"/>
  <c r="AD42" i="1"/>
  <c r="AC42" i="1"/>
  <c r="AE37" i="1"/>
  <c r="AD37" i="1"/>
  <c r="AC37" i="1"/>
  <c r="AE44" i="1"/>
  <c r="AD44" i="1"/>
  <c r="AC44" i="1"/>
  <c r="AE29" i="1"/>
  <c r="AD29" i="1"/>
  <c r="AC29" i="1"/>
  <c r="AE28" i="1"/>
  <c r="AD28" i="1"/>
  <c r="AC28" i="1"/>
  <c r="AE21" i="1"/>
  <c r="AD21" i="1"/>
  <c r="AC21" i="1"/>
  <c r="AE36" i="1"/>
  <c r="AD36" i="1"/>
  <c r="AC36" i="1"/>
  <c r="AC38" i="1"/>
  <c r="AD38" i="1"/>
  <c r="AE38" i="1"/>
  <c r="AC30" i="1"/>
  <c r="AD30" i="1"/>
  <c r="AE30" i="1"/>
  <c r="AE20" i="1"/>
  <c r="AD20" i="1"/>
  <c r="AC20" i="1"/>
  <c r="AE13" i="1"/>
  <c r="AD13" i="1"/>
  <c r="AC13" i="1"/>
  <c r="AC22" i="1"/>
  <c r="AD22" i="1"/>
  <c r="AE22" i="1"/>
  <c r="AC14" i="1"/>
  <c r="AD14" i="1"/>
  <c r="AE14" i="1"/>
  <c r="AE12" i="1"/>
  <c r="AD12" i="1"/>
  <c r="AC12" i="1"/>
  <c r="AE5" i="1"/>
  <c r="AD5" i="1"/>
  <c r="AC5" i="1"/>
  <c r="N5" i="1"/>
  <c r="M5" i="1"/>
  <c r="L5" i="1"/>
  <c r="N6" i="1"/>
  <c r="M6" i="1"/>
  <c r="L6" i="1"/>
  <c r="N4" i="1"/>
  <c r="M4" i="1"/>
  <c r="L4" i="1"/>
  <c r="O14" i="1" l="1"/>
  <c r="P14" i="1" s="1"/>
  <c r="O15" i="1"/>
  <c r="P15" i="1" s="1"/>
  <c r="O23" i="1"/>
  <c r="P23" i="1" s="1"/>
  <c r="O41" i="1"/>
  <c r="P41" i="1" s="1"/>
  <c r="AW42" i="1"/>
  <c r="AX42" i="1" s="1"/>
  <c r="O31" i="1"/>
  <c r="P31" i="1" s="1"/>
  <c r="O18" i="1"/>
  <c r="P18" i="1" s="1"/>
  <c r="U1" i="1"/>
  <c r="AW10" i="1"/>
  <c r="AX10" i="1" s="1"/>
  <c r="O11" i="1"/>
  <c r="P11" i="1" s="1"/>
  <c r="O12" i="1"/>
  <c r="P12" i="1" s="1"/>
  <c r="O42" i="1"/>
  <c r="P42" i="1" s="1"/>
  <c r="U2" i="1"/>
  <c r="O16" i="1"/>
  <c r="P16" i="1" s="1"/>
  <c r="AW9" i="1"/>
  <c r="AX9" i="1" s="1"/>
  <c r="AW34" i="1"/>
  <c r="AX34" i="1" s="1"/>
  <c r="AW36" i="1"/>
  <c r="AX36" i="1" s="1"/>
  <c r="AW6" i="1"/>
  <c r="AX6" i="1" s="1"/>
  <c r="AV35" i="1"/>
  <c r="AU35" i="1"/>
  <c r="AT35" i="1"/>
  <c r="O43" i="1"/>
  <c r="P43" i="1" s="1"/>
  <c r="O24" i="1"/>
  <c r="P24" i="1" s="1"/>
  <c r="O29" i="1"/>
  <c r="P29" i="1" s="1"/>
  <c r="O27" i="1"/>
  <c r="P27" i="1" s="1"/>
  <c r="O9" i="1"/>
  <c r="P9" i="1" s="1"/>
  <c r="O25" i="1"/>
  <c r="P25" i="1" s="1"/>
  <c r="O10" i="1"/>
  <c r="P10" i="1" s="1"/>
  <c r="O30" i="1"/>
  <c r="P30" i="1" s="1"/>
  <c r="O28" i="1"/>
  <c r="P28" i="1" s="1"/>
  <c r="O13" i="1"/>
  <c r="P13" i="1" s="1"/>
  <c r="AF36" i="1"/>
  <c r="AG36" i="1" s="1"/>
  <c r="AF37" i="1"/>
  <c r="AG37" i="1" s="1"/>
  <c r="O26" i="1"/>
  <c r="P26" i="1" s="1"/>
  <c r="O8" i="1"/>
  <c r="P8" i="1" s="1"/>
  <c r="O32" i="1"/>
  <c r="P32" i="1" s="1"/>
  <c r="O22" i="1"/>
  <c r="P22" i="1" s="1"/>
  <c r="O44" i="1"/>
  <c r="P44" i="1" s="1"/>
  <c r="AF42" i="1"/>
  <c r="AG42" i="1" s="1"/>
  <c r="AF12" i="1"/>
  <c r="AG12" i="1" s="1"/>
  <c r="AF29" i="1"/>
  <c r="AG29" i="1" s="1"/>
  <c r="AF13" i="1"/>
  <c r="AG13" i="1" s="1"/>
  <c r="AF21" i="1"/>
  <c r="AG21" i="1" s="1"/>
  <c r="AF14" i="1"/>
  <c r="AG14" i="1" s="1"/>
  <c r="AF22" i="1"/>
  <c r="AG22" i="1" s="1"/>
  <c r="AF20" i="1"/>
  <c r="AG20" i="1" s="1"/>
  <c r="AF28" i="1"/>
  <c r="AG28" i="1" s="1"/>
  <c r="AF43" i="1"/>
  <c r="AG43" i="1" s="1"/>
  <c r="AF30" i="1"/>
  <c r="AG30" i="1" s="1"/>
  <c r="AF6" i="1"/>
  <c r="AG6" i="1" s="1"/>
  <c r="AF38" i="1"/>
  <c r="AG38" i="1" s="1"/>
  <c r="AF44" i="1"/>
  <c r="AG44" i="1" s="1"/>
  <c r="D1" i="1"/>
  <c r="D2" i="1"/>
  <c r="O6" i="1"/>
  <c r="P6" i="1" s="1"/>
  <c r="AW35" i="1" l="1"/>
  <c r="AX35" i="1" s="1"/>
  <c r="AU5" i="1" l="1"/>
  <c r="AV5" i="1"/>
  <c r="AT5" i="1"/>
  <c r="AW5" i="1"/>
  <c r="AX5" i="1" s="1"/>
  <c r="AT4" i="1"/>
  <c r="AV4" i="1"/>
  <c r="AQ4" i="1"/>
  <c r="AW4" i="1" s="1"/>
  <c r="AX4" i="1" s="1"/>
  <c r="AU4" i="1"/>
  <c r="AL2" i="1" l="1"/>
  <c r="AL1" i="1"/>
</calcChain>
</file>

<file path=xl/sharedStrings.xml><?xml version="1.0" encoding="utf-8"?>
<sst xmlns="http://schemas.openxmlformats.org/spreadsheetml/2006/main" count="128" uniqueCount="36">
  <si>
    <t>Tier 0 0-50</t>
  </si>
  <si>
    <t>Tier 2 60.1-70</t>
  </si>
  <si>
    <t>Tier 3 80.1-90</t>
  </si>
  <si>
    <t>Tier 5 100.1-110</t>
  </si>
  <si>
    <t>Vac Hours</t>
  </si>
  <si>
    <t>Tier 1 50.1-60</t>
  </si>
  <si>
    <t>Tier 2 70.1-80</t>
  </si>
  <si>
    <t>Tier 4 90.1-100</t>
  </si>
  <si>
    <t>Tier 6 110.1-120</t>
  </si>
  <si>
    <t>Sick Hours</t>
  </si>
  <si>
    <t>Per Hour</t>
  </si>
  <si>
    <t>Hours presented</t>
  </si>
  <si>
    <t>Hours with other</t>
  </si>
  <si>
    <t>Date</t>
  </si>
  <si>
    <t>Plus Commission</t>
  </si>
  <si>
    <t>Vacation Pay</t>
  </si>
  <si>
    <t>Sick Pay</t>
  </si>
  <si>
    <t xml:space="preserve">Holiday </t>
  </si>
  <si>
    <t>Gross Pay</t>
  </si>
  <si>
    <t>Holiday Hours</t>
  </si>
  <si>
    <t>Worked hours</t>
  </si>
  <si>
    <t>Anthony</t>
  </si>
  <si>
    <t>Austin</t>
  </si>
  <si>
    <t>Ryan</t>
  </si>
  <si>
    <t>Vac Total pay</t>
  </si>
  <si>
    <t>Sick Total Pay</t>
  </si>
  <si>
    <t>Base pay</t>
  </si>
  <si>
    <t>Vac Remaining</t>
  </si>
  <si>
    <t>Sick Remaining</t>
  </si>
  <si>
    <t>Cucaz</t>
  </si>
  <si>
    <t xml:space="preserve">Base Pay Hours </t>
  </si>
  <si>
    <t>Payroll with Commission</t>
  </si>
  <si>
    <t>Calvert</t>
  </si>
  <si>
    <t>Bowers</t>
  </si>
  <si>
    <t>Chip</t>
  </si>
  <si>
    <t>Meyers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</si>
</sst>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00"/>
      <name val="Nunito San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44" fontId="0" fillId="3" borderId="0" xfId="1" applyFont="1" applyFill="1" applyBorder="1"/>
    <xf numFmtId="0" fontId="0" fillId="4" borderId="0" xfId="0" applyFill="1"/>
    <xf numFmtId="1" fontId="0" fillId="4" borderId="0" xfId="0" applyNumberFormat="1" applyFill="1"/>
    <xf numFmtId="0" fontId="0" fillId="0" borderId="1" xfId="0" applyBorder="1"/>
    <xf numFmtId="164" fontId="0" fillId="5" borderId="0" xfId="0" applyNumberFormat="1" applyFill="1"/>
    <xf numFmtId="14" fontId="0" fillId="6" borderId="0" xfId="0" applyNumberFormat="1" applyFill="1"/>
    <xf numFmtId="44" fontId="0" fillId="0" borderId="0" xfId="1" applyFont="1" applyBorder="1"/>
    <xf numFmtId="44" fontId="0" fillId="7" borderId="1" xfId="1" applyFont="1" applyFill="1" applyBorder="1"/>
    <xf numFmtId="44" fontId="0" fillId="0" borderId="0" xfId="1" applyFont="1"/>
    <xf numFmtId="1" fontId="0" fillId="8" borderId="0" xfId="0" applyNumberFormat="1" applyFill="1"/>
    <xf numFmtId="1" fontId="0" fillId="5" borderId="0" xfId="1" applyNumberFormat="1" applyFont="1" applyFill="1"/>
    <xf numFmtId="1" fontId="0" fillId="7" borderId="0" xfId="0" applyNumberFormat="1" applyFill="1"/>
    <xf numFmtId="14" fontId="0" fillId="0" borderId="0" xfId="0" applyNumberFormat="1"/>
    <xf numFmtId="0" fontId="0" fillId="2" borderId="2" xfId="0" applyFill="1" applyBorder="1"/>
    <xf numFmtId="44" fontId="0" fillId="3" borderId="0" xfId="1" applyFont="1" applyFill="1" applyBorder="1" applyAlignment="1">
      <alignment horizontal="center"/>
    </xf>
    <xf numFmtId="0" fontId="0" fillId="5" borderId="0" xfId="0" applyFill="1"/>
    <xf numFmtId="44" fontId="0" fillId="3" borderId="0" xfId="1" applyFont="1" applyFill="1"/>
    <xf numFmtId="164" fontId="2" fillId="7" borderId="0" xfId="0" applyNumberFormat="1" applyFont="1" applyFill="1"/>
    <xf numFmtId="44" fontId="0" fillId="0" borderId="0" xfId="0" applyNumberFormat="1"/>
    <xf numFmtId="44" fontId="3" fillId="9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189-8E6A-4481-A46C-4E73F5627853}">
  <dimension ref="A1:BO62"/>
  <sheetViews>
    <sheetView tabSelected="1" topLeftCell="AX1" zoomScale="190" zoomScaleNormal="190" workbookViewId="0">
      <selection activeCell="AZ1" sqref="AZ1:BO44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12.85546875" bestFit="1" customWidth="1"/>
    <col min="4" max="4" width="10" bestFit="1" customWidth="1"/>
    <col min="5" max="5" width="13.42578125" bestFit="1" customWidth="1"/>
    <col min="6" max="6" width="15.85546875" bestFit="1" customWidth="1"/>
    <col min="7" max="7" width="16" bestFit="1" customWidth="1"/>
    <col min="8" max="8" width="8.7109375" bestFit="1" customWidth="1"/>
    <col min="9" max="9" width="16.140625" bestFit="1" customWidth="1"/>
    <col min="10" max="10" width="14.85546875" bestFit="1" customWidth="1"/>
    <col min="11" max="11" width="13" bestFit="1" customWidth="1"/>
    <col min="12" max="12" width="12.28515625" bestFit="1" customWidth="1"/>
    <col min="13" max="13" width="14.140625" bestFit="1" customWidth="1"/>
    <col min="14" max="14" width="8.28515625" bestFit="1" customWidth="1"/>
    <col min="15" max="15" width="23.28515625" bestFit="1" customWidth="1"/>
    <col min="16" max="16" width="14.28515625" bestFit="1" customWidth="1"/>
    <col min="17" max="17" width="10.7109375" bestFit="1" customWidth="1"/>
    <col min="18" max="18" width="11.42578125" bestFit="1" customWidth="1"/>
    <col min="19" max="19" width="13.5703125" bestFit="1" customWidth="1"/>
    <col min="20" max="20" width="12.85546875" bestFit="1" customWidth="1"/>
    <col min="21" max="21" width="10" bestFit="1" customWidth="1"/>
    <col min="22" max="22" width="13.42578125" bestFit="1" customWidth="1"/>
    <col min="23" max="23" width="15.85546875" bestFit="1" customWidth="1"/>
    <col min="24" max="24" width="16" bestFit="1" customWidth="1"/>
    <col min="25" max="25" width="8.7109375" bestFit="1" customWidth="1"/>
    <col min="26" max="26" width="16.140625" bestFit="1" customWidth="1"/>
    <col min="27" max="27" width="14.85546875" bestFit="1" customWidth="1"/>
    <col min="28" max="28" width="13" bestFit="1" customWidth="1"/>
    <col min="29" max="29" width="12.28515625" bestFit="1" customWidth="1"/>
    <col min="30" max="30" width="14.140625" bestFit="1" customWidth="1"/>
    <col min="31" max="31" width="8.28515625" bestFit="1" customWidth="1"/>
    <col min="32" max="32" width="23.28515625" bestFit="1" customWidth="1"/>
    <col min="33" max="33" width="14.28515625" bestFit="1" customWidth="1"/>
    <col min="34" max="34" width="12.5703125" bestFit="1" customWidth="1"/>
    <col min="35" max="35" width="11.42578125" bestFit="1" customWidth="1"/>
    <col min="36" max="36" width="13.5703125" bestFit="1" customWidth="1"/>
    <col min="37" max="37" width="12.85546875" bestFit="1" customWidth="1"/>
    <col min="38" max="38" width="10" bestFit="1" customWidth="1"/>
    <col min="39" max="39" width="13.42578125" bestFit="1" customWidth="1"/>
    <col min="40" max="40" width="15.85546875" bestFit="1" customWidth="1"/>
    <col min="41" max="41" width="16" bestFit="1" customWidth="1"/>
    <col min="42" max="42" width="8.7109375" bestFit="1" customWidth="1"/>
    <col min="43" max="43" width="16.140625" bestFit="1" customWidth="1"/>
    <col min="44" max="44" width="14.85546875" bestFit="1" customWidth="1"/>
    <col min="45" max="45" width="13" bestFit="1" customWidth="1"/>
    <col min="46" max="46" width="12.28515625" bestFit="1" customWidth="1"/>
    <col min="47" max="47" width="14.140625" bestFit="1" customWidth="1"/>
    <col min="48" max="48" width="8.28515625" bestFit="1" customWidth="1"/>
    <col min="49" max="49" width="23.28515625" bestFit="1" customWidth="1"/>
    <col min="50" max="50" width="14.28515625" bestFit="1" customWidth="1"/>
    <col min="51" max="51" width="16" bestFit="1" customWidth="1"/>
    <col min="52" max="52" width="11.42578125" bestFit="1" customWidth="1"/>
    <col min="53" max="53" width="13.5703125" bestFit="1" customWidth="1"/>
    <col min="54" max="54" width="12.85546875" bestFit="1" customWidth="1"/>
    <col min="55" max="55" width="10" bestFit="1" customWidth="1"/>
    <col min="56" max="56" width="13.42578125" bestFit="1" customWidth="1"/>
    <col min="57" max="57" width="15.85546875" bestFit="1" customWidth="1"/>
    <col min="58" max="58" width="16" bestFit="1" customWidth="1"/>
    <col min="59" max="59" width="8.7109375" bestFit="1" customWidth="1"/>
    <col min="60" max="60" width="16.140625" bestFit="1" customWidth="1"/>
    <col min="61" max="61" width="14.85546875" bestFit="1" customWidth="1"/>
    <col min="62" max="62" width="13" bestFit="1" customWidth="1"/>
    <col min="63" max="63" width="12.28515625" bestFit="1" customWidth="1"/>
    <col min="64" max="64" width="14.140625" bestFit="1" customWidth="1"/>
    <col min="65" max="65" width="8.28515625" bestFit="1" customWidth="1"/>
    <col min="66" max="66" width="23.28515625" bestFit="1" customWidth="1"/>
    <col min="67" max="67" width="14.28515625" bestFit="1" customWidth="1"/>
  </cols>
  <sheetData>
    <row r="1" spans="1:67" x14ac:dyDescent="0.25">
      <c r="A1" t="s">
        <v>21</v>
      </c>
      <c r="B1" t="s">
        <v>29</v>
      </c>
      <c r="C1" t="s">
        <v>24</v>
      </c>
      <c r="D1" s="20">
        <f>SUM(L4:L6)</f>
        <v>0</v>
      </c>
      <c r="E1" s="3" t="s">
        <v>4</v>
      </c>
      <c r="F1" s="4">
        <f>SUM(C4:C6)</f>
        <v>0</v>
      </c>
      <c r="G1" t="s">
        <v>27</v>
      </c>
      <c r="H1" s="4">
        <f>SUM(40-F1)</f>
        <v>40</v>
      </c>
      <c r="I1" s="1" t="s">
        <v>0</v>
      </c>
      <c r="J1" s="2">
        <v>27</v>
      </c>
      <c r="K1" s="1" t="s">
        <v>1</v>
      </c>
      <c r="L1" s="2">
        <v>27.5</v>
      </c>
      <c r="M1" s="1" t="s">
        <v>2</v>
      </c>
      <c r="N1" s="2">
        <v>28.5</v>
      </c>
      <c r="O1" s="1" t="s">
        <v>3</v>
      </c>
      <c r="P1" s="2">
        <v>29.5</v>
      </c>
      <c r="R1" t="s">
        <v>22</v>
      </c>
      <c r="S1" t="s">
        <v>32</v>
      </c>
      <c r="T1" t="s">
        <v>24</v>
      </c>
      <c r="U1" s="20">
        <f>SUM(AC4:AC6)</f>
        <v>0</v>
      </c>
      <c r="V1" s="3" t="s">
        <v>4</v>
      </c>
      <c r="W1" s="4">
        <f>SUM(T4:T6)</f>
        <v>0</v>
      </c>
      <c r="X1" t="s">
        <v>27</v>
      </c>
      <c r="Y1" s="4">
        <f>SUM(80-W1)</f>
        <v>80</v>
      </c>
      <c r="Z1" s="15" t="s">
        <v>0</v>
      </c>
      <c r="AA1" s="16">
        <v>31</v>
      </c>
      <c r="AB1" s="15" t="s">
        <v>1</v>
      </c>
      <c r="AC1" s="16">
        <v>31.5</v>
      </c>
      <c r="AD1" s="15" t="s">
        <v>2</v>
      </c>
      <c r="AE1" s="16">
        <v>32.5</v>
      </c>
      <c r="AF1" s="15" t="s">
        <v>3</v>
      </c>
      <c r="AG1" s="16">
        <v>33.5</v>
      </c>
      <c r="AI1" t="s">
        <v>23</v>
      </c>
      <c r="AJ1" t="s">
        <v>33</v>
      </c>
      <c r="AK1" t="s">
        <v>24</v>
      </c>
      <c r="AL1" s="20">
        <f>SUM(AT4:AT6)</f>
        <v>0</v>
      </c>
      <c r="AM1" s="3" t="s">
        <v>4</v>
      </c>
      <c r="AN1" s="4">
        <f>SUM(AK4:AK6)</f>
        <v>0</v>
      </c>
      <c r="AO1" t="s">
        <v>27</v>
      </c>
      <c r="AP1" s="4">
        <f>SUM(80-AN1)</f>
        <v>80</v>
      </c>
      <c r="AQ1" s="15" t="s">
        <v>0</v>
      </c>
      <c r="AR1" s="18">
        <v>37</v>
      </c>
      <c r="AS1" s="15" t="s">
        <v>1</v>
      </c>
      <c r="AT1" s="18">
        <v>37.5</v>
      </c>
      <c r="AU1" s="15" t="s">
        <v>2</v>
      </c>
      <c r="AV1" s="18">
        <v>38.5</v>
      </c>
      <c r="AW1" s="15" t="s">
        <v>3</v>
      </c>
      <c r="AX1" s="18">
        <v>39.5</v>
      </c>
      <c r="AZ1" t="s">
        <v>34</v>
      </c>
      <c r="BA1" t="s">
        <v>35</v>
      </c>
      <c r="BB1" t="s">
        <v>24</v>
      </c>
      <c r="BC1" s="20">
        <f>SUM(BK4:BK6)</f>
        <v>329.6</v>
      </c>
      <c r="BD1" s="3" t="s">
        <v>4</v>
      </c>
      <c r="BE1" s="4">
        <f>SUM(BB4:BB6)</f>
        <v>8</v>
      </c>
      <c r="BF1" t="s">
        <v>27</v>
      </c>
      <c r="BG1" s="4">
        <f>SUM(80-BE1)</f>
        <v>72</v>
      </c>
      <c r="BH1" s="15" t="s">
        <v>0</v>
      </c>
      <c r="BI1" s="18">
        <v>41.2</v>
      </c>
      <c r="BJ1" s="15" t="s">
        <v>1</v>
      </c>
      <c r="BK1" s="18">
        <v>42.2</v>
      </c>
      <c r="BL1" s="15" t="s">
        <v>2</v>
      </c>
      <c r="BM1" s="18">
        <v>44.2</v>
      </c>
      <c r="BN1" s="15" t="s">
        <v>3</v>
      </c>
      <c r="BO1" s="18">
        <v>46.2</v>
      </c>
    </row>
    <row r="2" spans="1:67" x14ac:dyDescent="0.25">
      <c r="C2" t="s">
        <v>25</v>
      </c>
      <c r="D2" s="20">
        <f>SUM(M4:M6)</f>
        <v>0</v>
      </c>
      <c r="E2" s="3" t="s">
        <v>9</v>
      </c>
      <c r="F2" s="4">
        <f>SUM(D4:D6)</f>
        <v>0</v>
      </c>
      <c r="G2" t="s">
        <v>28</v>
      </c>
      <c r="H2" s="4">
        <f>SUM(40-F2)</f>
        <v>40</v>
      </c>
      <c r="I2" s="1" t="s">
        <v>5</v>
      </c>
      <c r="J2" s="2">
        <v>27</v>
      </c>
      <c r="K2" s="1" t="s">
        <v>6</v>
      </c>
      <c r="L2" s="2">
        <v>28</v>
      </c>
      <c r="M2" s="1" t="s">
        <v>7</v>
      </c>
      <c r="N2" s="2">
        <v>29</v>
      </c>
      <c r="O2" s="1" t="s">
        <v>8</v>
      </c>
      <c r="P2" s="2">
        <v>30</v>
      </c>
      <c r="T2" t="s">
        <v>25</v>
      </c>
      <c r="U2" s="20">
        <f>SUM(AD4:AD6)</f>
        <v>0</v>
      </c>
      <c r="V2" s="3" t="s">
        <v>9</v>
      </c>
      <c r="W2" s="4">
        <f>SUM(U4:U6)</f>
        <v>0</v>
      </c>
      <c r="X2" t="s">
        <v>28</v>
      </c>
      <c r="Y2" s="4">
        <f>SUM(40-W2)</f>
        <v>40</v>
      </c>
      <c r="Z2" s="15" t="s">
        <v>5</v>
      </c>
      <c r="AA2" s="16">
        <v>31</v>
      </c>
      <c r="AB2" s="15" t="s">
        <v>6</v>
      </c>
      <c r="AC2" s="16">
        <v>32</v>
      </c>
      <c r="AD2" s="15" t="s">
        <v>7</v>
      </c>
      <c r="AE2" s="16">
        <v>33</v>
      </c>
      <c r="AF2" s="15" t="s">
        <v>8</v>
      </c>
      <c r="AG2" s="16">
        <v>34</v>
      </c>
      <c r="AK2" t="s">
        <v>25</v>
      </c>
      <c r="AL2" s="20">
        <f>SUM(AU4:AU6)</f>
        <v>0</v>
      </c>
      <c r="AM2" s="3" t="s">
        <v>9</v>
      </c>
      <c r="AN2" s="4">
        <f>SUM(AL4:AL6)</f>
        <v>0</v>
      </c>
      <c r="AO2" t="s">
        <v>28</v>
      </c>
      <c r="AP2" s="4">
        <f>SUM(40-AN2)</f>
        <v>40</v>
      </c>
      <c r="AQ2" s="15" t="s">
        <v>5</v>
      </c>
      <c r="AR2" s="18">
        <v>37</v>
      </c>
      <c r="AS2" s="15" t="s">
        <v>6</v>
      </c>
      <c r="AT2" s="18">
        <v>38</v>
      </c>
      <c r="AU2" s="15" t="s">
        <v>7</v>
      </c>
      <c r="AV2" s="18">
        <v>39</v>
      </c>
      <c r="AW2" s="15" t="s">
        <v>8</v>
      </c>
      <c r="AX2" s="18">
        <v>40</v>
      </c>
      <c r="BB2" t="s">
        <v>25</v>
      </c>
      <c r="BC2" s="20">
        <f>SUM(BL4:BL6)</f>
        <v>0</v>
      </c>
      <c r="BD2" s="3" t="s">
        <v>9</v>
      </c>
      <c r="BE2" s="4">
        <f>SUM(BC4:BC6)</f>
        <v>0</v>
      </c>
      <c r="BF2" t="s">
        <v>28</v>
      </c>
      <c r="BG2" s="4">
        <f>SUM(40-BE2)</f>
        <v>40</v>
      </c>
      <c r="BH2" s="15" t="s">
        <v>5</v>
      </c>
      <c r="BI2" s="18">
        <v>41.2</v>
      </c>
      <c r="BJ2" s="15" t="s">
        <v>6</v>
      </c>
      <c r="BK2" s="18">
        <v>43.2</v>
      </c>
      <c r="BL2" s="15" t="s">
        <v>7</v>
      </c>
      <c r="BM2" s="18">
        <v>45.2</v>
      </c>
      <c r="BN2" s="15" t="s">
        <v>8</v>
      </c>
      <c r="BO2" s="18">
        <v>47.2</v>
      </c>
    </row>
    <row r="3" spans="1:67" x14ac:dyDescent="0.25">
      <c r="A3" t="s">
        <v>13</v>
      </c>
      <c r="B3" t="s">
        <v>20</v>
      </c>
      <c r="C3" t="s">
        <v>4</v>
      </c>
      <c r="D3" t="s">
        <v>9</v>
      </c>
      <c r="E3" t="s">
        <v>19</v>
      </c>
      <c r="F3" t="s">
        <v>11</v>
      </c>
      <c r="G3" t="s">
        <v>12</v>
      </c>
      <c r="H3" t="s">
        <v>10</v>
      </c>
      <c r="I3" s="5" t="s">
        <v>14</v>
      </c>
      <c r="J3" t="s">
        <v>30</v>
      </c>
      <c r="K3" t="s">
        <v>26</v>
      </c>
      <c r="L3" t="s">
        <v>15</v>
      </c>
      <c r="M3" t="s">
        <v>16</v>
      </c>
      <c r="N3" t="s">
        <v>17</v>
      </c>
      <c r="O3" t="s">
        <v>31</v>
      </c>
      <c r="P3" t="s">
        <v>18</v>
      </c>
      <c r="R3" t="s">
        <v>13</v>
      </c>
      <c r="S3" t="s">
        <v>20</v>
      </c>
      <c r="T3" t="s">
        <v>4</v>
      </c>
      <c r="U3" t="s">
        <v>9</v>
      </c>
      <c r="V3" t="s">
        <v>19</v>
      </c>
      <c r="W3" t="s">
        <v>11</v>
      </c>
      <c r="X3" t="s">
        <v>12</v>
      </c>
      <c r="Y3" t="s">
        <v>10</v>
      </c>
      <c r="Z3" s="5" t="s">
        <v>14</v>
      </c>
      <c r="AA3" t="s">
        <v>30</v>
      </c>
      <c r="AB3" t="s">
        <v>26</v>
      </c>
      <c r="AC3" t="s">
        <v>15</v>
      </c>
      <c r="AD3" t="s">
        <v>16</v>
      </c>
      <c r="AE3" t="s">
        <v>17</v>
      </c>
      <c r="AF3" t="s">
        <v>31</v>
      </c>
      <c r="AG3" t="s">
        <v>18</v>
      </c>
      <c r="AI3" t="s">
        <v>13</v>
      </c>
      <c r="AJ3" t="s">
        <v>20</v>
      </c>
      <c r="AK3" t="s">
        <v>4</v>
      </c>
      <c r="AL3" t="s">
        <v>9</v>
      </c>
      <c r="AM3" t="s">
        <v>19</v>
      </c>
      <c r="AN3" t="s">
        <v>11</v>
      </c>
      <c r="AO3" t="s">
        <v>12</v>
      </c>
      <c r="AP3" t="s">
        <v>10</v>
      </c>
      <c r="AQ3" s="5" t="s">
        <v>14</v>
      </c>
      <c r="AR3" t="s">
        <v>30</v>
      </c>
      <c r="AS3" t="s">
        <v>26</v>
      </c>
      <c r="AT3" t="s">
        <v>15</v>
      </c>
      <c r="AU3" t="s">
        <v>16</v>
      </c>
      <c r="AV3" t="s">
        <v>17</v>
      </c>
      <c r="AW3" t="s">
        <v>31</v>
      </c>
      <c r="AX3" t="s">
        <v>18</v>
      </c>
      <c r="AZ3" t="s">
        <v>13</v>
      </c>
      <c r="BA3" t="s">
        <v>20</v>
      </c>
      <c r="BB3" t="s">
        <v>4</v>
      </c>
      <c r="BC3" t="s">
        <v>9</v>
      </c>
      <c r="BD3" t="s">
        <v>19</v>
      </c>
      <c r="BE3" t="s">
        <v>11</v>
      </c>
      <c r="BF3" t="s">
        <v>12</v>
      </c>
      <c r="BG3" t="s">
        <v>10</v>
      </c>
      <c r="BH3" s="5" t="s">
        <v>14</v>
      </c>
      <c r="BI3" t="s">
        <v>30</v>
      </c>
      <c r="BJ3" t="s">
        <v>26</v>
      </c>
      <c r="BK3" t="s">
        <v>15</v>
      </c>
      <c r="BL3" t="s">
        <v>16</v>
      </c>
      <c r="BM3" t="s">
        <v>17</v>
      </c>
      <c r="BN3" t="s">
        <v>31</v>
      </c>
      <c r="BO3" t="s">
        <v>18</v>
      </c>
    </row>
    <row r="4" spans="1:67" ht="19.5" x14ac:dyDescent="0.4">
      <c r="A4" s="7">
        <v>45290</v>
      </c>
      <c r="B4" s="12">
        <v>35</v>
      </c>
      <c r="C4" s="11">
        <v>0</v>
      </c>
      <c r="D4" s="11">
        <v>0</v>
      </c>
      <c r="E4" s="11">
        <v>0</v>
      </c>
      <c r="F4" s="6">
        <v>25</v>
      </c>
      <c r="G4" s="19">
        <f>SUM(F4+C4+D4+E4)</f>
        <v>25</v>
      </c>
      <c r="H4" t="str">
        <f>IF(G4&lt;=60,"27",IF(G4&lt;=70,"27.5",IF(G4&lt;=80,"28",IF(G4&lt;=90,"28.5",IF(G4&lt;=100,"29",IF(G4&lt;=110,"29.5",IF(G4&lt;=120,"30")))))))</f>
        <v>27</v>
      </c>
      <c r="I4" s="9">
        <f>SUM(G4*H4)-K4</f>
        <v>84.375</v>
      </c>
      <c r="J4" s="13">
        <v>45</v>
      </c>
      <c r="K4" s="8">
        <f>SUM(B4*16.875)</f>
        <v>590.625</v>
      </c>
      <c r="L4" s="10">
        <f>SUM(C4*H4)</f>
        <v>0</v>
      </c>
      <c r="M4" s="10">
        <f>SUM(D4*H4)</f>
        <v>0</v>
      </c>
      <c r="N4" s="10">
        <f>SUM(E4*H4)</f>
        <v>0</v>
      </c>
      <c r="O4" s="8">
        <f>SUM(K4+I4)</f>
        <v>675</v>
      </c>
      <c r="P4" s="21">
        <f>MAX(O4,K4)</f>
        <v>675</v>
      </c>
      <c r="R4" s="7">
        <v>45290</v>
      </c>
      <c r="S4" s="12">
        <v>45</v>
      </c>
      <c r="T4" s="11">
        <v>0</v>
      </c>
      <c r="U4" s="11">
        <v>0</v>
      </c>
      <c r="V4" s="11">
        <v>0</v>
      </c>
      <c r="W4" s="6">
        <v>55</v>
      </c>
      <c r="X4" s="19">
        <f>SUM(W4+T4+U4+V4)</f>
        <v>55</v>
      </c>
      <c r="Y4" t="str">
        <f>IF(W4&lt;=60,"31",IF(W4&lt;=70,"31.5",IF(W4&lt;=80,"32",IF(W4&lt;=90,"32.5",IF(W4&lt;=100,"33",IF(W4&lt;=110,"33.5",IF(W4&lt;=120,"34",)))))))</f>
        <v>31</v>
      </c>
      <c r="Z4" s="9">
        <f>SUM(X4*Y4)-AB4</f>
        <v>833.125</v>
      </c>
      <c r="AA4" s="13">
        <v>45</v>
      </c>
      <c r="AB4" s="8">
        <f>SUM(S4*19.375)</f>
        <v>871.875</v>
      </c>
      <c r="AC4" s="10">
        <f>SUM(T4*Y4)</f>
        <v>0</v>
      </c>
      <c r="AD4" s="10">
        <f>SUM(U4*Y4)</f>
        <v>0</v>
      </c>
      <c r="AE4" s="10">
        <f>SUM(V4*Y4)</f>
        <v>0</v>
      </c>
      <c r="AF4" s="8">
        <f>SUM(AB4+Z4)</f>
        <v>1705</v>
      </c>
      <c r="AG4" s="21">
        <f>MAX(AF4,AB4)</f>
        <v>1705</v>
      </c>
      <c r="AI4" s="7">
        <v>45290</v>
      </c>
      <c r="AJ4" s="12">
        <v>80</v>
      </c>
      <c r="AK4" s="11">
        <v>0</v>
      </c>
      <c r="AL4" s="11">
        <v>0</v>
      </c>
      <c r="AM4" s="11">
        <v>0</v>
      </c>
      <c r="AN4" s="6">
        <v>12</v>
      </c>
      <c r="AO4" s="19">
        <f>SUM(AN4+AK4+AL4+AM4)</f>
        <v>12</v>
      </c>
      <c r="AP4" t="str">
        <f>IF(AN4&lt;=60,"37",IF(AN4&lt;=70,"37.5",IF(AN4&lt;=80,"38",IF(AN4&lt;=90,"38.5",IF(AN4&lt;=100,"39",IF(AN4&lt;=110,"28.5",IF(AN4&lt;=120,"40",)))))))</f>
        <v>37</v>
      </c>
      <c r="AQ4" s="9">
        <f>SUM(AO4*AP4)-AS4</f>
        <v>-1406</v>
      </c>
      <c r="AR4" s="13">
        <v>45</v>
      </c>
      <c r="AS4" s="8">
        <f>SUM(AJ4*23.125)</f>
        <v>1850</v>
      </c>
      <c r="AT4" s="10">
        <f>SUM(AK4*AP4)</f>
        <v>0</v>
      </c>
      <c r="AU4" s="10">
        <f>SUM(AL4*AP4)</f>
        <v>0</v>
      </c>
      <c r="AV4" s="10">
        <f>SUM(AM4*AP4)</f>
        <v>0</v>
      </c>
      <c r="AW4" s="8">
        <f>SUM(AS4+AQ4)</f>
        <v>444</v>
      </c>
      <c r="AX4" s="21">
        <f>MAX(AW4,AS4)</f>
        <v>1850</v>
      </c>
      <c r="AZ4" s="7">
        <v>45290</v>
      </c>
      <c r="BA4" s="12">
        <v>25</v>
      </c>
      <c r="BB4" s="11">
        <v>8</v>
      </c>
      <c r="BC4" s="11">
        <v>0</v>
      </c>
      <c r="BD4" s="11">
        <v>0</v>
      </c>
      <c r="BE4" s="6">
        <v>0</v>
      </c>
      <c r="BF4" s="19">
        <f>SUM(BE4+BB4+BC4+BD4)</f>
        <v>8</v>
      </c>
      <c r="BG4" t="str">
        <f>IF(BE4&lt;=60,"41.2",IF(BE4&lt;=70,"42.2",IF(BE4&lt;=80,"43.2",IF(BE4&lt;=90,"44.2",IF(BE4&lt;=100,"45.2",IF(BE4&lt;=110,"46.2",IF(BE4&lt;=120,"47.2",)))))))</f>
        <v>41.2</v>
      </c>
      <c r="BH4" s="9">
        <f>SUM(BF4*BG4)-BJ4</f>
        <v>-314.14999999999998</v>
      </c>
      <c r="BI4" s="13">
        <f>IF(BB4+BC4+BD4+BA4&gt;80,"False",SUM(BB4+BC4+BD4+BA4))</f>
        <v>33</v>
      </c>
      <c r="BJ4" s="8">
        <f>SUM(BA4*25.75)</f>
        <v>643.75</v>
      </c>
      <c r="BK4" s="10">
        <f>SUM(BB4*BG4)</f>
        <v>329.6</v>
      </c>
      <c r="BL4" s="10">
        <f>SUM(BC4*BG4)</f>
        <v>0</v>
      </c>
      <c r="BM4" s="10">
        <f>SUM(BD4*BG4)</f>
        <v>0</v>
      </c>
      <c r="BN4" s="8">
        <f>SUM(BJ4+BH4)</f>
        <v>329.6</v>
      </c>
      <c r="BO4" s="21">
        <f>MAX(BN4,BJ4)</f>
        <v>643.75</v>
      </c>
    </row>
    <row r="5" spans="1:67" ht="19.5" x14ac:dyDescent="0.4">
      <c r="A5" s="14">
        <v>45276</v>
      </c>
      <c r="B5" s="12"/>
      <c r="C5" s="11"/>
      <c r="D5" s="11">
        <v>0</v>
      </c>
      <c r="E5" s="11">
        <v>0</v>
      </c>
      <c r="F5" s="6">
        <v>0</v>
      </c>
      <c r="G5" s="19">
        <f>SUM(F5+C5+D5+E5)</f>
        <v>0</v>
      </c>
      <c r="H5" t="str">
        <f>IF(G5&lt;=60,"27",IF(G5&lt;=70,"27.5",IF(G5&lt;=80,"28",IF(G5&lt;=90,"28.5",IF(G5&lt;=100,"29",IF(G5&lt;=110,"29.5",IF(G5&lt;=120,"30")))))))</f>
        <v>27</v>
      </c>
      <c r="I5" s="9">
        <f t="shared" ref="I5:I44" si="0">SUM(G5*H5)-K5</f>
        <v>0</v>
      </c>
      <c r="J5" s="13">
        <f>IF(C5+D5+E5+B5&gt;80,"False",SUM(C5+D5+E5+B5))</f>
        <v>0</v>
      </c>
      <c r="K5" s="8">
        <f t="shared" ref="K5:K44" si="1">SUM(B5*16.875)</f>
        <v>0</v>
      </c>
      <c r="L5" s="10">
        <f>SUM(C5*H5)</f>
        <v>0</v>
      </c>
      <c r="M5" s="10">
        <f>SUM(D5*H5)</f>
        <v>0</v>
      </c>
      <c r="N5" s="10">
        <f>SUM(E5*H5)</f>
        <v>0</v>
      </c>
      <c r="O5" s="8">
        <f>SUM(K5+I5)</f>
        <v>0</v>
      </c>
      <c r="P5" s="21">
        <f t="shared" ref="P5:P44" si="2">MAX(O5,K5)</f>
        <v>0</v>
      </c>
      <c r="R5" s="14">
        <v>45276</v>
      </c>
      <c r="S5" s="12">
        <v>12</v>
      </c>
      <c r="T5" s="11">
        <v>0</v>
      </c>
      <c r="U5" s="11">
        <v>0</v>
      </c>
      <c r="V5" s="11">
        <v>0</v>
      </c>
      <c r="W5" s="6">
        <v>5</v>
      </c>
      <c r="X5" s="19">
        <f>SUM(W5+T5+U5+V5)</f>
        <v>5</v>
      </c>
      <c r="Y5" t="str">
        <f t="shared" ref="Y5:Y44" si="3">IF(W5&lt;=60,"31",IF(W5&lt;=70,"31.5",IF(W5&lt;=80,"32",IF(W5&lt;=90,"32.5",IF(W5&lt;=100,"33",IF(W5&lt;=110,"33.5",IF(W5&lt;=120,"34",)))))))</f>
        <v>31</v>
      </c>
      <c r="Z5" s="9">
        <f t="shared" ref="Z5:Z44" si="4">SUM(X5*Y5)-AB5</f>
        <v>-77.5</v>
      </c>
      <c r="AA5" s="13">
        <f>IF(T5+U5+V5+S5&gt;80,"False",SUM(T5+U5+V5+S5))</f>
        <v>12</v>
      </c>
      <c r="AB5" s="8">
        <f t="shared" ref="AB5:AB44" si="5">SUM(S5*19.375)</f>
        <v>232.5</v>
      </c>
      <c r="AC5" s="10">
        <f>SUM(T5*Y5)</f>
        <v>0</v>
      </c>
      <c r="AD5" s="10">
        <f>SUM(U5*Y5)</f>
        <v>0</v>
      </c>
      <c r="AE5" s="10">
        <f>SUM(V5*Y5)</f>
        <v>0</v>
      </c>
      <c r="AF5" s="8">
        <f>SUM(AB5+Z5)</f>
        <v>155</v>
      </c>
      <c r="AG5" s="21">
        <f t="shared" ref="AG5:AG44" si="6">MAX(AF5,AB5)</f>
        <v>232.5</v>
      </c>
      <c r="AI5" s="14">
        <v>45276</v>
      </c>
      <c r="AJ5" s="12">
        <v>25</v>
      </c>
      <c r="AK5" s="11">
        <v>0</v>
      </c>
      <c r="AL5" s="11">
        <v>0</v>
      </c>
      <c r="AM5" s="11">
        <v>0</v>
      </c>
      <c r="AN5" s="6">
        <v>25</v>
      </c>
      <c r="AO5" s="19">
        <f>SUM(AN5+AK5+AL5+AM5)</f>
        <v>25</v>
      </c>
      <c r="AP5" t="str">
        <f t="shared" ref="AP5:AP44" si="7">IF(AN5&lt;=60,"37",IF(AN5&lt;=70,"37.5",IF(AN5&lt;=80,"38",IF(AN5&lt;=90,"38.5",IF(AN5&lt;=100,"39",IF(AN5&lt;=110,"28.5",IF(AN5&lt;=120,"40",)))))))</f>
        <v>37</v>
      </c>
      <c r="AQ5" s="9">
        <f t="shared" ref="AQ5:AQ44" si="8">SUM(AO5*AP5)-AS5</f>
        <v>346.875</v>
      </c>
      <c r="AR5" s="13">
        <f>IF(AK5+AL5+AM5+AJ5&gt;80,"False",SUM(AK5+AL5+AM5+AJ5))</f>
        <v>25</v>
      </c>
      <c r="AS5" s="8">
        <f t="shared" ref="AS5:AS44" si="9">SUM(AJ5*23.125)</f>
        <v>578.125</v>
      </c>
      <c r="AT5" s="10">
        <f>SUM(AK5*AP5)</f>
        <v>0</v>
      </c>
      <c r="AU5" s="10">
        <f>SUM(AL5*AP5)</f>
        <v>0</v>
      </c>
      <c r="AV5" s="10">
        <f>SUM(AM5*AP5)</f>
        <v>0</v>
      </c>
      <c r="AW5" s="8">
        <f>SUM(AS5+AQ5)</f>
        <v>925</v>
      </c>
      <c r="AX5" s="21">
        <f t="shared" ref="AX5:AX44" si="10">MAX(AW5,AS5)</f>
        <v>925</v>
      </c>
      <c r="AZ5" s="14">
        <v>45276</v>
      </c>
      <c r="BA5" s="12">
        <v>0</v>
      </c>
      <c r="BB5" s="11">
        <v>0</v>
      </c>
      <c r="BC5" s="11">
        <v>0</v>
      </c>
      <c r="BD5" s="11">
        <v>0</v>
      </c>
      <c r="BE5" s="6">
        <v>0</v>
      </c>
      <c r="BF5" s="19">
        <f>SUM(BE5+BB5+BC5+BD5)</f>
        <v>0</v>
      </c>
      <c r="BG5" t="str">
        <f t="shared" ref="BG5:BG44" si="11">IF(BE5&lt;=60,"41.2",IF(BE5&lt;=70,"42.2",IF(BE5&lt;=80,"43.2",IF(BE5&lt;=90,"44.2",IF(BE5&lt;=100,"45.2",IF(BE5&lt;=110,"46.2",IF(BE5&lt;=120,"47.2",)))))))</f>
        <v>41.2</v>
      </c>
      <c r="BH5" s="9">
        <f t="shared" ref="BH5:BH44" si="12">SUM(BF5*BG5)-BJ5</f>
        <v>0</v>
      </c>
      <c r="BI5" s="13">
        <f>IF(BB5+BC5+BD5+BA5&gt;80,"False",SUM(BB5+BC5+BD5+BA5))</f>
        <v>0</v>
      </c>
      <c r="BJ5" s="8">
        <f t="shared" ref="BJ5:BJ44" si="13">SUM(BA5*25.75)</f>
        <v>0</v>
      </c>
      <c r="BK5" s="10">
        <f>SUM(BB5*BG5)</f>
        <v>0</v>
      </c>
      <c r="BL5" s="10">
        <f>SUM(BC5*BG5)</f>
        <v>0</v>
      </c>
      <c r="BM5" s="10">
        <f>SUM(BD5*BG5)</f>
        <v>0</v>
      </c>
      <c r="BN5" s="8">
        <f>SUM(BJ5+BH5)</f>
        <v>0</v>
      </c>
      <c r="BO5" s="21">
        <f t="shared" ref="BO5:BO44" si="14">MAX(BN5,BJ5)</f>
        <v>0</v>
      </c>
    </row>
    <row r="6" spans="1:67" ht="19.5" x14ac:dyDescent="0.4">
      <c r="A6" s="14">
        <v>45262</v>
      </c>
      <c r="B6" s="12">
        <v>12</v>
      </c>
      <c r="C6" s="11"/>
      <c r="D6" s="11"/>
      <c r="E6" s="11">
        <v>0</v>
      </c>
      <c r="F6" s="6">
        <v>0</v>
      </c>
      <c r="G6" s="19">
        <f>SUM(F6+C6+D6+E6)</f>
        <v>0</v>
      </c>
      <c r="H6" t="str">
        <f>IF(G6&lt;=60,"27",IF(G6&lt;=70,"27.5",IF(G6&lt;=80,"28",IF(G6&lt;=90,"28.5",IF(G6&lt;=100,"29",IF(G6&lt;=110,"29.5",IF(G6&lt;=120,"30")))))))</f>
        <v>27</v>
      </c>
      <c r="I6" s="9">
        <f t="shared" si="0"/>
        <v>-202.5</v>
      </c>
      <c r="J6" s="13">
        <f>IF(C6+D6+E6+B6&gt;80,"False",SUM(C6+D6+E6+B6))</f>
        <v>12</v>
      </c>
      <c r="K6" s="8">
        <f t="shared" si="1"/>
        <v>202.5</v>
      </c>
      <c r="L6" s="10">
        <f>SUM(C6*H6)</f>
        <v>0</v>
      </c>
      <c r="M6" s="10">
        <f>SUM(D6*H6)</f>
        <v>0</v>
      </c>
      <c r="N6" s="10">
        <f>SUM(E6*H6)</f>
        <v>0</v>
      </c>
      <c r="O6" s="8">
        <f>SUM(K6+I6+L6+M6+N6)</f>
        <v>0</v>
      </c>
      <c r="P6" s="21">
        <f t="shared" si="2"/>
        <v>202.5</v>
      </c>
      <c r="R6" s="14">
        <v>45262</v>
      </c>
      <c r="S6" s="12"/>
      <c r="T6" s="11"/>
      <c r="U6" s="11"/>
      <c r="V6" s="11">
        <v>0</v>
      </c>
      <c r="W6" s="6">
        <v>12</v>
      </c>
      <c r="X6" s="19">
        <f>SUM(W6+T6+U6+V6)</f>
        <v>12</v>
      </c>
      <c r="Y6" t="str">
        <f t="shared" si="3"/>
        <v>31</v>
      </c>
      <c r="Z6" s="9">
        <f t="shared" si="4"/>
        <v>372</v>
      </c>
      <c r="AA6" s="13">
        <f>IF(T6+U6+V6+S6&gt;80,"False",SUM(T6+U6+V6+S6))</f>
        <v>0</v>
      </c>
      <c r="AB6" s="8">
        <f t="shared" si="5"/>
        <v>0</v>
      </c>
      <c r="AC6" s="10">
        <f>SUM(T6*Y6)</f>
        <v>0</v>
      </c>
      <c r="AD6" s="10">
        <f>SUM(U6*Y6)</f>
        <v>0</v>
      </c>
      <c r="AE6" s="10">
        <f>SUM(V6*Y6)</f>
        <v>0</v>
      </c>
      <c r="AF6" s="8">
        <f>SUM(AB6+Z6+AC6+AD6+AE6)</f>
        <v>372</v>
      </c>
      <c r="AG6" s="21">
        <f t="shared" si="6"/>
        <v>372</v>
      </c>
      <c r="AI6" s="14">
        <v>45262</v>
      </c>
      <c r="AJ6" s="12"/>
      <c r="AK6" s="11"/>
      <c r="AL6" s="11"/>
      <c r="AM6" s="11">
        <v>0</v>
      </c>
      <c r="AN6" s="6">
        <v>12</v>
      </c>
      <c r="AO6" s="19">
        <f>SUM(AN6+AK6+AL6+AM6)</f>
        <v>12</v>
      </c>
      <c r="AP6" t="str">
        <f t="shared" si="7"/>
        <v>37</v>
      </c>
      <c r="AQ6" s="9">
        <f t="shared" si="8"/>
        <v>444</v>
      </c>
      <c r="AR6" s="13">
        <f>IF(AK6+AL6+AM6+AJ6&gt;80,"False",SUM(AK6+AL6+AM6+AJ6))</f>
        <v>0</v>
      </c>
      <c r="AS6" s="8">
        <f t="shared" si="9"/>
        <v>0</v>
      </c>
      <c r="AT6" s="10">
        <f>SUM(AK6*AP6)</f>
        <v>0</v>
      </c>
      <c r="AU6" s="10">
        <f>SUM(AL6*AP6)</f>
        <v>0</v>
      </c>
      <c r="AV6" s="10">
        <f>SUM(AM6*AP6)</f>
        <v>0</v>
      </c>
      <c r="AW6" s="8">
        <f>SUM(AS6+AQ6+AT6+AU6+AV6)</f>
        <v>444</v>
      </c>
      <c r="AX6" s="21">
        <f t="shared" si="10"/>
        <v>444</v>
      </c>
      <c r="AZ6" s="14">
        <v>45262</v>
      </c>
      <c r="BA6" s="12"/>
      <c r="BB6" s="11"/>
      <c r="BC6" s="11"/>
      <c r="BD6" s="11">
        <v>0</v>
      </c>
      <c r="BE6" s="6">
        <v>0</v>
      </c>
      <c r="BF6" s="19">
        <f>SUM(BE6+BB6+BC6+BD6)</f>
        <v>0</v>
      </c>
      <c r="BG6" t="str">
        <f t="shared" si="11"/>
        <v>41.2</v>
      </c>
      <c r="BH6" s="9">
        <f t="shared" si="12"/>
        <v>0</v>
      </c>
      <c r="BI6" s="13">
        <f>IF(BB6+BC6+BD6+BA6&gt;80,"False",SUM(BB6+BC6+BD6+BA6))</f>
        <v>0</v>
      </c>
      <c r="BJ6" s="8">
        <f t="shared" si="13"/>
        <v>0</v>
      </c>
      <c r="BK6" s="10">
        <f>SUM(BB6*BG6)</f>
        <v>0</v>
      </c>
      <c r="BL6" s="10">
        <f>SUM(BC6*BG6)</f>
        <v>0</v>
      </c>
      <c r="BM6" s="10">
        <f>SUM(BD6*BG6)</f>
        <v>0</v>
      </c>
      <c r="BN6" s="8">
        <f>SUM(BJ6+BH6+BK6+BL6+BM6)</f>
        <v>0</v>
      </c>
      <c r="BO6" s="21">
        <f t="shared" si="14"/>
        <v>0</v>
      </c>
    </row>
    <row r="7" spans="1:67" ht="19.5" x14ac:dyDescent="0.4">
      <c r="A7" s="7">
        <v>45248</v>
      </c>
      <c r="B7" s="12"/>
      <c r="C7" s="11"/>
      <c r="D7" s="11"/>
      <c r="E7" s="11">
        <v>0</v>
      </c>
      <c r="F7" s="6"/>
      <c r="G7" s="19">
        <f t="shared" ref="G7:G44" si="15">SUM(F7+C7+D7+E7)</f>
        <v>0</v>
      </c>
      <c r="H7" t="str">
        <f t="shared" ref="H7:H44" si="16">IF(G7&lt;=60,"27",IF(G7&lt;=70,"27.5",IF(G7&lt;=80,"28",IF(G7&lt;=90,"28.5",IF(G7&lt;=100,"29",IF(G7&lt;=110,"29.5",IF(G7&lt;=120,"30")))))))</f>
        <v>27</v>
      </c>
      <c r="I7" s="9">
        <f t="shared" si="0"/>
        <v>0</v>
      </c>
      <c r="J7" s="13">
        <f t="shared" ref="J7:J44" si="17">IF(C7+D7+E7+B7&gt;80,"False",SUM(C7+D7+E7+B7))</f>
        <v>0</v>
      </c>
      <c r="K7" s="8">
        <f t="shared" si="1"/>
        <v>0</v>
      </c>
      <c r="L7" s="10">
        <f t="shared" ref="L7:L44" si="18">SUM(C7*H7)</f>
        <v>0</v>
      </c>
      <c r="M7" s="10">
        <f t="shared" ref="M7:M44" si="19">SUM(D7*H7)</f>
        <v>0</v>
      </c>
      <c r="N7" s="10">
        <f t="shared" ref="N7:N44" si="20">SUM(E7*H7)</f>
        <v>0</v>
      </c>
      <c r="O7" s="8">
        <f t="shared" ref="O7:O44" si="21">SUM(K7+I7+L7+M7+N7)</f>
        <v>0</v>
      </c>
      <c r="P7" s="21">
        <f t="shared" si="2"/>
        <v>0</v>
      </c>
      <c r="R7" s="7">
        <v>45248</v>
      </c>
      <c r="S7" s="12"/>
      <c r="T7" s="11"/>
      <c r="U7" s="11"/>
      <c r="V7" s="11">
        <v>0</v>
      </c>
      <c r="W7" s="6"/>
      <c r="X7" s="19">
        <f t="shared" ref="X7:X44" si="22">SUM(W7+T7+U7+V7)</f>
        <v>0</v>
      </c>
      <c r="Y7" t="str">
        <f t="shared" si="3"/>
        <v>31</v>
      </c>
      <c r="Z7" s="9">
        <f t="shared" si="4"/>
        <v>0</v>
      </c>
      <c r="AA7" s="13">
        <f t="shared" ref="AA7:AA44" si="23">IF(T7+U7+V7+S7&gt;80,"False",SUM(T7+U7+V7+S7))</f>
        <v>0</v>
      </c>
      <c r="AB7" s="8">
        <f t="shared" si="5"/>
        <v>0</v>
      </c>
      <c r="AC7" s="10">
        <f t="shared" ref="AC7:AC44" si="24">SUM(T7*Y7)</f>
        <v>0</v>
      </c>
      <c r="AD7" s="10">
        <f t="shared" ref="AD7:AD44" si="25">SUM(U7*Y7)</f>
        <v>0</v>
      </c>
      <c r="AE7" s="10">
        <f t="shared" ref="AE7:AE44" si="26">SUM(V7*Y7)</f>
        <v>0</v>
      </c>
      <c r="AF7" s="8">
        <f t="shared" ref="AF7:AF44" si="27">SUM(AB7+Z7+AC7+AD7+AE7)</f>
        <v>0</v>
      </c>
      <c r="AG7" s="21">
        <f t="shared" si="6"/>
        <v>0</v>
      </c>
      <c r="AI7" s="7">
        <v>45248</v>
      </c>
      <c r="AJ7" s="12"/>
      <c r="AK7" s="11"/>
      <c r="AL7" s="11"/>
      <c r="AM7" s="11">
        <v>0</v>
      </c>
      <c r="AN7" s="6"/>
      <c r="AO7" s="19">
        <f t="shared" ref="AO7:AO44" si="28">SUM(AN7+AK7+AL7+AM7)</f>
        <v>0</v>
      </c>
      <c r="AP7" t="str">
        <f t="shared" si="7"/>
        <v>37</v>
      </c>
      <c r="AQ7" s="9">
        <f t="shared" si="8"/>
        <v>0</v>
      </c>
      <c r="AR7" s="13">
        <f t="shared" ref="AR7:AR44" si="29">IF(AK7+AL7+AM7+AJ7&gt;80,"False",SUM(AK7+AL7+AM7+AJ7))</f>
        <v>0</v>
      </c>
      <c r="AS7" s="8">
        <f t="shared" si="9"/>
        <v>0</v>
      </c>
      <c r="AT7" s="10">
        <f t="shared" ref="AT7:AT44" si="30">SUM(AK7*AP7)</f>
        <v>0</v>
      </c>
      <c r="AU7" s="10">
        <f t="shared" ref="AU7:AU44" si="31">SUM(AL7*AP7)</f>
        <v>0</v>
      </c>
      <c r="AV7" s="10">
        <f t="shared" ref="AV7:AV44" si="32">SUM(AM7*AP7)</f>
        <v>0</v>
      </c>
      <c r="AW7" s="8">
        <f t="shared" ref="AW7:AW44" si="33">SUM(AS7+AQ7+AT7+AU7+AV7)</f>
        <v>0</v>
      </c>
      <c r="AX7" s="21">
        <f t="shared" si="10"/>
        <v>0</v>
      </c>
      <c r="AZ7" s="7">
        <v>45248</v>
      </c>
      <c r="BA7" s="12"/>
      <c r="BB7" s="11"/>
      <c r="BC7" s="11"/>
      <c r="BD7" s="11">
        <v>0</v>
      </c>
      <c r="BE7" s="6"/>
      <c r="BF7" s="19">
        <f t="shared" ref="BF7:BF44" si="34">SUM(BE7+BB7+BC7+BD7)</f>
        <v>0</v>
      </c>
      <c r="BG7" t="str">
        <f t="shared" si="11"/>
        <v>41.2</v>
      </c>
      <c r="BH7" s="9">
        <f t="shared" si="12"/>
        <v>0</v>
      </c>
      <c r="BI7" s="13">
        <f t="shared" ref="BI7:BI44" si="35">IF(BB7+BC7+BD7+BA7&gt;80,"False",SUM(BB7+BC7+BD7+BA7))</f>
        <v>0</v>
      </c>
      <c r="BJ7" s="8">
        <f t="shared" si="13"/>
        <v>0</v>
      </c>
      <c r="BK7" s="10">
        <f t="shared" ref="BK7:BK44" si="36">SUM(BB7*BG7)</f>
        <v>0</v>
      </c>
      <c r="BL7" s="10">
        <f t="shared" ref="BL7:BL44" si="37">SUM(BC7*BG7)</f>
        <v>0</v>
      </c>
      <c r="BM7" s="10">
        <f t="shared" ref="BM7:BM44" si="38">SUM(BD7*BG7)</f>
        <v>0</v>
      </c>
      <c r="BN7" s="8">
        <f t="shared" ref="BN7:BN44" si="39">SUM(BJ7+BH7+BK7+BL7+BM7)</f>
        <v>0</v>
      </c>
      <c r="BO7" s="21">
        <f t="shared" si="14"/>
        <v>0</v>
      </c>
    </row>
    <row r="8" spans="1:67" ht="19.5" x14ac:dyDescent="0.4">
      <c r="A8" s="14">
        <v>45234</v>
      </c>
      <c r="B8" s="12"/>
      <c r="C8" s="11"/>
      <c r="D8" s="11"/>
      <c r="E8" s="11">
        <v>0</v>
      </c>
      <c r="F8" s="6"/>
      <c r="G8" s="19">
        <f t="shared" si="15"/>
        <v>0</v>
      </c>
      <c r="H8" t="str">
        <f t="shared" si="16"/>
        <v>27</v>
      </c>
      <c r="I8" s="9">
        <f t="shared" si="0"/>
        <v>0</v>
      </c>
      <c r="J8" s="13">
        <f t="shared" si="17"/>
        <v>0</v>
      </c>
      <c r="K8" s="8">
        <f t="shared" si="1"/>
        <v>0</v>
      </c>
      <c r="L8" s="10">
        <f t="shared" si="18"/>
        <v>0</v>
      </c>
      <c r="M8" s="10">
        <f t="shared" si="19"/>
        <v>0</v>
      </c>
      <c r="N8" s="10">
        <f t="shared" si="20"/>
        <v>0</v>
      </c>
      <c r="O8" s="8">
        <f t="shared" si="21"/>
        <v>0</v>
      </c>
      <c r="P8" s="21">
        <f t="shared" si="2"/>
        <v>0</v>
      </c>
      <c r="R8" s="14">
        <v>45234</v>
      </c>
      <c r="S8" s="12"/>
      <c r="T8" s="11"/>
      <c r="U8" s="11"/>
      <c r="V8" s="11">
        <v>0</v>
      </c>
      <c r="W8" s="6"/>
      <c r="X8" s="19">
        <f t="shared" si="22"/>
        <v>0</v>
      </c>
      <c r="Y8" t="str">
        <f t="shared" si="3"/>
        <v>31</v>
      </c>
      <c r="Z8" s="9">
        <f t="shared" si="4"/>
        <v>0</v>
      </c>
      <c r="AA8" s="13">
        <f t="shared" si="23"/>
        <v>0</v>
      </c>
      <c r="AB8" s="8">
        <f t="shared" si="5"/>
        <v>0</v>
      </c>
      <c r="AC8" s="10">
        <f t="shared" si="24"/>
        <v>0</v>
      </c>
      <c r="AD8" s="10">
        <f t="shared" si="25"/>
        <v>0</v>
      </c>
      <c r="AE8" s="10">
        <f t="shared" si="26"/>
        <v>0</v>
      </c>
      <c r="AF8" s="8">
        <f t="shared" si="27"/>
        <v>0</v>
      </c>
      <c r="AG8" s="21">
        <f t="shared" si="6"/>
        <v>0</v>
      </c>
      <c r="AI8" s="14">
        <v>45234</v>
      </c>
      <c r="AJ8" s="12"/>
      <c r="AK8" s="11"/>
      <c r="AL8" s="11"/>
      <c r="AM8" s="11">
        <v>0</v>
      </c>
      <c r="AN8" s="6"/>
      <c r="AO8" s="19">
        <f t="shared" si="28"/>
        <v>0</v>
      </c>
      <c r="AP8" t="str">
        <f t="shared" si="7"/>
        <v>37</v>
      </c>
      <c r="AQ8" s="9">
        <f t="shared" si="8"/>
        <v>0</v>
      </c>
      <c r="AR8" s="13">
        <f t="shared" si="29"/>
        <v>0</v>
      </c>
      <c r="AS8" s="8">
        <f t="shared" si="9"/>
        <v>0</v>
      </c>
      <c r="AT8" s="10">
        <f t="shared" si="30"/>
        <v>0</v>
      </c>
      <c r="AU8" s="10">
        <f t="shared" si="31"/>
        <v>0</v>
      </c>
      <c r="AV8" s="10">
        <f t="shared" si="32"/>
        <v>0</v>
      </c>
      <c r="AW8" s="8">
        <f t="shared" si="33"/>
        <v>0</v>
      </c>
      <c r="AX8" s="21">
        <f t="shared" si="10"/>
        <v>0</v>
      </c>
      <c r="AZ8" s="14">
        <v>45234</v>
      </c>
      <c r="BA8" s="12"/>
      <c r="BB8" s="11"/>
      <c r="BC8" s="11"/>
      <c r="BD8" s="11">
        <v>0</v>
      </c>
      <c r="BE8" s="6"/>
      <c r="BF8" s="19">
        <f t="shared" si="34"/>
        <v>0</v>
      </c>
      <c r="BG8" t="str">
        <f t="shared" si="11"/>
        <v>41.2</v>
      </c>
      <c r="BH8" s="9">
        <f t="shared" si="12"/>
        <v>0</v>
      </c>
      <c r="BI8" s="13">
        <f t="shared" si="35"/>
        <v>0</v>
      </c>
      <c r="BJ8" s="8">
        <f t="shared" si="13"/>
        <v>0</v>
      </c>
      <c r="BK8" s="10">
        <f t="shared" si="36"/>
        <v>0</v>
      </c>
      <c r="BL8" s="10">
        <f t="shared" si="37"/>
        <v>0</v>
      </c>
      <c r="BM8" s="10">
        <f t="shared" si="38"/>
        <v>0</v>
      </c>
      <c r="BN8" s="8">
        <f t="shared" si="39"/>
        <v>0</v>
      </c>
      <c r="BO8" s="21">
        <f t="shared" si="14"/>
        <v>0</v>
      </c>
    </row>
    <row r="9" spans="1:67" ht="19.5" x14ac:dyDescent="0.4">
      <c r="A9" s="14">
        <v>45220</v>
      </c>
      <c r="B9" s="12"/>
      <c r="C9" s="11"/>
      <c r="D9" s="11"/>
      <c r="E9" s="11">
        <v>0</v>
      </c>
      <c r="F9" s="6"/>
      <c r="G9" s="19">
        <f t="shared" si="15"/>
        <v>0</v>
      </c>
      <c r="H9" t="str">
        <f t="shared" si="16"/>
        <v>27</v>
      </c>
      <c r="I9" s="9">
        <f t="shared" si="0"/>
        <v>0</v>
      </c>
      <c r="J9" s="13">
        <f t="shared" si="17"/>
        <v>0</v>
      </c>
      <c r="K9" s="8">
        <f t="shared" si="1"/>
        <v>0</v>
      </c>
      <c r="L9" s="10">
        <f t="shared" si="18"/>
        <v>0</v>
      </c>
      <c r="M9" s="10">
        <f t="shared" si="19"/>
        <v>0</v>
      </c>
      <c r="N9" s="10">
        <f t="shared" si="20"/>
        <v>0</v>
      </c>
      <c r="O9" s="8">
        <f t="shared" si="21"/>
        <v>0</v>
      </c>
      <c r="P9" s="21">
        <f t="shared" si="2"/>
        <v>0</v>
      </c>
      <c r="R9" s="14">
        <v>45220</v>
      </c>
      <c r="S9" s="12"/>
      <c r="T9" s="11"/>
      <c r="U9" s="11"/>
      <c r="V9" s="11">
        <v>0</v>
      </c>
      <c r="W9" s="6"/>
      <c r="X9" s="19">
        <f t="shared" si="22"/>
        <v>0</v>
      </c>
      <c r="Y9" t="str">
        <f t="shared" si="3"/>
        <v>31</v>
      </c>
      <c r="Z9" s="9">
        <f t="shared" si="4"/>
        <v>0</v>
      </c>
      <c r="AA9" s="13">
        <f t="shared" si="23"/>
        <v>0</v>
      </c>
      <c r="AB9" s="8">
        <f t="shared" si="5"/>
        <v>0</v>
      </c>
      <c r="AC9" s="10">
        <f t="shared" si="24"/>
        <v>0</v>
      </c>
      <c r="AD9" s="10">
        <f t="shared" si="25"/>
        <v>0</v>
      </c>
      <c r="AE9" s="10">
        <f t="shared" si="26"/>
        <v>0</v>
      </c>
      <c r="AF9" s="8">
        <f t="shared" si="27"/>
        <v>0</v>
      </c>
      <c r="AG9" s="21">
        <f t="shared" si="6"/>
        <v>0</v>
      </c>
      <c r="AI9" s="14">
        <v>45220</v>
      </c>
      <c r="AJ9" s="12"/>
      <c r="AK9" s="11"/>
      <c r="AL9" s="11"/>
      <c r="AM9" s="11">
        <v>0</v>
      </c>
      <c r="AN9" s="6"/>
      <c r="AO9" s="19">
        <f t="shared" si="28"/>
        <v>0</v>
      </c>
      <c r="AP9" t="str">
        <f t="shared" si="7"/>
        <v>37</v>
      </c>
      <c r="AQ9" s="9">
        <f t="shared" si="8"/>
        <v>0</v>
      </c>
      <c r="AR9" s="13">
        <f t="shared" si="29"/>
        <v>0</v>
      </c>
      <c r="AS9" s="8">
        <f t="shared" si="9"/>
        <v>0</v>
      </c>
      <c r="AT9" s="10">
        <f t="shared" si="30"/>
        <v>0</v>
      </c>
      <c r="AU9" s="10">
        <f t="shared" si="31"/>
        <v>0</v>
      </c>
      <c r="AV9" s="10">
        <f t="shared" si="32"/>
        <v>0</v>
      </c>
      <c r="AW9" s="8">
        <f t="shared" si="33"/>
        <v>0</v>
      </c>
      <c r="AX9" s="21">
        <f t="shared" si="10"/>
        <v>0</v>
      </c>
      <c r="AZ9" s="14">
        <v>45220</v>
      </c>
      <c r="BA9" s="12"/>
      <c r="BB9" s="11"/>
      <c r="BC9" s="11"/>
      <c r="BD9" s="11">
        <v>0</v>
      </c>
      <c r="BE9" s="6"/>
      <c r="BF9" s="19">
        <f t="shared" si="34"/>
        <v>0</v>
      </c>
      <c r="BG9" t="str">
        <f t="shared" si="11"/>
        <v>41.2</v>
      </c>
      <c r="BH9" s="9">
        <f t="shared" si="12"/>
        <v>0</v>
      </c>
      <c r="BI9" s="13">
        <f t="shared" si="35"/>
        <v>0</v>
      </c>
      <c r="BJ9" s="8">
        <f t="shared" si="13"/>
        <v>0</v>
      </c>
      <c r="BK9" s="10">
        <f t="shared" si="36"/>
        <v>0</v>
      </c>
      <c r="BL9" s="10">
        <f t="shared" si="37"/>
        <v>0</v>
      </c>
      <c r="BM9" s="10">
        <f t="shared" si="38"/>
        <v>0</v>
      </c>
      <c r="BN9" s="8">
        <f t="shared" si="39"/>
        <v>0</v>
      </c>
      <c r="BO9" s="21">
        <f t="shared" si="14"/>
        <v>0</v>
      </c>
    </row>
    <row r="10" spans="1:67" ht="19.5" x14ac:dyDescent="0.4">
      <c r="A10" s="7">
        <v>45206</v>
      </c>
      <c r="B10" s="12"/>
      <c r="C10" s="11"/>
      <c r="D10" s="11"/>
      <c r="E10" s="11">
        <v>0</v>
      </c>
      <c r="F10" s="6"/>
      <c r="G10" s="19">
        <f t="shared" si="15"/>
        <v>0</v>
      </c>
      <c r="H10" t="str">
        <f t="shared" si="16"/>
        <v>27</v>
      </c>
      <c r="I10" s="9">
        <f t="shared" si="0"/>
        <v>0</v>
      </c>
      <c r="J10" s="13">
        <f t="shared" si="17"/>
        <v>0</v>
      </c>
      <c r="K10" s="8">
        <f t="shared" si="1"/>
        <v>0</v>
      </c>
      <c r="L10" s="10">
        <f t="shared" si="18"/>
        <v>0</v>
      </c>
      <c r="M10" s="10">
        <f t="shared" si="19"/>
        <v>0</v>
      </c>
      <c r="N10" s="10">
        <f t="shared" si="20"/>
        <v>0</v>
      </c>
      <c r="O10" s="8">
        <f t="shared" si="21"/>
        <v>0</v>
      </c>
      <c r="P10" s="21">
        <f t="shared" si="2"/>
        <v>0</v>
      </c>
      <c r="R10" s="7">
        <v>45206</v>
      </c>
      <c r="S10" s="12"/>
      <c r="T10" s="11"/>
      <c r="U10" s="11"/>
      <c r="V10" s="11">
        <v>0</v>
      </c>
      <c r="W10" s="6"/>
      <c r="X10" s="19">
        <f t="shared" si="22"/>
        <v>0</v>
      </c>
      <c r="Y10" t="str">
        <f t="shared" si="3"/>
        <v>31</v>
      </c>
      <c r="Z10" s="9">
        <f t="shared" si="4"/>
        <v>0</v>
      </c>
      <c r="AA10" s="13">
        <f t="shared" si="23"/>
        <v>0</v>
      </c>
      <c r="AB10" s="8">
        <f t="shared" si="5"/>
        <v>0</v>
      </c>
      <c r="AC10" s="10">
        <f t="shared" si="24"/>
        <v>0</v>
      </c>
      <c r="AD10" s="10">
        <f t="shared" si="25"/>
        <v>0</v>
      </c>
      <c r="AE10" s="10">
        <f t="shared" si="26"/>
        <v>0</v>
      </c>
      <c r="AF10" s="8">
        <f t="shared" si="27"/>
        <v>0</v>
      </c>
      <c r="AG10" s="21">
        <f t="shared" si="6"/>
        <v>0</v>
      </c>
      <c r="AI10" s="7">
        <v>45206</v>
      </c>
      <c r="AJ10" s="12"/>
      <c r="AK10" s="11"/>
      <c r="AL10" s="11"/>
      <c r="AM10" s="11">
        <v>0</v>
      </c>
      <c r="AN10" s="6"/>
      <c r="AO10" s="19">
        <f t="shared" si="28"/>
        <v>0</v>
      </c>
      <c r="AP10" t="str">
        <f t="shared" si="7"/>
        <v>37</v>
      </c>
      <c r="AQ10" s="9">
        <f t="shared" si="8"/>
        <v>0</v>
      </c>
      <c r="AR10" s="13">
        <f t="shared" si="29"/>
        <v>0</v>
      </c>
      <c r="AS10" s="8">
        <f t="shared" si="9"/>
        <v>0</v>
      </c>
      <c r="AT10" s="10">
        <f t="shared" si="30"/>
        <v>0</v>
      </c>
      <c r="AU10" s="10">
        <f t="shared" si="31"/>
        <v>0</v>
      </c>
      <c r="AV10" s="10">
        <f t="shared" si="32"/>
        <v>0</v>
      </c>
      <c r="AW10" s="8">
        <f t="shared" si="33"/>
        <v>0</v>
      </c>
      <c r="AX10" s="21">
        <f t="shared" si="10"/>
        <v>0</v>
      </c>
      <c r="AZ10" s="7">
        <v>45206</v>
      </c>
      <c r="BA10" s="12"/>
      <c r="BB10" s="11"/>
      <c r="BC10" s="11"/>
      <c r="BD10" s="11">
        <v>0</v>
      </c>
      <c r="BE10" s="6"/>
      <c r="BF10" s="19">
        <f t="shared" si="34"/>
        <v>0</v>
      </c>
      <c r="BG10" t="str">
        <f t="shared" si="11"/>
        <v>41.2</v>
      </c>
      <c r="BH10" s="9">
        <f t="shared" si="12"/>
        <v>0</v>
      </c>
      <c r="BI10" s="13">
        <f t="shared" si="35"/>
        <v>0</v>
      </c>
      <c r="BJ10" s="8">
        <f t="shared" si="13"/>
        <v>0</v>
      </c>
      <c r="BK10" s="10">
        <f t="shared" si="36"/>
        <v>0</v>
      </c>
      <c r="BL10" s="10">
        <f t="shared" si="37"/>
        <v>0</v>
      </c>
      <c r="BM10" s="10">
        <f t="shared" si="38"/>
        <v>0</v>
      </c>
      <c r="BN10" s="8">
        <f t="shared" si="39"/>
        <v>0</v>
      </c>
      <c r="BO10" s="21">
        <f t="shared" si="14"/>
        <v>0</v>
      </c>
    </row>
    <row r="11" spans="1:67" ht="19.5" x14ac:dyDescent="0.4">
      <c r="A11" s="14">
        <v>45192</v>
      </c>
      <c r="B11" s="12"/>
      <c r="C11" s="11"/>
      <c r="D11" s="11"/>
      <c r="E11" s="11">
        <v>0</v>
      </c>
      <c r="F11" s="6"/>
      <c r="G11" s="19">
        <f t="shared" si="15"/>
        <v>0</v>
      </c>
      <c r="H11" t="str">
        <f t="shared" si="16"/>
        <v>27</v>
      </c>
      <c r="I11" s="9">
        <f t="shared" si="0"/>
        <v>0</v>
      </c>
      <c r="J11" s="13">
        <f t="shared" si="17"/>
        <v>0</v>
      </c>
      <c r="K11" s="8">
        <f t="shared" si="1"/>
        <v>0</v>
      </c>
      <c r="L11" s="10">
        <f t="shared" si="18"/>
        <v>0</v>
      </c>
      <c r="M11" s="10">
        <f t="shared" si="19"/>
        <v>0</v>
      </c>
      <c r="N11" s="10">
        <f t="shared" si="20"/>
        <v>0</v>
      </c>
      <c r="O11" s="8">
        <f t="shared" si="21"/>
        <v>0</v>
      </c>
      <c r="P11" s="21">
        <f t="shared" si="2"/>
        <v>0</v>
      </c>
      <c r="R11" s="14">
        <v>45192</v>
      </c>
      <c r="S11" s="12"/>
      <c r="T11" s="11"/>
      <c r="U11" s="11"/>
      <c r="V11" s="11">
        <v>0</v>
      </c>
      <c r="W11" s="6"/>
      <c r="X11" s="19">
        <f t="shared" si="22"/>
        <v>0</v>
      </c>
      <c r="Y11" t="str">
        <f t="shared" si="3"/>
        <v>31</v>
      </c>
      <c r="Z11" s="9">
        <f t="shared" si="4"/>
        <v>0</v>
      </c>
      <c r="AA11" s="13">
        <f t="shared" si="23"/>
        <v>0</v>
      </c>
      <c r="AB11" s="8">
        <f t="shared" si="5"/>
        <v>0</v>
      </c>
      <c r="AC11" s="10">
        <f t="shared" si="24"/>
        <v>0</v>
      </c>
      <c r="AD11" s="10">
        <f t="shared" si="25"/>
        <v>0</v>
      </c>
      <c r="AE11" s="10">
        <f t="shared" si="26"/>
        <v>0</v>
      </c>
      <c r="AF11" s="8">
        <f t="shared" si="27"/>
        <v>0</v>
      </c>
      <c r="AG11" s="21">
        <f t="shared" si="6"/>
        <v>0</v>
      </c>
      <c r="AI11" s="14">
        <v>45192</v>
      </c>
      <c r="AJ11" s="12"/>
      <c r="AK11" s="11"/>
      <c r="AL11" s="11"/>
      <c r="AM11" s="11">
        <v>0</v>
      </c>
      <c r="AN11" s="6"/>
      <c r="AO11" s="19">
        <f t="shared" si="28"/>
        <v>0</v>
      </c>
      <c r="AP11" t="str">
        <f t="shared" si="7"/>
        <v>37</v>
      </c>
      <c r="AQ11" s="9">
        <f t="shared" si="8"/>
        <v>0</v>
      </c>
      <c r="AR11" s="13">
        <f t="shared" si="29"/>
        <v>0</v>
      </c>
      <c r="AS11" s="8">
        <f t="shared" si="9"/>
        <v>0</v>
      </c>
      <c r="AT11" s="10">
        <f t="shared" si="30"/>
        <v>0</v>
      </c>
      <c r="AU11" s="10">
        <f t="shared" si="31"/>
        <v>0</v>
      </c>
      <c r="AV11" s="10">
        <f t="shared" si="32"/>
        <v>0</v>
      </c>
      <c r="AW11" s="8">
        <f t="shared" si="33"/>
        <v>0</v>
      </c>
      <c r="AX11" s="21">
        <f t="shared" si="10"/>
        <v>0</v>
      </c>
      <c r="AZ11" s="14">
        <v>45192</v>
      </c>
      <c r="BA11" s="12"/>
      <c r="BB11" s="11"/>
      <c r="BC11" s="11"/>
      <c r="BD11" s="11">
        <v>0</v>
      </c>
      <c r="BE11" s="6"/>
      <c r="BF11" s="19">
        <f t="shared" si="34"/>
        <v>0</v>
      </c>
      <c r="BG11" t="str">
        <f t="shared" si="11"/>
        <v>41.2</v>
      </c>
      <c r="BH11" s="9">
        <f t="shared" si="12"/>
        <v>0</v>
      </c>
      <c r="BI11" s="13">
        <f t="shared" si="35"/>
        <v>0</v>
      </c>
      <c r="BJ11" s="8">
        <f t="shared" si="13"/>
        <v>0</v>
      </c>
      <c r="BK11" s="10">
        <f t="shared" si="36"/>
        <v>0</v>
      </c>
      <c r="BL11" s="10">
        <f t="shared" si="37"/>
        <v>0</v>
      </c>
      <c r="BM11" s="10">
        <f t="shared" si="38"/>
        <v>0</v>
      </c>
      <c r="BN11" s="8">
        <f t="shared" si="39"/>
        <v>0</v>
      </c>
      <c r="BO11" s="21">
        <f t="shared" si="14"/>
        <v>0</v>
      </c>
    </row>
    <row r="12" spans="1:67" ht="19.5" x14ac:dyDescent="0.4">
      <c r="A12" s="14">
        <v>45178</v>
      </c>
      <c r="B12" s="12"/>
      <c r="C12" s="11"/>
      <c r="D12" s="11"/>
      <c r="E12" s="11">
        <v>0</v>
      </c>
      <c r="F12" s="6"/>
      <c r="G12" s="19">
        <f t="shared" si="15"/>
        <v>0</v>
      </c>
      <c r="H12" t="str">
        <f t="shared" si="16"/>
        <v>27</v>
      </c>
      <c r="I12" s="9">
        <f t="shared" si="0"/>
        <v>0</v>
      </c>
      <c r="J12" s="13">
        <f t="shared" si="17"/>
        <v>0</v>
      </c>
      <c r="K12" s="8">
        <f t="shared" si="1"/>
        <v>0</v>
      </c>
      <c r="L12" s="10">
        <f t="shared" si="18"/>
        <v>0</v>
      </c>
      <c r="M12" s="10">
        <f t="shared" si="19"/>
        <v>0</v>
      </c>
      <c r="N12" s="10">
        <f t="shared" si="20"/>
        <v>0</v>
      </c>
      <c r="O12" s="8">
        <f t="shared" si="21"/>
        <v>0</v>
      </c>
      <c r="P12" s="21">
        <f t="shared" si="2"/>
        <v>0</v>
      </c>
      <c r="R12" s="14">
        <v>45178</v>
      </c>
      <c r="S12" s="12"/>
      <c r="T12" s="11"/>
      <c r="U12" s="11"/>
      <c r="V12" s="11">
        <v>0</v>
      </c>
      <c r="W12" s="6"/>
      <c r="X12" s="19">
        <f t="shared" si="22"/>
        <v>0</v>
      </c>
      <c r="Y12" t="str">
        <f t="shared" si="3"/>
        <v>31</v>
      </c>
      <c r="Z12" s="9">
        <f t="shared" si="4"/>
        <v>0</v>
      </c>
      <c r="AA12" s="13">
        <f t="shared" si="23"/>
        <v>0</v>
      </c>
      <c r="AB12" s="8">
        <f t="shared" si="5"/>
        <v>0</v>
      </c>
      <c r="AC12" s="10">
        <f t="shared" si="24"/>
        <v>0</v>
      </c>
      <c r="AD12" s="10">
        <f t="shared" si="25"/>
        <v>0</v>
      </c>
      <c r="AE12" s="10">
        <f t="shared" si="26"/>
        <v>0</v>
      </c>
      <c r="AF12" s="8">
        <f t="shared" si="27"/>
        <v>0</v>
      </c>
      <c r="AG12" s="21">
        <f t="shared" si="6"/>
        <v>0</v>
      </c>
      <c r="AI12" s="14">
        <v>45178</v>
      </c>
      <c r="AJ12" s="12"/>
      <c r="AK12" s="11"/>
      <c r="AL12" s="11"/>
      <c r="AM12" s="11">
        <v>0</v>
      </c>
      <c r="AN12" s="6"/>
      <c r="AO12" s="19">
        <f t="shared" si="28"/>
        <v>0</v>
      </c>
      <c r="AP12" t="str">
        <f t="shared" si="7"/>
        <v>37</v>
      </c>
      <c r="AQ12" s="9">
        <f t="shared" si="8"/>
        <v>0</v>
      </c>
      <c r="AR12" s="13">
        <f t="shared" si="29"/>
        <v>0</v>
      </c>
      <c r="AS12" s="8">
        <f t="shared" si="9"/>
        <v>0</v>
      </c>
      <c r="AT12" s="10">
        <f t="shared" si="30"/>
        <v>0</v>
      </c>
      <c r="AU12" s="10">
        <f t="shared" si="31"/>
        <v>0</v>
      </c>
      <c r="AV12" s="10">
        <f t="shared" si="32"/>
        <v>0</v>
      </c>
      <c r="AW12" s="8">
        <f t="shared" si="33"/>
        <v>0</v>
      </c>
      <c r="AX12" s="21">
        <f t="shared" si="10"/>
        <v>0</v>
      </c>
      <c r="AZ12" s="14">
        <v>45178</v>
      </c>
      <c r="BA12" s="12"/>
      <c r="BB12" s="11"/>
      <c r="BC12" s="11"/>
      <c r="BD12" s="11">
        <v>0</v>
      </c>
      <c r="BE12" s="6"/>
      <c r="BF12" s="19">
        <f t="shared" si="34"/>
        <v>0</v>
      </c>
      <c r="BG12" t="str">
        <f t="shared" si="11"/>
        <v>41.2</v>
      </c>
      <c r="BH12" s="9">
        <f t="shared" si="12"/>
        <v>0</v>
      </c>
      <c r="BI12" s="13">
        <f t="shared" si="35"/>
        <v>0</v>
      </c>
      <c r="BJ12" s="8">
        <f t="shared" si="13"/>
        <v>0</v>
      </c>
      <c r="BK12" s="10">
        <f t="shared" si="36"/>
        <v>0</v>
      </c>
      <c r="BL12" s="10">
        <f t="shared" si="37"/>
        <v>0</v>
      </c>
      <c r="BM12" s="10">
        <f t="shared" si="38"/>
        <v>0</v>
      </c>
      <c r="BN12" s="8">
        <f t="shared" si="39"/>
        <v>0</v>
      </c>
      <c r="BO12" s="21">
        <f t="shared" si="14"/>
        <v>0</v>
      </c>
    </row>
    <row r="13" spans="1:67" ht="19.5" x14ac:dyDescent="0.4">
      <c r="A13" s="7">
        <v>45164</v>
      </c>
      <c r="B13" s="12"/>
      <c r="C13" s="11"/>
      <c r="D13" s="11"/>
      <c r="E13" s="11">
        <v>0</v>
      </c>
      <c r="F13" s="6"/>
      <c r="G13" s="19">
        <f t="shared" si="15"/>
        <v>0</v>
      </c>
      <c r="H13" t="str">
        <f t="shared" si="16"/>
        <v>27</v>
      </c>
      <c r="I13" s="9">
        <f t="shared" si="0"/>
        <v>0</v>
      </c>
      <c r="J13" s="13">
        <f t="shared" si="17"/>
        <v>0</v>
      </c>
      <c r="K13" s="8">
        <f t="shared" si="1"/>
        <v>0</v>
      </c>
      <c r="L13" s="10">
        <f t="shared" si="18"/>
        <v>0</v>
      </c>
      <c r="M13" s="10">
        <f t="shared" si="19"/>
        <v>0</v>
      </c>
      <c r="N13" s="10">
        <f t="shared" si="20"/>
        <v>0</v>
      </c>
      <c r="O13" s="8">
        <f t="shared" si="21"/>
        <v>0</v>
      </c>
      <c r="P13" s="21">
        <f t="shared" si="2"/>
        <v>0</v>
      </c>
      <c r="R13" s="7">
        <v>45164</v>
      </c>
      <c r="S13" s="12"/>
      <c r="T13" s="11"/>
      <c r="U13" s="11"/>
      <c r="V13" s="11">
        <v>0</v>
      </c>
      <c r="W13" s="6"/>
      <c r="X13" s="19">
        <f t="shared" si="22"/>
        <v>0</v>
      </c>
      <c r="Y13" t="str">
        <f t="shared" si="3"/>
        <v>31</v>
      </c>
      <c r="Z13" s="9">
        <f t="shared" si="4"/>
        <v>0</v>
      </c>
      <c r="AA13" s="13">
        <f t="shared" si="23"/>
        <v>0</v>
      </c>
      <c r="AB13" s="8">
        <f t="shared" si="5"/>
        <v>0</v>
      </c>
      <c r="AC13" s="10">
        <f t="shared" si="24"/>
        <v>0</v>
      </c>
      <c r="AD13" s="10">
        <f t="shared" si="25"/>
        <v>0</v>
      </c>
      <c r="AE13" s="10">
        <f t="shared" si="26"/>
        <v>0</v>
      </c>
      <c r="AF13" s="8">
        <f t="shared" si="27"/>
        <v>0</v>
      </c>
      <c r="AG13" s="21">
        <f t="shared" si="6"/>
        <v>0</v>
      </c>
      <c r="AI13" s="7">
        <v>45164</v>
      </c>
      <c r="AJ13" s="12"/>
      <c r="AK13" s="11"/>
      <c r="AL13" s="11"/>
      <c r="AM13" s="11">
        <v>0</v>
      </c>
      <c r="AN13" s="6"/>
      <c r="AO13" s="19">
        <f t="shared" si="28"/>
        <v>0</v>
      </c>
      <c r="AP13" t="str">
        <f t="shared" si="7"/>
        <v>37</v>
      </c>
      <c r="AQ13" s="9">
        <f t="shared" si="8"/>
        <v>0</v>
      </c>
      <c r="AR13" s="13">
        <f t="shared" si="29"/>
        <v>0</v>
      </c>
      <c r="AS13" s="8">
        <f t="shared" si="9"/>
        <v>0</v>
      </c>
      <c r="AT13" s="10">
        <f t="shared" si="30"/>
        <v>0</v>
      </c>
      <c r="AU13" s="10">
        <f t="shared" si="31"/>
        <v>0</v>
      </c>
      <c r="AV13" s="10">
        <f t="shared" si="32"/>
        <v>0</v>
      </c>
      <c r="AW13" s="8">
        <f t="shared" si="33"/>
        <v>0</v>
      </c>
      <c r="AX13" s="21">
        <f t="shared" si="10"/>
        <v>0</v>
      </c>
      <c r="AZ13" s="7">
        <v>45164</v>
      </c>
      <c r="BA13" s="12"/>
      <c r="BB13" s="11"/>
      <c r="BC13" s="11"/>
      <c r="BD13" s="11">
        <v>0</v>
      </c>
      <c r="BE13" s="6"/>
      <c r="BF13" s="19">
        <f t="shared" si="34"/>
        <v>0</v>
      </c>
      <c r="BG13" t="str">
        <f t="shared" si="11"/>
        <v>41.2</v>
      </c>
      <c r="BH13" s="9">
        <f t="shared" si="12"/>
        <v>0</v>
      </c>
      <c r="BI13" s="13">
        <f t="shared" si="35"/>
        <v>0</v>
      </c>
      <c r="BJ13" s="8">
        <f t="shared" si="13"/>
        <v>0</v>
      </c>
      <c r="BK13" s="10">
        <f t="shared" si="36"/>
        <v>0</v>
      </c>
      <c r="BL13" s="10">
        <f t="shared" si="37"/>
        <v>0</v>
      </c>
      <c r="BM13" s="10">
        <f t="shared" si="38"/>
        <v>0</v>
      </c>
      <c r="BN13" s="8">
        <f t="shared" si="39"/>
        <v>0</v>
      </c>
      <c r="BO13" s="21">
        <f t="shared" si="14"/>
        <v>0</v>
      </c>
    </row>
    <row r="14" spans="1:67" ht="19.5" x14ac:dyDescent="0.4">
      <c r="A14" s="14">
        <v>45150</v>
      </c>
      <c r="B14" s="12"/>
      <c r="C14" s="11"/>
      <c r="D14" s="11"/>
      <c r="E14" s="11">
        <v>0</v>
      </c>
      <c r="F14" s="6"/>
      <c r="G14" s="19">
        <f t="shared" si="15"/>
        <v>0</v>
      </c>
      <c r="H14" t="str">
        <f t="shared" si="16"/>
        <v>27</v>
      </c>
      <c r="I14" s="9">
        <f t="shared" si="0"/>
        <v>0</v>
      </c>
      <c r="J14" s="13">
        <f t="shared" si="17"/>
        <v>0</v>
      </c>
      <c r="K14" s="8">
        <f t="shared" si="1"/>
        <v>0</v>
      </c>
      <c r="L14" s="10">
        <f t="shared" si="18"/>
        <v>0</v>
      </c>
      <c r="M14" s="10">
        <f t="shared" si="19"/>
        <v>0</v>
      </c>
      <c r="N14" s="10">
        <f t="shared" si="20"/>
        <v>0</v>
      </c>
      <c r="O14" s="8">
        <f t="shared" si="21"/>
        <v>0</v>
      </c>
      <c r="P14" s="21">
        <f t="shared" si="2"/>
        <v>0</v>
      </c>
      <c r="R14" s="14">
        <v>45150</v>
      </c>
      <c r="S14" s="12"/>
      <c r="T14" s="11"/>
      <c r="U14" s="11"/>
      <c r="V14" s="11">
        <v>0</v>
      </c>
      <c r="W14" s="6"/>
      <c r="X14" s="19">
        <f t="shared" si="22"/>
        <v>0</v>
      </c>
      <c r="Y14" t="str">
        <f t="shared" si="3"/>
        <v>31</v>
      </c>
      <c r="Z14" s="9">
        <f t="shared" si="4"/>
        <v>0</v>
      </c>
      <c r="AA14" s="13">
        <f t="shared" si="23"/>
        <v>0</v>
      </c>
      <c r="AB14" s="8">
        <f t="shared" si="5"/>
        <v>0</v>
      </c>
      <c r="AC14" s="10">
        <f t="shared" si="24"/>
        <v>0</v>
      </c>
      <c r="AD14" s="10">
        <f t="shared" si="25"/>
        <v>0</v>
      </c>
      <c r="AE14" s="10">
        <f t="shared" si="26"/>
        <v>0</v>
      </c>
      <c r="AF14" s="8">
        <f t="shared" si="27"/>
        <v>0</v>
      </c>
      <c r="AG14" s="21">
        <f t="shared" si="6"/>
        <v>0</v>
      </c>
      <c r="AI14" s="14">
        <v>45150</v>
      </c>
      <c r="AJ14" s="12"/>
      <c r="AK14" s="11"/>
      <c r="AL14" s="11"/>
      <c r="AM14" s="11">
        <v>0</v>
      </c>
      <c r="AN14" s="6"/>
      <c r="AO14" s="19">
        <f t="shared" si="28"/>
        <v>0</v>
      </c>
      <c r="AP14" t="str">
        <f t="shared" si="7"/>
        <v>37</v>
      </c>
      <c r="AQ14" s="9">
        <f t="shared" si="8"/>
        <v>0</v>
      </c>
      <c r="AR14" s="13">
        <f t="shared" si="29"/>
        <v>0</v>
      </c>
      <c r="AS14" s="8">
        <f t="shared" si="9"/>
        <v>0</v>
      </c>
      <c r="AT14" s="10">
        <f t="shared" si="30"/>
        <v>0</v>
      </c>
      <c r="AU14" s="10">
        <f t="shared" si="31"/>
        <v>0</v>
      </c>
      <c r="AV14" s="10">
        <f t="shared" si="32"/>
        <v>0</v>
      </c>
      <c r="AW14" s="8">
        <f t="shared" si="33"/>
        <v>0</v>
      </c>
      <c r="AX14" s="21">
        <f t="shared" si="10"/>
        <v>0</v>
      </c>
      <c r="AZ14" s="14">
        <v>45150</v>
      </c>
      <c r="BA14" s="12"/>
      <c r="BB14" s="11"/>
      <c r="BC14" s="11"/>
      <c r="BD14" s="11">
        <v>0</v>
      </c>
      <c r="BE14" s="6"/>
      <c r="BF14" s="19">
        <f t="shared" si="34"/>
        <v>0</v>
      </c>
      <c r="BG14" t="str">
        <f t="shared" si="11"/>
        <v>41.2</v>
      </c>
      <c r="BH14" s="9">
        <f t="shared" si="12"/>
        <v>0</v>
      </c>
      <c r="BI14" s="13">
        <f t="shared" si="35"/>
        <v>0</v>
      </c>
      <c r="BJ14" s="8">
        <f t="shared" si="13"/>
        <v>0</v>
      </c>
      <c r="BK14" s="10">
        <f t="shared" si="36"/>
        <v>0</v>
      </c>
      <c r="BL14" s="10">
        <f t="shared" si="37"/>
        <v>0</v>
      </c>
      <c r="BM14" s="10">
        <f t="shared" si="38"/>
        <v>0</v>
      </c>
      <c r="BN14" s="8">
        <f t="shared" si="39"/>
        <v>0</v>
      </c>
      <c r="BO14" s="21">
        <f t="shared" si="14"/>
        <v>0</v>
      </c>
    </row>
    <row r="15" spans="1:67" ht="19.5" x14ac:dyDescent="0.4">
      <c r="A15" s="14">
        <v>45136</v>
      </c>
      <c r="B15" s="12"/>
      <c r="C15" s="11"/>
      <c r="D15" s="11"/>
      <c r="E15" s="11">
        <v>0</v>
      </c>
      <c r="F15" s="6"/>
      <c r="G15" s="19">
        <f t="shared" si="15"/>
        <v>0</v>
      </c>
      <c r="H15" t="str">
        <f t="shared" si="16"/>
        <v>27</v>
      </c>
      <c r="I15" s="9">
        <f t="shared" si="0"/>
        <v>0</v>
      </c>
      <c r="J15" s="13">
        <f t="shared" si="17"/>
        <v>0</v>
      </c>
      <c r="K15" s="8">
        <f t="shared" si="1"/>
        <v>0</v>
      </c>
      <c r="L15" s="10">
        <f t="shared" si="18"/>
        <v>0</v>
      </c>
      <c r="M15" s="10">
        <f t="shared" si="19"/>
        <v>0</v>
      </c>
      <c r="N15" s="10">
        <f t="shared" si="20"/>
        <v>0</v>
      </c>
      <c r="O15" s="8">
        <f t="shared" si="21"/>
        <v>0</v>
      </c>
      <c r="P15" s="21">
        <f t="shared" si="2"/>
        <v>0</v>
      </c>
      <c r="R15" s="14">
        <v>45136</v>
      </c>
      <c r="S15" s="12"/>
      <c r="T15" s="11"/>
      <c r="U15" s="11"/>
      <c r="V15" s="11">
        <v>0</v>
      </c>
      <c r="W15" s="6"/>
      <c r="X15" s="19">
        <f t="shared" si="22"/>
        <v>0</v>
      </c>
      <c r="Y15" t="str">
        <f t="shared" si="3"/>
        <v>31</v>
      </c>
      <c r="Z15" s="9">
        <f t="shared" si="4"/>
        <v>0</v>
      </c>
      <c r="AA15" s="13">
        <f t="shared" si="23"/>
        <v>0</v>
      </c>
      <c r="AB15" s="8">
        <f t="shared" si="5"/>
        <v>0</v>
      </c>
      <c r="AC15" s="10">
        <f t="shared" si="24"/>
        <v>0</v>
      </c>
      <c r="AD15" s="10">
        <f t="shared" si="25"/>
        <v>0</v>
      </c>
      <c r="AE15" s="10">
        <f t="shared" si="26"/>
        <v>0</v>
      </c>
      <c r="AF15" s="8">
        <f t="shared" si="27"/>
        <v>0</v>
      </c>
      <c r="AG15" s="21">
        <f t="shared" si="6"/>
        <v>0</v>
      </c>
      <c r="AI15" s="14">
        <v>45136</v>
      </c>
      <c r="AJ15" s="12"/>
      <c r="AK15" s="11"/>
      <c r="AL15" s="11"/>
      <c r="AM15" s="11">
        <v>0</v>
      </c>
      <c r="AN15" s="6"/>
      <c r="AO15" s="19">
        <f t="shared" si="28"/>
        <v>0</v>
      </c>
      <c r="AP15" t="str">
        <f t="shared" si="7"/>
        <v>37</v>
      </c>
      <c r="AQ15" s="9">
        <f t="shared" si="8"/>
        <v>0</v>
      </c>
      <c r="AR15" s="13">
        <f t="shared" si="29"/>
        <v>0</v>
      </c>
      <c r="AS15" s="8">
        <f t="shared" si="9"/>
        <v>0</v>
      </c>
      <c r="AT15" s="10">
        <f t="shared" si="30"/>
        <v>0</v>
      </c>
      <c r="AU15" s="10">
        <f t="shared" si="31"/>
        <v>0</v>
      </c>
      <c r="AV15" s="10">
        <f t="shared" si="32"/>
        <v>0</v>
      </c>
      <c r="AW15" s="8">
        <f t="shared" si="33"/>
        <v>0</v>
      </c>
      <c r="AX15" s="21">
        <f t="shared" si="10"/>
        <v>0</v>
      </c>
      <c r="AZ15" s="14">
        <v>45136</v>
      </c>
      <c r="BA15" s="12"/>
      <c r="BB15" s="11"/>
      <c r="BC15" s="11"/>
      <c r="BD15" s="11">
        <v>0</v>
      </c>
      <c r="BE15" s="6"/>
      <c r="BF15" s="19">
        <f t="shared" si="34"/>
        <v>0</v>
      </c>
      <c r="BG15" t="str">
        <f t="shared" si="11"/>
        <v>41.2</v>
      </c>
      <c r="BH15" s="9">
        <f t="shared" si="12"/>
        <v>0</v>
      </c>
      <c r="BI15" s="13">
        <f t="shared" si="35"/>
        <v>0</v>
      </c>
      <c r="BJ15" s="8">
        <f t="shared" si="13"/>
        <v>0</v>
      </c>
      <c r="BK15" s="10">
        <f t="shared" si="36"/>
        <v>0</v>
      </c>
      <c r="BL15" s="10">
        <f t="shared" si="37"/>
        <v>0</v>
      </c>
      <c r="BM15" s="10">
        <f t="shared" si="38"/>
        <v>0</v>
      </c>
      <c r="BN15" s="8">
        <f t="shared" si="39"/>
        <v>0</v>
      </c>
      <c r="BO15" s="21">
        <f t="shared" si="14"/>
        <v>0</v>
      </c>
    </row>
    <row r="16" spans="1:67" ht="19.5" x14ac:dyDescent="0.4">
      <c r="A16" s="7">
        <v>45122</v>
      </c>
      <c r="B16" s="12"/>
      <c r="C16" s="11"/>
      <c r="D16" s="11"/>
      <c r="E16" s="11">
        <v>0</v>
      </c>
      <c r="F16" s="6"/>
      <c r="G16" s="19">
        <f t="shared" si="15"/>
        <v>0</v>
      </c>
      <c r="H16" t="str">
        <f t="shared" si="16"/>
        <v>27</v>
      </c>
      <c r="I16" s="9">
        <f t="shared" si="0"/>
        <v>0</v>
      </c>
      <c r="J16" s="13">
        <f t="shared" si="17"/>
        <v>0</v>
      </c>
      <c r="K16" s="8">
        <f t="shared" si="1"/>
        <v>0</v>
      </c>
      <c r="L16" s="10">
        <f t="shared" si="18"/>
        <v>0</v>
      </c>
      <c r="M16" s="10">
        <f t="shared" si="19"/>
        <v>0</v>
      </c>
      <c r="N16" s="10">
        <f t="shared" si="20"/>
        <v>0</v>
      </c>
      <c r="O16" s="8">
        <f t="shared" si="21"/>
        <v>0</v>
      </c>
      <c r="P16" s="21">
        <f t="shared" si="2"/>
        <v>0</v>
      </c>
      <c r="R16" s="7">
        <v>45122</v>
      </c>
      <c r="S16" s="12"/>
      <c r="T16" s="11"/>
      <c r="U16" s="11"/>
      <c r="V16" s="11">
        <v>0</v>
      </c>
      <c r="W16" s="6"/>
      <c r="X16" s="19">
        <f t="shared" si="22"/>
        <v>0</v>
      </c>
      <c r="Y16" t="str">
        <f t="shared" si="3"/>
        <v>31</v>
      </c>
      <c r="Z16" s="9">
        <f t="shared" si="4"/>
        <v>0</v>
      </c>
      <c r="AA16" s="13">
        <f t="shared" si="23"/>
        <v>0</v>
      </c>
      <c r="AB16" s="8">
        <f t="shared" si="5"/>
        <v>0</v>
      </c>
      <c r="AC16" s="10">
        <f t="shared" si="24"/>
        <v>0</v>
      </c>
      <c r="AD16" s="10">
        <f t="shared" si="25"/>
        <v>0</v>
      </c>
      <c r="AE16" s="10">
        <f t="shared" si="26"/>
        <v>0</v>
      </c>
      <c r="AF16" s="8">
        <f t="shared" si="27"/>
        <v>0</v>
      </c>
      <c r="AG16" s="21">
        <f t="shared" si="6"/>
        <v>0</v>
      </c>
      <c r="AI16" s="7">
        <v>45122</v>
      </c>
      <c r="AJ16" s="12"/>
      <c r="AK16" s="11"/>
      <c r="AL16" s="11"/>
      <c r="AM16" s="11">
        <v>0</v>
      </c>
      <c r="AN16" s="6"/>
      <c r="AO16" s="19">
        <f t="shared" si="28"/>
        <v>0</v>
      </c>
      <c r="AP16" t="str">
        <f t="shared" si="7"/>
        <v>37</v>
      </c>
      <c r="AQ16" s="9">
        <f t="shared" si="8"/>
        <v>0</v>
      </c>
      <c r="AR16" s="13">
        <f t="shared" si="29"/>
        <v>0</v>
      </c>
      <c r="AS16" s="8">
        <f t="shared" si="9"/>
        <v>0</v>
      </c>
      <c r="AT16" s="10">
        <f t="shared" si="30"/>
        <v>0</v>
      </c>
      <c r="AU16" s="10">
        <f t="shared" si="31"/>
        <v>0</v>
      </c>
      <c r="AV16" s="10">
        <f t="shared" si="32"/>
        <v>0</v>
      </c>
      <c r="AW16" s="8">
        <f t="shared" si="33"/>
        <v>0</v>
      </c>
      <c r="AX16" s="21">
        <f t="shared" si="10"/>
        <v>0</v>
      </c>
      <c r="AZ16" s="7">
        <v>45122</v>
      </c>
      <c r="BA16" s="12"/>
      <c r="BB16" s="11"/>
      <c r="BC16" s="11"/>
      <c r="BD16" s="11">
        <v>0</v>
      </c>
      <c r="BE16" s="6"/>
      <c r="BF16" s="19">
        <f t="shared" si="34"/>
        <v>0</v>
      </c>
      <c r="BG16" t="str">
        <f t="shared" si="11"/>
        <v>41.2</v>
      </c>
      <c r="BH16" s="9">
        <f t="shared" si="12"/>
        <v>0</v>
      </c>
      <c r="BI16" s="13">
        <f t="shared" si="35"/>
        <v>0</v>
      </c>
      <c r="BJ16" s="8">
        <f t="shared" si="13"/>
        <v>0</v>
      </c>
      <c r="BK16" s="10">
        <f t="shared" si="36"/>
        <v>0</v>
      </c>
      <c r="BL16" s="10">
        <f t="shared" si="37"/>
        <v>0</v>
      </c>
      <c r="BM16" s="10">
        <f t="shared" si="38"/>
        <v>0</v>
      </c>
      <c r="BN16" s="8">
        <f t="shared" si="39"/>
        <v>0</v>
      </c>
      <c r="BO16" s="21">
        <f t="shared" si="14"/>
        <v>0</v>
      </c>
    </row>
    <row r="17" spans="1:67" ht="19.5" x14ac:dyDescent="0.4">
      <c r="A17" s="14">
        <v>45108</v>
      </c>
      <c r="B17" s="12"/>
      <c r="C17" s="11"/>
      <c r="D17" s="11"/>
      <c r="E17" s="11">
        <v>0</v>
      </c>
      <c r="F17" s="6"/>
      <c r="G17" s="19">
        <f t="shared" si="15"/>
        <v>0</v>
      </c>
      <c r="H17" t="str">
        <f t="shared" si="16"/>
        <v>27</v>
      </c>
      <c r="I17" s="9">
        <f t="shared" si="0"/>
        <v>0</v>
      </c>
      <c r="J17" s="13">
        <f t="shared" si="17"/>
        <v>0</v>
      </c>
      <c r="K17" s="8">
        <f t="shared" si="1"/>
        <v>0</v>
      </c>
      <c r="L17" s="10">
        <f t="shared" si="18"/>
        <v>0</v>
      </c>
      <c r="M17" s="10">
        <f t="shared" si="19"/>
        <v>0</v>
      </c>
      <c r="N17" s="10">
        <f t="shared" si="20"/>
        <v>0</v>
      </c>
      <c r="O17" s="8">
        <f t="shared" si="21"/>
        <v>0</v>
      </c>
      <c r="P17" s="21">
        <f t="shared" si="2"/>
        <v>0</v>
      </c>
      <c r="R17" s="14">
        <v>45108</v>
      </c>
      <c r="S17" s="12"/>
      <c r="T17" s="11"/>
      <c r="U17" s="11"/>
      <c r="V17" s="11">
        <v>0</v>
      </c>
      <c r="W17" s="6"/>
      <c r="X17" s="19">
        <f t="shared" si="22"/>
        <v>0</v>
      </c>
      <c r="Y17" t="str">
        <f t="shared" si="3"/>
        <v>31</v>
      </c>
      <c r="Z17" s="9">
        <f t="shared" si="4"/>
        <v>0</v>
      </c>
      <c r="AA17" s="13">
        <f t="shared" si="23"/>
        <v>0</v>
      </c>
      <c r="AB17" s="8">
        <f t="shared" si="5"/>
        <v>0</v>
      </c>
      <c r="AC17" s="10">
        <f t="shared" si="24"/>
        <v>0</v>
      </c>
      <c r="AD17" s="10">
        <f t="shared" si="25"/>
        <v>0</v>
      </c>
      <c r="AE17" s="10">
        <f t="shared" si="26"/>
        <v>0</v>
      </c>
      <c r="AF17" s="8">
        <f t="shared" si="27"/>
        <v>0</v>
      </c>
      <c r="AG17" s="21">
        <f t="shared" si="6"/>
        <v>0</v>
      </c>
      <c r="AI17" s="14">
        <v>45108</v>
      </c>
      <c r="AJ17" s="12"/>
      <c r="AK17" s="11"/>
      <c r="AL17" s="11"/>
      <c r="AM17" s="11">
        <v>0</v>
      </c>
      <c r="AN17" s="6"/>
      <c r="AO17" s="19">
        <f t="shared" si="28"/>
        <v>0</v>
      </c>
      <c r="AP17" t="str">
        <f t="shared" si="7"/>
        <v>37</v>
      </c>
      <c r="AQ17" s="9">
        <f t="shared" si="8"/>
        <v>0</v>
      </c>
      <c r="AR17" s="13">
        <f t="shared" si="29"/>
        <v>0</v>
      </c>
      <c r="AS17" s="8">
        <f t="shared" si="9"/>
        <v>0</v>
      </c>
      <c r="AT17" s="10">
        <f t="shared" si="30"/>
        <v>0</v>
      </c>
      <c r="AU17" s="10">
        <f t="shared" si="31"/>
        <v>0</v>
      </c>
      <c r="AV17" s="10">
        <f t="shared" si="32"/>
        <v>0</v>
      </c>
      <c r="AW17" s="8">
        <f t="shared" si="33"/>
        <v>0</v>
      </c>
      <c r="AX17" s="21">
        <f t="shared" si="10"/>
        <v>0</v>
      </c>
      <c r="AZ17" s="14">
        <v>45108</v>
      </c>
      <c r="BA17" s="12"/>
      <c r="BB17" s="11"/>
      <c r="BC17" s="11"/>
      <c r="BD17" s="11">
        <v>0</v>
      </c>
      <c r="BE17" s="6"/>
      <c r="BF17" s="19">
        <f t="shared" si="34"/>
        <v>0</v>
      </c>
      <c r="BG17" t="str">
        <f t="shared" si="11"/>
        <v>41.2</v>
      </c>
      <c r="BH17" s="9">
        <f t="shared" si="12"/>
        <v>0</v>
      </c>
      <c r="BI17" s="13">
        <f t="shared" si="35"/>
        <v>0</v>
      </c>
      <c r="BJ17" s="8">
        <f t="shared" si="13"/>
        <v>0</v>
      </c>
      <c r="BK17" s="10">
        <f t="shared" si="36"/>
        <v>0</v>
      </c>
      <c r="BL17" s="10">
        <f t="shared" si="37"/>
        <v>0</v>
      </c>
      <c r="BM17" s="10">
        <f t="shared" si="38"/>
        <v>0</v>
      </c>
      <c r="BN17" s="8">
        <f t="shared" si="39"/>
        <v>0</v>
      </c>
      <c r="BO17" s="21">
        <f t="shared" si="14"/>
        <v>0</v>
      </c>
    </row>
    <row r="18" spans="1:67" ht="19.5" x14ac:dyDescent="0.4">
      <c r="A18" s="14">
        <v>45094</v>
      </c>
      <c r="B18" s="12"/>
      <c r="C18" s="11"/>
      <c r="D18" s="11"/>
      <c r="E18" s="11">
        <v>0</v>
      </c>
      <c r="F18" s="6"/>
      <c r="G18" s="19">
        <f t="shared" si="15"/>
        <v>0</v>
      </c>
      <c r="H18" t="str">
        <f t="shared" si="16"/>
        <v>27</v>
      </c>
      <c r="I18" s="9">
        <f t="shared" si="0"/>
        <v>0</v>
      </c>
      <c r="J18" s="13">
        <f t="shared" si="17"/>
        <v>0</v>
      </c>
      <c r="K18" s="8">
        <f t="shared" si="1"/>
        <v>0</v>
      </c>
      <c r="L18" s="10">
        <f t="shared" si="18"/>
        <v>0</v>
      </c>
      <c r="M18" s="10">
        <f t="shared" si="19"/>
        <v>0</v>
      </c>
      <c r="N18" s="10">
        <f t="shared" si="20"/>
        <v>0</v>
      </c>
      <c r="O18" s="8">
        <f t="shared" si="21"/>
        <v>0</v>
      </c>
      <c r="P18" s="21">
        <f t="shared" si="2"/>
        <v>0</v>
      </c>
      <c r="R18" s="14">
        <v>45094</v>
      </c>
      <c r="S18" s="12"/>
      <c r="T18" s="11"/>
      <c r="U18" s="11"/>
      <c r="V18" s="11">
        <v>0</v>
      </c>
      <c r="W18" s="6"/>
      <c r="X18" s="19">
        <f t="shared" si="22"/>
        <v>0</v>
      </c>
      <c r="Y18" t="str">
        <f t="shared" si="3"/>
        <v>31</v>
      </c>
      <c r="Z18" s="9">
        <f t="shared" si="4"/>
        <v>0</v>
      </c>
      <c r="AA18" s="13">
        <f t="shared" si="23"/>
        <v>0</v>
      </c>
      <c r="AB18" s="8">
        <f t="shared" si="5"/>
        <v>0</v>
      </c>
      <c r="AC18" s="10">
        <f t="shared" si="24"/>
        <v>0</v>
      </c>
      <c r="AD18" s="10">
        <f t="shared" si="25"/>
        <v>0</v>
      </c>
      <c r="AE18" s="10">
        <f t="shared" si="26"/>
        <v>0</v>
      </c>
      <c r="AF18" s="8">
        <f t="shared" si="27"/>
        <v>0</v>
      </c>
      <c r="AG18" s="21">
        <f t="shared" si="6"/>
        <v>0</v>
      </c>
      <c r="AI18" s="14">
        <v>45094</v>
      </c>
      <c r="AJ18" s="12"/>
      <c r="AK18" s="11"/>
      <c r="AL18" s="11"/>
      <c r="AM18" s="11">
        <v>0</v>
      </c>
      <c r="AN18" s="6"/>
      <c r="AO18" s="19">
        <f t="shared" si="28"/>
        <v>0</v>
      </c>
      <c r="AP18" t="str">
        <f t="shared" si="7"/>
        <v>37</v>
      </c>
      <c r="AQ18" s="9">
        <f t="shared" si="8"/>
        <v>0</v>
      </c>
      <c r="AR18" s="13">
        <f t="shared" si="29"/>
        <v>0</v>
      </c>
      <c r="AS18" s="8">
        <f t="shared" si="9"/>
        <v>0</v>
      </c>
      <c r="AT18" s="10">
        <f t="shared" si="30"/>
        <v>0</v>
      </c>
      <c r="AU18" s="10">
        <f t="shared" si="31"/>
        <v>0</v>
      </c>
      <c r="AV18" s="10">
        <f t="shared" si="32"/>
        <v>0</v>
      </c>
      <c r="AW18" s="8">
        <f t="shared" si="33"/>
        <v>0</v>
      </c>
      <c r="AX18" s="21">
        <f t="shared" si="10"/>
        <v>0</v>
      </c>
      <c r="AZ18" s="14">
        <v>45094</v>
      </c>
      <c r="BA18" s="12"/>
      <c r="BB18" s="11"/>
      <c r="BC18" s="11"/>
      <c r="BD18" s="11">
        <v>0</v>
      </c>
      <c r="BE18" s="6"/>
      <c r="BF18" s="19">
        <f t="shared" si="34"/>
        <v>0</v>
      </c>
      <c r="BG18" t="str">
        <f t="shared" si="11"/>
        <v>41.2</v>
      </c>
      <c r="BH18" s="9">
        <f t="shared" si="12"/>
        <v>0</v>
      </c>
      <c r="BI18" s="13">
        <f t="shared" si="35"/>
        <v>0</v>
      </c>
      <c r="BJ18" s="8">
        <f t="shared" si="13"/>
        <v>0</v>
      </c>
      <c r="BK18" s="10">
        <f t="shared" si="36"/>
        <v>0</v>
      </c>
      <c r="BL18" s="10">
        <f t="shared" si="37"/>
        <v>0</v>
      </c>
      <c r="BM18" s="10">
        <f t="shared" si="38"/>
        <v>0</v>
      </c>
      <c r="BN18" s="8">
        <f t="shared" si="39"/>
        <v>0</v>
      </c>
      <c r="BO18" s="21">
        <f t="shared" si="14"/>
        <v>0</v>
      </c>
    </row>
    <row r="19" spans="1:67" ht="19.5" x14ac:dyDescent="0.4">
      <c r="A19" s="7">
        <v>45080</v>
      </c>
      <c r="B19" s="12"/>
      <c r="C19" s="11"/>
      <c r="D19" s="11"/>
      <c r="E19" s="11">
        <v>0</v>
      </c>
      <c r="F19" s="6"/>
      <c r="G19" s="19">
        <f t="shared" si="15"/>
        <v>0</v>
      </c>
      <c r="H19" t="str">
        <f t="shared" si="16"/>
        <v>27</v>
      </c>
      <c r="I19" s="9">
        <f t="shared" si="0"/>
        <v>0</v>
      </c>
      <c r="J19" s="13">
        <f t="shared" si="17"/>
        <v>0</v>
      </c>
      <c r="K19" s="8">
        <f t="shared" si="1"/>
        <v>0</v>
      </c>
      <c r="L19" s="10">
        <f t="shared" si="18"/>
        <v>0</v>
      </c>
      <c r="M19" s="10">
        <f t="shared" si="19"/>
        <v>0</v>
      </c>
      <c r="N19" s="10">
        <f t="shared" si="20"/>
        <v>0</v>
      </c>
      <c r="O19" s="8">
        <f t="shared" si="21"/>
        <v>0</v>
      </c>
      <c r="P19" s="21">
        <f t="shared" si="2"/>
        <v>0</v>
      </c>
      <c r="R19" s="7">
        <v>45080</v>
      </c>
      <c r="S19" s="12"/>
      <c r="T19" s="11"/>
      <c r="U19" s="11"/>
      <c r="V19" s="11">
        <v>0</v>
      </c>
      <c r="W19" s="6"/>
      <c r="X19" s="19">
        <f t="shared" si="22"/>
        <v>0</v>
      </c>
      <c r="Y19" t="str">
        <f t="shared" si="3"/>
        <v>31</v>
      </c>
      <c r="Z19" s="9">
        <f t="shared" si="4"/>
        <v>0</v>
      </c>
      <c r="AA19" s="13">
        <f t="shared" si="23"/>
        <v>0</v>
      </c>
      <c r="AB19" s="8">
        <f t="shared" si="5"/>
        <v>0</v>
      </c>
      <c r="AC19" s="10">
        <f t="shared" si="24"/>
        <v>0</v>
      </c>
      <c r="AD19" s="10">
        <f t="shared" si="25"/>
        <v>0</v>
      </c>
      <c r="AE19" s="10">
        <f t="shared" si="26"/>
        <v>0</v>
      </c>
      <c r="AF19" s="8">
        <f t="shared" si="27"/>
        <v>0</v>
      </c>
      <c r="AG19" s="21">
        <f t="shared" si="6"/>
        <v>0</v>
      </c>
      <c r="AI19" s="7">
        <v>45080</v>
      </c>
      <c r="AJ19" s="12"/>
      <c r="AK19" s="11"/>
      <c r="AL19" s="11"/>
      <c r="AM19" s="11">
        <v>0</v>
      </c>
      <c r="AN19" s="6"/>
      <c r="AO19" s="19">
        <f t="shared" si="28"/>
        <v>0</v>
      </c>
      <c r="AP19" t="str">
        <f t="shared" si="7"/>
        <v>37</v>
      </c>
      <c r="AQ19" s="9">
        <f t="shared" si="8"/>
        <v>0</v>
      </c>
      <c r="AR19" s="13">
        <f t="shared" si="29"/>
        <v>0</v>
      </c>
      <c r="AS19" s="8">
        <f t="shared" si="9"/>
        <v>0</v>
      </c>
      <c r="AT19" s="10">
        <f t="shared" si="30"/>
        <v>0</v>
      </c>
      <c r="AU19" s="10">
        <f t="shared" si="31"/>
        <v>0</v>
      </c>
      <c r="AV19" s="10">
        <f t="shared" si="32"/>
        <v>0</v>
      </c>
      <c r="AW19" s="8">
        <f t="shared" si="33"/>
        <v>0</v>
      </c>
      <c r="AX19" s="21">
        <f t="shared" si="10"/>
        <v>0</v>
      </c>
      <c r="AZ19" s="7">
        <v>45080</v>
      </c>
      <c r="BA19" s="12"/>
      <c r="BB19" s="11"/>
      <c r="BC19" s="11"/>
      <c r="BD19" s="11">
        <v>0</v>
      </c>
      <c r="BE19" s="6"/>
      <c r="BF19" s="19">
        <f t="shared" si="34"/>
        <v>0</v>
      </c>
      <c r="BG19" t="str">
        <f t="shared" si="11"/>
        <v>41.2</v>
      </c>
      <c r="BH19" s="9">
        <f t="shared" si="12"/>
        <v>0</v>
      </c>
      <c r="BI19" s="13">
        <f t="shared" si="35"/>
        <v>0</v>
      </c>
      <c r="BJ19" s="8">
        <f t="shared" si="13"/>
        <v>0</v>
      </c>
      <c r="BK19" s="10">
        <f t="shared" si="36"/>
        <v>0</v>
      </c>
      <c r="BL19" s="10">
        <f t="shared" si="37"/>
        <v>0</v>
      </c>
      <c r="BM19" s="10">
        <f t="shared" si="38"/>
        <v>0</v>
      </c>
      <c r="BN19" s="8">
        <f t="shared" si="39"/>
        <v>0</v>
      </c>
      <c r="BO19" s="21">
        <f t="shared" si="14"/>
        <v>0</v>
      </c>
    </row>
    <row r="20" spans="1:67" ht="19.5" x14ac:dyDescent="0.4">
      <c r="A20" s="14">
        <v>45066</v>
      </c>
      <c r="B20" s="12"/>
      <c r="C20" s="11"/>
      <c r="D20" s="11"/>
      <c r="E20" s="11">
        <v>0</v>
      </c>
      <c r="F20" s="6"/>
      <c r="G20" s="19">
        <f t="shared" si="15"/>
        <v>0</v>
      </c>
      <c r="H20" t="str">
        <f t="shared" si="16"/>
        <v>27</v>
      </c>
      <c r="I20" s="9">
        <f t="shared" si="0"/>
        <v>0</v>
      </c>
      <c r="J20" s="13">
        <f t="shared" si="17"/>
        <v>0</v>
      </c>
      <c r="K20" s="8">
        <f t="shared" si="1"/>
        <v>0</v>
      </c>
      <c r="L20" s="10">
        <f t="shared" si="18"/>
        <v>0</v>
      </c>
      <c r="M20" s="10">
        <f t="shared" si="19"/>
        <v>0</v>
      </c>
      <c r="N20" s="10">
        <f t="shared" si="20"/>
        <v>0</v>
      </c>
      <c r="O20" s="8">
        <f t="shared" si="21"/>
        <v>0</v>
      </c>
      <c r="P20" s="21">
        <f t="shared" si="2"/>
        <v>0</v>
      </c>
      <c r="R20" s="14">
        <v>45066</v>
      </c>
      <c r="S20" s="12"/>
      <c r="T20" s="11"/>
      <c r="U20" s="11"/>
      <c r="V20" s="11">
        <v>0</v>
      </c>
      <c r="W20" s="6"/>
      <c r="X20" s="19">
        <f t="shared" si="22"/>
        <v>0</v>
      </c>
      <c r="Y20" t="str">
        <f t="shared" si="3"/>
        <v>31</v>
      </c>
      <c r="Z20" s="9">
        <f t="shared" si="4"/>
        <v>0</v>
      </c>
      <c r="AA20" s="13">
        <f t="shared" si="23"/>
        <v>0</v>
      </c>
      <c r="AB20" s="8">
        <f t="shared" si="5"/>
        <v>0</v>
      </c>
      <c r="AC20" s="10">
        <f t="shared" si="24"/>
        <v>0</v>
      </c>
      <c r="AD20" s="10">
        <f t="shared" si="25"/>
        <v>0</v>
      </c>
      <c r="AE20" s="10">
        <f t="shared" si="26"/>
        <v>0</v>
      </c>
      <c r="AF20" s="8">
        <f t="shared" si="27"/>
        <v>0</v>
      </c>
      <c r="AG20" s="21">
        <f t="shared" si="6"/>
        <v>0</v>
      </c>
      <c r="AI20" s="14">
        <v>45066</v>
      </c>
      <c r="AJ20" s="12"/>
      <c r="AK20" s="11"/>
      <c r="AL20" s="11"/>
      <c r="AM20" s="11">
        <v>0</v>
      </c>
      <c r="AN20" s="6"/>
      <c r="AO20" s="19">
        <f t="shared" si="28"/>
        <v>0</v>
      </c>
      <c r="AP20" t="str">
        <f t="shared" si="7"/>
        <v>37</v>
      </c>
      <c r="AQ20" s="9">
        <f t="shared" si="8"/>
        <v>0</v>
      </c>
      <c r="AR20" s="13">
        <f t="shared" si="29"/>
        <v>0</v>
      </c>
      <c r="AS20" s="8">
        <f t="shared" si="9"/>
        <v>0</v>
      </c>
      <c r="AT20" s="10">
        <f t="shared" si="30"/>
        <v>0</v>
      </c>
      <c r="AU20" s="10">
        <f t="shared" si="31"/>
        <v>0</v>
      </c>
      <c r="AV20" s="10">
        <f t="shared" si="32"/>
        <v>0</v>
      </c>
      <c r="AW20" s="8">
        <f t="shared" si="33"/>
        <v>0</v>
      </c>
      <c r="AX20" s="21">
        <f t="shared" si="10"/>
        <v>0</v>
      </c>
      <c r="AZ20" s="14">
        <v>45066</v>
      </c>
      <c r="BA20" s="12"/>
      <c r="BB20" s="11"/>
      <c r="BC20" s="11"/>
      <c r="BD20" s="11">
        <v>0</v>
      </c>
      <c r="BE20" s="6"/>
      <c r="BF20" s="19">
        <f t="shared" si="34"/>
        <v>0</v>
      </c>
      <c r="BG20" t="str">
        <f t="shared" si="11"/>
        <v>41.2</v>
      </c>
      <c r="BH20" s="9">
        <f t="shared" si="12"/>
        <v>0</v>
      </c>
      <c r="BI20" s="13">
        <f t="shared" si="35"/>
        <v>0</v>
      </c>
      <c r="BJ20" s="8">
        <f t="shared" si="13"/>
        <v>0</v>
      </c>
      <c r="BK20" s="10">
        <f t="shared" si="36"/>
        <v>0</v>
      </c>
      <c r="BL20" s="10">
        <f t="shared" si="37"/>
        <v>0</v>
      </c>
      <c r="BM20" s="10">
        <f t="shared" si="38"/>
        <v>0</v>
      </c>
      <c r="BN20" s="8">
        <f t="shared" si="39"/>
        <v>0</v>
      </c>
      <c r="BO20" s="21">
        <f t="shared" si="14"/>
        <v>0</v>
      </c>
    </row>
    <row r="21" spans="1:67" ht="19.5" x14ac:dyDescent="0.4">
      <c r="A21" s="14">
        <v>45052</v>
      </c>
      <c r="B21" s="12"/>
      <c r="C21" s="11"/>
      <c r="D21" s="11"/>
      <c r="E21" s="11">
        <v>0</v>
      </c>
      <c r="F21" s="6"/>
      <c r="G21" s="19">
        <f t="shared" si="15"/>
        <v>0</v>
      </c>
      <c r="H21" t="str">
        <f t="shared" si="16"/>
        <v>27</v>
      </c>
      <c r="I21" s="9">
        <f t="shared" si="0"/>
        <v>0</v>
      </c>
      <c r="J21" s="13">
        <f t="shared" si="17"/>
        <v>0</v>
      </c>
      <c r="K21" s="8">
        <f t="shared" si="1"/>
        <v>0</v>
      </c>
      <c r="L21" s="10">
        <f t="shared" si="18"/>
        <v>0</v>
      </c>
      <c r="M21" s="10">
        <f t="shared" si="19"/>
        <v>0</v>
      </c>
      <c r="N21" s="10">
        <f t="shared" si="20"/>
        <v>0</v>
      </c>
      <c r="O21" s="8">
        <f t="shared" si="21"/>
        <v>0</v>
      </c>
      <c r="P21" s="21">
        <f t="shared" si="2"/>
        <v>0</v>
      </c>
      <c r="R21" s="14">
        <v>45052</v>
      </c>
      <c r="S21" s="12"/>
      <c r="T21" s="11"/>
      <c r="U21" s="11"/>
      <c r="V21" s="11">
        <v>0</v>
      </c>
      <c r="W21" s="6"/>
      <c r="X21" s="19">
        <f t="shared" si="22"/>
        <v>0</v>
      </c>
      <c r="Y21" t="str">
        <f t="shared" si="3"/>
        <v>31</v>
      </c>
      <c r="Z21" s="9">
        <f t="shared" si="4"/>
        <v>0</v>
      </c>
      <c r="AA21" s="13">
        <f t="shared" si="23"/>
        <v>0</v>
      </c>
      <c r="AB21" s="8">
        <f t="shared" si="5"/>
        <v>0</v>
      </c>
      <c r="AC21" s="10">
        <f t="shared" si="24"/>
        <v>0</v>
      </c>
      <c r="AD21" s="10">
        <f t="shared" si="25"/>
        <v>0</v>
      </c>
      <c r="AE21" s="10">
        <f t="shared" si="26"/>
        <v>0</v>
      </c>
      <c r="AF21" s="8">
        <f t="shared" si="27"/>
        <v>0</v>
      </c>
      <c r="AG21" s="21">
        <f t="shared" si="6"/>
        <v>0</v>
      </c>
      <c r="AI21" s="14">
        <v>45052</v>
      </c>
      <c r="AJ21" s="12"/>
      <c r="AK21" s="11"/>
      <c r="AL21" s="11"/>
      <c r="AM21" s="11">
        <v>0</v>
      </c>
      <c r="AN21" s="6"/>
      <c r="AO21" s="19">
        <f t="shared" si="28"/>
        <v>0</v>
      </c>
      <c r="AP21" t="str">
        <f t="shared" si="7"/>
        <v>37</v>
      </c>
      <c r="AQ21" s="9">
        <f t="shared" si="8"/>
        <v>0</v>
      </c>
      <c r="AR21" s="13">
        <f t="shared" si="29"/>
        <v>0</v>
      </c>
      <c r="AS21" s="8">
        <f t="shared" si="9"/>
        <v>0</v>
      </c>
      <c r="AT21" s="10">
        <f t="shared" si="30"/>
        <v>0</v>
      </c>
      <c r="AU21" s="10">
        <f t="shared" si="31"/>
        <v>0</v>
      </c>
      <c r="AV21" s="10">
        <f t="shared" si="32"/>
        <v>0</v>
      </c>
      <c r="AW21" s="8">
        <f t="shared" si="33"/>
        <v>0</v>
      </c>
      <c r="AX21" s="21">
        <f t="shared" si="10"/>
        <v>0</v>
      </c>
      <c r="AZ21" s="14">
        <v>45052</v>
      </c>
      <c r="BA21" s="12"/>
      <c r="BB21" s="11"/>
      <c r="BC21" s="11"/>
      <c r="BD21" s="11">
        <v>0</v>
      </c>
      <c r="BE21" s="6"/>
      <c r="BF21" s="19">
        <f t="shared" si="34"/>
        <v>0</v>
      </c>
      <c r="BG21" t="str">
        <f t="shared" si="11"/>
        <v>41.2</v>
      </c>
      <c r="BH21" s="9">
        <f t="shared" si="12"/>
        <v>0</v>
      </c>
      <c r="BI21" s="13">
        <f t="shared" si="35"/>
        <v>0</v>
      </c>
      <c r="BJ21" s="8">
        <f t="shared" si="13"/>
        <v>0</v>
      </c>
      <c r="BK21" s="10">
        <f t="shared" si="36"/>
        <v>0</v>
      </c>
      <c r="BL21" s="10">
        <f t="shared" si="37"/>
        <v>0</v>
      </c>
      <c r="BM21" s="10">
        <f t="shared" si="38"/>
        <v>0</v>
      </c>
      <c r="BN21" s="8">
        <f t="shared" si="39"/>
        <v>0</v>
      </c>
      <c r="BO21" s="21">
        <f t="shared" si="14"/>
        <v>0</v>
      </c>
    </row>
    <row r="22" spans="1:67" ht="19.5" x14ac:dyDescent="0.4">
      <c r="A22" s="7">
        <v>45038</v>
      </c>
      <c r="B22" s="12"/>
      <c r="C22" s="11"/>
      <c r="D22" s="11"/>
      <c r="E22" s="11">
        <v>0</v>
      </c>
      <c r="F22" s="6"/>
      <c r="G22" s="19">
        <f t="shared" si="15"/>
        <v>0</v>
      </c>
      <c r="H22" t="str">
        <f t="shared" si="16"/>
        <v>27</v>
      </c>
      <c r="I22" s="9">
        <f t="shared" si="0"/>
        <v>0</v>
      </c>
      <c r="J22" s="13">
        <f t="shared" si="17"/>
        <v>0</v>
      </c>
      <c r="K22" s="8">
        <f t="shared" si="1"/>
        <v>0</v>
      </c>
      <c r="L22" s="10">
        <f t="shared" si="18"/>
        <v>0</v>
      </c>
      <c r="M22" s="10">
        <f t="shared" si="19"/>
        <v>0</v>
      </c>
      <c r="N22" s="10">
        <f t="shared" si="20"/>
        <v>0</v>
      </c>
      <c r="O22" s="8">
        <f t="shared" si="21"/>
        <v>0</v>
      </c>
      <c r="P22" s="21">
        <f t="shared" si="2"/>
        <v>0</v>
      </c>
      <c r="R22" s="7">
        <v>45038</v>
      </c>
      <c r="S22" s="12"/>
      <c r="T22" s="11"/>
      <c r="U22" s="11"/>
      <c r="V22" s="11">
        <v>0</v>
      </c>
      <c r="W22" s="6"/>
      <c r="X22" s="19">
        <f t="shared" si="22"/>
        <v>0</v>
      </c>
      <c r="Y22" t="str">
        <f t="shared" si="3"/>
        <v>31</v>
      </c>
      <c r="Z22" s="9">
        <f t="shared" si="4"/>
        <v>0</v>
      </c>
      <c r="AA22" s="13">
        <f t="shared" si="23"/>
        <v>0</v>
      </c>
      <c r="AB22" s="8">
        <f t="shared" si="5"/>
        <v>0</v>
      </c>
      <c r="AC22" s="10">
        <f t="shared" si="24"/>
        <v>0</v>
      </c>
      <c r="AD22" s="10">
        <f t="shared" si="25"/>
        <v>0</v>
      </c>
      <c r="AE22" s="10">
        <f t="shared" si="26"/>
        <v>0</v>
      </c>
      <c r="AF22" s="8">
        <f t="shared" si="27"/>
        <v>0</v>
      </c>
      <c r="AG22" s="21">
        <f t="shared" si="6"/>
        <v>0</v>
      </c>
      <c r="AI22" s="7">
        <v>45038</v>
      </c>
      <c r="AJ22" s="12"/>
      <c r="AK22" s="11"/>
      <c r="AL22" s="11"/>
      <c r="AM22" s="11">
        <v>0</v>
      </c>
      <c r="AN22" s="6"/>
      <c r="AO22" s="19">
        <f t="shared" si="28"/>
        <v>0</v>
      </c>
      <c r="AP22" t="str">
        <f t="shared" si="7"/>
        <v>37</v>
      </c>
      <c r="AQ22" s="9">
        <f t="shared" si="8"/>
        <v>0</v>
      </c>
      <c r="AR22" s="13">
        <f t="shared" si="29"/>
        <v>0</v>
      </c>
      <c r="AS22" s="8">
        <f t="shared" si="9"/>
        <v>0</v>
      </c>
      <c r="AT22" s="10">
        <f t="shared" si="30"/>
        <v>0</v>
      </c>
      <c r="AU22" s="10">
        <f t="shared" si="31"/>
        <v>0</v>
      </c>
      <c r="AV22" s="10">
        <f t="shared" si="32"/>
        <v>0</v>
      </c>
      <c r="AW22" s="8">
        <f t="shared" si="33"/>
        <v>0</v>
      </c>
      <c r="AX22" s="21">
        <f t="shared" si="10"/>
        <v>0</v>
      </c>
      <c r="AZ22" s="7">
        <v>45038</v>
      </c>
      <c r="BA22" s="12"/>
      <c r="BB22" s="11"/>
      <c r="BC22" s="11"/>
      <c r="BD22" s="11">
        <v>0</v>
      </c>
      <c r="BE22" s="6"/>
      <c r="BF22" s="19">
        <f t="shared" si="34"/>
        <v>0</v>
      </c>
      <c r="BG22" t="str">
        <f t="shared" si="11"/>
        <v>41.2</v>
      </c>
      <c r="BH22" s="9">
        <f t="shared" si="12"/>
        <v>0</v>
      </c>
      <c r="BI22" s="13">
        <f t="shared" si="35"/>
        <v>0</v>
      </c>
      <c r="BJ22" s="8">
        <f t="shared" si="13"/>
        <v>0</v>
      </c>
      <c r="BK22" s="10">
        <f t="shared" si="36"/>
        <v>0</v>
      </c>
      <c r="BL22" s="10">
        <f t="shared" si="37"/>
        <v>0</v>
      </c>
      <c r="BM22" s="10">
        <f t="shared" si="38"/>
        <v>0</v>
      </c>
      <c r="BN22" s="8">
        <f t="shared" si="39"/>
        <v>0</v>
      </c>
      <c r="BO22" s="21">
        <f t="shared" si="14"/>
        <v>0</v>
      </c>
    </row>
    <row r="23" spans="1:67" ht="19.5" x14ac:dyDescent="0.4">
      <c r="A23" s="14">
        <v>45024</v>
      </c>
      <c r="B23" s="12"/>
      <c r="C23" s="11"/>
      <c r="D23" s="11"/>
      <c r="E23" s="11">
        <v>0</v>
      </c>
      <c r="F23" s="6"/>
      <c r="G23" s="19">
        <f t="shared" si="15"/>
        <v>0</v>
      </c>
      <c r="H23" t="str">
        <f t="shared" si="16"/>
        <v>27</v>
      </c>
      <c r="I23" s="9">
        <f t="shared" si="0"/>
        <v>0</v>
      </c>
      <c r="J23" s="13">
        <f t="shared" si="17"/>
        <v>0</v>
      </c>
      <c r="K23" s="8">
        <f t="shared" si="1"/>
        <v>0</v>
      </c>
      <c r="L23" s="10">
        <f t="shared" si="18"/>
        <v>0</v>
      </c>
      <c r="M23" s="10">
        <f t="shared" si="19"/>
        <v>0</v>
      </c>
      <c r="N23" s="10">
        <f t="shared" si="20"/>
        <v>0</v>
      </c>
      <c r="O23" s="8">
        <f t="shared" si="21"/>
        <v>0</v>
      </c>
      <c r="P23" s="21">
        <f t="shared" si="2"/>
        <v>0</v>
      </c>
      <c r="R23" s="14">
        <v>45024</v>
      </c>
      <c r="S23" s="12"/>
      <c r="T23" s="11"/>
      <c r="U23" s="11"/>
      <c r="V23" s="11">
        <v>0</v>
      </c>
      <c r="W23" s="6"/>
      <c r="X23" s="19">
        <f t="shared" si="22"/>
        <v>0</v>
      </c>
      <c r="Y23" t="str">
        <f t="shared" si="3"/>
        <v>31</v>
      </c>
      <c r="Z23" s="9">
        <f t="shared" si="4"/>
        <v>0</v>
      </c>
      <c r="AA23" s="13">
        <f t="shared" si="23"/>
        <v>0</v>
      </c>
      <c r="AB23" s="8">
        <f t="shared" si="5"/>
        <v>0</v>
      </c>
      <c r="AC23" s="10">
        <f t="shared" si="24"/>
        <v>0</v>
      </c>
      <c r="AD23" s="10">
        <f t="shared" si="25"/>
        <v>0</v>
      </c>
      <c r="AE23" s="10">
        <f t="shared" si="26"/>
        <v>0</v>
      </c>
      <c r="AF23" s="8">
        <f t="shared" si="27"/>
        <v>0</v>
      </c>
      <c r="AG23" s="21">
        <f t="shared" si="6"/>
        <v>0</v>
      </c>
      <c r="AI23" s="14">
        <v>45024</v>
      </c>
      <c r="AJ23" s="12"/>
      <c r="AK23" s="11"/>
      <c r="AL23" s="11"/>
      <c r="AM23" s="11">
        <v>0</v>
      </c>
      <c r="AN23" s="6"/>
      <c r="AO23" s="19">
        <f t="shared" si="28"/>
        <v>0</v>
      </c>
      <c r="AP23" t="str">
        <f t="shared" si="7"/>
        <v>37</v>
      </c>
      <c r="AQ23" s="9">
        <f t="shared" si="8"/>
        <v>0</v>
      </c>
      <c r="AR23" s="13">
        <f t="shared" si="29"/>
        <v>0</v>
      </c>
      <c r="AS23" s="8">
        <f t="shared" si="9"/>
        <v>0</v>
      </c>
      <c r="AT23" s="10">
        <f t="shared" si="30"/>
        <v>0</v>
      </c>
      <c r="AU23" s="10">
        <f t="shared" si="31"/>
        <v>0</v>
      </c>
      <c r="AV23" s="10">
        <f t="shared" si="32"/>
        <v>0</v>
      </c>
      <c r="AW23" s="8">
        <f t="shared" si="33"/>
        <v>0</v>
      </c>
      <c r="AX23" s="21">
        <f t="shared" si="10"/>
        <v>0</v>
      </c>
      <c r="AZ23" s="14">
        <v>45024</v>
      </c>
      <c r="BA23" s="12"/>
      <c r="BB23" s="11"/>
      <c r="BC23" s="11"/>
      <c r="BD23" s="11">
        <v>0</v>
      </c>
      <c r="BE23" s="6"/>
      <c r="BF23" s="19">
        <f t="shared" si="34"/>
        <v>0</v>
      </c>
      <c r="BG23" t="str">
        <f t="shared" si="11"/>
        <v>41.2</v>
      </c>
      <c r="BH23" s="9">
        <f t="shared" si="12"/>
        <v>0</v>
      </c>
      <c r="BI23" s="13">
        <f t="shared" si="35"/>
        <v>0</v>
      </c>
      <c r="BJ23" s="8">
        <f t="shared" si="13"/>
        <v>0</v>
      </c>
      <c r="BK23" s="10">
        <f t="shared" si="36"/>
        <v>0</v>
      </c>
      <c r="BL23" s="10">
        <f t="shared" si="37"/>
        <v>0</v>
      </c>
      <c r="BM23" s="10">
        <f t="shared" si="38"/>
        <v>0</v>
      </c>
      <c r="BN23" s="8">
        <f t="shared" si="39"/>
        <v>0</v>
      </c>
      <c r="BO23" s="21">
        <f t="shared" si="14"/>
        <v>0</v>
      </c>
    </row>
    <row r="24" spans="1:67" ht="19.5" x14ac:dyDescent="0.4">
      <c r="A24" s="14">
        <v>45010</v>
      </c>
      <c r="B24" s="12"/>
      <c r="C24" s="11"/>
      <c r="D24" s="11"/>
      <c r="E24" s="11">
        <v>0</v>
      </c>
      <c r="F24" s="6"/>
      <c r="G24" s="19">
        <f t="shared" si="15"/>
        <v>0</v>
      </c>
      <c r="H24" t="str">
        <f t="shared" si="16"/>
        <v>27</v>
      </c>
      <c r="I24" s="9">
        <f t="shared" si="0"/>
        <v>0</v>
      </c>
      <c r="J24" s="13">
        <f t="shared" si="17"/>
        <v>0</v>
      </c>
      <c r="K24" s="8">
        <f t="shared" si="1"/>
        <v>0</v>
      </c>
      <c r="L24" s="10">
        <f t="shared" si="18"/>
        <v>0</v>
      </c>
      <c r="M24" s="10">
        <f t="shared" si="19"/>
        <v>0</v>
      </c>
      <c r="N24" s="10">
        <f t="shared" si="20"/>
        <v>0</v>
      </c>
      <c r="O24" s="8">
        <f t="shared" si="21"/>
        <v>0</v>
      </c>
      <c r="P24" s="21">
        <f t="shared" si="2"/>
        <v>0</v>
      </c>
      <c r="R24" s="14">
        <v>45010</v>
      </c>
      <c r="S24" s="12"/>
      <c r="T24" s="11"/>
      <c r="U24" s="11"/>
      <c r="V24" s="11">
        <v>0</v>
      </c>
      <c r="W24" s="6"/>
      <c r="X24" s="19">
        <f t="shared" si="22"/>
        <v>0</v>
      </c>
      <c r="Y24" t="str">
        <f t="shared" si="3"/>
        <v>31</v>
      </c>
      <c r="Z24" s="9">
        <f t="shared" si="4"/>
        <v>0</v>
      </c>
      <c r="AA24" s="13">
        <f t="shared" si="23"/>
        <v>0</v>
      </c>
      <c r="AB24" s="8">
        <f t="shared" si="5"/>
        <v>0</v>
      </c>
      <c r="AC24" s="10">
        <f t="shared" si="24"/>
        <v>0</v>
      </c>
      <c r="AD24" s="10">
        <f t="shared" si="25"/>
        <v>0</v>
      </c>
      <c r="AE24" s="10">
        <f t="shared" si="26"/>
        <v>0</v>
      </c>
      <c r="AF24" s="8">
        <f t="shared" si="27"/>
        <v>0</v>
      </c>
      <c r="AG24" s="21">
        <f t="shared" si="6"/>
        <v>0</v>
      </c>
      <c r="AI24" s="14">
        <v>45010</v>
      </c>
      <c r="AJ24" s="12"/>
      <c r="AK24" s="11"/>
      <c r="AL24" s="11"/>
      <c r="AM24" s="11">
        <v>0</v>
      </c>
      <c r="AN24" s="6"/>
      <c r="AO24" s="19">
        <f t="shared" si="28"/>
        <v>0</v>
      </c>
      <c r="AP24" t="str">
        <f t="shared" si="7"/>
        <v>37</v>
      </c>
      <c r="AQ24" s="9">
        <f t="shared" si="8"/>
        <v>0</v>
      </c>
      <c r="AR24" s="13">
        <f t="shared" si="29"/>
        <v>0</v>
      </c>
      <c r="AS24" s="8">
        <f t="shared" si="9"/>
        <v>0</v>
      </c>
      <c r="AT24" s="10">
        <f t="shared" si="30"/>
        <v>0</v>
      </c>
      <c r="AU24" s="10">
        <f t="shared" si="31"/>
        <v>0</v>
      </c>
      <c r="AV24" s="10">
        <f t="shared" si="32"/>
        <v>0</v>
      </c>
      <c r="AW24" s="8">
        <f t="shared" si="33"/>
        <v>0</v>
      </c>
      <c r="AX24" s="21">
        <f t="shared" si="10"/>
        <v>0</v>
      </c>
      <c r="AZ24" s="14">
        <v>45010</v>
      </c>
      <c r="BA24" s="12"/>
      <c r="BB24" s="11"/>
      <c r="BC24" s="11"/>
      <c r="BD24" s="11">
        <v>0</v>
      </c>
      <c r="BE24" s="6"/>
      <c r="BF24" s="19">
        <f t="shared" si="34"/>
        <v>0</v>
      </c>
      <c r="BG24" t="str">
        <f t="shared" si="11"/>
        <v>41.2</v>
      </c>
      <c r="BH24" s="9">
        <f t="shared" si="12"/>
        <v>0</v>
      </c>
      <c r="BI24" s="13">
        <f t="shared" si="35"/>
        <v>0</v>
      </c>
      <c r="BJ24" s="8">
        <f t="shared" si="13"/>
        <v>0</v>
      </c>
      <c r="BK24" s="10">
        <f t="shared" si="36"/>
        <v>0</v>
      </c>
      <c r="BL24" s="10">
        <f t="shared" si="37"/>
        <v>0</v>
      </c>
      <c r="BM24" s="10">
        <f t="shared" si="38"/>
        <v>0</v>
      </c>
      <c r="BN24" s="8">
        <f t="shared" si="39"/>
        <v>0</v>
      </c>
      <c r="BO24" s="21">
        <f t="shared" si="14"/>
        <v>0</v>
      </c>
    </row>
    <row r="25" spans="1:67" ht="19.5" x14ac:dyDescent="0.4">
      <c r="A25" s="7">
        <v>44996</v>
      </c>
      <c r="B25" s="12"/>
      <c r="C25" s="11"/>
      <c r="D25" s="11"/>
      <c r="E25" s="11">
        <v>0</v>
      </c>
      <c r="F25" s="6"/>
      <c r="G25" s="19">
        <f t="shared" si="15"/>
        <v>0</v>
      </c>
      <c r="H25" t="str">
        <f t="shared" si="16"/>
        <v>27</v>
      </c>
      <c r="I25" s="9">
        <f t="shared" si="0"/>
        <v>0</v>
      </c>
      <c r="J25" s="13">
        <f t="shared" si="17"/>
        <v>0</v>
      </c>
      <c r="K25" s="8">
        <f t="shared" si="1"/>
        <v>0</v>
      </c>
      <c r="L25" s="10">
        <f t="shared" si="18"/>
        <v>0</v>
      </c>
      <c r="M25" s="10">
        <f t="shared" si="19"/>
        <v>0</v>
      </c>
      <c r="N25" s="10">
        <f t="shared" si="20"/>
        <v>0</v>
      </c>
      <c r="O25" s="8">
        <f t="shared" si="21"/>
        <v>0</v>
      </c>
      <c r="P25" s="21">
        <f t="shared" si="2"/>
        <v>0</v>
      </c>
      <c r="R25" s="7">
        <v>44996</v>
      </c>
      <c r="S25" s="12"/>
      <c r="T25" s="11"/>
      <c r="U25" s="11"/>
      <c r="V25" s="11">
        <v>0</v>
      </c>
      <c r="W25" s="6"/>
      <c r="X25" s="19">
        <f t="shared" si="22"/>
        <v>0</v>
      </c>
      <c r="Y25" t="str">
        <f t="shared" si="3"/>
        <v>31</v>
      </c>
      <c r="Z25" s="9">
        <f t="shared" si="4"/>
        <v>0</v>
      </c>
      <c r="AA25" s="13">
        <f t="shared" si="23"/>
        <v>0</v>
      </c>
      <c r="AB25" s="8">
        <f t="shared" si="5"/>
        <v>0</v>
      </c>
      <c r="AC25" s="10">
        <f t="shared" si="24"/>
        <v>0</v>
      </c>
      <c r="AD25" s="10">
        <f t="shared" si="25"/>
        <v>0</v>
      </c>
      <c r="AE25" s="10">
        <f t="shared" si="26"/>
        <v>0</v>
      </c>
      <c r="AF25" s="8">
        <f t="shared" si="27"/>
        <v>0</v>
      </c>
      <c r="AG25" s="21">
        <f t="shared" si="6"/>
        <v>0</v>
      </c>
      <c r="AI25" s="7">
        <v>44996</v>
      </c>
      <c r="AJ25" s="12"/>
      <c r="AK25" s="11"/>
      <c r="AL25" s="11"/>
      <c r="AM25" s="11">
        <v>0</v>
      </c>
      <c r="AN25" s="6"/>
      <c r="AO25" s="19">
        <f t="shared" si="28"/>
        <v>0</v>
      </c>
      <c r="AP25" t="str">
        <f t="shared" si="7"/>
        <v>37</v>
      </c>
      <c r="AQ25" s="9">
        <f t="shared" si="8"/>
        <v>0</v>
      </c>
      <c r="AR25" s="13">
        <f t="shared" si="29"/>
        <v>0</v>
      </c>
      <c r="AS25" s="8">
        <f t="shared" si="9"/>
        <v>0</v>
      </c>
      <c r="AT25" s="10">
        <f t="shared" si="30"/>
        <v>0</v>
      </c>
      <c r="AU25" s="10">
        <f t="shared" si="31"/>
        <v>0</v>
      </c>
      <c r="AV25" s="10">
        <f t="shared" si="32"/>
        <v>0</v>
      </c>
      <c r="AW25" s="8">
        <f t="shared" si="33"/>
        <v>0</v>
      </c>
      <c r="AX25" s="21">
        <f t="shared" si="10"/>
        <v>0</v>
      </c>
      <c r="AZ25" s="7">
        <v>44996</v>
      </c>
      <c r="BA25" s="12"/>
      <c r="BB25" s="11"/>
      <c r="BC25" s="11"/>
      <c r="BD25" s="11">
        <v>0</v>
      </c>
      <c r="BE25" s="6"/>
      <c r="BF25" s="19">
        <f t="shared" si="34"/>
        <v>0</v>
      </c>
      <c r="BG25" t="str">
        <f t="shared" si="11"/>
        <v>41.2</v>
      </c>
      <c r="BH25" s="9">
        <f t="shared" si="12"/>
        <v>0</v>
      </c>
      <c r="BI25" s="13">
        <f t="shared" si="35"/>
        <v>0</v>
      </c>
      <c r="BJ25" s="8">
        <f t="shared" si="13"/>
        <v>0</v>
      </c>
      <c r="BK25" s="10">
        <f t="shared" si="36"/>
        <v>0</v>
      </c>
      <c r="BL25" s="10">
        <f t="shared" si="37"/>
        <v>0</v>
      </c>
      <c r="BM25" s="10">
        <f t="shared" si="38"/>
        <v>0</v>
      </c>
      <c r="BN25" s="8">
        <f t="shared" si="39"/>
        <v>0</v>
      </c>
      <c r="BO25" s="21">
        <f t="shared" si="14"/>
        <v>0</v>
      </c>
    </row>
    <row r="26" spans="1:67" ht="19.5" x14ac:dyDescent="0.4">
      <c r="A26" s="14">
        <v>44982</v>
      </c>
      <c r="B26" s="12"/>
      <c r="C26" s="11"/>
      <c r="D26" s="11"/>
      <c r="E26" s="11">
        <v>0</v>
      </c>
      <c r="F26" s="6"/>
      <c r="G26" s="19">
        <f t="shared" si="15"/>
        <v>0</v>
      </c>
      <c r="H26" t="str">
        <f t="shared" si="16"/>
        <v>27</v>
      </c>
      <c r="I26" s="9">
        <f t="shared" si="0"/>
        <v>0</v>
      </c>
      <c r="J26" s="13">
        <f t="shared" si="17"/>
        <v>0</v>
      </c>
      <c r="K26" s="8">
        <f t="shared" si="1"/>
        <v>0</v>
      </c>
      <c r="L26" s="10">
        <f t="shared" si="18"/>
        <v>0</v>
      </c>
      <c r="M26" s="10">
        <f t="shared" si="19"/>
        <v>0</v>
      </c>
      <c r="N26" s="10">
        <f t="shared" si="20"/>
        <v>0</v>
      </c>
      <c r="O26" s="8">
        <f t="shared" si="21"/>
        <v>0</v>
      </c>
      <c r="P26" s="21">
        <f t="shared" si="2"/>
        <v>0</v>
      </c>
      <c r="R26" s="14">
        <v>44982</v>
      </c>
      <c r="S26" s="12"/>
      <c r="T26" s="11"/>
      <c r="U26" s="11"/>
      <c r="V26" s="11">
        <v>0</v>
      </c>
      <c r="W26" s="6"/>
      <c r="X26" s="19">
        <f t="shared" si="22"/>
        <v>0</v>
      </c>
      <c r="Y26" t="str">
        <f t="shared" si="3"/>
        <v>31</v>
      </c>
      <c r="Z26" s="9">
        <f t="shared" si="4"/>
        <v>0</v>
      </c>
      <c r="AA26" s="13">
        <f t="shared" si="23"/>
        <v>0</v>
      </c>
      <c r="AB26" s="8">
        <f t="shared" si="5"/>
        <v>0</v>
      </c>
      <c r="AC26" s="10">
        <f t="shared" si="24"/>
        <v>0</v>
      </c>
      <c r="AD26" s="10">
        <f t="shared" si="25"/>
        <v>0</v>
      </c>
      <c r="AE26" s="10">
        <f t="shared" si="26"/>
        <v>0</v>
      </c>
      <c r="AF26" s="8">
        <f t="shared" si="27"/>
        <v>0</v>
      </c>
      <c r="AG26" s="21">
        <f t="shared" si="6"/>
        <v>0</v>
      </c>
      <c r="AI26" s="14">
        <v>44982</v>
      </c>
      <c r="AJ26" s="12"/>
      <c r="AK26" s="11"/>
      <c r="AL26" s="11"/>
      <c r="AM26" s="11">
        <v>0</v>
      </c>
      <c r="AN26" s="6"/>
      <c r="AO26" s="19">
        <f t="shared" si="28"/>
        <v>0</v>
      </c>
      <c r="AP26" t="str">
        <f t="shared" si="7"/>
        <v>37</v>
      </c>
      <c r="AQ26" s="9">
        <f t="shared" si="8"/>
        <v>0</v>
      </c>
      <c r="AR26" s="13">
        <f t="shared" si="29"/>
        <v>0</v>
      </c>
      <c r="AS26" s="8">
        <f t="shared" si="9"/>
        <v>0</v>
      </c>
      <c r="AT26" s="10">
        <f t="shared" si="30"/>
        <v>0</v>
      </c>
      <c r="AU26" s="10">
        <f t="shared" si="31"/>
        <v>0</v>
      </c>
      <c r="AV26" s="10">
        <f t="shared" si="32"/>
        <v>0</v>
      </c>
      <c r="AW26" s="8">
        <f t="shared" si="33"/>
        <v>0</v>
      </c>
      <c r="AX26" s="21">
        <f t="shared" si="10"/>
        <v>0</v>
      </c>
      <c r="AZ26" s="14">
        <v>44982</v>
      </c>
      <c r="BA26" s="12"/>
      <c r="BB26" s="11"/>
      <c r="BC26" s="11"/>
      <c r="BD26" s="11">
        <v>0</v>
      </c>
      <c r="BE26" s="6"/>
      <c r="BF26" s="19">
        <f t="shared" si="34"/>
        <v>0</v>
      </c>
      <c r="BG26" t="str">
        <f t="shared" si="11"/>
        <v>41.2</v>
      </c>
      <c r="BH26" s="9">
        <f t="shared" si="12"/>
        <v>0</v>
      </c>
      <c r="BI26" s="13">
        <f t="shared" si="35"/>
        <v>0</v>
      </c>
      <c r="BJ26" s="8">
        <f t="shared" si="13"/>
        <v>0</v>
      </c>
      <c r="BK26" s="10">
        <f t="shared" si="36"/>
        <v>0</v>
      </c>
      <c r="BL26" s="10">
        <f t="shared" si="37"/>
        <v>0</v>
      </c>
      <c r="BM26" s="10">
        <f t="shared" si="38"/>
        <v>0</v>
      </c>
      <c r="BN26" s="8">
        <f t="shared" si="39"/>
        <v>0</v>
      </c>
      <c r="BO26" s="21">
        <f t="shared" si="14"/>
        <v>0</v>
      </c>
    </row>
    <row r="27" spans="1:67" ht="19.5" x14ac:dyDescent="0.4">
      <c r="A27" s="14">
        <v>44968</v>
      </c>
      <c r="B27" s="12"/>
      <c r="C27" s="11"/>
      <c r="D27" s="11"/>
      <c r="E27" s="11">
        <v>0</v>
      </c>
      <c r="F27" s="6"/>
      <c r="G27" s="19">
        <f t="shared" si="15"/>
        <v>0</v>
      </c>
      <c r="H27" t="str">
        <f t="shared" si="16"/>
        <v>27</v>
      </c>
      <c r="I27" s="9">
        <f t="shared" si="0"/>
        <v>0</v>
      </c>
      <c r="J27" s="13">
        <f t="shared" si="17"/>
        <v>0</v>
      </c>
      <c r="K27" s="8">
        <f t="shared" si="1"/>
        <v>0</v>
      </c>
      <c r="L27" s="10">
        <f t="shared" si="18"/>
        <v>0</v>
      </c>
      <c r="M27" s="10">
        <f t="shared" si="19"/>
        <v>0</v>
      </c>
      <c r="N27" s="10">
        <f t="shared" si="20"/>
        <v>0</v>
      </c>
      <c r="O27" s="8">
        <f t="shared" si="21"/>
        <v>0</v>
      </c>
      <c r="P27" s="21">
        <f t="shared" si="2"/>
        <v>0</v>
      </c>
      <c r="R27" s="14">
        <v>44968</v>
      </c>
      <c r="S27" s="12"/>
      <c r="T27" s="11"/>
      <c r="U27" s="11"/>
      <c r="V27" s="11">
        <v>0</v>
      </c>
      <c r="W27" s="6"/>
      <c r="X27" s="19">
        <f t="shared" si="22"/>
        <v>0</v>
      </c>
      <c r="Y27" t="str">
        <f t="shared" si="3"/>
        <v>31</v>
      </c>
      <c r="Z27" s="9">
        <f t="shared" si="4"/>
        <v>0</v>
      </c>
      <c r="AA27" s="13">
        <f t="shared" si="23"/>
        <v>0</v>
      </c>
      <c r="AB27" s="8">
        <f t="shared" si="5"/>
        <v>0</v>
      </c>
      <c r="AC27" s="10">
        <f t="shared" si="24"/>
        <v>0</v>
      </c>
      <c r="AD27" s="10">
        <f t="shared" si="25"/>
        <v>0</v>
      </c>
      <c r="AE27" s="10">
        <f t="shared" si="26"/>
        <v>0</v>
      </c>
      <c r="AF27" s="8">
        <f t="shared" si="27"/>
        <v>0</v>
      </c>
      <c r="AG27" s="21">
        <f t="shared" si="6"/>
        <v>0</v>
      </c>
      <c r="AI27" s="14">
        <v>44968</v>
      </c>
      <c r="AJ27" s="12"/>
      <c r="AK27" s="11"/>
      <c r="AL27" s="11"/>
      <c r="AM27" s="11">
        <v>0</v>
      </c>
      <c r="AN27" s="6"/>
      <c r="AO27" s="19">
        <f t="shared" si="28"/>
        <v>0</v>
      </c>
      <c r="AP27" t="str">
        <f t="shared" si="7"/>
        <v>37</v>
      </c>
      <c r="AQ27" s="9">
        <f t="shared" si="8"/>
        <v>0</v>
      </c>
      <c r="AR27" s="13">
        <f t="shared" si="29"/>
        <v>0</v>
      </c>
      <c r="AS27" s="8">
        <f t="shared" si="9"/>
        <v>0</v>
      </c>
      <c r="AT27" s="10">
        <f t="shared" si="30"/>
        <v>0</v>
      </c>
      <c r="AU27" s="10">
        <f t="shared" si="31"/>
        <v>0</v>
      </c>
      <c r="AV27" s="10">
        <f t="shared" si="32"/>
        <v>0</v>
      </c>
      <c r="AW27" s="8">
        <f t="shared" si="33"/>
        <v>0</v>
      </c>
      <c r="AX27" s="21">
        <f t="shared" si="10"/>
        <v>0</v>
      </c>
      <c r="AZ27" s="14">
        <v>44968</v>
      </c>
      <c r="BA27" s="12"/>
      <c r="BB27" s="11"/>
      <c r="BC27" s="11"/>
      <c r="BD27" s="11">
        <v>0</v>
      </c>
      <c r="BE27" s="6"/>
      <c r="BF27" s="19">
        <f t="shared" si="34"/>
        <v>0</v>
      </c>
      <c r="BG27" t="str">
        <f t="shared" si="11"/>
        <v>41.2</v>
      </c>
      <c r="BH27" s="9">
        <f t="shared" si="12"/>
        <v>0</v>
      </c>
      <c r="BI27" s="13">
        <f t="shared" si="35"/>
        <v>0</v>
      </c>
      <c r="BJ27" s="8">
        <f t="shared" si="13"/>
        <v>0</v>
      </c>
      <c r="BK27" s="10">
        <f t="shared" si="36"/>
        <v>0</v>
      </c>
      <c r="BL27" s="10">
        <f t="shared" si="37"/>
        <v>0</v>
      </c>
      <c r="BM27" s="10">
        <f t="shared" si="38"/>
        <v>0</v>
      </c>
      <c r="BN27" s="8">
        <f t="shared" si="39"/>
        <v>0</v>
      </c>
      <c r="BO27" s="21">
        <f t="shared" si="14"/>
        <v>0</v>
      </c>
    </row>
    <row r="28" spans="1:67" ht="19.5" x14ac:dyDescent="0.4">
      <c r="A28" s="7">
        <v>44954</v>
      </c>
      <c r="B28" s="12"/>
      <c r="C28" s="11"/>
      <c r="D28" s="11"/>
      <c r="E28" s="11">
        <v>0</v>
      </c>
      <c r="F28" s="6"/>
      <c r="G28" s="19">
        <f t="shared" si="15"/>
        <v>0</v>
      </c>
      <c r="H28" t="str">
        <f t="shared" si="16"/>
        <v>27</v>
      </c>
      <c r="I28" s="9">
        <f t="shared" si="0"/>
        <v>0</v>
      </c>
      <c r="J28" s="13">
        <f t="shared" si="17"/>
        <v>0</v>
      </c>
      <c r="K28" s="8">
        <f t="shared" si="1"/>
        <v>0</v>
      </c>
      <c r="L28" s="10">
        <f t="shared" si="18"/>
        <v>0</v>
      </c>
      <c r="M28" s="10">
        <f t="shared" si="19"/>
        <v>0</v>
      </c>
      <c r="N28" s="10">
        <f t="shared" si="20"/>
        <v>0</v>
      </c>
      <c r="O28" s="8">
        <f t="shared" si="21"/>
        <v>0</v>
      </c>
      <c r="P28" s="21">
        <f t="shared" si="2"/>
        <v>0</v>
      </c>
      <c r="R28" s="7">
        <v>44954</v>
      </c>
      <c r="S28" s="12"/>
      <c r="T28" s="11"/>
      <c r="U28" s="11"/>
      <c r="V28" s="11">
        <v>0</v>
      </c>
      <c r="W28" s="6"/>
      <c r="X28" s="19">
        <f t="shared" si="22"/>
        <v>0</v>
      </c>
      <c r="Y28" t="str">
        <f t="shared" si="3"/>
        <v>31</v>
      </c>
      <c r="Z28" s="9">
        <f t="shared" si="4"/>
        <v>0</v>
      </c>
      <c r="AA28" s="13">
        <f t="shared" si="23"/>
        <v>0</v>
      </c>
      <c r="AB28" s="8">
        <f t="shared" si="5"/>
        <v>0</v>
      </c>
      <c r="AC28" s="10">
        <f t="shared" si="24"/>
        <v>0</v>
      </c>
      <c r="AD28" s="10">
        <f t="shared" si="25"/>
        <v>0</v>
      </c>
      <c r="AE28" s="10">
        <f t="shared" si="26"/>
        <v>0</v>
      </c>
      <c r="AF28" s="8">
        <f t="shared" si="27"/>
        <v>0</v>
      </c>
      <c r="AG28" s="21">
        <f t="shared" si="6"/>
        <v>0</v>
      </c>
      <c r="AI28" s="7">
        <v>44954</v>
      </c>
      <c r="AJ28" s="12"/>
      <c r="AK28" s="11"/>
      <c r="AL28" s="11"/>
      <c r="AM28" s="11">
        <v>0</v>
      </c>
      <c r="AN28" s="6"/>
      <c r="AO28" s="19">
        <f t="shared" si="28"/>
        <v>0</v>
      </c>
      <c r="AP28" t="str">
        <f t="shared" si="7"/>
        <v>37</v>
      </c>
      <c r="AQ28" s="9">
        <f t="shared" si="8"/>
        <v>0</v>
      </c>
      <c r="AR28" s="13">
        <f t="shared" si="29"/>
        <v>0</v>
      </c>
      <c r="AS28" s="8">
        <f t="shared" si="9"/>
        <v>0</v>
      </c>
      <c r="AT28" s="10">
        <f t="shared" si="30"/>
        <v>0</v>
      </c>
      <c r="AU28" s="10">
        <f t="shared" si="31"/>
        <v>0</v>
      </c>
      <c r="AV28" s="10">
        <f t="shared" si="32"/>
        <v>0</v>
      </c>
      <c r="AW28" s="8">
        <f t="shared" si="33"/>
        <v>0</v>
      </c>
      <c r="AX28" s="21">
        <f t="shared" si="10"/>
        <v>0</v>
      </c>
      <c r="AZ28" s="7">
        <v>44954</v>
      </c>
      <c r="BA28" s="12"/>
      <c r="BB28" s="11"/>
      <c r="BC28" s="11"/>
      <c r="BD28" s="11">
        <v>0</v>
      </c>
      <c r="BE28" s="6"/>
      <c r="BF28" s="19">
        <f t="shared" si="34"/>
        <v>0</v>
      </c>
      <c r="BG28" t="str">
        <f t="shared" si="11"/>
        <v>41.2</v>
      </c>
      <c r="BH28" s="9">
        <f t="shared" si="12"/>
        <v>0</v>
      </c>
      <c r="BI28" s="13">
        <f t="shared" si="35"/>
        <v>0</v>
      </c>
      <c r="BJ28" s="8">
        <f t="shared" si="13"/>
        <v>0</v>
      </c>
      <c r="BK28" s="10">
        <f t="shared" si="36"/>
        <v>0</v>
      </c>
      <c r="BL28" s="10">
        <f t="shared" si="37"/>
        <v>0</v>
      </c>
      <c r="BM28" s="10">
        <f t="shared" si="38"/>
        <v>0</v>
      </c>
      <c r="BN28" s="8">
        <f t="shared" si="39"/>
        <v>0</v>
      </c>
      <c r="BO28" s="21">
        <f t="shared" si="14"/>
        <v>0</v>
      </c>
    </row>
    <row r="29" spans="1:67" ht="19.5" x14ac:dyDescent="0.4">
      <c r="A29" s="14">
        <v>44940</v>
      </c>
      <c r="B29" s="12"/>
      <c r="C29" s="11"/>
      <c r="D29" s="11"/>
      <c r="E29" s="11">
        <v>0</v>
      </c>
      <c r="F29" s="6"/>
      <c r="G29" s="19">
        <f t="shared" si="15"/>
        <v>0</v>
      </c>
      <c r="H29" t="str">
        <f t="shared" si="16"/>
        <v>27</v>
      </c>
      <c r="I29" s="9">
        <f t="shared" si="0"/>
        <v>0</v>
      </c>
      <c r="J29" s="13">
        <f t="shared" si="17"/>
        <v>0</v>
      </c>
      <c r="K29" s="8">
        <f t="shared" si="1"/>
        <v>0</v>
      </c>
      <c r="L29" s="10">
        <f t="shared" si="18"/>
        <v>0</v>
      </c>
      <c r="M29" s="10">
        <f t="shared" si="19"/>
        <v>0</v>
      </c>
      <c r="N29" s="10">
        <f t="shared" si="20"/>
        <v>0</v>
      </c>
      <c r="O29" s="8">
        <f t="shared" si="21"/>
        <v>0</v>
      </c>
      <c r="P29" s="21">
        <f t="shared" si="2"/>
        <v>0</v>
      </c>
      <c r="R29" s="14">
        <v>44940</v>
      </c>
      <c r="S29" s="12"/>
      <c r="T29" s="11"/>
      <c r="U29" s="11"/>
      <c r="V29" s="11">
        <v>0</v>
      </c>
      <c r="W29" s="6"/>
      <c r="X29" s="19">
        <f t="shared" si="22"/>
        <v>0</v>
      </c>
      <c r="Y29" t="str">
        <f t="shared" si="3"/>
        <v>31</v>
      </c>
      <c r="Z29" s="9">
        <f t="shared" si="4"/>
        <v>0</v>
      </c>
      <c r="AA29" s="13">
        <f t="shared" si="23"/>
        <v>0</v>
      </c>
      <c r="AB29" s="8">
        <f t="shared" si="5"/>
        <v>0</v>
      </c>
      <c r="AC29" s="10">
        <f t="shared" si="24"/>
        <v>0</v>
      </c>
      <c r="AD29" s="10">
        <f t="shared" si="25"/>
        <v>0</v>
      </c>
      <c r="AE29" s="10">
        <f t="shared" si="26"/>
        <v>0</v>
      </c>
      <c r="AF29" s="8">
        <f t="shared" si="27"/>
        <v>0</v>
      </c>
      <c r="AG29" s="21">
        <f t="shared" si="6"/>
        <v>0</v>
      </c>
      <c r="AI29" s="14">
        <v>44940</v>
      </c>
      <c r="AJ29" s="12"/>
      <c r="AK29" s="11"/>
      <c r="AL29" s="11"/>
      <c r="AM29" s="11">
        <v>0</v>
      </c>
      <c r="AN29" s="6"/>
      <c r="AO29" s="19">
        <f t="shared" si="28"/>
        <v>0</v>
      </c>
      <c r="AP29" t="str">
        <f t="shared" si="7"/>
        <v>37</v>
      </c>
      <c r="AQ29" s="9">
        <f t="shared" si="8"/>
        <v>0</v>
      </c>
      <c r="AR29" s="13">
        <f t="shared" si="29"/>
        <v>0</v>
      </c>
      <c r="AS29" s="8">
        <f t="shared" si="9"/>
        <v>0</v>
      </c>
      <c r="AT29" s="10">
        <f t="shared" si="30"/>
        <v>0</v>
      </c>
      <c r="AU29" s="10">
        <f t="shared" si="31"/>
        <v>0</v>
      </c>
      <c r="AV29" s="10">
        <f t="shared" si="32"/>
        <v>0</v>
      </c>
      <c r="AW29" s="8">
        <f t="shared" si="33"/>
        <v>0</v>
      </c>
      <c r="AX29" s="21">
        <f t="shared" si="10"/>
        <v>0</v>
      </c>
      <c r="AZ29" s="14">
        <v>44940</v>
      </c>
      <c r="BA29" s="12"/>
      <c r="BB29" s="11"/>
      <c r="BC29" s="11"/>
      <c r="BD29" s="11">
        <v>0</v>
      </c>
      <c r="BE29" s="6"/>
      <c r="BF29" s="19">
        <f t="shared" si="34"/>
        <v>0</v>
      </c>
      <c r="BG29" t="str">
        <f t="shared" si="11"/>
        <v>41.2</v>
      </c>
      <c r="BH29" s="9">
        <f t="shared" si="12"/>
        <v>0</v>
      </c>
      <c r="BI29" s="13">
        <f t="shared" si="35"/>
        <v>0</v>
      </c>
      <c r="BJ29" s="8">
        <f t="shared" si="13"/>
        <v>0</v>
      </c>
      <c r="BK29" s="10">
        <f t="shared" si="36"/>
        <v>0</v>
      </c>
      <c r="BL29" s="10">
        <f t="shared" si="37"/>
        <v>0</v>
      </c>
      <c r="BM29" s="10">
        <f t="shared" si="38"/>
        <v>0</v>
      </c>
      <c r="BN29" s="8">
        <f t="shared" si="39"/>
        <v>0</v>
      </c>
      <c r="BO29" s="21">
        <f t="shared" si="14"/>
        <v>0</v>
      </c>
    </row>
    <row r="30" spans="1:67" ht="19.5" x14ac:dyDescent="0.4">
      <c r="A30" s="14">
        <v>44926</v>
      </c>
      <c r="B30" s="12"/>
      <c r="C30" s="11"/>
      <c r="D30" s="11"/>
      <c r="E30" s="11">
        <v>0</v>
      </c>
      <c r="F30" s="6"/>
      <c r="G30" s="19">
        <f t="shared" si="15"/>
        <v>0</v>
      </c>
      <c r="H30" t="str">
        <f t="shared" si="16"/>
        <v>27</v>
      </c>
      <c r="I30" s="9">
        <f t="shared" si="0"/>
        <v>0</v>
      </c>
      <c r="J30" s="13">
        <f t="shared" si="17"/>
        <v>0</v>
      </c>
      <c r="K30" s="8">
        <f t="shared" si="1"/>
        <v>0</v>
      </c>
      <c r="L30" s="10">
        <f t="shared" si="18"/>
        <v>0</v>
      </c>
      <c r="M30" s="10">
        <f t="shared" si="19"/>
        <v>0</v>
      </c>
      <c r="N30" s="10">
        <f t="shared" si="20"/>
        <v>0</v>
      </c>
      <c r="O30" s="8">
        <f t="shared" si="21"/>
        <v>0</v>
      </c>
      <c r="P30" s="21">
        <f t="shared" si="2"/>
        <v>0</v>
      </c>
      <c r="R30" s="14">
        <v>44926</v>
      </c>
      <c r="S30" s="12"/>
      <c r="T30" s="11"/>
      <c r="U30" s="11"/>
      <c r="V30" s="11">
        <v>0</v>
      </c>
      <c r="W30" s="6"/>
      <c r="X30" s="19">
        <f t="shared" si="22"/>
        <v>0</v>
      </c>
      <c r="Y30" t="str">
        <f t="shared" si="3"/>
        <v>31</v>
      </c>
      <c r="Z30" s="9">
        <f t="shared" si="4"/>
        <v>0</v>
      </c>
      <c r="AA30" s="13">
        <f t="shared" si="23"/>
        <v>0</v>
      </c>
      <c r="AB30" s="8">
        <f t="shared" si="5"/>
        <v>0</v>
      </c>
      <c r="AC30" s="10">
        <f t="shared" si="24"/>
        <v>0</v>
      </c>
      <c r="AD30" s="10">
        <f t="shared" si="25"/>
        <v>0</v>
      </c>
      <c r="AE30" s="10">
        <f t="shared" si="26"/>
        <v>0</v>
      </c>
      <c r="AF30" s="8">
        <f t="shared" si="27"/>
        <v>0</v>
      </c>
      <c r="AG30" s="21">
        <f t="shared" si="6"/>
        <v>0</v>
      </c>
      <c r="AI30" s="14">
        <v>44926</v>
      </c>
      <c r="AJ30" s="12"/>
      <c r="AK30" s="11"/>
      <c r="AL30" s="11"/>
      <c r="AM30" s="11">
        <v>0</v>
      </c>
      <c r="AN30" s="6"/>
      <c r="AO30" s="19">
        <f t="shared" si="28"/>
        <v>0</v>
      </c>
      <c r="AP30" t="str">
        <f t="shared" si="7"/>
        <v>37</v>
      </c>
      <c r="AQ30" s="9">
        <f t="shared" si="8"/>
        <v>0</v>
      </c>
      <c r="AR30" s="13">
        <f t="shared" si="29"/>
        <v>0</v>
      </c>
      <c r="AS30" s="8">
        <f t="shared" si="9"/>
        <v>0</v>
      </c>
      <c r="AT30" s="10">
        <f t="shared" si="30"/>
        <v>0</v>
      </c>
      <c r="AU30" s="10">
        <f t="shared" si="31"/>
        <v>0</v>
      </c>
      <c r="AV30" s="10">
        <f t="shared" si="32"/>
        <v>0</v>
      </c>
      <c r="AW30" s="8">
        <f t="shared" si="33"/>
        <v>0</v>
      </c>
      <c r="AX30" s="21">
        <f t="shared" si="10"/>
        <v>0</v>
      </c>
      <c r="AZ30" s="14">
        <v>44926</v>
      </c>
      <c r="BA30" s="12"/>
      <c r="BB30" s="11"/>
      <c r="BC30" s="11"/>
      <c r="BD30" s="11">
        <v>0</v>
      </c>
      <c r="BE30" s="6"/>
      <c r="BF30" s="19">
        <f t="shared" si="34"/>
        <v>0</v>
      </c>
      <c r="BG30" t="str">
        <f t="shared" si="11"/>
        <v>41.2</v>
      </c>
      <c r="BH30" s="9">
        <f t="shared" si="12"/>
        <v>0</v>
      </c>
      <c r="BI30" s="13">
        <f t="shared" si="35"/>
        <v>0</v>
      </c>
      <c r="BJ30" s="8">
        <f t="shared" si="13"/>
        <v>0</v>
      </c>
      <c r="BK30" s="10">
        <f t="shared" si="36"/>
        <v>0</v>
      </c>
      <c r="BL30" s="10">
        <f t="shared" si="37"/>
        <v>0</v>
      </c>
      <c r="BM30" s="10">
        <f t="shared" si="38"/>
        <v>0</v>
      </c>
      <c r="BN30" s="8">
        <f t="shared" si="39"/>
        <v>0</v>
      </c>
      <c r="BO30" s="21">
        <f t="shared" si="14"/>
        <v>0</v>
      </c>
    </row>
    <row r="31" spans="1:67" ht="19.5" x14ac:dyDescent="0.4">
      <c r="A31" s="7">
        <v>44912</v>
      </c>
      <c r="B31" s="12"/>
      <c r="C31" s="11"/>
      <c r="D31" s="11"/>
      <c r="E31" s="11">
        <v>0</v>
      </c>
      <c r="F31" s="6"/>
      <c r="G31" s="19">
        <f t="shared" si="15"/>
        <v>0</v>
      </c>
      <c r="H31" t="str">
        <f t="shared" si="16"/>
        <v>27</v>
      </c>
      <c r="I31" s="9">
        <f t="shared" si="0"/>
        <v>0</v>
      </c>
      <c r="J31" s="13">
        <f t="shared" si="17"/>
        <v>0</v>
      </c>
      <c r="K31" s="8">
        <f t="shared" si="1"/>
        <v>0</v>
      </c>
      <c r="L31" s="10">
        <f t="shared" si="18"/>
        <v>0</v>
      </c>
      <c r="M31" s="10">
        <f t="shared" si="19"/>
        <v>0</v>
      </c>
      <c r="N31" s="10">
        <f t="shared" si="20"/>
        <v>0</v>
      </c>
      <c r="O31" s="8">
        <f t="shared" si="21"/>
        <v>0</v>
      </c>
      <c r="P31" s="21">
        <f t="shared" si="2"/>
        <v>0</v>
      </c>
      <c r="R31" s="7">
        <v>44912</v>
      </c>
      <c r="S31" s="12"/>
      <c r="T31" s="11"/>
      <c r="U31" s="11"/>
      <c r="V31" s="11">
        <v>0</v>
      </c>
      <c r="W31" s="6"/>
      <c r="X31" s="19">
        <f t="shared" si="22"/>
        <v>0</v>
      </c>
      <c r="Y31" t="str">
        <f t="shared" si="3"/>
        <v>31</v>
      </c>
      <c r="Z31" s="9">
        <f t="shared" si="4"/>
        <v>0</v>
      </c>
      <c r="AA31" s="13">
        <f t="shared" si="23"/>
        <v>0</v>
      </c>
      <c r="AB31" s="8">
        <f t="shared" si="5"/>
        <v>0</v>
      </c>
      <c r="AC31" s="10">
        <f t="shared" si="24"/>
        <v>0</v>
      </c>
      <c r="AD31" s="10">
        <f t="shared" si="25"/>
        <v>0</v>
      </c>
      <c r="AE31" s="10">
        <f t="shared" si="26"/>
        <v>0</v>
      </c>
      <c r="AF31" s="8">
        <f t="shared" si="27"/>
        <v>0</v>
      </c>
      <c r="AG31" s="21">
        <f t="shared" si="6"/>
        <v>0</v>
      </c>
      <c r="AI31" s="7">
        <v>44912</v>
      </c>
      <c r="AJ31" s="12"/>
      <c r="AK31" s="11"/>
      <c r="AL31" s="11"/>
      <c r="AM31" s="11">
        <v>0</v>
      </c>
      <c r="AN31" s="6"/>
      <c r="AO31" s="19">
        <f t="shared" si="28"/>
        <v>0</v>
      </c>
      <c r="AP31" t="str">
        <f t="shared" si="7"/>
        <v>37</v>
      </c>
      <c r="AQ31" s="9">
        <f t="shared" si="8"/>
        <v>0</v>
      </c>
      <c r="AR31" s="13">
        <f t="shared" si="29"/>
        <v>0</v>
      </c>
      <c r="AS31" s="8">
        <f t="shared" si="9"/>
        <v>0</v>
      </c>
      <c r="AT31" s="10">
        <f t="shared" si="30"/>
        <v>0</v>
      </c>
      <c r="AU31" s="10">
        <f t="shared" si="31"/>
        <v>0</v>
      </c>
      <c r="AV31" s="10">
        <f t="shared" si="32"/>
        <v>0</v>
      </c>
      <c r="AW31" s="8">
        <f t="shared" si="33"/>
        <v>0</v>
      </c>
      <c r="AX31" s="21">
        <f t="shared" si="10"/>
        <v>0</v>
      </c>
      <c r="AZ31" s="7">
        <v>44912</v>
      </c>
      <c r="BA31" s="12"/>
      <c r="BB31" s="11"/>
      <c r="BC31" s="11"/>
      <c r="BD31" s="11">
        <v>0</v>
      </c>
      <c r="BE31" s="6"/>
      <c r="BF31" s="19">
        <f t="shared" si="34"/>
        <v>0</v>
      </c>
      <c r="BG31" t="str">
        <f t="shared" si="11"/>
        <v>41.2</v>
      </c>
      <c r="BH31" s="9">
        <f t="shared" si="12"/>
        <v>0</v>
      </c>
      <c r="BI31" s="13">
        <f t="shared" si="35"/>
        <v>0</v>
      </c>
      <c r="BJ31" s="8">
        <f t="shared" si="13"/>
        <v>0</v>
      </c>
      <c r="BK31" s="10">
        <f t="shared" si="36"/>
        <v>0</v>
      </c>
      <c r="BL31" s="10">
        <f t="shared" si="37"/>
        <v>0</v>
      </c>
      <c r="BM31" s="10">
        <f t="shared" si="38"/>
        <v>0</v>
      </c>
      <c r="BN31" s="8">
        <f t="shared" si="39"/>
        <v>0</v>
      </c>
      <c r="BO31" s="21">
        <f t="shared" si="14"/>
        <v>0</v>
      </c>
    </row>
    <row r="32" spans="1:67" ht="19.5" x14ac:dyDescent="0.4">
      <c r="A32" s="14">
        <v>44898</v>
      </c>
      <c r="B32" s="6"/>
      <c r="C32" s="11"/>
      <c r="D32" s="11"/>
      <c r="E32" s="11">
        <v>0</v>
      </c>
      <c r="F32" s="6">
        <v>50</v>
      </c>
      <c r="G32" s="19">
        <f t="shared" si="15"/>
        <v>50</v>
      </c>
      <c r="H32" t="str">
        <f t="shared" si="16"/>
        <v>27</v>
      </c>
      <c r="I32" s="9">
        <f t="shared" si="0"/>
        <v>1350</v>
      </c>
      <c r="J32" s="13">
        <f t="shared" si="17"/>
        <v>0</v>
      </c>
      <c r="K32" s="8">
        <f t="shared" si="1"/>
        <v>0</v>
      </c>
      <c r="L32" s="10">
        <f t="shared" si="18"/>
        <v>0</v>
      </c>
      <c r="M32" s="10">
        <f t="shared" si="19"/>
        <v>0</v>
      </c>
      <c r="N32" s="10">
        <f t="shared" si="20"/>
        <v>0</v>
      </c>
      <c r="O32" s="8">
        <f t="shared" si="21"/>
        <v>1350</v>
      </c>
      <c r="P32" s="21">
        <f t="shared" si="2"/>
        <v>1350</v>
      </c>
      <c r="R32" s="14">
        <v>44898</v>
      </c>
      <c r="S32" s="6"/>
      <c r="T32" s="11"/>
      <c r="U32" s="11"/>
      <c r="V32" s="11">
        <v>0</v>
      </c>
      <c r="W32" s="6">
        <v>50</v>
      </c>
      <c r="X32" s="19">
        <f t="shared" si="22"/>
        <v>50</v>
      </c>
      <c r="Y32" t="str">
        <f t="shared" si="3"/>
        <v>31</v>
      </c>
      <c r="Z32" s="9">
        <f t="shared" si="4"/>
        <v>1550</v>
      </c>
      <c r="AA32" s="13">
        <f t="shared" si="23"/>
        <v>0</v>
      </c>
      <c r="AB32" s="8">
        <f t="shared" si="5"/>
        <v>0</v>
      </c>
      <c r="AC32" s="10">
        <f t="shared" si="24"/>
        <v>0</v>
      </c>
      <c r="AD32" s="10">
        <f t="shared" si="25"/>
        <v>0</v>
      </c>
      <c r="AE32" s="10">
        <f t="shared" si="26"/>
        <v>0</v>
      </c>
      <c r="AF32" s="8">
        <f t="shared" si="27"/>
        <v>1550</v>
      </c>
      <c r="AG32" s="21">
        <f t="shared" si="6"/>
        <v>1550</v>
      </c>
      <c r="AI32" s="14">
        <v>44898</v>
      </c>
      <c r="AJ32" s="6"/>
      <c r="AK32" s="11"/>
      <c r="AL32" s="11"/>
      <c r="AM32" s="11">
        <v>0</v>
      </c>
      <c r="AN32" s="6"/>
      <c r="AO32" s="19">
        <f t="shared" si="28"/>
        <v>0</v>
      </c>
      <c r="AP32" t="str">
        <f t="shared" si="7"/>
        <v>37</v>
      </c>
      <c r="AQ32" s="9">
        <f t="shared" si="8"/>
        <v>0</v>
      </c>
      <c r="AR32" s="13">
        <f t="shared" si="29"/>
        <v>0</v>
      </c>
      <c r="AS32" s="8">
        <f t="shared" si="9"/>
        <v>0</v>
      </c>
      <c r="AT32" s="10">
        <f t="shared" si="30"/>
        <v>0</v>
      </c>
      <c r="AU32" s="10">
        <f t="shared" si="31"/>
        <v>0</v>
      </c>
      <c r="AV32" s="10">
        <f t="shared" si="32"/>
        <v>0</v>
      </c>
      <c r="AW32" s="8">
        <f t="shared" si="33"/>
        <v>0</v>
      </c>
      <c r="AX32" s="21">
        <f t="shared" si="10"/>
        <v>0</v>
      </c>
      <c r="AZ32" s="14">
        <v>44898</v>
      </c>
      <c r="BA32" s="6"/>
      <c r="BB32" s="11"/>
      <c r="BC32" s="11"/>
      <c r="BD32" s="11">
        <v>0</v>
      </c>
      <c r="BE32" s="17">
        <v>101.9</v>
      </c>
      <c r="BF32" s="19">
        <f t="shared" si="34"/>
        <v>101.9</v>
      </c>
      <c r="BG32" t="str">
        <f t="shared" si="11"/>
        <v>46.2</v>
      </c>
      <c r="BH32" s="9">
        <f t="shared" si="12"/>
        <v>4707.7800000000007</v>
      </c>
      <c r="BI32" s="13">
        <f t="shared" si="35"/>
        <v>0</v>
      </c>
      <c r="BJ32" s="8">
        <f t="shared" si="13"/>
        <v>0</v>
      </c>
      <c r="BK32" s="10">
        <f t="shared" si="36"/>
        <v>0</v>
      </c>
      <c r="BL32" s="10">
        <f t="shared" si="37"/>
        <v>0</v>
      </c>
      <c r="BM32" s="10">
        <f t="shared" si="38"/>
        <v>0</v>
      </c>
      <c r="BN32" s="8">
        <f t="shared" si="39"/>
        <v>4707.7800000000007</v>
      </c>
      <c r="BO32" s="21">
        <f t="shared" si="14"/>
        <v>4707.7800000000007</v>
      </c>
    </row>
    <row r="33" spans="1:67" ht="19.5" x14ac:dyDescent="0.4">
      <c r="A33" s="14">
        <v>44884</v>
      </c>
      <c r="B33" s="6"/>
      <c r="C33" s="11"/>
      <c r="D33" s="11"/>
      <c r="E33" s="11">
        <v>0</v>
      </c>
      <c r="F33" s="6">
        <v>62.2</v>
      </c>
      <c r="G33" s="19">
        <f t="shared" si="15"/>
        <v>62.2</v>
      </c>
      <c r="H33" t="str">
        <f t="shared" si="16"/>
        <v>27.5</v>
      </c>
      <c r="I33" s="9">
        <f t="shared" si="0"/>
        <v>1710.5</v>
      </c>
      <c r="J33" s="13">
        <f t="shared" si="17"/>
        <v>0</v>
      </c>
      <c r="K33" s="8">
        <f t="shared" si="1"/>
        <v>0</v>
      </c>
      <c r="L33" s="10">
        <f t="shared" si="18"/>
        <v>0</v>
      </c>
      <c r="M33" s="10">
        <f t="shared" si="19"/>
        <v>0</v>
      </c>
      <c r="N33" s="10">
        <f t="shared" si="20"/>
        <v>0</v>
      </c>
      <c r="O33" s="8">
        <f t="shared" si="21"/>
        <v>1710.5</v>
      </c>
      <c r="P33" s="21">
        <f t="shared" si="2"/>
        <v>1710.5</v>
      </c>
      <c r="R33" s="14">
        <v>44884</v>
      </c>
      <c r="S33" s="6"/>
      <c r="T33" s="11"/>
      <c r="U33" s="11"/>
      <c r="V33" s="11">
        <v>0</v>
      </c>
      <c r="W33" s="6">
        <v>62.2</v>
      </c>
      <c r="X33" s="19">
        <f t="shared" si="22"/>
        <v>62.2</v>
      </c>
      <c r="Y33" t="str">
        <f t="shared" si="3"/>
        <v>31.5</v>
      </c>
      <c r="Z33" s="9">
        <f t="shared" si="4"/>
        <v>1959.3000000000002</v>
      </c>
      <c r="AA33" s="13">
        <f t="shared" si="23"/>
        <v>0</v>
      </c>
      <c r="AB33" s="8">
        <f t="shared" si="5"/>
        <v>0</v>
      </c>
      <c r="AC33" s="10">
        <f t="shared" si="24"/>
        <v>0</v>
      </c>
      <c r="AD33" s="10">
        <f t="shared" si="25"/>
        <v>0</v>
      </c>
      <c r="AE33" s="10">
        <f t="shared" si="26"/>
        <v>0</v>
      </c>
      <c r="AF33" s="8">
        <f t="shared" si="27"/>
        <v>1959.3000000000002</v>
      </c>
      <c r="AG33" s="21">
        <f t="shared" si="6"/>
        <v>1959.3000000000002</v>
      </c>
      <c r="AI33" s="14">
        <v>44884</v>
      </c>
      <c r="AJ33" s="6"/>
      <c r="AK33" s="11"/>
      <c r="AL33" s="11"/>
      <c r="AM33" s="11">
        <v>0</v>
      </c>
      <c r="AN33" s="6"/>
      <c r="AO33" s="19">
        <f t="shared" si="28"/>
        <v>0</v>
      </c>
      <c r="AP33" t="str">
        <f t="shared" si="7"/>
        <v>37</v>
      </c>
      <c r="AQ33" s="9">
        <f t="shared" si="8"/>
        <v>0</v>
      </c>
      <c r="AR33" s="13">
        <f t="shared" si="29"/>
        <v>0</v>
      </c>
      <c r="AS33" s="8">
        <f t="shared" si="9"/>
        <v>0</v>
      </c>
      <c r="AT33" s="10">
        <f t="shared" si="30"/>
        <v>0</v>
      </c>
      <c r="AU33" s="10">
        <f t="shared" si="31"/>
        <v>0</v>
      </c>
      <c r="AV33" s="10">
        <f t="shared" si="32"/>
        <v>0</v>
      </c>
      <c r="AW33" s="8">
        <f t="shared" si="33"/>
        <v>0</v>
      </c>
      <c r="AX33" s="21">
        <f t="shared" si="10"/>
        <v>0</v>
      </c>
      <c r="AZ33" s="14">
        <v>44884</v>
      </c>
      <c r="BA33" s="6"/>
      <c r="BB33" s="11"/>
      <c r="BC33" s="11"/>
      <c r="BD33" s="11">
        <v>0</v>
      </c>
      <c r="BE33" s="17">
        <v>81.7</v>
      </c>
      <c r="BF33" s="19">
        <f t="shared" si="34"/>
        <v>81.7</v>
      </c>
      <c r="BG33" t="str">
        <f t="shared" si="11"/>
        <v>44.2</v>
      </c>
      <c r="BH33" s="9">
        <f t="shared" si="12"/>
        <v>3611.1400000000003</v>
      </c>
      <c r="BI33" s="13">
        <f t="shared" si="35"/>
        <v>0</v>
      </c>
      <c r="BJ33" s="8">
        <f t="shared" si="13"/>
        <v>0</v>
      </c>
      <c r="BK33" s="10">
        <f t="shared" si="36"/>
        <v>0</v>
      </c>
      <c r="BL33" s="10">
        <f t="shared" si="37"/>
        <v>0</v>
      </c>
      <c r="BM33" s="10">
        <f t="shared" si="38"/>
        <v>0</v>
      </c>
      <c r="BN33" s="8">
        <f t="shared" si="39"/>
        <v>3611.1400000000003</v>
      </c>
      <c r="BO33" s="21">
        <f t="shared" si="14"/>
        <v>3611.1400000000003</v>
      </c>
    </row>
    <row r="34" spans="1:67" ht="19.5" x14ac:dyDescent="0.4">
      <c r="A34" s="7">
        <v>44870</v>
      </c>
      <c r="B34" s="6"/>
      <c r="C34" s="11"/>
      <c r="D34" s="11"/>
      <c r="E34" s="11">
        <v>0</v>
      </c>
      <c r="F34" s="6">
        <v>62.6</v>
      </c>
      <c r="G34" s="19">
        <f t="shared" si="15"/>
        <v>62.6</v>
      </c>
      <c r="H34" t="str">
        <f t="shared" si="16"/>
        <v>27.5</v>
      </c>
      <c r="I34" s="9">
        <f t="shared" si="0"/>
        <v>1721.5</v>
      </c>
      <c r="J34" s="13">
        <f t="shared" si="17"/>
        <v>0</v>
      </c>
      <c r="K34" s="8">
        <f t="shared" si="1"/>
        <v>0</v>
      </c>
      <c r="L34" s="10">
        <f t="shared" si="18"/>
        <v>0</v>
      </c>
      <c r="M34" s="10">
        <f t="shared" si="19"/>
        <v>0</v>
      </c>
      <c r="N34" s="10">
        <f t="shared" si="20"/>
        <v>0</v>
      </c>
      <c r="O34" s="8">
        <f t="shared" si="21"/>
        <v>1721.5</v>
      </c>
      <c r="P34" s="21">
        <f t="shared" si="2"/>
        <v>1721.5</v>
      </c>
      <c r="R34" s="7">
        <v>44870</v>
      </c>
      <c r="S34" s="6"/>
      <c r="T34" s="11"/>
      <c r="U34" s="11"/>
      <c r="V34" s="11">
        <v>0</v>
      </c>
      <c r="W34" s="6">
        <v>62.6</v>
      </c>
      <c r="X34" s="19">
        <f t="shared" si="22"/>
        <v>62.6</v>
      </c>
      <c r="Y34" t="str">
        <f t="shared" si="3"/>
        <v>31.5</v>
      </c>
      <c r="Z34" s="9">
        <f t="shared" si="4"/>
        <v>1971.9</v>
      </c>
      <c r="AA34" s="13">
        <f t="shared" si="23"/>
        <v>0</v>
      </c>
      <c r="AB34" s="8">
        <f t="shared" si="5"/>
        <v>0</v>
      </c>
      <c r="AC34" s="10">
        <f t="shared" si="24"/>
        <v>0</v>
      </c>
      <c r="AD34" s="10">
        <f t="shared" si="25"/>
        <v>0</v>
      </c>
      <c r="AE34" s="10">
        <f t="shared" si="26"/>
        <v>0</v>
      </c>
      <c r="AF34" s="8">
        <f t="shared" si="27"/>
        <v>1971.9</v>
      </c>
      <c r="AG34" s="21">
        <f t="shared" si="6"/>
        <v>1971.9</v>
      </c>
      <c r="AI34" s="7">
        <v>44870</v>
      </c>
      <c r="AJ34" s="6"/>
      <c r="AK34" s="11"/>
      <c r="AL34" s="11"/>
      <c r="AM34" s="11">
        <v>0</v>
      </c>
      <c r="AN34" s="6"/>
      <c r="AO34" s="19">
        <f t="shared" si="28"/>
        <v>0</v>
      </c>
      <c r="AP34" t="str">
        <f t="shared" si="7"/>
        <v>37</v>
      </c>
      <c r="AQ34" s="9">
        <f t="shared" si="8"/>
        <v>0</v>
      </c>
      <c r="AR34" s="13">
        <f t="shared" si="29"/>
        <v>0</v>
      </c>
      <c r="AS34" s="8">
        <f t="shared" si="9"/>
        <v>0</v>
      </c>
      <c r="AT34" s="10">
        <f t="shared" si="30"/>
        <v>0</v>
      </c>
      <c r="AU34" s="10">
        <f t="shared" si="31"/>
        <v>0</v>
      </c>
      <c r="AV34" s="10">
        <f t="shared" si="32"/>
        <v>0</v>
      </c>
      <c r="AW34" s="8">
        <f t="shared" si="33"/>
        <v>0</v>
      </c>
      <c r="AX34" s="21">
        <f t="shared" si="10"/>
        <v>0</v>
      </c>
      <c r="AZ34" s="7">
        <v>44870</v>
      </c>
      <c r="BA34" s="6"/>
      <c r="BB34" s="11"/>
      <c r="BC34" s="11"/>
      <c r="BD34" s="11">
        <v>0</v>
      </c>
      <c r="BE34" s="17">
        <v>102</v>
      </c>
      <c r="BF34" s="19">
        <f t="shared" si="34"/>
        <v>102</v>
      </c>
      <c r="BG34" t="str">
        <f t="shared" si="11"/>
        <v>46.2</v>
      </c>
      <c r="BH34" s="9">
        <f t="shared" si="12"/>
        <v>4712.4000000000005</v>
      </c>
      <c r="BI34" s="13">
        <f t="shared" si="35"/>
        <v>0</v>
      </c>
      <c r="BJ34" s="8">
        <f t="shared" si="13"/>
        <v>0</v>
      </c>
      <c r="BK34" s="10">
        <f t="shared" si="36"/>
        <v>0</v>
      </c>
      <c r="BL34" s="10">
        <f t="shared" si="37"/>
        <v>0</v>
      </c>
      <c r="BM34" s="10">
        <f t="shared" si="38"/>
        <v>0</v>
      </c>
      <c r="BN34" s="8">
        <f t="shared" si="39"/>
        <v>4712.4000000000005</v>
      </c>
      <c r="BO34" s="21">
        <f t="shared" si="14"/>
        <v>4712.4000000000005</v>
      </c>
    </row>
    <row r="35" spans="1:67" ht="19.5" x14ac:dyDescent="0.4">
      <c r="A35" s="14">
        <v>44856</v>
      </c>
      <c r="B35" s="6"/>
      <c r="C35" s="11"/>
      <c r="D35" s="11"/>
      <c r="E35" s="11">
        <v>0</v>
      </c>
      <c r="F35" s="6">
        <v>50.6</v>
      </c>
      <c r="G35" s="19">
        <f t="shared" si="15"/>
        <v>50.6</v>
      </c>
      <c r="H35" t="str">
        <f t="shared" si="16"/>
        <v>27</v>
      </c>
      <c r="I35" s="9">
        <f t="shared" si="0"/>
        <v>1366.2</v>
      </c>
      <c r="J35" s="13">
        <f t="shared" si="17"/>
        <v>0</v>
      </c>
      <c r="K35" s="8">
        <f t="shared" si="1"/>
        <v>0</v>
      </c>
      <c r="L35" s="10">
        <f t="shared" si="18"/>
        <v>0</v>
      </c>
      <c r="M35" s="10">
        <f t="shared" si="19"/>
        <v>0</v>
      </c>
      <c r="N35" s="10">
        <f t="shared" si="20"/>
        <v>0</v>
      </c>
      <c r="O35" s="8">
        <f t="shared" si="21"/>
        <v>1366.2</v>
      </c>
      <c r="P35" s="21">
        <f t="shared" si="2"/>
        <v>1366.2</v>
      </c>
      <c r="R35" s="14">
        <v>44856</v>
      </c>
      <c r="S35" s="6"/>
      <c r="T35" s="11"/>
      <c r="U35" s="11"/>
      <c r="V35" s="11">
        <v>0</v>
      </c>
      <c r="W35" s="6">
        <v>50.6</v>
      </c>
      <c r="X35" s="19">
        <f t="shared" si="22"/>
        <v>50.6</v>
      </c>
      <c r="Y35" t="str">
        <f t="shared" si="3"/>
        <v>31</v>
      </c>
      <c r="Z35" s="9">
        <f t="shared" si="4"/>
        <v>1568.6000000000001</v>
      </c>
      <c r="AA35" s="13">
        <f t="shared" si="23"/>
        <v>0</v>
      </c>
      <c r="AB35" s="8">
        <f t="shared" si="5"/>
        <v>0</v>
      </c>
      <c r="AC35" s="10">
        <f t="shared" si="24"/>
        <v>0</v>
      </c>
      <c r="AD35" s="10">
        <f t="shared" si="25"/>
        <v>0</v>
      </c>
      <c r="AE35" s="10">
        <f t="shared" si="26"/>
        <v>0</v>
      </c>
      <c r="AF35" s="8">
        <f t="shared" si="27"/>
        <v>1568.6000000000001</v>
      </c>
      <c r="AG35" s="21">
        <f t="shared" si="6"/>
        <v>1568.6000000000001</v>
      </c>
      <c r="AI35" s="14">
        <v>44856</v>
      </c>
      <c r="AJ35" s="6"/>
      <c r="AK35" s="11"/>
      <c r="AL35" s="11"/>
      <c r="AM35" s="11">
        <v>0</v>
      </c>
      <c r="AN35" s="6"/>
      <c r="AO35" s="19">
        <f t="shared" si="28"/>
        <v>0</v>
      </c>
      <c r="AP35" t="str">
        <f t="shared" si="7"/>
        <v>37</v>
      </c>
      <c r="AQ35" s="9">
        <f t="shared" si="8"/>
        <v>0</v>
      </c>
      <c r="AR35" s="13">
        <f t="shared" si="29"/>
        <v>0</v>
      </c>
      <c r="AS35" s="8">
        <f t="shared" si="9"/>
        <v>0</v>
      </c>
      <c r="AT35" s="10">
        <f t="shared" si="30"/>
        <v>0</v>
      </c>
      <c r="AU35" s="10">
        <f t="shared" si="31"/>
        <v>0</v>
      </c>
      <c r="AV35" s="10">
        <f t="shared" si="32"/>
        <v>0</v>
      </c>
      <c r="AW35" s="8">
        <f t="shared" si="33"/>
        <v>0</v>
      </c>
      <c r="AX35" s="21">
        <f t="shared" si="10"/>
        <v>0</v>
      </c>
      <c r="AZ35" s="14">
        <v>44856</v>
      </c>
      <c r="BA35" s="6"/>
      <c r="BB35" s="11"/>
      <c r="BC35" s="11"/>
      <c r="BD35" s="11">
        <v>0</v>
      </c>
      <c r="BE35" s="17">
        <v>96</v>
      </c>
      <c r="BF35" s="19">
        <f t="shared" si="34"/>
        <v>96</v>
      </c>
      <c r="BG35" t="str">
        <f t="shared" si="11"/>
        <v>45.2</v>
      </c>
      <c r="BH35" s="9">
        <f t="shared" si="12"/>
        <v>4339.2000000000007</v>
      </c>
      <c r="BI35" s="13">
        <f t="shared" si="35"/>
        <v>0</v>
      </c>
      <c r="BJ35" s="8">
        <f t="shared" si="13"/>
        <v>0</v>
      </c>
      <c r="BK35" s="10">
        <f t="shared" si="36"/>
        <v>0</v>
      </c>
      <c r="BL35" s="10">
        <f t="shared" si="37"/>
        <v>0</v>
      </c>
      <c r="BM35" s="10">
        <f t="shared" si="38"/>
        <v>0</v>
      </c>
      <c r="BN35" s="8">
        <f t="shared" si="39"/>
        <v>4339.2000000000007</v>
      </c>
      <c r="BO35" s="21">
        <f t="shared" si="14"/>
        <v>4339.2000000000007</v>
      </c>
    </row>
    <row r="36" spans="1:67" ht="19.5" x14ac:dyDescent="0.4">
      <c r="A36" s="14">
        <v>44842</v>
      </c>
      <c r="B36" s="6"/>
      <c r="C36" s="11"/>
      <c r="D36" s="11"/>
      <c r="E36" s="11">
        <v>0</v>
      </c>
      <c r="F36" s="6">
        <v>60.9</v>
      </c>
      <c r="G36" s="19">
        <f t="shared" si="15"/>
        <v>60.9</v>
      </c>
      <c r="H36" t="str">
        <f t="shared" si="16"/>
        <v>27.5</v>
      </c>
      <c r="I36" s="9">
        <f t="shared" si="0"/>
        <v>1674.75</v>
      </c>
      <c r="J36" s="13">
        <f t="shared" si="17"/>
        <v>0</v>
      </c>
      <c r="K36" s="8">
        <f t="shared" si="1"/>
        <v>0</v>
      </c>
      <c r="L36" s="10">
        <f t="shared" si="18"/>
        <v>0</v>
      </c>
      <c r="M36" s="10">
        <f t="shared" si="19"/>
        <v>0</v>
      </c>
      <c r="N36" s="10">
        <f t="shared" si="20"/>
        <v>0</v>
      </c>
      <c r="O36" s="8">
        <f t="shared" si="21"/>
        <v>1674.75</v>
      </c>
      <c r="P36" s="21">
        <f t="shared" si="2"/>
        <v>1674.75</v>
      </c>
      <c r="R36" s="14">
        <v>44842</v>
      </c>
      <c r="S36" s="6"/>
      <c r="T36" s="11"/>
      <c r="U36" s="11"/>
      <c r="V36" s="11">
        <v>0</v>
      </c>
      <c r="W36" s="6">
        <v>60.9</v>
      </c>
      <c r="X36" s="19">
        <f t="shared" si="22"/>
        <v>60.9</v>
      </c>
      <c r="Y36" t="str">
        <f t="shared" si="3"/>
        <v>31.5</v>
      </c>
      <c r="Z36" s="9">
        <f t="shared" si="4"/>
        <v>1918.35</v>
      </c>
      <c r="AA36" s="13">
        <f t="shared" si="23"/>
        <v>0</v>
      </c>
      <c r="AB36" s="8">
        <f t="shared" si="5"/>
        <v>0</v>
      </c>
      <c r="AC36" s="10">
        <f t="shared" si="24"/>
        <v>0</v>
      </c>
      <c r="AD36" s="10">
        <f t="shared" si="25"/>
        <v>0</v>
      </c>
      <c r="AE36" s="10">
        <f t="shared" si="26"/>
        <v>0</v>
      </c>
      <c r="AF36" s="8">
        <f t="shared" si="27"/>
        <v>1918.35</v>
      </c>
      <c r="AG36" s="21">
        <f t="shared" si="6"/>
        <v>1918.35</v>
      </c>
      <c r="AI36" s="14">
        <v>44842</v>
      </c>
      <c r="AJ36" s="6"/>
      <c r="AK36" s="11"/>
      <c r="AL36" s="11"/>
      <c r="AM36" s="11">
        <v>0</v>
      </c>
      <c r="AN36" s="6"/>
      <c r="AO36" s="19">
        <f t="shared" si="28"/>
        <v>0</v>
      </c>
      <c r="AP36" t="str">
        <f t="shared" si="7"/>
        <v>37</v>
      </c>
      <c r="AQ36" s="9">
        <f t="shared" si="8"/>
        <v>0</v>
      </c>
      <c r="AR36" s="13">
        <f t="shared" si="29"/>
        <v>0</v>
      </c>
      <c r="AS36" s="8">
        <f t="shared" si="9"/>
        <v>0</v>
      </c>
      <c r="AT36" s="10">
        <f t="shared" si="30"/>
        <v>0</v>
      </c>
      <c r="AU36" s="10">
        <f t="shared" si="31"/>
        <v>0</v>
      </c>
      <c r="AV36" s="10">
        <f t="shared" si="32"/>
        <v>0</v>
      </c>
      <c r="AW36" s="8">
        <f t="shared" si="33"/>
        <v>0</v>
      </c>
      <c r="AX36" s="21">
        <f t="shared" si="10"/>
        <v>0</v>
      </c>
      <c r="AZ36" s="14">
        <v>44842</v>
      </c>
      <c r="BA36" s="6"/>
      <c r="BB36" s="11"/>
      <c r="BC36" s="11"/>
      <c r="BD36" s="11">
        <v>0</v>
      </c>
      <c r="BE36" s="17">
        <v>62.3</v>
      </c>
      <c r="BF36" s="19">
        <f t="shared" si="34"/>
        <v>62.3</v>
      </c>
      <c r="BG36" t="str">
        <f t="shared" si="11"/>
        <v>42.2</v>
      </c>
      <c r="BH36" s="9">
        <f t="shared" si="12"/>
        <v>2629.06</v>
      </c>
      <c r="BI36" s="13">
        <f t="shared" si="35"/>
        <v>0</v>
      </c>
      <c r="BJ36" s="8">
        <f t="shared" si="13"/>
        <v>0</v>
      </c>
      <c r="BK36" s="10">
        <f t="shared" si="36"/>
        <v>0</v>
      </c>
      <c r="BL36" s="10">
        <f t="shared" si="37"/>
        <v>0</v>
      </c>
      <c r="BM36" s="10">
        <f t="shared" si="38"/>
        <v>0</v>
      </c>
      <c r="BN36" s="8">
        <f t="shared" si="39"/>
        <v>2629.06</v>
      </c>
      <c r="BO36" s="21">
        <f t="shared" si="14"/>
        <v>2629.06</v>
      </c>
    </row>
    <row r="37" spans="1:67" ht="19.5" x14ac:dyDescent="0.4">
      <c r="A37" s="7">
        <v>44828</v>
      </c>
      <c r="B37" s="6"/>
      <c r="C37" s="11"/>
      <c r="D37" s="11"/>
      <c r="E37" s="11">
        <v>0</v>
      </c>
      <c r="F37" s="6">
        <v>64.150000000000006</v>
      </c>
      <c r="G37" s="19">
        <f t="shared" si="15"/>
        <v>64.150000000000006</v>
      </c>
      <c r="H37" t="str">
        <f t="shared" si="16"/>
        <v>27.5</v>
      </c>
      <c r="I37" s="9">
        <f t="shared" si="0"/>
        <v>1764.1250000000002</v>
      </c>
      <c r="J37" s="13">
        <f t="shared" si="17"/>
        <v>0</v>
      </c>
      <c r="K37" s="8">
        <f t="shared" si="1"/>
        <v>0</v>
      </c>
      <c r="L37" s="10">
        <f t="shared" si="18"/>
        <v>0</v>
      </c>
      <c r="M37" s="10">
        <f t="shared" si="19"/>
        <v>0</v>
      </c>
      <c r="N37" s="10">
        <f t="shared" si="20"/>
        <v>0</v>
      </c>
      <c r="O37" s="8">
        <f t="shared" si="21"/>
        <v>1764.1250000000002</v>
      </c>
      <c r="P37" s="21">
        <f t="shared" si="2"/>
        <v>1764.1250000000002</v>
      </c>
      <c r="R37" s="7">
        <v>44828</v>
      </c>
      <c r="S37" s="6"/>
      <c r="T37" s="11"/>
      <c r="U37" s="11"/>
      <c r="V37" s="11">
        <v>0</v>
      </c>
      <c r="W37" s="6">
        <v>64.150000000000006</v>
      </c>
      <c r="X37" s="19">
        <f t="shared" si="22"/>
        <v>64.150000000000006</v>
      </c>
      <c r="Y37" t="str">
        <f t="shared" si="3"/>
        <v>31.5</v>
      </c>
      <c r="Z37" s="9">
        <f t="shared" si="4"/>
        <v>2020.7250000000001</v>
      </c>
      <c r="AA37" s="13">
        <f t="shared" si="23"/>
        <v>0</v>
      </c>
      <c r="AB37" s="8">
        <f t="shared" si="5"/>
        <v>0</v>
      </c>
      <c r="AC37" s="10">
        <f t="shared" si="24"/>
        <v>0</v>
      </c>
      <c r="AD37" s="10">
        <f t="shared" si="25"/>
        <v>0</v>
      </c>
      <c r="AE37" s="10">
        <f t="shared" si="26"/>
        <v>0</v>
      </c>
      <c r="AF37" s="8">
        <f t="shared" si="27"/>
        <v>2020.7250000000001</v>
      </c>
      <c r="AG37" s="21">
        <f t="shared" si="6"/>
        <v>2020.7250000000001</v>
      </c>
      <c r="AI37" s="7">
        <v>44828</v>
      </c>
      <c r="AJ37" s="6"/>
      <c r="AK37" s="11"/>
      <c r="AL37" s="11"/>
      <c r="AM37" s="11">
        <v>0</v>
      </c>
      <c r="AN37" s="6"/>
      <c r="AO37" s="19">
        <f t="shared" si="28"/>
        <v>0</v>
      </c>
      <c r="AP37" t="str">
        <f t="shared" si="7"/>
        <v>37</v>
      </c>
      <c r="AQ37" s="9">
        <f t="shared" si="8"/>
        <v>0</v>
      </c>
      <c r="AR37" s="13">
        <f t="shared" si="29"/>
        <v>0</v>
      </c>
      <c r="AS37" s="8">
        <f t="shared" si="9"/>
        <v>0</v>
      </c>
      <c r="AT37" s="10">
        <f t="shared" si="30"/>
        <v>0</v>
      </c>
      <c r="AU37" s="10">
        <f t="shared" si="31"/>
        <v>0</v>
      </c>
      <c r="AV37" s="10">
        <f t="shared" si="32"/>
        <v>0</v>
      </c>
      <c r="AW37" s="8">
        <f t="shared" si="33"/>
        <v>0</v>
      </c>
      <c r="AX37" s="21">
        <f t="shared" si="10"/>
        <v>0</v>
      </c>
      <c r="AZ37" s="7">
        <v>44828</v>
      </c>
      <c r="BA37" s="6"/>
      <c r="BB37" s="11"/>
      <c r="BC37" s="11"/>
      <c r="BD37" s="11">
        <v>0</v>
      </c>
      <c r="BE37" s="17">
        <v>85.2</v>
      </c>
      <c r="BF37" s="19">
        <f t="shared" si="34"/>
        <v>85.2</v>
      </c>
      <c r="BG37" t="str">
        <f t="shared" si="11"/>
        <v>44.2</v>
      </c>
      <c r="BH37" s="9">
        <f t="shared" si="12"/>
        <v>3765.84</v>
      </c>
      <c r="BI37" s="13">
        <f t="shared" si="35"/>
        <v>0</v>
      </c>
      <c r="BJ37" s="8">
        <f t="shared" si="13"/>
        <v>0</v>
      </c>
      <c r="BK37" s="10">
        <f t="shared" si="36"/>
        <v>0</v>
      </c>
      <c r="BL37" s="10">
        <f t="shared" si="37"/>
        <v>0</v>
      </c>
      <c r="BM37" s="10">
        <f t="shared" si="38"/>
        <v>0</v>
      </c>
      <c r="BN37" s="8">
        <f t="shared" si="39"/>
        <v>3765.84</v>
      </c>
      <c r="BO37" s="21">
        <f t="shared" si="14"/>
        <v>3765.84</v>
      </c>
    </row>
    <row r="38" spans="1:67" ht="19.5" x14ac:dyDescent="0.4">
      <c r="A38" s="14">
        <v>44814</v>
      </c>
      <c r="B38" s="6"/>
      <c r="C38" s="11"/>
      <c r="D38" s="11"/>
      <c r="E38" s="11">
        <v>0</v>
      </c>
      <c r="F38" s="6">
        <v>65.7</v>
      </c>
      <c r="G38" s="19">
        <f t="shared" si="15"/>
        <v>65.7</v>
      </c>
      <c r="H38" t="str">
        <f t="shared" si="16"/>
        <v>27.5</v>
      </c>
      <c r="I38" s="9">
        <f t="shared" si="0"/>
        <v>1806.75</v>
      </c>
      <c r="J38" s="13">
        <f t="shared" si="17"/>
        <v>0</v>
      </c>
      <c r="K38" s="8">
        <f t="shared" si="1"/>
        <v>0</v>
      </c>
      <c r="L38" s="10">
        <f t="shared" si="18"/>
        <v>0</v>
      </c>
      <c r="M38" s="10">
        <f t="shared" si="19"/>
        <v>0</v>
      </c>
      <c r="N38" s="10">
        <f t="shared" si="20"/>
        <v>0</v>
      </c>
      <c r="O38" s="8">
        <f t="shared" si="21"/>
        <v>1806.75</v>
      </c>
      <c r="P38" s="21">
        <f t="shared" si="2"/>
        <v>1806.75</v>
      </c>
      <c r="R38" s="14">
        <v>44814</v>
      </c>
      <c r="S38" s="6"/>
      <c r="T38" s="11"/>
      <c r="U38" s="11"/>
      <c r="V38" s="11">
        <v>0</v>
      </c>
      <c r="W38" s="6">
        <v>65.7</v>
      </c>
      <c r="X38" s="19">
        <f t="shared" si="22"/>
        <v>65.7</v>
      </c>
      <c r="Y38" t="str">
        <f t="shared" si="3"/>
        <v>31.5</v>
      </c>
      <c r="Z38" s="9">
        <f t="shared" si="4"/>
        <v>2069.5500000000002</v>
      </c>
      <c r="AA38" s="13">
        <f t="shared" si="23"/>
        <v>0</v>
      </c>
      <c r="AB38" s="8">
        <f t="shared" si="5"/>
        <v>0</v>
      </c>
      <c r="AC38" s="10">
        <f t="shared" si="24"/>
        <v>0</v>
      </c>
      <c r="AD38" s="10">
        <f t="shared" si="25"/>
        <v>0</v>
      </c>
      <c r="AE38" s="10">
        <f t="shared" si="26"/>
        <v>0</v>
      </c>
      <c r="AF38" s="8">
        <f t="shared" si="27"/>
        <v>2069.5500000000002</v>
      </c>
      <c r="AG38" s="21">
        <f t="shared" si="6"/>
        <v>2069.5500000000002</v>
      </c>
      <c r="AI38" s="14">
        <v>44814</v>
      </c>
      <c r="AJ38" s="6"/>
      <c r="AK38" s="11"/>
      <c r="AL38" s="11"/>
      <c r="AM38" s="11">
        <v>0</v>
      </c>
      <c r="AN38" s="6"/>
      <c r="AO38" s="19">
        <f t="shared" si="28"/>
        <v>0</v>
      </c>
      <c r="AP38" t="str">
        <f t="shared" si="7"/>
        <v>37</v>
      </c>
      <c r="AQ38" s="9">
        <f t="shared" si="8"/>
        <v>0</v>
      </c>
      <c r="AR38" s="13">
        <f t="shared" si="29"/>
        <v>0</v>
      </c>
      <c r="AS38" s="8">
        <f t="shared" si="9"/>
        <v>0</v>
      </c>
      <c r="AT38" s="10">
        <f t="shared" si="30"/>
        <v>0</v>
      </c>
      <c r="AU38" s="10">
        <f t="shared" si="31"/>
        <v>0</v>
      </c>
      <c r="AV38" s="10">
        <f t="shared" si="32"/>
        <v>0</v>
      </c>
      <c r="AW38" s="8">
        <f t="shared" si="33"/>
        <v>0</v>
      </c>
      <c r="AX38" s="21">
        <f t="shared" si="10"/>
        <v>0</v>
      </c>
      <c r="AZ38" s="14">
        <v>44814</v>
      </c>
      <c r="BA38" s="6"/>
      <c r="BB38" s="11"/>
      <c r="BC38" s="11"/>
      <c r="BD38" s="11">
        <v>0</v>
      </c>
      <c r="BE38" s="17">
        <v>67.7</v>
      </c>
      <c r="BF38" s="19">
        <f t="shared" si="34"/>
        <v>67.7</v>
      </c>
      <c r="BG38" t="str">
        <f t="shared" si="11"/>
        <v>42.2</v>
      </c>
      <c r="BH38" s="9">
        <f t="shared" si="12"/>
        <v>2856.9400000000005</v>
      </c>
      <c r="BI38" s="13">
        <f t="shared" si="35"/>
        <v>0</v>
      </c>
      <c r="BJ38" s="8">
        <f t="shared" si="13"/>
        <v>0</v>
      </c>
      <c r="BK38" s="10">
        <f t="shared" si="36"/>
        <v>0</v>
      </c>
      <c r="BL38" s="10">
        <f t="shared" si="37"/>
        <v>0</v>
      </c>
      <c r="BM38" s="10">
        <f t="shared" si="38"/>
        <v>0</v>
      </c>
      <c r="BN38" s="8">
        <f t="shared" si="39"/>
        <v>2856.9400000000005</v>
      </c>
      <c r="BO38" s="21">
        <f t="shared" si="14"/>
        <v>2856.9400000000005</v>
      </c>
    </row>
    <row r="39" spans="1:67" ht="19.5" x14ac:dyDescent="0.4">
      <c r="A39" s="14">
        <v>44800</v>
      </c>
      <c r="B39" s="6"/>
      <c r="C39" s="11"/>
      <c r="D39" s="11"/>
      <c r="E39" s="11">
        <v>0</v>
      </c>
      <c r="F39" s="6">
        <v>71.150000000000006</v>
      </c>
      <c r="G39" s="19">
        <f t="shared" si="15"/>
        <v>71.150000000000006</v>
      </c>
      <c r="H39" t="str">
        <f t="shared" si="16"/>
        <v>28</v>
      </c>
      <c r="I39" s="9">
        <f t="shared" si="0"/>
        <v>1992.2000000000003</v>
      </c>
      <c r="J39" s="13">
        <f t="shared" si="17"/>
        <v>0</v>
      </c>
      <c r="K39" s="8">
        <f t="shared" si="1"/>
        <v>0</v>
      </c>
      <c r="L39" s="10">
        <f t="shared" si="18"/>
        <v>0</v>
      </c>
      <c r="M39" s="10">
        <f t="shared" si="19"/>
        <v>0</v>
      </c>
      <c r="N39" s="10">
        <f t="shared" si="20"/>
        <v>0</v>
      </c>
      <c r="O39" s="8">
        <f t="shared" si="21"/>
        <v>1992.2000000000003</v>
      </c>
      <c r="P39" s="21">
        <f t="shared" si="2"/>
        <v>1992.2000000000003</v>
      </c>
      <c r="R39" s="14">
        <v>44800</v>
      </c>
      <c r="S39" s="6"/>
      <c r="T39" s="11"/>
      <c r="U39" s="11"/>
      <c r="V39" s="11">
        <v>0</v>
      </c>
      <c r="W39" s="6">
        <v>71.150000000000006</v>
      </c>
      <c r="X39" s="19">
        <f t="shared" si="22"/>
        <v>71.150000000000006</v>
      </c>
      <c r="Y39" t="str">
        <f t="shared" si="3"/>
        <v>32</v>
      </c>
      <c r="Z39" s="9">
        <f t="shared" si="4"/>
        <v>2276.8000000000002</v>
      </c>
      <c r="AA39" s="13">
        <f t="shared" si="23"/>
        <v>0</v>
      </c>
      <c r="AB39" s="8">
        <f t="shared" si="5"/>
        <v>0</v>
      </c>
      <c r="AC39" s="10">
        <f t="shared" si="24"/>
        <v>0</v>
      </c>
      <c r="AD39" s="10">
        <f t="shared" si="25"/>
        <v>0</v>
      </c>
      <c r="AE39" s="10">
        <f t="shared" si="26"/>
        <v>0</v>
      </c>
      <c r="AF39" s="8">
        <f t="shared" si="27"/>
        <v>2276.8000000000002</v>
      </c>
      <c r="AG39" s="21">
        <f t="shared" si="6"/>
        <v>2276.8000000000002</v>
      </c>
      <c r="AI39" s="14">
        <v>44800</v>
      </c>
      <c r="AJ39" s="6"/>
      <c r="AK39" s="11"/>
      <c r="AL39" s="11"/>
      <c r="AM39" s="11">
        <v>0</v>
      </c>
      <c r="AN39" s="6"/>
      <c r="AO39" s="19">
        <f t="shared" si="28"/>
        <v>0</v>
      </c>
      <c r="AP39" t="str">
        <f t="shared" si="7"/>
        <v>37</v>
      </c>
      <c r="AQ39" s="9">
        <f t="shared" si="8"/>
        <v>0</v>
      </c>
      <c r="AR39" s="13">
        <f t="shared" si="29"/>
        <v>0</v>
      </c>
      <c r="AS39" s="8">
        <f t="shared" si="9"/>
        <v>0</v>
      </c>
      <c r="AT39" s="10">
        <f t="shared" si="30"/>
        <v>0</v>
      </c>
      <c r="AU39" s="10">
        <f t="shared" si="31"/>
        <v>0</v>
      </c>
      <c r="AV39" s="10">
        <f t="shared" si="32"/>
        <v>0</v>
      </c>
      <c r="AW39" s="8">
        <f t="shared" si="33"/>
        <v>0</v>
      </c>
      <c r="AX39" s="21">
        <f t="shared" si="10"/>
        <v>0</v>
      </c>
      <c r="AZ39" s="14">
        <v>44800</v>
      </c>
      <c r="BA39" s="6"/>
      <c r="BB39" s="11"/>
      <c r="BC39" s="11"/>
      <c r="BD39" s="11">
        <v>0</v>
      </c>
      <c r="BE39" s="17">
        <v>82.1</v>
      </c>
      <c r="BF39" s="19">
        <f t="shared" si="34"/>
        <v>82.1</v>
      </c>
      <c r="BG39" t="str">
        <f t="shared" si="11"/>
        <v>44.2</v>
      </c>
      <c r="BH39" s="9">
        <f t="shared" si="12"/>
        <v>3628.82</v>
      </c>
      <c r="BI39" s="13">
        <f t="shared" si="35"/>
        <v>0</v>
      </c>
      <c r="BJ39" s="8">
        <f t="shared" si="13"/>
        <v>0</v>
      </c>
      <c r="BK39" s="10">
        <f t="shared" si="36"/>
        <v>0</v>
      </c>
      <c r="BL39" s="10">
        <f t="shared" si="37"/>
        <v>0</v>
      </c>
      <c r="BM39" s="10">
        <f t="shared" si="38"/>
        <v>0</v>
      </c>
      <c r="BN39" s="8">
        <f t="shared" si="39"/>
        <v>3628.82</v>
      </c>
      <c r="BO39" s="21">
        <f t="shared" si="14"/>
        <v>3628.82</v>
      </c>
    </row>
    <row r="40" spans="1:67" ht="19.5" x14ac:dyDescent="0.4">
      <c r="A40" s="7">
        <v>44786</v>
      </c>
      <c r="B40" s="6"/>
      <c r="C40" s="11"/>
      <c r="D40" s="11"/>
      <c r="E40" s="11">
        <v>0</v>
      </c>
      <c r="F40" s="6">
        <v>84.75</v>
      </c>
      <c r="G40" s="19">
        <f t="shared" si="15"/>
        <v>84.75</v>
      </c>
      <c r="H40" t="str">
        <f t="shared" si="16"/>
        <v>28.5</v>
      </c>
      <c r="I40" s="9">
        <f t="shared" si="0"/>
        <v>2415.375</v>
      </c>
      <c r="J40" s="13">
        <f t="shared" si="17"/>
        <v>0</v>
      </c>
      <c r="K40" s="8">
        <f t="shared" si="1"/>
        <v>0</v>
      </c>
      <c r="L40" s="10">
        <f t="shared" si="18"/>
        <v>0</v>
      </c>
      <c r="M40" s="10">
        <f t="shared" si="19"/>
        <v>0</v>
      </c>
      <c r="N40" s="10">
        <f t="shared" si="20"/>
        <v>0</v>
      </c>
      <c r="O40" s="8">
        <f t="shared" si="21"/>
        <v>2415.375</v>
      </c>
      <c r="P40" s="21">
        <f t="shared" si="2"/>
        <v>2415.375</v>
      </c>
      <c r="R40" s="7">
        <v>44786</v>
      </c>
      <c r="S40" s="6"/>
      <c r="T40" s="11"/>
      <c r="U40" s="11"/>
      <c r="V40" s="11">
        <v>0</v>
      </c>
      <c r="W40" s="6">
        <v>84.75</v>
      </c>
      <c r="X40" s="19">
        <f t="shared" si="22"/>
        <v>84.75</v>
      </c>
      <c r="Y40" t="str">
        <f t="shared" si="3"/>
        <v>32.5</v>
      </c>
      <c r="Z40" s="9">
        <f t="shared" si="4"/>
        <v>2754.375</v>
      </c>
      <c r="AA40" s="13">
        <f t="shared" si="23"/>
        <v>0</v>
      </c>
      <c r="AB40" s="8">
        <f t="shared" si="5"/>
        <v>0</v>
      </c>
      <c r="AC40" s="10">
        <f t="shared" si="24"/>
        <v>0</v>
      </c>
      <c r="AD40" s="10">
        <f t="shared" si="25"/>
        <v>0</v>
      </c>
      <c r="AE40" s="10">
        <f t="shared" si="26"/>
        <v>0</v>
      </c>
      <c r="AF40" s="8">
        <f t="shared" si="27"/>
        <v>2754.375</v>
      </c>
      <c r="AG40" s="21">
        <f t="shared" si="6"/>
        <v>2754.375</v>
      </c>
      <c r="AI40" s="7">
        <v>44786</v>
      </c>
      <c r="AJ40" s="6"/>
      <c r="AK40" s="11"/>
      <c r="AL40" s="11"/>
      <c r="AM40" s="11">
        <v>0</v>
      </c>
      <c r="AN40" s="6"/>
      <c r="AO40" s="19">
        <f t="shared" si="28"/>
        <v>0</v>
      </c>
      <c r="AP40" t="str">
        <f t="shared" si="7"/>
        <v>37</v>
      </c>
      <c r="AQ40" s="9">
        <f t="shared" si="8"/>
        <v>0</v>
      </c>
      <c r="AR40" s="13">
        <f t="shared" si="29"/>
        <v>0</v>
      </c>
      <c r="AS40" s="8">
        <f t="shared" si="9"/>
        <v>0</v>
      </c>
      <c r="AT40" s="10">
        <f t="shared" si="30"/>
        <v>0</v>
      </c>
      <c r="AU40" s="10">
        <f t="shared" si="31"/>
        <v>0</v>
      </c>
      <c r="AV40" s="10">
        <f t="shared" si="32"/>
        <v>0</v>
      </c>
      <c r="AW40" s="8">
        <f t="shared" si="33"/>
        <v>0</v>
      </c>
      <c r="AX40" s="21">
        <f t="shared" si="10"/>
        <v>0</v>
      </c>
      <c r="AZ40" s="7">
        <v>44786</v>
      </c>
      <c r="BA40" s="6"/>
      <c r="BB40" s="11"/>
      <c r="BC40" s="11"/>
      <c r="BD40" s="11">
        <v>0</v>
      </c>
      <c r="BE40" s="17">
        <v>86.6</v>
      </c>
      <c r="BF40" s="19">
        <f t="shared" si="34"/>
        <v>86.6</v>
      </c>
      <c r="BG40" t="str">
        <f t="shared" si="11"/>
        <v>44.2</v>
      </c>
      <c r="BH40" s="9">
        <f t="shared" si="12"/>
        <v>3827.72</v>
      </c>
      <c r="BI40" s="13">
        <f t="shared" si="35"/>
        <v>0</v>
      </c>
      <c r="BJ40" s="8">
        <f t="shared" si="13"/>
        <v>0</v>
      </c>
      <c r="BK40" s="10">
        <f t="shared" si="36"/>
        <v>0</v>
      </c>
      <c r="BL40" s="10">
        <f t="shared" si="37"/>
        <v>0</v>
      </c>
      <c r="BM40" s="10">
        <f t="shared" si="38"/>
        <v>0</v>
      </c>
      <c r="BN40" s="8">
        <f t="shared" si="39"/>
        <v>3827.72</v>
      </c>
      <c r="BO40" s="21">
        <f t="shared" si="14"/>
        <v>3827.72</v>
      </c>
    </row>
    <row r="41" spans="1:67" ht="19.5" x14ac:dyDescent="0.4">
      <c r="A41" s="14">
        <v>44772</v>
      </c>
      <c r="B41" s="6"/>
      <c r="C41" s="11"/>
      <c r="D41" s="11"/>
      <c r="E41" s="11">
        <v>0</v>
      </c>
      <c r="F41" s="6">
        <v>63.8</v>
      </c>
      <c r="G41" s="19">
        <f t="shared" si="15"/>
        <v>63.8</v>
      </c>
      <c r="H41" t="str">
        <f t="shared" si="16"/>
        <v>27.5</v>
      </c>
      <c r="I41" s="9">
        <f t="shared" si="0"/>
        <v>1754.5</v>
      </c>
      <c r="J41" s="13">
        <f t="shared" si="17"/>
        <v>0</v>
      </c>
      <c r="K41" s="8">
        <f t="shared" si="1"/>
        <v>0</v>
      </c>
      <c r="L41" s="10">
        <f t="shared" si="18"/>
        <v>0</v>
      </c>
      <c r="M41" s="10">
        <f t="shared" si="19"/>
        <v>0</v>
      </c>
      <c r="N41" s="10">
        <f t="shared" si="20"/>
        <v>0</v>
      </c>
      <c r="O41" s="8">
        <f t="shared" si="21"/>
        <v>1754.5</v>
      </c>
      <c r="P41" s="21">
        <f t="shared" si="2"/>
        <v>1754.5</v>
      </c>
      <c r="R41" s="14">
        <v>44772</v>
      </c>
      <c r="S41" s="6"/>
      <c r="T41" s="11"/>
      <c r="U41" s="11"/>
      <c r="V41" s="11">
        <v>0</v>
      </c>
      <c r="W41" s="6">
        <v>63.8</v>
      </c>
      <c r="X41" s="19">
        <f t="shared" si="22"/>
        <v>63.8</v>
      </c>
      <c r="Y41" t="str">
        <f t="shared" si="3"/>
        <v>31.5</v>
      </c>
      <c r="Z41" s="9">
        <f t="shared" si="4"/>
        <v>2009.6999999999998</v>
      </c>
      <c r="AA41" s="13">
        <f t="shared" si="23"/>
        <v>0</v>
      </c>
      <c r="AB41" s="8">
        <f t="shared" si="5"/>
        <v>0</v>
      </c>
      <c r="AC41" s="10">
        <f t="shared" si="24"/>
        <v>0</v>
      </c>
      <c r="AD41" s="10">
        <f t="shared" si="25"/>
        <v>0</v>
      </c>
      <c r="AE41" s="10">
        <f t="shared" si="26"/>
        <v>0</v>
      </c>
      <c r="AF41" s="8">
        <f t="shared" si="27"/>
        <v>2009.6999999999998</v>
      </c>
      <c r="AG41" s="21">
        <f t="shared" si="6"/>
        <v>2009.6999999999998</v>
      </c>
      <c r="AI41" s="14">
        <v>44772</v>
      </c>
      <c r="AJ41" s="6"/>
      <c r="AK41" s="11"/>
      <c r="AL41" s="11"/>
      <c r="AM41" s="11">
        <v>0</v>
      </c>
      <c r="AN41" s="6"/>
      <c r="AO41" s="19">
        <f t="shared" si="28"/>
        <v>0</v>
      </c>
      <c r="AP41" t="str">
        <f t="shared" si="7"/>
        <v>37</v>
      </c>
      <c r="AQ41" s="9">
        <f t="shared" si="8"/>
        <v>0</v>
      </c>
      <c r="AR41" s="13">
        <f t="shared" si="29"/>
        <v>0</v>
      </c>
      <c r="AS41" s="8">
        <f t="shared" si="9"/>
        <v>0</v>
      </c>
      <c r="AT41" s="10">
        <f t="shared" si="30"/>
        <v>0</v>
      </c>
      <c r="AU41" s="10">
        <f t="shared" si="31"/>
        <v>0</v>
      </c>
      <c r="AV41" s="10">
        <f t="shared" si="32"/>
        <v>0</v>
      </c>
      <c r="AW41" s="8">
        <f t="shared" si="33"/>
        <v>0</v>
      </c>
      <c r="AX41" s="21">
        <f t="shared" si="10"/>
        <v>0</v>
      </c>
      <c r="AZ41" s="14">
        <v>44772</v>
      </c>
      <c r="BA41" s="6"/>
      <c r="BB41" s="11"/>
      <c r="BC41" s="11"/>
      <c r="BD41" s="11">
        <v>0</v>
      </c>
      <c r="BE41" s="17">
        <v>90.9</v>
      </c>
      <c r="BF41" s="19">
        <f t="shared" si="34"/>
        <v>90.9</v>
      </c>
      <c r="BG41" t="str">
        <f t="shared" si="11"/>
        <v>45.2</v>
      </c>
      <c r="BH41" s="9">
        <f t="shared" si="12"/>
        <v>4108.68</v>
      </c>
      <c r="BI41" s="13">
        <f t="shared" si="35"/>
        <v>0</v>
      </c>
      <c r="BJ41" s="8">
        <f t="shared" si="13"/>
        <v>0</v>
      </c>
      <c r="BK41" s="10">
        <f t="shared" si="36"/>
        <v>0</v>
      </c>
      <c r="BL41" s="10">
        <f t="shared" si="37"/>
        <v>0</v>
      </c>
      <c r="BM41" s="10">
        <f t="shared" si="38"/>
        <v>0</v>
      </c>
      <c r="BN41" s="8">
        <f t="shared" si="39"/>
        <v>4108.68</v>
      </c>
      <c r="BO41" s="21">
        <f t="shared" si="14"/>
        <v>4108.68</v>
      </c>
    </row>
    <row r="42" spans="1:67" ht="19.5" x14ac:dyDescent="0.4">
      <c r="A42" s="14">
        <v>44758</v>
      </c>
      <c r="B42" s="6"/>
      <c r="C42" s="11"/>
      <c r="D42" s="11"/>
      <c r="E42" s="11">
        <v>0</v>
      </c>
      <c r="F42" s="6">
        <v>65.900000000000006</v>
      </c>
      <c r="G42" s="19">
        <f t="shared" si="15"/>
        <v>65.900000000000006</v>
      </c>
      <c r="H42" t="str">
        <f t="shared" si="16"/>
        <v>27.5</v>
      </c>
      <c r="I42" s="9">
        <f t="shared" si="0"/>
        <v>1812.2500000000002</v>
      </c>
      <c r="J42" s="13">
        <f t="shared" si="17"/>
        <v>0</v>
      </c>
      <c r="K42" s="8">
        <f t="shared" si="1"/>
        <v>0</v>
      </c>
      <c r="L42" s="10">
        <f t="shared" si="18"/>
        <v>0</v>
      </c>
      <c r="M42" s="10">
        <f t="shared" si="19"/>
        <v>0</v>
      </c>
      <c r="N42" s="10">
        <f t="shared" si="20"/>
        <v>0</v>
      </c>
      <c r="O42" s="8">
        <f t="shared" si="21"/>
        <v>1812.2500000000002</v>
      </c>
      <c r="P42" s="21">
        <f t="shared" si="2"/>
        <v>1812.2500000000002</v>
      </c>
      <c r="R42" s="14">
        <v>44758</v>
      </c>
      <c r="S42" s="6"/>
      <c r="T42" s="11"/>
      <c r="U42" s="11"/>
      <c r="V42" s="11">
        <v>0</v>
      </c>
      <c r="W42" s="6">
        <v>65.900000000000006</v>
      </c>
      <c r="X42" s="19">
        <f t="shared" si="22"/>
        <v>65.900000000000006</v>
      </c>
      <c r="Y42" t="str">
        <f t="shared" si="3"/>
        <v>31.5</v>
      </c>
      <c r="Z42" s="9">
        <f t="shared" si="4"/>
        <v>2075.8500000000004</v>
      </c>
      <c r="AA42" s="13">
        <f t="shared" si="23"/>
        <v>0</v>
      </c>
      <c r="AB42" s="8">
        <f t="shared" si="5"/>
        <v>0</v>
      </c>
      <c r="AC42" s="10">
        <f t="shared" si="24"/>
        <v>0</v>
      </c>
      <c r="AD42" s="10">
        <f t="shared" si="25"/>
        <v>0</v>
      </c>
      <c r="AE42" s="10">
        <f t="shared" si="26"/>
        <v>0</v>
      </c>
      <c r="AF42" s="8">
        <f t="shared" si="27"/>
        <v>2075.8500000000004</v>
      </c>
      <c r="AG42" s="21">
        <f t="shared" si="6"/>
        <v>2075.8500000000004</v>
      </c>
      <c r="AI42" s="14">
        <v>44758</v>
      </c>
      <c r="AJ42" s="6"/>
      <c r="AK42" s="11"/>
      <c r="AL42" s="11"/>
      <c r="AM42" s="11">
        <v>0</v>
      </c>
      <c r="AN42" s="6"/>
      <c r="AO42" s="19">
        <f t="shared" si="28"/>
        <v>0</v>
      </c>
      <c r="AP42" t="str">
        <f t="shared" si="7"/>
        <v>37</v>
      </c>
      <c r="AQ42" s="9">
        <f t="shared" si="8"/>
        <v>0</v>
      </c>
      <c r="AR42" s="13">
        <f t="shared" si="29"/>
        <v>0</v>
      </c>
      <c r="AS42" s="8">
        <f t="shared" si="9"/>
        <v>0</v>
      </c>
      <c r="AT42" s="10">
        <f t="shared" si="30"/>
        <v>0</v>
      </c>
      <c r="AU42" s="10">
        <f t="shared" si="31"/>
        <v>0</v>
      </c>
      <c r="AV42" s="10">
        <f t="shared" si="32"/>
        <v>0</v>
      </c>
      <c r="AW42" s="8">
        <f t="shared" si="33"/>
        <v>0</v>
      </c>
      <c r="AX42" s="21">
        <f t="shared" si="10"/>
        <v>0</v>
      </c>
      <c r="AZ42" s="14">
        <v>44758</v>
      </c>
      <c r="BA42" s="6"/>
      <c r="BB42" s="11"/>
      <c r="BC42" s="11"/>
      <c r="BD42" s="11">
        <v>0</v>
      </c>
      <c r="BE42" s="17">
        <v>79.3</v>
      </c>
      <c r="BF42" s="19">
        <f t="shared" si="34"/>
        <v>79.3</v>
      </c>
      <c r="BG42" t="str">
        <f t="shared" si="11"/>
        <v>43.2</v>
      </c>
      <c r="BH42" s="9">
        <f t="shared" si="12"/>
        <v>3425.76</v>
      </c>
      <c r="BI42" s="13">
        <f t="shared" si="35"/>
        <v>0</v>
      </c>
      <c r="BJ42" s="8">
        <f t="shared" si="13"/>
        <v>0</v>
      </c>
      <c r="BK42" s="10">
        <f t="shared" si="36"/>
        <v>0</v>
      </c>
      <c r="BL42" s="10">
        <f t="shared" si="37"/>
        <v>0</v>
      </c>
      <c r="BM42" s="10">
        <f t="shared" si="38"/>
        <v>0</v>
      </c>
      <c r="BN42" s="8">
        <f t="shared" si="39"/>
        <v>3425.76</v>
      </c>
      <c r="BO42" s="21">
        <f t="shared" si="14"/>
        <v>3425.76</v>
      </c>
    </row>
    <row r="43" spans="1:67" ht="19.5" x14ac:dyDescent="0.4">
      <c r="A43" s="7">
        <v>44744</v>
      </c>
      <c r="B43" s="12"/>
      <c r="C43" s="11"/>
      <c r="D43" s="11"/>
      <c r="E43" s="11">
        <v>0</v>
      </c>
      <c r="F43" s="6"/>
      <c r="G43" s="19">
        <f t="shared" si="15"/>
        <v>0</v>
      </c>
      <c r="H43" t="str">
        <f t="shared" si="16"/>
        <v>27</v>
      </c>
      <c r="I43" s="9">
        <f t="shared" si="0"/>
        <v>0</v>
      </c>
      <c r="J43" s="13">
        <f t="shared" si="17"/>
        <v>0</v>
      </c>
      <c r="K43" s="8">
        <f t="shared" si="1"/>
        <v>0</v>
      </c>
      <c r="L43" s="10">
        <f t="shared" si="18"/>
        <v>0</v>
      </c>
      <c r="M43" s="10">
        <f t="shared" si="19"/>
        <v>0</v>
      </c>
      <c r="N43" s="10">
        <f t="shared" si="20"/>
        <v>0</v>
      </c>
      <c r="O43" s="8">
        <f t="shared" si="21"/>
        <v>0</v>
      </c>
      <c r="P43" s="21">
        <f t="shared" si="2"/>
        <v>0</v>
      </c>
      <c r="R43" s="7">
        <v>44744</v>
      </c>
      <c r="S43" s="12"/>
      <c r="T43" s="11"/>
      <c r="U43" s="11"/>
      <c r="V43" s="11">
        <v>0</v>
      </c>
      <c r="W43" s="6"/>
      <c r="X43" s="19">
        <f t="shared" si="22"/>
        <v>0</v>
      </c>
      <c r="Y43" t="str">
        <f t="shared" si="3"/>
        <v>31</v>
      </c>
      <c r="Z43" s="9">
        <f t="shared" si="4"/>
        <v>0</v>
      </c>
      <c r="AA43" s="13">
        <f t="shared" si="23"/>
        <v>0</v>
      </c>
      <c r="AB43" s="8">
        <f t="shared" si="5"/>
        <v>0</v>
      </c>
      <c r="AC43" s="10">
        <f t="shared" si="24"/>
        <v>0</v>
      </c>
      <c r="AD43" s="10">
        <f t="shared" si="25"/>
        <v>0</v>
      </c>
      <c r="AE43" s="10">
        <f t="shared" si="26"/>
        <v>0</v>
      </c>
      <c r="AF43" s="8">
        <f t="shared" si="27"/>
        <v>0</v>
      </c>
      <c r="AG43" s="21">
        <f t="shared" si="6"/>
        <v>0</v>
      </c>
      <c r="AI43" s="7">
        <v>44744</v>
      </c>
      <c r="AJ43" s="12"/>
      <c r="AK43" s="11"/>
      <c r="AL43" s="11"/>
      <c r="AM43" s="11">
        <v>0</v>
      </c>
      <c r="AN43" s="6"/>
      <c r="AO43" s="19">
        <f t="shared" si="28"/>
        <v>0</v>
      </c>
      <c r="AP43" t="str">
        <f t="shared" si="7"/>
        <v>37</v>
      </c>
      <c r="AQ43" s="9">
        <f t="shared" si="8"/>
        <v>0</v>
      </c>
      <c r="AR43" s="13">
        <f t="shared" si="29"/>
        <v>0</v>
      </c>
      <c r="AS43" s="8">
        <f t="shared" si="9"/>
        <v>0</v>
      </c>
      <c r="AT43" s="10">
        <f t="shared" si="30"/>
        <v>0</v>
      </c>
      <c r="AU43" s="10">
        <f t="shared" si="31"/>
        <v>0</v>
      </c>
      <c r="AV43" s="10">
        <f t="shared" si="32"/>
        <v>0</v>
      </c>
      <c r="AW43" s="8">
        <f t="shared" si="33"/>
        <v>0</v>
      </c>
      <c r="AX43" s="21">
        <f t="shared" si="10"/>
        <v>0</v>
      </c>
      <c r="AZ43" s="7">
        <v>44744</v>
      </c>
      <c r="BA43" s="12"/>
      <c r="BB43" s="11"/>
      <c r="BC43" s="11"/>
      <c r="BD43" s="11">
        <v>0</v>
      </c>
      <c r="BE43" s="6"/>
      <c r="BF43" s="19">
        <f t="shared" si="34"/>
        <v>0</v>
      </c>
      <c r="BG43" t="str">
        <f t="shared" si="11"/>
        <v>41.2</v>
      </c>
      <c r="BH43" s="9">
        <f t="shared" si="12"/>
        <v>0</v>
      </c>
      <c r="BI43" s="13">
        <f t="shared" si="35"/>
        <v>0</v>
      </c>
      <c r="BJ43" s="8">
        <f t="shared" si="13"/>
        <v>0</v>
      </c>
      <c r="BK43" s="10">
        <f t="shared" si="36"/>
        <v>0</v>
      </c>
      <c r="BL43" s="10">
        <f t="shared" si="37"/>
        <v>0</v>
      </c>
      <c r="BM43" s="10">
        <f t="shared" si="38"/>
        <v>0</v>
      </c>
      <c r="BN43" s="8">
        <f t="shared" si="39"/>
        <v>0</v>
      </c>
      <c r="BO43" s="21">
        <f t="shared" si="14"/>
        <v>0</v>
      </c>
    </row>
    <row r="44" spans="1:67" ht="19.5" x14ac:dyDescent="0.4">
      <c r="A44" s="14">
        <v>44730</v>
      </c>
      <c r="B44" s="12"/>
      <c r="C44" s="11"/>
      <c r="D44" s="11"/>
      <c r="E44" s="11">
        <v>0</v>
      </c>
      <c r="F44" s="6"/>
      <c r="G44" s="19">
        <f t="shared" si="15"/>
        <v>0</v>
      </c>
      <c r="H44" t="str">
        <f t="shared" si="16"/>
        <v>27</v>
      </c>
      <c r="I44" s="9">
        <f t="shared" si="0"/>
        <v>0</v>
      </c>
      <c r="J44" s="13">
        <f t="shared" si="17"/>
        <v>0</v>
      </c>
      <c r="K44" s="8">
        <f t="shared" si="1"/>
        <v>0</v>
      </c>
      <c r="L44" s="10">
        <f t="shared" si="18"/>
        <v>0</v>
      </c>
      <c r="M44" s="10">
        <f t="shared" si="19"/>
        <v>0</v>
      </c>
      <c r="N44" s="10">
        <f t="shared" si="20"/>
        <v>0</v>
      </c>
      <c r="O44" s="8">
        <f t="shared" si="21"/>
        <v>0</v>
      </c>
      <c r="P44" s="21">
        <f t="shared" si="2"/>
        <v>0</v>
      </c>
      <c r="R44" s="14">
        <v>44730</v>
      </c>
      <c r="S44" s="12"/>
      <c r="T44" s="11"/>
      <c r="U44" s="11"/>
      <c r="V44" s="11">
        <v>0</v>
      </c>
      <c r="W44" s="6"/>
      <c r="X44" s="19">
        <f t="shared" si="22"/>
        <v>0</v>
      </c>
      <c r="Y44" t="str">
        <f t="shared" si="3"/>
        <v>31</v>
      </c>
      <c r="Z44" s="9">
        <f t="shared" si="4"/>
        <v>0</v>
      </c>
      <c r="AA44" s="13">
        <f t="shared" si="23"/>
        <v>0</v>
      </c>
      <c r="AB44" s="8">
        <f t="shared" si="5"/>
        <v>0</v>
      </c>
      <c r="AC44" s="10">
        <f t="shared" si="24"/>
        <v>0</v>
      </c>
      <c r="AD44" s="10">
        <f t="shared" si="25"/>
        <v>0</v>
      </c>
      <c r="AE44" s="10">
        <f t="shared" si="26"/>
        <v>0</v>
      </c>
      <c r="AF44" s="8">
        <f t="shared" si="27"/>
        <v>0</v>
      </c>
      <c r="AG44" s="21">
        <f t="shared" si="6"/>
        <v>0</v>
      </c>
      <c r="AI44" s="14">
        <v>44730</v>
      </c>
      <c r="AJ44" s="12"/>
      <c r="AK44" s="11"/>
      <c r="AL44" s="11"/>
      <c r="AM44" s="11">
        <v>0</v>
      </c>
      <c r="AN44" s="6"/>
      <c r="AO44" s="19">
        <f t="shared" si="28"/>
        <v>0</v>
      </c>
      <c r="AP44" t="str">
        <f t="shared" si="7"/>
        <v>37</v>
      </c>
      <c r="AQ44" s="9">
        <f t="shared" si="8"/>
        <v>0</v>
      </c>
      <c r="AR44" s="13">
        <f t="shared" si="29"/>
        <v>0</v>
      </c>
      <c r="AS44" s="8">
        <f t="shared" si="9"/>
        <v>0</v>
      </c>
      <c r="AT44" s="10">
        <f t="shared" si="30"/>
        <v>0</v>
      </c>
      <c r="AU44" s="10">
        <f t="shared" si="31"/>
        <v>0</v>
      </c>
      <c r="AV44" s="10">
        <f t="shared" si="32"/>
        <v>0</v>
      </c>
      <c r="AW44" s="8">
        <f t="shared" si="33"/>
        <v>0</v>
      </c>
      <c r="AX44" s="21">
        <f t="shared" si="10"/>
        <v>0</v>
      </c>
      <c r="AZ44" s="14">
        <v>44730</v>
      </c>
      <c r="BA44" s="12"/>
      <c r="BB44" s="11"/>
      <c r="BC44" s="11"/>
      <c r="BD44" s="11">
        <v>0</v>
      </c>
      <c r="BE44" s="6"/>
      <c r="BF44" s="19">
        <f t="shared" si="34"/>
        <v>0</v>
      </c>
      <c r="BG44" t="str">
        <f t="shared" si="11"/>
        <v>41.2</v>
      </c>
      <c r="BH44" s="9">
        <f t="shared" si="12"/>
        <v>0</v>
      </c>
      <c r="BI44" s="13">
        <f t="shared" si="35"/>
        <v>0</v>
      </c>
      <c r="BJ44" s="8">
        <f t="shared" si="13"/>
        <v>0</v>
      </c>
      <c r="BK44" s="10">
        <f t="shared" si="36"/>
        <v>0</v>
      </c>
      <c r="BL44" s="10">
        <f t="shared" si="37"/>
        <v>0</v>
      </c>
      <c r="BM44" s="10">
        <f t="shared" si="38"/>
        <v>0</v>
      </c>
      <c r="BN44" s="8">
        <f t="shared" si="39"/>
        <v>0</v>
      </c>
      <c r="BO44" s="21">
        <f t="shared" si="14"/>
        <v>0</v>
      </c>
    </row>
    <row r="52" spans="1:1" x14ac:dyDescent="0.25">
      <c r="A52" s="6">
        <v>50</v>
      </c>
    </row>
    <row r="53" spans="1:1" x14ac:dyDescent="0.25">
      <c r="A53" s="6">
        <v>62.2</v>
      </c>
    </row>
    <row r="54" spans="1:1" x14ac:dyDescent="0.25">
      <c r="A54" s="6">
        <v>62.6</v>
      </c>
    </row>
    <row r="55" spans="1:1" x14ac:dyDescent="0.25">
      <c r="A55" s="6">
        <v>50.6</v>
      </c>
    </row>
    <row r="56" spans="1:1" x14ac:dyDescent="0.25">
      <c r="A56" s="6">
        <v>60.9</v>
      </c>
    </row>
    <row r="57" spans="1:1" x14ac:dyDescent="0.25">
      <c r="A57" s="6">
        <v>64.150000000000006</v>
      </c>
    </row>
    <row r="58" spans="1:1" x14ac:dyDescent="0.25">
      <c r="A58" s="6">
        <v>65.7</v>
      </c>
    </row>
    <row r="59" spans="1:1" x14ac:dyDescent="0.25">
      <c r="A59" s="6">
        <v>71.150000000000006</v>
      </c>
    </row>
    <row r="60" spans="1:1" x14ac:dyDescent="0.25">
      <c r="A60" s="6">
        <v>84.75</v>
      </c>
    </row>
    <row r="61" spans="1:1" x14ac:dyDescent="0.25">
      <c r="A61" s="6">
        <v>63.8</v>
      </c>
    </row>
    <row r="62" spans="1:1" x14ac:dyDescent="0.25">
      <c r="A62" s="6">
        <v>65.900000000000006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Base_Commission</vt:lpstr>
      <vt:lpstr>Commission_rule</vt:lpstr>
      <vt:lpstr>Holiday</vt:lpstr>
      <vt:lpstr>Pay_incentive_matrix</vt:lpstr>
      <vt:lpstr>Sick_Pay</vt:lpstr>
      <vt:lpstr>Vac_Hours</vt:lpstr>
      <vt:lpstr>Vacation_Pay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chad matthews</cp:lastModifiedBy>
  <dcterms:created xsi:type="dcterms:W3CDTF">2022-12-13T18:02:55Z</dcterms:created>
  <dcterms:modified xsi:type="dcterms:W3CDTF">2022-12-14T18:02:34Z</dcterms:modified>
</cp:coreProperties>
</file>