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Projects\"/>
    </mc:Choice>
  </mc:AlternateContent>
  <xr:revisionPtr revIDLastSave="0" documentId="8_{2FDA72CC-9059-4490-B228-EE89BC1CB7AD}" xr6:coauthVersionLast="47" xr6:coauthVersionMax="47" xr10:uidLastSave="{00000000-0000-0000-0000-000000000000}"/>
  <bookViews>
    <workbookView xWindow="2715" yWindow="810" windowWidth="48885" windowHeight="20790" xr2:uid="{FAEDF9C9-9348-437E-AB01-E15F78D1F4B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1" l="1"/>
  <c r="L44" i="1" s="1"/>
  <c r="J44" i="1"/>
  <c r="I44" i="1"/>
  <c r="H44" i="1"/>
  <c r="G44" i="1"/>
  <c r="M44" i="1" s="1"/>
  <c r="F44" i="1"/>
  <c r="K43" i="1"/>
  <c r="L43" i="1" s="1"/>
  <c r="J43" i="1"/>
  <c r="F43" i="1"/>
  <c r="K42" i="1"/>
  <c r="L42" i="1" s="1"/>
  <c r="J42" i="1"/>
  <c r="F42" i="1"/>
  <c r="K41" i="1"/>
  <c r="L41" i="1" s="1"/>
  <c r="J41" i="1"/>
  <c r="F41" i="1"/>
  <c r="K40" i="1"/>
  <c r="L40" i="1" s="1"/>
  <c r="J40" i="1"/>
  <c r="F40" i="1"/>
  <c r="K39" i="1"/>
  <c r="L39" i="1" s="1"/>
  <c r="J39" i="1"/>
  <c r="F39" i="1"/>
  <c r="K38" i="1"/>
  <c r="L38" i="1" s="1"/>
  <c r="J38" i="1"/>
  <c r="F38" i="1"/>
  <c r="K37" i="1"/>
  <c r="L37" i="1" s="1"/>
  <c r="J37" i="1"/>
  <c r="F37" i="1"/>
  <c r="K36" i="1"/>
  <c r="L36" i="1" s="1"/>
  <c r="J36" i="1"/>
  <c r="F36" i="1"/>
  <c r="K35" i="1"/>
  <c r="L35" i="1" s="1"/>
  <c r="J35" i="1"/>
  <c r="F35" i="1"/>
  <c r="K34" i="1"/>
  <c r="L34" i="1" s="1"/>
  <c r="J34" i="1"/>
  <c r="F34" i="1"/>
  <c r="K33" i="1"/>
  <c r="L33" i="1" s="1"/>
  <c r="J33" i="1"/>
  <c r="F33" i="1"/>
  <c r="K32" i="1"/>
  <c r="L32" i="1" s="1"/>
  <c r="J32" i="1"/>
  <c r="F32" i="1"/>
  <c r="K31" i="1"/>
  <c r="L31" i="1" s="1"/>
  <c r="J31" i="1"/>
  <c r="F31" i="1"/>
  <c r="K30" i="1"/>
  <c r="L30" i="1" s="1"/>
  <c r="J30" i="1"/>
  <c r="F30" i="1"/>
  <c r="K29" i="1"/>
  <c r="L29" i="1" s="1"/>
  <c r="J29" i="1"/>
  <c r="F29" i="1"/>
  <c r="K28" i="1"/>
  <c r="L28" i="1" s="1"/>
  <c r="J28" i="1"/>
  <c r="F28" i="1"/>
  <c r="K27" i="1"/>
  <c r="L27" i="1" s="1"/>
  <c r="J27" i="1"/>
  <c r="F27" i="1"/>
  <c r="K26" i="1"/>
  <c r="L26" i="1" s="1"/>
  <c r="J26" i="1"/>
  <c r="F26" i="1"/>
  <c r="L25" i="1"/>
  <c r="I24" i="1" s="1"/>
  <c r="K25" i="1"/>
  <c r="J25" i="1"/>
  <c r="F25" i="1"/>
  <c r="K24" i="1"/>
  <c r="L24" i="1" s="1"/>
  <c r="J24" i="1"/>
  <c r="F24" i="1"/>
  <c r="L23" i="1"/>
  <c r="K23" i="1"/>
  <c r="J23" i="1"/>
  <c r="F23" i="1"/>
  <c r="K22" i="1"/>
  <c r="L22" i="1" s="1"/>
  <c r="J22" i="1"/>
  <c r="F22" i="1"/>
  <c r="L21" i="1"/>
  <c r="K21" i="1"/>
  <c r="J21" i="1"/>
  <c r="F21" i="1"/>
  <c r="K20" i="1"/>
  <c r="L20" i="1" s="1"/>
  <c r="J20" i="1"/>
  <c r="F20" i="1"/>
  <c r="L19" i="1"/>
  <c r="K19" i="1"/>
  <c r="J19" i="1"/>
  <c r="F19" i="1"/>
  <c r="K18" i="1"/>
  <c r="L18" i="1" s="1"/>
  <c r="J18" i="1"/>
  <c r="F18" i="1"/>
  <c r="L17" i="1"/>
  <c r="K17" i="1"/>
  <c r="J17" i="1"/>
  <c r="F17" i="1"/>
  <c r="K16" i="1"/>
  <c r="L16" i="1" s="1"/>
  <c r="J16" i="1"/>
  <c r="F16" i="1"/>
  <c r="L15" i="1"/>
  <c r="I14" i="1" s="1"/>
  <c r="K15" i="1"/>
  <c r="J15" i="1"/>
  <c r="F15" i="1"/>
  <c r="K14" i="1"/>
  <c r="L14" i="1" s="1"/>
  <c r="J14" i="1"/>
  <c r="F14" i="1"/>
  <c r="L13" i="1"/>
  <c r="K13" i="1"/>
  <c r="J13" i="1"/>
  <c r="F13" i="1"/>
  <c r="K12" i="1"/>
  <c r="L12" i="1" s="1"/>
  <c r="J12" i="1"/>
  <c r="F12" i="1"/>
  <c r="L11" i="1"/>
  <c r="K11" i="1"/>
  <c r="J11" i="1"/>
  <c r="F11" i="1"/>
  <c r="K10" i="1"/>
  <c r="L10" i="1" s="1"/>
  <c r="J10" i="1"/>
  <c r="F10" i="1"/>
  <c r="L9" i="1"/>
  <c r="K9" i="1"/>
  <c r="J9" i="1"/>
  <c r="F9" i="1"/>
  <c r="K8" i="1"/>
  <c r="L8" i="1" s="1"/>
  <c r="J8" i="1"/>
  <c r="F8" i="1"/>
  <c r="L7" i="1"/>
  <c r="K7" i="1"/>
  <c r="J7" i="1"/>
  <c r="F7" i="1"/>
  <c r="K6" i="1"/>
  <c r="L6" i="1" s="1"/>
  <c r="J6" i="1"/>
  <c r="F6" i="1"/>
  <c r="L5" i="1"/>
  <c r="K5" i="1"/>
  <c r="J5" i="1"/>
  <c r="F5" i="1"/>
  <c r="K4" i="1"/>
  <c r="L4" i="1" s="1"/>
  <c r="J4" i="1"/>
  <c r="F4" i="1"/>
  <c r="E2" i="1"/>
  <c r="C2" i="1"/>
  <c r="C1" i="1"/>
  <c r="E1" i="1" s="1"/>
  <c r="I10" i="1" l="1"/>
  <c r="G29" i="1"/>
  <c r="I29" i="1"/>
  <c r="H29" i="1"/>
  <c r="G15" i="1"/>
  <c r="I15" i="1"/>
  <c r="H15" i="1"/>
  <c r="I40" i="1"/>
  <c r="H40" i="1"/>
  <c r="G40" i="1"/>
  <c r="M40" i="1" s="1"/>
  <c r="G39" i="1"/>
  <c r="I39" i="1"/>
  <c r="H39" i="1"/>
  <c r="I6" i="1"/>
  <c r="G35" i="1"/>
  <c r="I35" i="1"/>
  <c r="H35" i="1"/>
  <c r="I11" i="1"/>
  <c r="H11" i="1"/>
  <c r="G11" i="1"/>
  <c r="M11" i="1" s="1"/>
  <c r="I20" i="1"/>
  <c r="I30" i="1"/>
  <c r="H30" i="1"/>
  <c r="G30" i="1"/>
  <c r="M30" i="1" s="1"/>
  <c r="G25" i="1"/>
  <c r="I25" i="1"/>
  <c r="H25" i="1"/>
  <c r="I41" i="1"/>
  <c r="G41" i="1"/>
  <c r="H41" i="1"/>
  <c r="G7" i="1"/>
  <c r="I7" i="1"/>
  <c r="H7" i="1"/>
  <c r="I16" i="1"/>
  <c r="I36" i="1"/>
  <c r="H36" i="1"/>
  <c r="G36" i="1"/>
  <c r="M36" i="1" s="1"/>
  <c r="G21" i="1"/>
  <c r="I21" i="1"/>
  <c r="H21" i="1"/>
  <c r="G31" i="1"/>
  <c r="I31" i="1"/>
  <c r="H31" i="1"/>
  <c r="I12" i="1"/>
  <c r="I26" i="1"/>
  <c r="H26" i="1"/>
  <c r="G26" i="1"/>
  <c r="M26" i="1" s="1"/>
  <c r="I42" i="1"/>
  <c r="H42" i="1"/>
  <c r="G42" i="1"/>
  <c r="G17" i="1"/>
  <c r="I17" i="1"/>
  <c r="H17" i="1"/>
  <c r="G37" i="1"/>
  <c r="I37" i="1"/>
  <c r="H37" i="1"/>
  <c r="I8" i="1"/>
  <c r="I32" i="1"/>
  <c r="H32" i="1"/>
  <c r="G32" i="1"/>
  <c r="G13" i="1"/>
  <c r="I13" i="1"/>
  <c r="H13" i="1"/>
  <c r="I22" i="1"/>
  <c r="G27" i="1"/>
  <c r="I27" i="1"/>
  <c r="H27" i="1"/>
  <c r="I34" i="1"/>
  <c r="H34" i="1"/>
  <c r="G34" i="1"/>
  <c r="I4" i="1"/>
  <c r="I38" i="1"/>
  <c r="H38" i="1"/>
  <c r="G38" i="1"/>
  <c r="M38" i="1" s="1"/>
  <c r="G19" i="1"/>
  <c r="I19" i="1"/>
  <c r="H19" i="1"/>
  <c r="I9" i="1"/>
  <c r="G9" i="1"/>
  <c r="H9" i="1"/>
  <c r="I18" i="1"/>
  <c r="G33" i="1"/>
  <c r="I33" i="1"/>
  <c r="H33" i="1"/>
  <c r="G5" i="1"/>
  <c r="I5" i="1"/>
  <c r="H5" i="1"/>
  <c r="G23" i="1"/>
  <c r="I23" i="1"/>
  <c r="H23" i="1"/>
  <c r="I28" i="1"/>
  <c r="H28" i="1"/>
  <c r="G28" i="1"/>
  <c r="M28" i="1" s="1"/>
  <c r="I43" i="1"/>
  <c r="H43" i="1"/>
  <c r="G43" i="1"/>
  <c r="M43" i="1" s="1"/>
  <c r="G4" i="1"/>
  <c r="G6" i="1"/>
  <c r="G8" i="1"/>
  <c r="G10" i="1"/>
  <c r="G12" i="1"/>
  <c r="G14" i="1"/>
  <c r="M14" i="1" s="1"/>
  <c r="G16" i="1"/>
  <c r="M16" i="1" s="1"/>
  <c r="G18" i="1"/>
  <c r="M18" i="1" s="1"/>
  <c r="G20" i="1"/>
  <c r="M20" i="1" s="1"/>
  <c r="G22" i="1"/>
  <c r="G24" i="1"/>
  <c r="M24" i="1" s="1"/>
  <c r="H4" i="1"/>
  <c r="H6" i="1"/>
  <c r="H8" i="1"/>
  <c r="H10" i="1"/>
  <c r="H12" i="1"/>
  <c r="H14" i="1"/>
  <c r="H16" i="1"/>
  <c r="H18" i="1"/>
  <c r="H20" i="1"/>
  <c r="H22" i="1"/>
  <c r="H24" i="1"/>
  <c r="M13" i="1" l="1"/>
  <c r="M41" i="1"/>
  <c r="G2" i="1"/>
  <c r="M32" i="1"/>
  <c r="M19" i="1"/>
  <c r="M39" i="1"/>
  <c r="M31" i="1"/>
  <c r="M25" i="1"/>
  <c r="M35" i="1"/>
  <c r="M23" i="1"/>
  <c r="M22" i="1"/>
  <c r="M34" i="1"/>
  <c r="M37" i="1"/>
  <c r="M21" i="1"/>
  <c r="M9" i="1"/>
  <c r="M12" i="1"/>
  <c r="M5" i="1"/>
  <c r="M15" i="1"/>
  <c r="M10" i="1"/>
  <c r="M8" i="1"/>
  <c r="M17" i="1"/>
  <c r="M6" i="1"/>
  <c r="M33" i="1"/>
  <c r="M42" i="1"/>
  <c r="M29" i="1"/>
  <c r="M7" i="1"/>
  <c r="M4" i="1"/>
  <c r="G1" i="1"/>
  <c r="M27" i="1"/>
</calcChain>
</file>

<file path=xl/sharedStrings.xml><?xml version="1.0" encoding="utf-8"?>
<sst xmlns="http://schemas.openxmlformats.org/spreadsheetml/2006/main" count="23" uniqueCount="20">
  <si>
    <t>Rob Follmar</t>
  </si>
  <si>
    <t>Vac Hours</t>
  </si>
  <si>
    <t>Vac Remaining</t>
  </si>
  <si>
    <t>Vac Total pay</t>
  </si>
  <si>
    <t>Base Hour pay</t>
  </si>
  <si>
    <t>Commision %</t>
  </si>
  <si>
    <t>Sick Hours</t>
  </si>
  <si>
    <t>Sick Remaining</t>
  </si>
  <si>
    <t>Sick Total Pay</t>
  </si>
  <si>
    <t>Week</t>
  </si>
  <si>
    <t>Worked hours</t>
  </si>
  <si>
    <t>Holiday Hours</t>
  </si>
  <si>
    <t>Total Hours</t>
  </si>
  <si>
    <t>Vacation Pay</t>
  </si>
  <si>
    <t>Sick Pay</t>
  </si>
  <si>
    <t xml:space="preserve">Holiday </t>
  </si>
  <si>
    <t>Base pay</t>
  </si>
  <si>
    <t>Summary Total</t>
  </si>
  <si>
    <t>Commission Pay</t>
  </si>
  <si>
    <t>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</si>
</sst>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Arial Rounded MT Bold"/>
      <family val="2"/>
    </font>
    <font>
      <sz val="22"/>
      <color rgb="FFFF0000"/>
      <name val="Arial Rounded MT Bold"/>
      <family val="2"/>
    </font>
    <font>
      <b/>
      <sz val="22"/>
      <color rgb="FFFFFF00"/>
      <name val="Arial Rounded MT Bold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1" fontId="2" fillId="2" borderId="1" xfId="0" applyNumberFormat="1" applyFont="1" applyFill="1" applyBorder="1"/>
    <xf numFmtId="0" fontId="2" fillId="0" borderId="1" xfId="0" applyFont="1" applyBorder="1"/>
    <xf numFmtId="44" fontId="2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4" xfId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1" fontId="2" fillId="4" borderId="1" xfId="1" applyNumberFormat="1" applyFont="1" applyFill="1" applyBorder="1" applyAlignment="1" applyProtection="1">
      <alignment horizontal="center"/>
      <protection locked="0"/>
    </xf>
    <xf numFmtId="1" fontId="2" fillId="5" borderId="1" xfId="0" applyNumberFormat="1" applyFont="1" applyFill="1" applyBorder="1" applyAlignment="1" applyProtection="1">
      <alignment horizontal="center"/>
      <protection locked="0"/>
    </xf>
    <xf numFmtId="1" fontId="2" fillId="6" borderId="1" xfId="0" applyNumberFormat="1" applyFont="1" applyFill="1" applyBorder="1" applyAlignment="1">
      <alignment horizontal="center"/>
    </xf>
    <xf numFmtId="44" fontId="3" fillId="7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4" borderId="1" xfId="1" applyFont="1" applyFill="1" applyBorder="1" applyAlignment="1" applyProtection="1">
      <alignment horizontal="center"/>
      <protection locked="0"/>
    </xf>
    <xf numFmtId="44" fontId="4" fillId="9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tal/Dropbox/TMB/accounting/Payroll%20Spreadsheets/Tech%20Payroll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Master"/>
      <sheetName val="Payroll Master"/>
      <sheetName val="KPI for ATI"/>
      <sheetName val="TM Imports"/>
      <sheetName val="Trey"/>
      <sheetName val="Ryan"/>
      <sheetName val="Austin"/>
      <sheetName val="Anthony"/>
      <sheetName val="Papa"/>
      <sheetName val="Rob"/>
      <sheetName val="Chip"/>
      <sheetName val="Payroll Imports"/>
    </sheetNames>
    <sheetDataSet>
      <sheetData sheetId="0"/>
      <sheetData sheetId="1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63322.01</v>
          </cell>
        </row>
        <row r="30">
          <cell r="B30">
            <v>40048.44</v>
          </cell>
        </row>
        <row r="31">
          <cell r="B31">
            <v>50379.460000000006</v>
          </cell>
        </row>
        <row r="32">
          <cell r="B32">
            <v>43940.5</v>
          </cell>
        </row>
        <row r="33">
          <cell r="B33">
            <v>67351.929999999993</v>
          </cell>
        </row>
        <row r="34">
          <cell r="B34">
            <v>43576.66</v>
          </cell>
        </row>
        <row r="35">
          <cell r="B35">
            <v>56645.009999999995</v>
          </cell>
        </row>
        <row r="36">
          <cell r="B36">
            <v>33497.160000000003</v>
          </cell>
        </row>
        <row r="37">
          <cell r="B37">
            <v>67081.239999999991</v>
          </cell>
        </row>
        <row r="38">
          <cell r="B38">
            <v>31706.11</v>
          </cell>
        </row>
        <row r="39">
          <cell r="B39">
            <v>56168.639999999999</v>
          </cell>
        </row>
        <row r="40">
          <cell r="B40">
            <v>49113.919999999998</v>
          </cell>
        </row>
        <row r="41">
          <cell r="B41">
            <v>0</v>
          </cell>
        </row>
        <row r="42">
          <cell r="B4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B3719-7F1C-4750-9D76-255D71797239}">
  <dimension ref="A1:M44"/>
  <sheetViews>
    <sheetView tabSelected="1" workbookViewId="0">
      <selection sqref="A1:XFD1048576"/>
    </sheetView>
  </sheetViews>
  <sheetFormatPr defaultRowHeight="27" x14ac:dyDescent="0.35"/>
  <cols>
    <col min="1" max="1" width="27" style="1" bestFit="1" customWidth="1"/>
    <col min="2" max="2" width="31.140625" style="1" bestFit="1" customWidth="1"/>
    <col min="3" max="3" width="23.42578125" style="1" bestFit="1" customWidth="1"/>
    <col min="4" max="4" width="33.85546875" style="1" bestFit="1" customWidth="1"/>
    <col min="5" max="5" width="31.28515625" style="1" bestFit="1" customWidth="1"/>
    <col min="6" max="6" width="35.7109375" style="1" bestFit="1" customWidth="1"/>
    <col min="7" max="7" width="28.7109375" style="1" bestFit="1" customWidth="1"/>
    <col min="8" max="8" width="19.28515625" style="1" bestFit="1" customWidth="1"/>
    <col min="9" max="9" width="18.42578125" style="1" bestFit="1" customWidth="1"/>
    <col min="10" max="10" width="32.140625" style="1" bestFit="1" customWidth="1"/>
    <col min="11" max="11" width="33" style="1" bestFit="1" customWidth="1"/>
    <col min="12" max="12" width="36.140625" style="1" bestFit="1" customWidth="1"/>
    <col min="13" max="13" width="27" style="1" bestFit="1" customWidth="1"/>
    <col min="14" max="14" width="26.42578125" style="1" customWidth="1"/>
    <col min="15" max="15" width="22.5703125" style="1" customWidth="1"/>
    <col min="16" max="16" width="17.85546875" style="1" customWidth="1"/>
    <col min="17" max="17" width="19.85546875" style="1" customWidth="1"/>
    <col min="18" max="16384" width="9.140625" style="1"/>
  </cols>
  <sheetData>
    <row r="1" spans="1:13" x14ac:dyDescent="0.35">
      <c r="A1" s="1" t="s">
        <v>0</v>
      </c>
      <c r="B1" s="2" t="s">
        <v>1</v>
      </c>
      <c r="C1" s="3">
        <f>SUM(C3:C43)</f>
        <v>56</v>
      </c>
      <c r="D1" s="4" t="s">
        <v>2</v>
      </c>
      <c r="E1" s="3">
        <f>SUM(40-C1)</f>
        <v>-16</v>
      </c>
      <c r="F1" s="4" t="s">
        <v>3</v>
      </c>
      <c r="G1" s="5">
        <f>SUM(G3:G42)</f>
        <v>420</v>
      </c>
      <c r="H1" s="6"/>
      <c r="I1" s="6"/>
      <c r="J1" s="7" t="s">
        <v>4</v>
      </c>
      <c r="K1" s="8" t="s">
        <v>5</v>
      </c>
      <c r="M1" s="1" t="s">
        <v>0</v>
      </c>
    </row>
    <row r="2" spans="1:13" ht="27.75" thickBot="1" x14ac:dyDescent="0.4">
      <c r="B2" s="2" t="s">
        <v>6</v>
      </c>
      <c r="C2" s="3">
        <f>SUM(D3:D43)</f>
        <v>0</v>
      </c>
      <c r="D2" s="4" t="s">
        <v>7</v>
      </c>
      <c r="E2" s="3">
        <f>SUM(40-C2)</f>
        <v>40</v>
      </c>
      <c r="F2" s="4" t="s">
        <v>8</v>
      </c>
      <c r="G2" s="5">
        <f>SUM(H3:H43)</f>
        <v>0</v>
      </c>
      <c r="H2" s="6"/>
      <c r="I2" s="6"/>
      <c r="J2" s="9">
        <v>7.5</v>
      </c>
      <c r="K2" s="10">
        <v>0.03</v>
      </c>
    </row>
    <row r="3" spans="1:13" x14ac:dyDescent="0.35">
      <c r="A3" s="6" t="s">
        <v>9</v>
      </c>
      <c r="B3" s="11" t="s">
        <v>10</v>
      </c>
      <c r="C3" s="11" t="s">
        <v>1</v>
      </c>
      <c r="D3" s="11" t="s">
        <v>6</v>
      </c>
      <c r="E3" s="11" t="s">
        <v>11</v>
      </c>
      <c r="F3" s="11" t="s">
        <v>12</v>
      </c>
      <c r="G3" s="11" t="s">
        <v>13</v>
      </c>
      <c r="H3" s="11" t="s">
        <v>14</v>
      </c>
      <c r="I3" s="11" t="s">
        <v>15</v>
      </c>
      <c r="J3" s="12" t="s">
        <v>16</v>
      </c>
      <c r="K3" s="12" t="s">
        <v>17</v>
      </c>
      <c r="L3" s="11" t="s">
        <v>18</v>
      </c>
      <c r="M3" s="11" t="s">
        <v>19</v>
      </c>
    </row>
    <row r="4" spans="1:13" x14ac:dyDescent="0.35">
      <c r="A4" s="13">
        <v>45290</v>
      </c>
      <c r="B4" s="14">
        <v>80</v>
      </c>
      <c r="C4" s="15">
        <v>0</v>
      </c>
      <c r="D4" s="15">
        <v>0</v>
      </c>
      <c r="E4" s="15">
        <v>0</v>
      </c>
      <c r="F4" s="16">
        <f t="shared" ref="F4:F44" si="0">IF(B4+C4+D4+E4&gt;80,"False",SUM(B4+C4+D4+E4))</f>
        <v>80</v>
      </c>
      <c r="G4" s="17">
        <f t="shared" ref="G4:G34" si="1">AVERAGE(L5:L14)/80*C4+(C4*$J$2)</f>
        <v>0</v>
      </c>
      <c r="H4" s="17">
        <f t="shared" ref="H4:H34" si="2">AVERAGE(L5:L14)/80*D4+(D4*$J$2)</f>
        <v>0</v>
      </c>
      <c r="I4" s="18">
        <f t="shared" ref="I4:I34" si="3">AVERAGE(L5:L14)/80*E4+(E4*$J$2)</f>
        <v>0</v>
      </c>
      <c r="J4" s="19">
        <f>SUM(B4*$J$2)</f>
        <v>600</v>
      </c>
      <c r="K4" s="20">
        <f>'[1]Payroll Master'!B2</f>
        <v>0</v>
      </c>
      <c r="L4" s="19">
        <f>SUM(K4*$K$2)*B4/80</f>
        <v>0</v>
      </c>
      <c r="M4" s="21">
        <f>SUM(G4+H4+I4+J4+L4)</f>
        <v>600</v>
      </c>
    </row>
    <row r="5" spans="1:13" x14ac:dyDescent="0.35">
      <c r="A5" s="22">
        <v>45276</v>
      </c>
      <c r="B5" s="14">
        <v>40</v>
      </c>
      <c r="C5" s="15">
        <v>40</v>
      </c>
      <c r="D5" s="15"/>
      <c r="E5" s="15"/>
      <c r="F5" s="16">
        <f t="shared" si="0"/>
        <v>80</v>
      </c>
      <c r="G5" s="17">
        <f t="shared" si="1"/>
        <v>300</v>
      </c>
      <c r="H5" s="17">
        <f t="shared" si="2"/>
        <v>0</v>
      </c>
      <c r="I5" s="18">
        <f t="shared" si="3"/>
        <v>0</v>
      </c>
      <c r="J5" s="19">
        <f t="shared" ref="J5:J44" si="4">SUM(B5*$J$2)</f>
        <v>300</v>
      </c>
      <c r="K5" s="20">
        <f>'[1]Payroll Master'!B3</f>
        <v>0</v>
      </c>
      <c r="L5" s="19">
        <f t="shared" ref="L5:L44" si="5">SUM(K5*$K$2)*B5/80</f>
        <v>0</v>
      </c>
      <c r="M5" s="21">
        <f t="shared" ref="M5:M44" si="6">SUM(G5+H5+I5+J5+L5)</f>
        <v>600</v>
      </c>
    </row>
    <row r="6" spans="1:13" x14ac:dyDescent="0.35">
      <c r="A6" s="22">
        <v>45262</v>
      </c>
      <c r="B6" s="14">
        <v>76</v>
      </c>
      <c r="C6" s="15"/>
      <c r="D6" s="15"/>
      <c r="E6" s="15"/>
      <c r="F6" s="16">
        <f t="shared" si="0"/>
        <v>76</v>
      </c>
      <c r="G6" s="17">
        <f t="shared" si="1"/>
        <v>0</v>
      </c>
      <c r="H6" s="17">
        <f t="shared" si="2"/>
        <v>0</v>
      </c>
      <c r="I6" s="18">
        <f t="shared" si="3"/>
        <v>0</v>
      </c>
      <c r="J6" s="19">
        <f t="shared" si="4"/>
        <v>570</v>
      </c>
      <c r="K6" s="20">
        <f>'[1]Payroll Master'!B4</f>
        <v>0</v>
      </c>
      <c r="L6" s="19">
        <f t="shared" si="5"/>
        <v>0</v>
      </c>
      <c r="M6" s="21">
        <f t="shared" si="6"/>
        <v>570</v>
      </c>
    </row>
    <row r="7" spans="1:13" x14ac:dyDescent="0.35">
      <c r="A7" s="13">
        <v>45248</v>
      </c>
      <c r="B7" s="14">
        <v>80</v>
      </c>
      <c r="C7" s="15"/>
      <c r="D7" s="15"/>
      <c r="E7" s="15"/>
      <c r="F7" s="16">
        <f t="shared" si="0"/>
        <v>80</v>
      </c>
      <c r="G7" s="17">
        <f t="shared" si="1"/>
        <v>0</v>
      </c>
      <c r="H7" s="17">
        <f t="shared" si="2"/>
        <v>0</v>
      </c>
      <c r="I7" s="18">
        <f t="shared" si="3"/>
        <v>0</v>
      </c>
      <c r="J7" s="19">
        <f t="shared" si="4"/>
        <v>600</v>
      </c>
      <c r="K7" s="20">
        <f>'[1]Payroll Master'!B5</f>
        <v>0</v>
      </c>
      <c r="L7" s="19">
        <f t="shared" si="5"/>
        <v>0</v>
      </c>
      <c r="M7" s="21">
        <f t="shared" si="6"/>
        <v>600</v>
      </c>
    </row>
    <row r="8" spans="1:13" x14ac:dyDescent="0.35">
      <c r="A8" s="22">
        <v>45234</v>
      </c>
      <c r="B8" s="14">
        <v>80</v>
      </c>
      <c r="C8" s="15">
        <v>0</v>
      </c>
      <c r="D8" s="15"/>
      <c r="E8" s="15">
        <v>0</v>
      </c>
      <c r="F8" s="16">
        <f t="shared" si="0"/>
        <v>80</v>
      </c>
      <c r="G8" s="17">
        <f t="shared" si="1"/>
        <v>0</v>
      </c>
      <c r="H8" s="17">
        <f t="shared" si="2"/>
        <v>0</v>
      </c>
      <c r="I8" s="18">
        <f t="shared" si="3"/>
        <v>0</v>
      </c>
      <c r="J8" s="19">
        <f t="shared" si="4"/>
        <v>600</v>
      </c>
      <c r="K8" s="20">
        <f>'[1]Payroll Master'!B6</f>
        <v>0</v>
      </c>
      <c r="L8" s="19">
        <f t="shared" si="5"/>
        <v>0</v>
      </c>
      <c r="M8" s="21">
        <f t="shared" si="6"/>
        <v>600</v>
      </c>
    </row>
    <row r="9" spans="1:13" x14ac:dyDescent="0.35">
      <c r="A9" s="22">
        <v>45220</v>
      </c>
      <c r="B9" s="14">
        <v>80</v>
      </c>
      <c r="C9" s="15">
        <v>0</v>
      </c>
      <c r="D9" s="15"/>
      <c r="E9" s="15"/>
      <c r="F9" s="16">
        <f t="shared" si="0"/>
        <v>80</v>
      </c>
      <c r="G9" s="17">
        <f t="shared" si="1"/>
        <v>0</v>
      </c>
      <c r="H9" s="17">
        <f t="shared" si="2"/>
        <v>0</v>
      </c>
      <c r="I9" s="18">
        <f t="shared" si="3"/>
        <v>0</v>
      </c>
      <c r="J9" s="19">
        <f t="shared" si="4"/>
        <v>600</v>
      </c>
      <c r="K9" s="20">
        <f>'[1]Payroll Master'!B7</f>
        <v>0</v>
      </c>
      <c r="L9" s="19">
        <f t="shared" si="5"/>
        <v>0</v>
      </c>
      <c r="M9" s="21">
        <f t="shared" si="6"/>
        <v>600</v>
      </c>
    </row>
    <row r="10" spans="1:13" x14ac:dyDescent="0.35">
      <c r="A10" s="13">
        <v>45206</v>
      </c>
      <c r="B10" s="14">
        <v>80</v>
      </c>
      <c r="C10" s="15"/>
      <c r="D10" s="15"/>
      <c r="E10" s="15"/>
      <c r="F10" s="16">
        <f t="shared" si="0"/>
        <v>80</v>
      </c>
      <c r="G10" s="17">
        <f t="shared" si="1"/>
        <v>0</v>
      </c>
      <c r="H10" s="17">
        <f t="shared" si="2"/>
        <v>0</v>
      </c>
      <c r="I10" s="18">
        <f t="shared" si="3"/>
        <v>0</v>
      </c>
      <c r="J10" s="19">
        <f t="shared" si="4"/>
        <v>600</v>
      </c>
      <c r="K10" s="20">
        <f>'[1]Payroll Master'!B8</f>
        <v>0</v>
      </c>
      <c r="L10" s="19">
        <f t="shared" si="5"/>
        <v>0</v>
      </c>
      <c r="M10" s="21">
        <f t="shared" si="6"/>
        <v>600</v>
      </c>
    </row>
    <row r="11" spans="1:13" x14ac:dyDescent="0.35">
      <c r="A11" s="22">
        <v>45192</v>
      </c>
      <c r="B11" s="14">
        <v>80</v>
      </c>
      <c r="C11" s="15"/>
      <c r="D11" s="15"/>
      <c r="E11" s="15"/>
      <c r="F11" s="16">
        <f t="shared" si="0"/>
        <v>80</v>
      </c>
      <c r="G11" s="17">
        <f t="shared" si="1"/>
        <v>0</v>
      </c>
      <c r="H11" s="17">
        <f t="shared" si="2"/>
        <v>0</v>
      </c>
      <c r="I11" s="18">
        <f t="shared" si="3"/>
        <v>0</v>
      </c>
      <c r="J11" s="19">
        <f t="shared" si="4"/>
        <v>600</v>
      </c>
      <c r="K11" s="20">
        <f>'[1]Payroll Master'!B9</f>
        <v>0</v>
      </c>
      <c r="L11" s="19">
        <f t="shared" si="5"/>
        <v>0</v>
      </c>
      <c r="M11" s="21">
        <f t="shared" si="6"/>
        <v>600</v>
      </c>
    </row>
    <row r="12" spans="1:13" x14ac:dyDescent="0.35">
      <c r="A12" s="22">
        <v>45178</v>
      </c>
      <c r="B12" s="14">
        <v>80</v>
      </c>
      <c r="C12" s="15"/>
      <c r="D12" s="15"/>
      <c r="E12" s="15"/>
      <c r="F12" s="16">
        <f t="shared" si="0"/>
        <v>80</v>
      </c>
      <c r="G12" s="17">
        <f t="shared" si="1"/>
        <v>0</v>
      </c>
      <c r="H12" s="17">
        <f t="shared" si="2"/>
        <v>0</v>
      </c>
      <c r="I12" s="18">
        <f t="shared" si="3"/>
        <v>0</v>
      </c>
      <c r="J12" s="19">
        <f t="shared" si="4"/>
        <v>600</v>
      </c>
      <c r="K12" s="20">
        <f>'[1]Payroll Master'!B10</f>
        <v>0</v>
      </c>
      <c r="L12" s="19">
        <f t="shared" si="5"/>
        <v>0</v>
      </c>
      <c r="M12" s="21">
        <f t="shared" si="6"/>
        <v>600</v>
      </c>
    </row>
    <row r="13" spans="1:13" x14ac:dyDescent="0.35">
      <c r="A13" s="13">
        <v>45164</v>
      </c>
      <c r="B13" s="14">
        <v>80</v>
      </c>
      <c r="C13" s="15"/>
      <c r="D13" s="15"/>
      <c r="E13" s="15"/>
      <c r="F13" s="16">
        <f t="shared" si="0"/>
        <v>80</v>
      </c>
      <c r="G13" s="17">
        <f t="shared" si="1"/>
        <v>0</v>
      </c>
      <c r="H13" s="17">
        <f t="shared" si="2"/>
        <v>0</v>
      </c>
      <c r="I13" s="18">
        <f t="shared" si="3"/>
        <v>0</v>
      </c>
      <c r="J13" s="19">
        <f t="shared" si="4"/>
        <v>600</v>
      </c>
      <c r="K13" s="20">
        <f>'[1]Payroll Master'!B11</f>
        <v>0</v>
      </c>
      <c r="L13" s="19">
        <f t="shared" si="5"/>
        <v>0</v>
      </c>
      <c r="M13" s="21">
        <f t="shared" si="6"/>
        <v>600</v>
      </c>
    </row>
    <row r="14" spans="1:13" x14ac:dyDescent="0.35">
      <c r="A14" s="22">
        <v>45150</v>
      </c>
      <c r="B14" s="14">
        <v>80</v>
      </c>
      <c r="C14" s="15"/>
      <c r="D14" s="15"/>
      <c r="E14" s="15"/>
      <c r="F14" s="16">
        <f t="shared" si="0"/>
        <v>80</v>
      </c>
      <c r="G14" s="17">
        <f t="shared" si="1"/>
        <v>0</v>
      </c>
      <c r="H14" s="17">
        <f t="shared" si="2"/>
        <v>0</v>
      </c>
      <c r="I14" s="18">
        <f t="shared" si="3"/>
        <v>0</v>
      </c>
      <c r="J14" s="19">
        <f t="shared" si="4"/>
        <v>600</v>
      </c>
      <c r="K14" s="20">
        <f>'[1]Payroll Master'!B12</f>
        <v>0</v>
      </c>
      <c r="L14" s="19">
        <f t="shared" si="5"/>
        <v>0</v>
      </c>
      <c r="M14" s="21">
        <f t="shared" si="6"/>
        <v>600</v>
      </c>
    </row>
    <row r="15" spans="1:13" x14ac:dyDescent="0.35">
      <c r="A15" s="22">
        <v>45136</v>
      </c>
      <c r="B15" s="14">
        <v>80</v>
      </c>
      <c r="C15" s="15"/>
      <c r="D15" s="15"/>
      <c r="E15" s="15"/>
      <c r="F15" s="16">
        <f t="shared" si="0"/>
        <v>80</v>
      </c>
      <c r="G15" s="17">
        <f t="shared" si="1"/>
        <v>0</v>
      </c>
      <c r="H15" s="17">
        <f t="shared" si="2"/>
        <v>0</v>
      </c>
      <c r="I15" s="18">
        <f t="shared" si="3"/>
        <v>0</v>
      </c>
      <c r="J15" s="19">
        <f t="shared" si="4"/>
        <v>600</v>
      </c>
      <c r="K15" s="20">
        <f>'[1]Payroll Master'!B13</f>
        <v>0</v>
      </c>
      <c r="L15" s="19">
        <f t="shared" si="5"/>
        <v>0</v>
      </c>
      <c r="M15" s="21">
        <f t="shared" si="6"/>
        <v>600</v>
      </c>
    </row>
    <row r="16" spans="1:13" x14ac:dyDescent="0.35">
      <c r="A16" s="13">
        <v>45122</v>
      </c>
      <c r="B16" s="14">
        <v>80</v>
      </c>
      <c r="C16" s="15">
        <v>0</v>
      </c>
      <c r="D16" s="15">
        <v>0</v>
      </c>
      <c r="E16" s="15">
        <v>0</v>
      </c>
      <c r="F16" s="16">
        <f>IF(B16+C16+D16+E16&gt;80,"False",SUM(B16))</f>
        <v>80</v>
      </c>
      <c r="G16" s="17">
        <f t="shared" si="1"/>
        <v>0</v>
      </c>
      <c r="H16" s="17">
        <f t="shared" si="2"/>
        <v>0</v>
      </c>
      <c r="I16" s="18">
        <f t="shared" si="3"/>
        <v>0</v>
      </c>
      <c r="J16" s="19">
        <f t="shared" si="4"/>
        <v>600</v>
      </c>
      <c r="K16" s="20">
        <f>'[1]Payroll Master'!B14</f>
        <v>0</v>
      </c>
      <c r="L16" s="19">
        <f t="shared" si="5"/>
        <v>0</v>
      </c>
      <c r="M16" s="21">
        <f t="shared" si="6"/>
        <v>600</v>
      </c>
    </row>
    <row r="17" spans="1:13" x14ac:dyDescent="0.35">
      <c r="A17" s="22">
        <v>45108</v>
      </c>
      <c r="B17" s="14">
        <v>64</v>
      </c>
      <c r="C17" s="15">
        <v>16</v>
      </c>
      <c r="D17" s="15"/>
      <c r="E17" s="15"/>
      <c r="F17" s="16">
        <f t="shared" si="0"/>
        <v>80</v>
      </c>
      <c r="G17" s="17">
        <f t="shared" si="1"/>
        <v>120</v>
      </c>
      <c r="H17" s="17">
        <f t="shared" si="2"/>
        <v>0</v>
      </c>
      <c r="I17" s="18">
        <f t="shared" si="3"/>
        <v>0</v>
      </c>
      <c r="J17" s="19">
        <f t="shared" si="4"/>
        <v>480</v>
      </c>
      <c r="K17" s="20">
        <f>'[1]Payroll Master'!B15</f>
        <v>0</v>
      </c>
      <c r="L17" s="19">
        <f t="shared" si="5"/>
        <v>0</v>
      </c>
      <c r="M17" s="21">
        <f t="shared" si="6"/>
        <v>600</v>
      </c>
    </row>
    <row r="18" spans="1:13" x14ac:dyDescent="0.35">
      <c r="A18" s="22">
        <v>45094</v>
      </c>
      <c r="B18" s="14">
        <v>80</v>
      </c>
      <c r="C18" s="15"/>
      <c r="D18" s="15"/>
      <c r="E18" s="15"/>
      <c r="F18" s="16">
        <f t="shared" si="0"/>
        <v>80</v>
      </c>
      <c r="G18" s="17">
        <f t="shared" si="1"/>
        <v>0</v>
      </c>
      <c r="H18" s="17">
        <f t="shared" si="2"/>
        <v>0</v>
      </c>
      <c r="I18" s="18">
        <f t="shared" si="3"/>
        <v>0</v>
      </c>
      <c r="J18" s="19">
        <f t="shared" si="4"/>
        <v>600</v>
      </c>
      <c r="K18" s="20">
        <f>'[1]Payroll Master'!B16</f>
        <v>0</v>
      </c>
      <c r="L18" s="19">
        <f t="shared" si="5"/>
        <v>0</v>
      </c>
      <c r="M18" s="21">
        <f t="shared" si="6"/>
        <v>600</v>
      </c>
    </row>
    <row r="19" spans="1:13" x14ac:dyDescent="0.35">
      <c r="A19" s="13">
        <v>45080</v>
      </c>
      <c r="B19" s="14">
        <v>80</v>
      </c>
      <c r="C19" s="15"/>
      <c r="D19" s="15"/>
      <c r="E19" s="15"/>
      <c r="F19" s="16">
        <f t="shared" si="0"/>
        <v>80</v>
      </c>
      <c r="G19" s="17">
        <f t="shared" si="1"/>
        <v>0</v>
      </c>
      <c r="H19" s="17">
        <f t="shared" si="2"/>
        <v>0</v>
      </c>
      <c r="I19" s="18">
        <f t="shared" si="3"/>
        <v>0</v>
      </c>
      <c r="J19" s="19">
        <f t="shared" si="4"/>
        <v>600</v>
      </c>
      <c r="K19" s="20">
        <f>'[1]Payroll Master'!B17</f>
        <v>0</v>
      </c>
      <c r="L19" s="19">
        <f t="shared" si="5"/>
        <v>0</v>
      </c>
      <c r="M19" s="21">
        <f t="shared" si="6"/>
        <v>600</v>
      </c>
    </row>
    <row r="20" spans="1:13" x14ac:dyDescent="0.35">
      <c r="A20" s="22">
        <v>45066</v>
      </c>
      <c r="B20" s="14">
        <v>80</v>
      </c>
      <c r="C20" s="15"/>
      <c r="D20" s="15"/>
      <c r="E20" s="15"/>
      <c r="F20" s="16">
        <f t="shared" si="0"/>
        <v>80</v>
      </c>
      <c r="G20" s="17">
        <f t="shared" si="1"/>
        <v>0</v>
      </c>
      <c r="H20" s="17">
        <f t="shared" si="2"/>
        <v>0</v>
      </c>
      <c r="I20" s="18">
        <f t="shared" si="3"/>
        <v>0</v>
      </c>
      <c r="J20" s="19">
        <f t="shared" si="4"/>
        <v>600</v>
      </c>
      <c r="K20" s="20">
        <f>'[1]Payroll Master'!B18</f>
        <v>0</v>
      </c>
      <c r="L20" s="19">
        <f t="shared" si="5"/>
        <v>0</v>
      </c>
      <c r="M20" s="21">
        <f t="shared" si="6"/>
        <v>600</v>
      </c>
    </row>
    <row r="21" spans="1:13" x14ac:dyDescent="0.35">
      <c r="A21" s="22">
        <v>45052</v>
      </c>
      <c r="B21" s="14">
        <v>80</v>
      </c>
      <c r="C21" s="15"/>
      <c r="D21" s="15"/>
      <c r="E21" s="15"/>
      <c r="F21" s="16">
        <f t="shared" si="0"/>
        <v>80</v>
      </c>
      <c r="G21" s="17">
        <f t="shared" si="1"/>
        <v>0</v>
      </c>
      <c r="H21" s="17">
        <f t="shared" si="2"/>
        <v>0</v>
      </c>
      <c r="I21" s="18">
        <f t="shared" si="3"/>
        <v>0</v>
      </c>
      <c r="J21" s="19">
        <f t="shared" si="4"/>
        <v>600</v>
      </c>
      <c r="K21" s="20">
        <f>'[1]Payroll Master'!B19</f>
        <v>0</v>
      </c>
      <c r="L21" s="19">
        <f t="shared" si="5"/>
        <v>0</v>
      </c>
      <c r="M21" s="21">
        <f t="shared" si="6"/>
        <v>600</v>
      </c>
    </row>
    <row r="22" spans="1:13" x14ac:dyDescent="0.35">
      <c r="A22" s="13">
        <v>45038</v>
      </c>
      <c r="B22" s="14">
        <v>80</v>
      </c>
      <c r="C22" s="15"/>
      <c r="D22" s="15"/>
      <c r="E22" s="15"/>
      <c r="F22" s="16">
        <f t="shared" si="0"/>
        <v>80</v>
      </c>
      <c r="G22" s="17">
        <f t="shared" si="1"/>
        <v>0</v>
      </c>
      <c r="H22" s="17">
        <f t="shared" si="2"/>
        <v>0</v>
      </c>
      <c r="I22" s="18">
        <f t="shared" si="3"/>
        <v>0</v>
      </c>
      <c r="J22" s="19">
        <f t="shared" si="4"/>
        <v>600</v>
      </c>
      <c r="K22" s="20">
        <f>'[1]Payroll Master'!B20</f>
        <v>0</v>
      </c>
      <c r="L22" s="19">
        <f t="shared" si="5"/>
        <v>0</v>
      </c>
      <c r="M22" s="21">
        <f t="shared" si="6"/>
        <v>600</v>
      </c>
    </row>
    <row r="23" spans="1:13" x14ac:dyDescent="0.35">
      <c r="A23" s="22">
        <v>45024</v>
      </c>
      <c r="B23" s="14">
        <v>80</v>
      </c>
      <c r="C23" s="15"/>
      <c r="D23" s="15"/>
      <c r="E23" s="15"/>
      <c r="F23" s="16">
        <f t="shared" si="0"/>
        <v>80</v>
      </c>
      <c r="G23" s="17">
        <f t="shared" si="1"/>
        <v>0</v>
      </c>
      <c r="H23" s="17">
        <f t="shared" si="2"/>
        <v>0</v>
      </c>
      <c r="I23" s="18">
        <f t="shared" si="3"/>
        <v>0</v>
      </c>
      <c r="J23" s="19">
        <f t="shared" si="4"/>
        <v>600</v>
      </c>
      <c r="K23" s="20">
        <f>'[1]Payroll Master'!B21</f>
        <v>0</v>
      </c>
      <c r="L23" s="19">
        <f t="shared" si="5"/>
        <v>0</v>
      </c>
      <c r="M23" s="21">
        <f t="shared" si="6"/>
        <v>600</v>
      </c>
    </row>
    <row r="24" spans="1:13" x14ac:dyDescent="0.35">
      <c r="A24" s="22">
        <v>45010</v>
      </c>
      <c r="B24" s="14">
        <v>80</v>
      </c>
      <c r="C24" s="15"/>
      <c r="D24" s="15"/>
      <c r="E24" s="15"/>
      <c r="F24" s="16">
        <f t="shared" si="0"/>
        <v>80</v>
      </c>
      <c r="G24" s="17">
        <f t="shared" si="1"/>
        <v>0</v>
      </c>
      <c r="H24" s="17">
        <f t="shared" si="2"/>
        <v>0</v>
      </c>
      <c r="I24" s="18">
        <f t="shared" si="3"/>
        <v>0</v>
      </c>
      <c r="J24" s="19">
        <f t="shared" si="4"/>
        <v>600</v>
      </c>
      <c r="K24" s="20">
        <f>'[1]Payroll Master'!B22</f>
        <v>0</v>
      </c>
      <c r="L24" s="19">
        <f t="shared" si="5"/>
        <v>0</v>
      </c>
      <c r="M24" s="21">
        <f t="shared" si="6"/>
        <v>600</v>
      </c>
    </row>
    <row r="25" spans="1:13" x14ac:dyDescent="0.35">
      <c r="A25" s="13">
        <v>44996</v>
      </c>
      <c r="B25" s="14">
        <v>80</v>
      </c>
      <c r="C25" s="15"/>
      <c r="D25" s="15"/>
      <c r="E25" s="15"/>
      <c r="F25" s="16">
        <f t="shared" si="0"/>
        <v>80</v>
      </c>
      <c r="G25" s="17">
        <f t="shared" si="1"/>
        <v>0</v>
      </c>
      <c r="H25" s="17">
        <f t="shared" si="2"/>
        <v>0</v>
      </c>
      <c r="I25" s="18">
        <f t="shared" si="3"/>
        <v>0</v>
      </c>
      <c r="J25" s="19">
        <f t="shared" si="4"/>
        <v>600</v>
      </c>
      <c r="K25" s="20">
        <f>'[1]Payroll Master'!B23</f>
        <v>0</v>
      </c>
      <c r="L25" s="19">
        <f t="shared" si="5"/>
        <v>0</v>
      </c>
      <c r="M25" s="21">
        <f t="shared" si="6"/>
        <v>600</v>
      </c>
    </row>
    <row r="26" spans="1:13" x14ac:dyDescent="0.35">
      <c r="A26" s="22">
        <v>44982</v>
      </c>
      <c r="B26" s="14">
        <v>80</v>
      </c>
      <c r="C26" s="15"/>
      <c r="D26" s="15"/>
      <c r="E26" s="15"/>
      <c r="F26" s="16">
        <f t="shared" si="0"/>
        <v>80</v>
      </c>
      <c r="G26" s="17">
        <f t="shared" si="1"/>
        <v>0</v>
      </c>
      <c r="H26" s="17">
        <f t="shared" si="2"/>
        <v>0</v>
      </c>
      <c r="I26" s="18">
        <f t="shared" si="3"/>
        <v>0</v>
      </c>
      <c r="J26" s="19">
        <f t="shared" si="4"/>
        <v>600</v>
      </c>
      <c r="K26" s="20">
        <f>'[1]Payroll Master'!B24</f>
        <v>0</v>
      </c>
      <c r="L26" s="19">
        <f t="shared" si="5"/>
        <v>0</v>
      </c>
      <c r="M26" s="21">
        <f t="shared" si="6"/>
        <v>600</v>
      </c>
    </row>
    <row r="27" spans="1:13" x14ac:dyDescent="0.35">
      <c r="A27" s="22">
        <v>44968</v>
      </c>
      <c r="B27" s="14">
        <v>80</v>
      </c>
      <c r="C27" s="15">
        <v>0</v>
      </c>
      <c r="D27" s="15"/>
      <c r="E27" s="15"/>
      <c r="F27" s="16">
        <f t="shared" si="0"/>
        <v>80</v>
      </c>
      <c r="G27" s="17">
        <f t="shared" si="1"/>
        <v>0</v>
      </c>
      <c r="H27" s="17">
        <f t="shared" si="2"/>
        <v>0</v>
      </c>
      <c r="I27" s="18">
        <f t="shared" si="3"/>
        <v>0</v>
      </c>
      <c r="J27" s="19">
        <f t="shared" si="4"/>
        <v>600</v>
      </c>
      <c r="K27" s="20">
        <f>'[1]Payroll Master'!B25</f>
        <v>0</v>
      </c>
      <c r="L27" s="19">
        <f t="shared" si="5"/>
        <v>0</v>
      </c>
      <c r="M27" s="21">
        <f t="shared" si="6"/>
        <v>600</v>
      </c>
    </row>
    <row r="28" spans="1:13" x14ac:dyDescent="0.35">
      <c r="A28" s="13">
        <v>44954</v>
      </c>
      <c r="B28" s="14">
        <v>80</v>
      </c>
      <c r="C28" s="15"/>
      <c r="D28" s="15"/>
      <c r="E28" s="15"/>
      <c r="F28" s="16">
        <f t="shared" si="0"/>
        <v>80</v>
      </c>
      <c r="G28" s="17">
        <f t="shared" si="1"/>
        <v>0</v>
      </c>
      <c r="H28" s="17">
        <f t="shared" si="2"/>
        <v>0</v>
      </c>
      <c r="I28" s="18">
        <f t="shared" si="3"/>
        <v>0</v>
      </c>
      <c r="J28" s="19">
        <f t="shared" si="4"/>
        <v>600</v>
      </c>
      <c r="K28" s="20">
        <f>'[1]Payroll Master'!B26</f>
        <v>0</v>
      </c>
      <c r="L28" s="19">
        <f t="shared" si="5"/>
        <v>0</v>
      </c>
      <c r="M28" s="21">
        <f t="shared" si="6"/>
        <v>600</v>
      </c>
    </row>
    <row r="29" spans="1:13" x14ac:dyDescent="0.35">
      <c r="A29" s="22">
        <v>44940</v>
      </c>
      <c r="B29" s="14"/>
      <c r="C29" s="15"/>
      <c r="D29" s="15"/>
      <c r="E29" s="15"/>
      <c r="F29" s="16">
        <f t="shared" si="0"/>
        <v>0</v>
      </c>
      <c r="G29" s="17">
        <f t="shared" si="1"/>
        <v>0</v>
      </c>
      <c r="H29" s="17">
        <f t="shared" si="2"/>
        <v>0</v>
      </c>
      <c r="I29" s="18">
        <f t="shared" si="3"/>
        <v>0</v>
      </c>
      <c r="J29" s="19">
        <f t="shared" si="4"/>
        <v>0</v>
      </c>
      <c r="K29" s="20">
        <f>'[1]Payroll Master'!B27</f>
        <v>0</v>
      </c>
      <c r="L29" s="19">
        <f t="shared" si="5"/>
        <v>0</v>
      </c>
      <c r="M29" s="21">
        <f t="shared" si="6"/>
        <v>0</v>
      </c>
    </row>
    <row r="30" spans="1:13" x14ac:dyDescent="0.35">
      <c r="A30" s="22">
        <v>44926</v>
      </c>
      <c r="B30" s="14">
        <v>80</v>
      </c>
      <c r="C30" s="15"/>
      <c r="D30" s="15"/>
      <c r="E30" s="15"/>
      <c r="F30" s="16">
        <f t="shared" si="0"/>
        <v>80</v>
      </c>
      <c r="G30" s="17">
        <f t="shared" si="1"/>
        <v>0</v>
      </c>
      <c r="H30" s="17">
        <f t="shared" si="2"/>
        <v>0</v>
      </c>
      <c r="I30" s="18">
        <f t="shared" si="3"/>
        <v>0</v>
      </c>
      <c r="J30" s="19">
        <f t="shared" si="4"/>
        <v>600</v>
      </c>
      <c r="K30" s="20">
        <f>'[1]Payroll Master'!B28</f>
        <v>0</v>
      </c>
      <c r="L30" s="19">
        <f t="shared" si="5"/>
        <v>0</v>
      </c>
      <c r="M30" s="21">
        <f t="shared" si="6"/>
        <v>600</v>
      </c>
    </row>
    <row r="31" spans="1:13" x14ac:dyDescent="0.35">
      <c r="A31" s="13">
        <v>44912</v>
      </c>
      <c r="B31" s="14">
        <v>80</v>
      </c>
      <c r="C31" s="15"/>
      <c r="D31" s="15"/>
      <c r="E31" s="15"/>
      <c r="F31" s="16">
        <f t="shared" si="0"/>
        <v>80</v>
      </c>
      <c r="G31" s="17">
        <f t="shared" si="1"/>
        <v>0</v>
      </c>
      <c r="H31" s="17">
        <f t="shared" si="2"/>
        <v>0</v>
      </c>
      <c r="I31" s="18">
        <f t="shared" si="3"/>
        <v>0</v>
      </c>
      <c r="J31" s="19">
        <f t="shared" si="4"/>
        <v>600</v>
      </c>
      <c r="K31" s="20">
        <f>'[1]Payroll Master'!B29</f>
        <v>63322.01</v>
      </c>
      <c r="L31" s="19">
        <f t="shared" si="5"/>
        <v>1899.6603</v>
      </c>
      <c r="M31" s="21">
        <f t="shared" si="6"/>
        <v>2499.6603</v>
      </c>
    </row>
    <row r="32" spans="1:13" x14ac:dyDescent="0.35">
      <c r="A32" s="22">
        <v>44898</v>
      </c>
      <c r="B32" s="14">
        <v>80</v>
      </c>
      <c r="C32" s="15"/>
      <c r="D32" s="15"/>
      <c r="E32" s="15"/>
      <c r="F32" s="16">
        <f t="shared" si="0"/>
        <v>80</v>
      </c>
      <c r="G32" s="17">
        <f t="shared" si="1"/>
        <v>0</v>
      </c>
      <c r="H32" s="17">
        <f t="shared" si="2"/>
        <v>0</v>
      </c>
      <c r="I32" s="18">
        <f t="shared" si="3"/>
        <v>0</v>
      </c>
      <c r="J32" s="19">
        <f t="shared" si="4"/>
        <v>600</v>
      </c>
      <c r="K32" s="20">
        <f>'[1]Payroll Master'!B30</f>
        <v>40048.44</v>
      </c>
      <c r="L32" s="19">
        <f t="shared" si="5"/>
        <v>1201.4531999999999</v>
      </c>
      <c r="M32" s="21">
        <f t="shared" si="6"/>
        <v>1801.4531999999999</v>
      </c>
    </row>
    <row r="33" spans="1:13" x14ac:dyDescent="0.35">
      <c r="A33" s="22">
        <v>44884</v>
      </c>
      <c r="B33" s="14">
        <v>80</v>
      </c>
      <c r="C33" s="15"/>
      <c r="D33" s="15"/>
      <c r="E33" s="15"/>
      <c r="F33" s="16">
        <f t="shared" si="0"/>
        <v>80</v>
      </c>
      <c r="G33" s="17">
        <f t="shared" si="1"/>
        <v>0</v>
      </c>
      <c r="H33" s="17">
        <f t="shared" si="2"/>
        <v>0</v>
      </c>
      <c r="I33" s="18">
        <f t="shared" si="3"/>
        <v>0</v>
      </c>
      <c r="J33" s="19">
        <f t="shared" si="4"/>
        <v>600</v>
      </c>
      <c r="K33" s="20">
        <f>'[1]Payroll Master'!B31</f>
        <v>50379.460000000006</v>
      </c>
      <c r="L33" s="19">
        <f t="shared" si="5"/>
        <v>1511.3838000000001</v>
      </c>
      <c r="M33" s="21">
        <f t="shared" si="6"/>
        <v>2111.3838000000001</v>
      </c>
    </row>
    <row r="34" spans="1:13" x14ac:dyDescent="0.35">
      <c r="A34" s="13">
        <v>44870</v>
      </c>
      <c r="B34" s="14"/>
      <c r="C34" s="15"/>
      <c r="D34" s="15"/>
      <c r="E34" s="15"/>
      <c r="F34" s="16">
        <f t="shared" si="0"/>
        <v>0</v>
      </c>
      <c r="G34" s="17">
        <f t="shared" si="1"/>
        <v>0</v>
      </c>
      <c r="H34" s="17">
        <f t="shared" si="2"/>
        <v>0</v>
      </c>
      <c r="I34" s="18">
        <f t="shared" si="3"/>
        <v>0</v>
      </c>
      <c r="J34" s="19">
        <f t="shared" si="4"/>
        <v>0</v>
      </c>
      <c r="K34" s="20">
        <f>'[1]Payroll Master'!B32</f>
        <v>43940.5</v>
      </c>
      <c r="L34" s="19">
        <f t="shared" si="5"/>
        <v>0</v>
      </c>
      <c r="M34" s="21">
        <f t="shared" si="6"/>
        <v>0</v>
      </c>
    </row>
    <row r="35" spans="1:13" x14ac:dyDescent="0.35">
      <c r="A35" s="22">
        <v>44856</v>
      </c>
      <c r="B35" s="14"/>
      <c r="C35" s="15"/>
      <c r="D35" s="15"/>
      <c r="E35" s="15"/>
      <c r="F35" s="16">
        <f t="shared" si="0"/>
        <v>0</v>
      </c>
      <c r="G35" s="17">
        <f t="shared" ref="G35:G43" si="7">AVERAGE(L36:L46)/80*C35+(C35*$J$2)</f>
        <v>0</v>
      </c>
      <c r="H35" s="17">
        <f t="shared" ref="H35:H43" si="8">AVERAGE(L36:L46)/80*D35+(D35*$J$2)</f>
        <v>0</v>
      </c>
      <c r="I35" s="18">
        <f t="shared" ref="I35:I43" si="9">AVERAGE(L36:L46)/80*E35+(E35*$J$2)</f>
        <v>0</v>
      </c>
      <c r="J35" s="19">
        <f t="shared" si="4"/>
        <v>0</v>
      </c>
      <c r="K35" s="20">
        <f>'[1]Payroll Master'!B33</f>
        <v>67351.929999999993</v>
      </c>
      <c r="L35" s="19">
        <f t="shared" si="5"/>
        <v>0</v>
      </c>
      <c r="M35" s="21">
        <f t="shared" si="6"/>
        <v>0</v>
      </c>
    </row>
    <row r="36" spans="1:13" x14ac:dyDescent="0.35">
      <c r="A36" s="22">
        <v>44842</v>
      </c>
      <c r="B36" s="14"/>
      <c r="C36" s="15"/>
      <c r="D36" s="15"/>
      <c r="E36" s="15"/>
      <c r="F36" s="16">
        <f t="shared" si="0"/>
        <v>0</v>
      </c>
      <c r="G36" s="17">
        <f t="shared" si="7"/>
        <v>0</v>
      </c>
      <c r="H36" s="17">
        <f t="shared" si="8"/>
        <v>0</v>
      </c>
      <c r="I36" s="18">
        <f t="shared" si="9"/>
        <v>0</v>
      </c>
      <c r="J36" s="19">
        <f t="shared" si="4"/>
        <v>0</v>
      </c>
      <c r="K36" s="20">
        <f>'[1]Payroll Master'!B34</f>
        <v>43576.66</v>
      </c>
      <c r="L36" s="19">
        <f t="shared" si="5"/>
        <v>0</v>
      </c>
      <c r="M36" s="21">
        <f t="shared" si="6"/>
        <v>0</v>
      </c>
    </row>
    <row r="37" spans="1:13" x14ac:dyDescent="0.35">
      <c r="A37" s="13">
        <v>44828</v>
      </c>
      <c r="B37" s="14"/>
      <c r="C37" s="15"/>
      <c r="D37" s="15"/>
      <c r="E37" s="15"/>
      <c r="F37" s="16">
        <f t="shared" si="0"/>
        <v>0</v>
      </c>
      <c r="G37" s="17">
        <f t="shared" si="7"/>
        <v>0</v>
      </c>
      <c r="H37" s="17">
        <f t="shared" si="8"/>
        <v>0</v>
      </c>
      <c r="I37" s="18">
        <f t="shared" si="9"/>
        <v>0</v>
      </c>
      <c r="J37" s="19">
        <f t="shared" si="4"/>
        <v>0</v>
      </c>
      <c r="K37" s="20">
        <f>'[1]Payroll Master'!B35</f>
        <v>56645.009999999995</v>
      </c>
      <c r="L37" s="19">
        <f t="shared" si="5"/>
        <v>0</v>
      </c>
      <c r="M37" s="21">
        <f t="shared" si="6"/>
        <v>0</v>
      </c>
    </row>
    <row r="38" spans="1:13" x14ac:dyDescent="0.35">
      <c r="A38" s="22">
        <v>44814</v>
      </c>
      <c r="B38" s="14"/>
      <c r="C38" s="15"/>
      <c r="D38" s="15"/>
      <c r="E38" s="15"/>
      <c r="F38" s="16">
        <f t="shared" si="0"/>
        <v>0</v>
      </c>
      <c r="G38" s="17">
        <f t="shared" si="7"/>
        <v>0</v>
      </c>
      <c r="H38" s="17">
        <f t="shared" si="8"/>
        <v>0</v>
      </c>
      <c r="I38" s="18">
        <f t="shared" si="9"/>
        <v>0</v>
      </c>
      <c r="J38" s="19">
        <f t="shared" si="4"/>
        <v>0</v>
      </c>
      <c r="K38" s="20">
        <f>'[1]Payroll Master'!B36</f>
        <v>33497.160000000003</v>
      </c>
      <c r="L38" s="19">
        <f t="shared" si="5"/>
        <v>0</v>
      </c>
      <c r="M38" s="21">
        <f t="shared" si="6"/>
        <v>0</v>
      </c>
    </row>
    <row r="39" spans="1:13" x14ac:dyDescent="0.35">
      <c r="A39" s="22">
        <v>44800</v>
      </c>
      <c r="B39" s="14"/>
      <c r="C39" s="15"/>
      <c r="D39" s="15"/>
      <c r="E39" s="15"/>
      <c r="F39" s="16">
        <f t="shared" si="0"/>
        <v>0</v>
      </c>
      <c r="G39" s="17">
        <f t="shared" si="7"/>
        <v>0</v>
      </c>
      <c r="H39" s="17">
        <f t="shared" si="8"/>
        <v>0</v>
      </c>
      <c r="I39" s="18">
        <f t="shared" si="9"/>
        <v>0</v>
      </c>
      <c r="J39" s="19">
        <f t="shared" si="4"/>
        <v>0</v>
      </c>
      <c r="K39" s="20">
        <f>'[1]Payroll Master'!B37</f>
        <v>67081.239999999991</v>
      </c>
      <c r="L39" s="19">
        <f t="shared" si="5"/>
        <v>0</v>
      </c>
      <c r="M39" s="21">
        <f t="shared" si="6"/>
        <v>0</v>
      </c>
    </row>
    <row r="40" spans="1:13" x14ac:dyDescent="0.35">
      <c r="A40" s="13">
        <v>44786</v>
      </c>
      <c r="B40" s="14"/>
      <c r="C40" s="15"/>
      <c r="D40" s="15"/>
      <c r="E40" s="15"/>
      <c r="F40" s="16">
        <f t="shared" si="0"/>
        <v>0</v>
      </c>
      <c r="G40" s="17">
        <f t="shared" si="7"/>
        <v>0</v>
      </c>
      <c r="H40" s="17">
        <f t="shared" si="8"/>
        <v>0</v>
      </c>
      <c r="I40" s="18">
        <f t="shared" si="9"/>
        <v>0</v>
      </c>
      <c r="J40" s="19">
        <f t="shared" si="4"/>
        <v>0</v>
      </c>
      <c r="K40" s="20">
        <f>'[1]Payroll Master'!B38</f>
        <v>31706.11</v>
      </c>
      <c r="L40" s="19">
        <f t="shared" si="5"/>
        <v>0</v>
      </c>
      <c r="M40" s="21">
        <f t="shared" si="6"/>
        <v>0</v>
      </c>
    </row>
    <row r="41" spans="1:13" x14ac:dyDescent="0.35">
      <c r="A41" s="22">
        <v>44772</v>
      </c>
      <c r="B41" s="14"/>
      <c r="C41" s="15"/>
      <c r="D41" s="15"/>
      <c r="E41" s="15"/>
      <c r="F41" s="16">
        <f t="shared" si="0"/>
        <v>0</v>
      </c>
      <c r="G41" s="17">
        <f t="shared" si="7"/>
        <v>0</v>
      </c>
      <c r="H41" s="17">
        <f t="shared" si="8"/>
        <v>0</v>
      </c>
      <c r="I41" s="18">
        <f t="shared" si="9"/>
        <v>0</v>
      </c>
      <c r="J41" s="19">
        <f t="shared" si="4"/>
        <v>0</v>
      </c>
      <c r="K41" s="20">
        <f>'[1]Payroll Master'!B39</f>
        <v>56168.639999999999</v>
      </c>
      <c r="L41" s="19">
        <f t="shared" si="5"/>
        <v>0</v>
      </c>
      <c r="M41" s="21">
        <f t="shared" si="6"/>
        <v>0</v>
      </c>
    </row>
    <row r="42" spans="1:13" x14ac:dyDescent="0.35">
      <c r="A42" s="22">
        <v>44758</v>
      </c>
      <c r="B42" s="14"/>
      <c r="C42" s="15"/>
      <c r="D42" s="15"/>
      <c r="E42" s="15"/>
      <c r="F42" s="16">
        <f t="shared" si="0"/>
        <v>0</v>
      </c>
      <c r="G42" s="17">
        <f t="shared" si="7"/>
        <v>0</v>
      </c>
      <c r="H42" s="17">
        <f t="shared" si="8"/>
        <v>0</v>
      </c>
      <c r="I42" s="18">
        <f t="shared" si="9"/>
        <v>0</v>
      </c>
      <c r="J42" s="19">
        <f t="shared" si="4"/>
        <v>0</v>
      </c>
      <c r="K42" s="20">
        <f>'[1]Payroll Master'!B40</f>
        <v>49113.919999999998</v>
      </c>
      <c r="L42" s="19">
        <f t="shared" si="5"/>
        <v>0</v>
      </c>
      <c r="M42" s="21">
        <f t="shared" si="6"/>
        <v>0</v>
      </c>
    </row>
    <row r="43" spans="1:13" x14ac:dyDescent="0.35">
      <c r="A43" s="13">
        <v>44744</v>
      </c>
      <c r="B43" s="14"/>
      <c r="C43" s="15"/>
      <c r="D43" s="15"/>
      <c r="E43" s="15"/>
      <c r="F43" s="16">
        <f t="shared" si="0"/>
        <v>0</v>
      </c>
      <c r="G43" s="17">
        <f t="shared" si="7"/>
        <v>0</v>
      </c>
      <c r="H43" s="17">
        <f t="shared" si="8"/>
        <v>0</v>
      </c>
      <c r="I43" s="18">
        <f t="shared" si="9"/>
        <v>0</v>
      </c>
      <c r="J43" s="19">
        <f t="shared" si="4"/>
        <v>0</v>
      </c>
      <c r="K43" s="20">
        <f>'[1]Payroll Master'!B41</f>
        <v>0</v>
      </c>
      <c r="L43" s="19">
        <f t="shared" si="5"/>
        <v>0</v>
      </c>
      <c r="M43" s="21">
        <f t="shared" si="6"/>
        <v>0</v>
      </c>
    </row>
    <row r="44" spans="1:13" x14ac:dyDescent="0.35">
      <c r="A44" s="22">
        <v>44730</v>
      </c>
      <c r="B44" s="14"/>
      <c r="C44" s="15"/>
      <c r="D44" s="15"/>
      <c r="E44" s="15"/>
      <c r="F44" s="16">
        <f t="shared" si="0"/>
        <v>0</v>
      </c>
      <c r="G44" s="17" t="e">
        <f>AVERAGE(L46:L55)/80*C44+(C44*$J$2)</f>
        <v>#DIV/0!</v>
      </c>
      <c r="H44" s="17" t="e">
        <f>AVERAGE(L46:L55)/80*D44+(D44*$J$2)</f>
        <v>#DIV/0!</v>
      </c>
      <c r="I44" s="18" t="e">
        <f>AVERAGE(L46:L55)/80*E44+(E44*$J$2)</f>
        <v>#DIV/0!</v>
      </c>
      <c r="J44" s="19">
        <f t="shared" si="4"/>
        <v>0</v>
      </c>
      <c r="K44" s="20">
        <f>'[1]Payroll Master'!B42</f>
        <v>0</v>
      </c>
      <c r="L44" s="19">
        <f t="shared" si="5"/>
        <v>0</v>
      </c>
      <c r="M44" s="21" t="e">
        <f t="shared" si="6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matthews</dc:creator>
  <cp:lastModifiedBy>chad matthews</cp:lastModifiedBy>
  <dcterms:created xsi:type="dcterms:W3CDTF">2022-12-22T17:38:34Z</dcterms:created>
  <dcterms:modified xsi:type="dcterms:W3CDTF">2022-12-22T17:39:07Z</dcterms:modified>
</cp:coreProperties>
</file>