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am/Project/University/4-1/전산통계/"/>
    </mc:Choice>
  </mc:AlternateContent>
  <xr:revisionPtr revIDLastSave="0" documentId="13_ncr:1_{ED3879EB-CFE1-D54D-AD60-7D45745C7576}" xr6:coauthVersionLast="47" xr6:coauthVersionMax="47" xr10:uidLastSave="{00000000-0000-0000-0000-000000000000}"/>
  <bookViews>
    <workbookView xWindow="17920" yWindow="500" windowWidth="17920" windowHeight="20060" activeTab="2" xr2:uid="{4D338636-1018-164F-8423-340FE113E0AB}"/>
  </bookViews>
  <sheets>
    <sheet name="23" sheetId="1" r:id="rId1"/>
    <sheet name="24" sheetId="2" r:id="rId2"/>
    <sheet name="25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2" l="1"/>
  <c r="C27" i="2"/>
  <c r="D1" i="2"/>
  <c r="A8" i="1"/>
  <c r="D6" i="1"/>
  <c r="D3" i="1"/>
  <c r="D4" i="1"/>
  <c r="D5" i="1"/>
  <c r="D2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<sst xmlns="http://schemas.openxmlformats.org/spreadsheetml/2006/main" count="55" uniqueCount="51">
  <si>
    <t>혈액형</t>
    <phoneticPr fontId="1" type="noConversion"/>
  </si>
  <si>
    <t>인원수</t>
    <phoneticPr fontId="1" type="noConversion"/>
  </si>
  <si>
    <t>A</t>
    <phoneticPr fontId="1" type="noConversion"/>
  </si>
  <si>
    <t>B</t>
    <phoneticPr fontId="1" type="noConversion"/>
  </si>
  <si>
    <t>O</t>
    <phoneticPr fontId="1" type="noConversion"/>
  </si>
  <si>
    <t>AB</t>
    <phoneticPr fontId="1" type="noConversion"/>
  </si>
  <si>
    <t>합계</t>
    <phoneticPr fontId="1" type="noConversion"/>
  </si>
  <si>
    <t>기대도수</t>
    <phoneticPr fontId="1" type="noConversion"/>
  </si>
  <si>
    <t>(n-e)^2/e</t>
    <phoneticPr fontId="1" type="noConversion"/>
  </si>
  <si>
    <t>쪽수</t>
    <phoneticPr fontId="1" type="noConversion"/>
  </si>
  <si>
    <t>가격</t>
    <phoneticPr fontId="1" type="noConversion"/>
  </si>
  <si>
    <t>상관계수</t>
    <phoneticPr fontId="1" type="noConversion"/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</si>
  <si>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</si>
  <si>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</si>
  <si>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</si>
  <si>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</si>
  <si>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</si>
  <si>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</si>
  <si>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</si>
  <si>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</si>
  <si>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</si>
  <si>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</si>
  <si>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</si>
  <si>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</si>
  <si>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</si>
  <si>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</si>
  <si>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</si>
  <si>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</si>
  <si>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</si>
  <si>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</si>
  <si>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</si>
  <si>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</si>
  <si>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</si>
  <si>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</si>
  <si>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</si>
  <si>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</si>
  <si>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60.675x -111.12671</t>
    <phoneticPr fontId="1" type="noConversion"/>
  </si>
  <si>
    <t>환자번호</t>
    <phoneticPr fontId="1" type="noConversion"/>
  </si>
  <si>
    <t>투여전</t>
    <phoneticPr fontId="1" type="noConversion"/>
  </si>
  <si>
    <t>투여후</t>
    <phoneticPr fontId="1" type="noConversion"/>
  </si>
  <si>
    <t>t-Test: Paired Two Sample for Means</t>
  </si>
  <si>
    <t>Variable 1</t>
  </si>
  <si>
    <t>Variable 2</t>
  </si>
  <si>
    <t>Mean</t>
  </si>
  <si>
    <t>Variance</t>
  </si>
  <si>
    <t>Pearson Correlation</t>
  </si>
  <si>
    <t>Hypothesized Mean Difference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</si>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</sst>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F6ED3-BB95-394F-93D7-03ACA58B945B}">
  <dimension ref="A1:D8"/>
  <sheetViews>
    <sheetView workbookViewId="0">
      <selection activeCell="A9" sqref="A9"/>
    </sheetView>
  </sheetViews>
  <sheetFormatPr baseColWidth="10" defaultRowHeight="18"/>
  <sheetData>
    <row r="1" spans="1:4">
      <c r="A1" t="s">
        <v>0</v>
      </c>
      <c r="B1" t="s">
        <v>1</v>
      </c>
      <c r="C1" t="s">
        <v>7</v>
      </c>
      <c r="D1" t="s">
        <v>8</v>
      </c>
    </row>
    <row r="2" spans="1:4">
      <c r="A2" t="s">
        <v>2</v>
      </c>
      <c r="B2">
        <v>136</v>
      </c>
      <c r="C2">
        <f>400*34/100</f>
        <v>136</v>
      </c>
      <c r="D2">
        <f>(B2-C2)^2/C2</f>
        <v>0</v>
      </c>
    </row>
    <row r="3" spans="1:4">
      <c r="A3" t="s">
        <v>3</v>
      </c>
      <c r="B3">
        <v>104</v>
      </c>
      <c r="C3">
        <f>400*27/100</f>
        <v>108</v>
      </c>
      <c r="D3">
        <f t="shared" ref="D3:D5" si="0">(B3-C3)^2/C3</f>
        <v>0.14814814814814814</v>
      </c>
    </row>
    <row r="4" spans="1:4">
      <c r="A4" t="s">
        <v>4</v>
      </c>
      <c r="B4">
        <v>97</v>
      </c>
      <c r="C4">
        <f>400*28/100</f>
        <v>112</v>
      </c>
      <c r="D4">
        <f t="shared" si="0"/>
        <v>2.0089285714285716</v>
      </c>
    </row>
    <row r="5" spans="1:4">
      <c r="A5" t="s">
        <v>5</v>
      </c>
      <c r="B5">
        <v>63</v>
      </c>
      <c r="C5">
        <f>400*11/100</f>
        <v>44</v>
      </c>
      <c r="D5">
        <f t="shared" si="0"/>
        <v>8.204545454545455</v>
      </c>
    </row>
    <row r="6" spans="1:4">
      <c r="A6" t="s">
        <v>6</v>
      </c>
      <c r="B6">
        <v>400</v>
      </c>
      <c r="C6">
        <f>SUM(C2:C5)</f>
        <v>400</v>
      </c>
      <c r="D6">
        <f>SUM(D2:D5)</f>
        <v>10.361622174122175</v>
      </c>
    </row>
    <row r="8" spans="1:4">
      <c r="A8">
        <f>_xlfn.CHISQ.DIST.RT(D6,3)</f>
        <v>1.5729583042082013E-2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6B1B-B938-174D-9CF9-478B7B6B4939}">
  <dimension ref="A1:L28"/>
  <sheetViews>
    <sheetView workbookViewId="0">
      <selection activeCell="C29" sqref="C29"/>
    </sheetView>
  </sheetViews>
  <sheetFormatPr baseColWidth="10" defaultRowHeight="18"/>
  <sheetData>
    <row r="1" spans="1:9">
      <c r="A1" t="s">
        <v>9</v>
      </c>
      <c r="B1" t="s">
        <v>10</v>
      </c>
      <c r="C1" t="s">
        <v>11</v>
      </c>
      <c r="D1">
        <f>CORREL(A2:A15,B2:B15)</f>
        <v>0.92920895410459436</v>
      </c>
    </row>
    <row r="2" spans="1:9">
      <c r="A2">
        <v>334</v>
      </c>
      <c r="B2">
        <v>16000</v>
      </c>
    </row>
    <row r="3" spans="1:9">
      <c r="A3">
        <v>384</v>
      </c>
      <c r="B3">
        <v>22000</v>
      </c>
      <c r="D3" t="s">
        <v>12</v>
      </c>
    </row>
    <row r="4" spans="1:9" ht="19" thickBot="1">
      <c r="A4">
        <v>336</v>
      </c>
      <c r="B4">
        <v>24000</v>
      </c>
    </row>
    <row r="5" spans="1:9">
      <c r="A5">
        <v>481</v>
      </c>
      <c r="B5">
        <v>25000</v>
      </c>
      <c r="D5" s="4" t="s">
        <v>13</v>
      </c>
      <c r="E5" s="4"/>
    </row>
    <row r="6" spans="1:9">
      <c r="A6">
        <v>320</v>
      </c>
      <c r="B6">
        <v>15800</v>
      </c>
      <c r="D6" s="1" t="s">
        <v>14</v>
      </c>
      <c r="E6" s="1">
        <v>0.9331492011568473</v>
      </c>
    </row>
    <row r="7" spans="1:9">
      <c r="A7">
        <v>264</v>
      </c>
      <c r="B7">
        <v>14000</v>
      </c>
      <c r="D7" s="1" t="s">
        <v>15</v>
      </c>
      <c r="E7" s="1">
        <v>0.87076743161966219</v>
      </c>
    </row>
    <row r="8" spans="1:9">
      <c r="A8">
        <v>284</v>
      </c>
      <c r="B8">
        <v>13400</v>
      </c>
      <c r="D8" s="1" t="s">
        <v>16</v>
      </c>
      <c r="E8" s="1">
        <v>0.85901901631235877</v>
      </c>
    </row>
    <row r="9" spans="1:9">
      <c r="A9">
        <v>344</v>
      </c>
      <c r="B9">
        <v>22000</v>
      </c>
      <c r="D9" s="1" t="s">
        <v>17</v>
      </c>
      <c r="E9" s="1">
        <v>3936.5116081834517</v>
      </c>
    </row>
    <row r="10" spans="1:9" ht="19" thickBot="1">
      <c r="A10">
        <v>240</v>
      </c>
      <c r="B10">
        <v>18000</v>
      </c>
      <c r="D10" s="2" t="s">
        <v>18</v>
      </c>
      <c r="E10" s="2">
        <v>13</v>
      </c>
    </row>
    <row r="11" spans="1:9">
      <c r="A11">
        <v>592</v>
      </c>
      <c r="B11">
        <v>29000</v>
      </c>
    </row>
    <row r="12" spans="1:9" ht="19" thickBot="1">
      <c r="A12">
        <v>296</v>
      </c>
      <c r="B12">
        <v>20000</v>
      </c>
      <c r="D12" t="s">
        <v>19</v>
      </c>
    </row>
    <row r="13" spans="1:9">
      <c r="A13">
        <v>160</v>
      </c>
      <c r="B13">
        <v>11000</v>
      </c>
      <c r="D13" s="3"/>
      <c r="E13" s="3" t="s">
        <v>24</v>
      </c>
      <c r="F13" s="3" t="s">
        <v>25</v>
      </c>
      <c r="G13" s="3" t="s">
        <v>26</v>
      </c>
      <c r="H13" s="3" t="s">
        <v>27</v>
      </c>
      <c r="I13" s="3" t="s">
        <v>28</v>
      </c>
    </row>
    <row r="14" spans="1:9">
      <c r="A14">
        <v>750</v>
      </c>
      <c r="B14">
        <v>50000</v>
      </c>
      <c r="D14" s="1" t="s">
        <v>20</v>
      </c>
      <c r="E14" s="1">
        <v>1</v>
      </c>
      <c r="F14" s="1">
        <v>1148539563.0219295</v>
      </c>
      <c r="G14" s="1">
        <v>1148539563.0219295</v>
      </c>
      <c r="H14" s="1">
        <v>74.11786260895515</v>
      </c>
      <c r="I14" s="1">
        <v>3.229518250811079E-6</v>
      </c>
    </row>
    <row r="15" spans="1:9">
      <c r="A15">
        <v>504</v>
      </c>
      <c r="B15">
        <v>35000</v>
      </c>
      <c r="D15" s="1" t="s">
        <v>21</v>
      </c>
      <c r="E15" s="1">
        <v>11</v>
      </c>
      <c r="F15" s="1">
        <v>170457360.05499372</v>
      </c>
      <c r="G15" s="1">
        <v>15496123.641363066</v>
      </c>
      <c r="H15" s="1"/>
      <c r="I15" s="1"/>
    </row>
    <row r="16" spans="1:9" ht="19" thickBot="1">
      <c r="D16" s="2" t="s">
        <v>22</v>
      </c>
      <c r="E16" s="2">
        <v>12</v>
      </c>
      <c r="F16" s="2">
        <v>1318996923.0769231</v>
      </c>
      <c r="G16" s="2"/>
      <c r="H16" s="2"/>
      <c r="I16" s="2"/>
    </row>
    <row r="17" spans="3:12" ht="19" thickBot="1"/>
    <row r="18" spans="3:12">
      <c r="D18" s="3"/>
      <c r="E18" s="3" t="s">
        <v>29</v>
      </c>
      <c r="F18" s="3" t="s">
        <v>17</v>
      </c>
      <c r="G18" s="3" t="s">
        <v>30</v>
      </c>
      <c r="H18" s="3" t="s">
        <v>31</v>
      </c>
      <c r="I18" s="3" t="s">
        <v>32</v>
      </c>
      <c r="J18" s="3" t="s">
        <v>33</v>
      </c>
      <c r="K18" s="3" t="s">
        <v>34</v>
      </c>
      <c r="L18" s="3" t="s">
        <v>35</v>
      </c>
    </row>
    <row r="19" spans="3:12">
      <c r="D19" s="1" t="s">
        <v>23</v>
      </c>
      <c r="E19" s="1">
        <v>-111.1267104170438</v>
      </c>
      <c r="F19" s="1">
        <v>2899.6591870652292</v>
      </c>
      <c r="G19" s="1">
        <v>-3.8324059224876056E-2</v>
      </c>
      <c r="H19" s="1">
        <v>0.9701159990973548</v>
      </c>
      <c r="I19" s="1">
        <v>-6493.2335504709972</v>
      </c>
      <c r="J19" s="1">
        <v>6270.9801296369096</v>
      </c>
      <c r="K19" s="1">
        <v>-6493.2335504709972</v>
      </c>
      <c r="L19" s="1">
        <v>6270.9801296369096</v>
      </c>
    </row>
    <row r="20" spans="3:12" ht="19" thickBot="1">
      <c r="D20" s="2">
        <v>334</v>
      </c>
      <c r="E20" s="2">
        <v>60.675004487471561</v>
      </c>
      <c r="F20" s="2">
        <v>7.0477156533821939</v>
      </c>
      <c r="G20" s="2">
        <v>8.6091731663938038</v>
      </c>
      <c r="H20" s="2">
        <v>3.22951825081109E-6</v>
      </c>
      <c r="I20" s="2">
        <v>45.163086921831805</v>
      </c>
      <c r="J20" s="2">
        <v>76.186922053111317</v>
      </c>
      <c r="K20" s="2">
        <v>45.163086921831805</v>
      </c>
      <c r="L20" s="2">
        <v>76.186922053111317</v>
      </c>
    </row>
    <row r="25" spans="3:12">
      <c r="C25" t="s">
        <v>36</v>
      </c>
    </row>
    <row r="27" spans="3:12">
      <c r="C27">
        <f>60.675*300-111.12671</f>
        <v>18091.37329</v>
      </c>
    </row>
    <row r="28" spans="3:12">
      <c r="C28">
        <f>60.675*500-111.12671</f>
        <v>30226.37329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40F51-3F52-C94B-820D-B6B83A250B69}">
  <dimension ref="A1:J20"/>
  <sheetViews>
    <sheetView tabSelected="1" workbookViewId="0">
      <selection activeCell="A7" sqref="A7:C20"/>
    </sheetView>
  </sheetViews>
  <sheetFormatPr baseColWidth="10" defaultRowHeight="18"/>
  <sheetData>
    <row r="1" spans="1:10">
      <c r="A1" t="s">
        <v>37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>
      <c r="A2" t="s">
        <v>38</v>
      </c>
      <c r="B2">
        <v>120</v>
      </c>
      <c r="C2">
        <v>124</v>
      </c>
      <c r="D2">
        <v>130</v>
      </c>
      <c r="E2">
        <v>118</v>
      </c>
      <c r="F2">
        <v>140</v>
      </c>
      <c r="G2">
        <v>128</v>
      </c>
      <c r="H2">
        <v>140</v>
      </c>
      <c r="I2">
        <v>135</v>
      </c>
      <c r="J2">
        <v>126</v>
      </c>
    </row>
    <row r="3" spans="1:10">
      <c r="A3" t="s">
        <v>39</v>
      </c>
      <c r="B3">
        <v>125</v>
      </c>
      <c r="C3">
        <v>126</v>
      </c>
      <c r="D3">
        <v>138</v>
      </c>
      <c r="E3">
        <v>117</v>
      </c>
      <c r="F3">
        <v>143</v>
      </c>
      <c r="G3">
        <v>128</v>
      </c>
      <c r="H3">
        <v>146</v>
      </c>
      <c r="I3">
        <v>133</v>
      </c>
      <c r="J3">
        <v>127</v>
      </c>
    </row>
    <row r="7" spans="1:10">
      <c r="A7" t="s">
        <v>40</v>
      </c>
    </row>
    <row r="8" spans="1:10" ht="19" thickBot="1"/>
    <row r="9" spans="1:10">
      <c r="A9" s="3"/>
      <c r="B9" s="3" t="s">
        <v>41</v>
      </c>
      <c r="C9" s="3" t="s">
        <v>42</v>
      </c>
    </row>
    <row r="10" spans="1:10">
      <c r="A10" s="1" t="s">
        <v>43</v>
      </c>
      <c r="B10" s="1">
        <v>129</v>
      </c>
      <c r="C10" s="1">
        <v>131.44444444444446</v>
      </c>
    </row>
    <row r="11" spans="1:10">
      <c r="A11" s="1" t="s">
        <v>44</v>
      </c>
      <c r="B11" s="1">
        <v>64.5</v>
      </c>
      <c r="C11" s="1">
        <v>87.777777777777786</v>
      </c>
    </row>
    <row r="12" spans="1:10">
      <c r="A12" s="1" t="s">
        <v>18</v>
      </c>
      <c r="B12" s="1">
        <v>9</v>
      </c>
      <c r="C12" s="1">
        <v>9</v>
      </c>
    </row>
    <row r="13" spans="1:10">
      <c r="A13" s="1" t="s">
        <v>45</v>
      </c>
      <c r="B13" s="1">
        <v>0.93695119350209732</v>
      </c>
      <c r="C13" s="1"/>
    </row>
    <row r="14" spans="1:10">
      <c r="A14" s="1" t="s">
        <v>46</v>
      </c>
      <c r="B14" s="1">
        <v>0</v>
      </c>
      <c r="C14" s="1"/>
    </row>
    <row r="15" spans="1:10">
      <c r="A15" s="1" t="s">
        <v>24</v>
      </c>
      <c r="B15" s="1">
        <v>8</v>
      </c>
      <c r="C15" s="1"/>
    </row>
    <row r="16" spans="1:10">
      <c r="A16" s="1" t="s">
        <v>30</v>
      </c>
      <c r="B16" s="1">
        <v>-2.1836833347360467</v>
      </c>
      <c r="C16" s="1"/>
    </row>
    <row r="17" spans="1:3">
      <c r="A17" s="1" t="s">
        <v>47</v>
      </c>
      <c r="B17" s="1">
        <v>3.0256997689598632E-2</v>
      </c>
      <c r="C17" s="1"/>
    </row>
    <row r="18" spans="1:3">
      <c r="A18" s="1" t="s">
        <v>48</v>
      </c>
      <c r="B18" s="1">
        <v>1.8595480375308981</v>
      </c>
      <c r="C18" s="1"/>
    </row>
    <row r="19" spans="1:3">
      <c r="A19" s="1" t="s">
        <v>49</v>
      </c>
      <c r="B19" s="1">
        <v>6.0513995379197265E-2</v>
      </c>
      <c r="C19" s="1"/>
    </row>
    <row r="20" spans="1:3" ht="19" thickBot="1">
      <c r="A20" s="2" t="s">
        <v>50</v>
      </c>
      <c r="B20" s="2">
        <v>2.3060041352041671</v>
      </c>
      <c r="C2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23</vt:lpstr>
      <vt:lpstr>24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정찬욱</dc:creator>
  <cp:lastModifiedBy>정찬욱</cp:lastModifiedBy>
  <dcterms:created xsi:type="dcterms:W3CDTF">2022-06-16T04:59:01Z</dcterms:created>
  <dcterms:modified xsi:type="dcterms:W3CDTF">2022-06-16T05:44:57Z</dcterms:modified>
</cp:coreProperties>
</file>