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7월 18일 한\Expert모의고사2\"/>
    </mc:Choice>
  </mc:AlternateContent>
  <bookViews>
    <workbookView xWindow="0" yWindow="0" windowWidth="21570" windowHeight="9710" activeTab="1"/>
  </bookViews>
  <sheets>
    <sheet name="주문내역" sheetId="1" r:id="rId1"/>
    <sheet name="공급업체별 집계" sheetId="4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M9" i="1"/>
  <c r="M10" i="1"/>
  <c r="M11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5" i="1"/>
</calcChain>
</file>

<file path=xl/sharedStrings.xml><?xml version="1.0" encoding="utf-8"?>
<sst xmlns="http://schemas.openxmlformats.org/spreadsheetml/2006/main" count="159" uniqueCount="110">
  <si>
    <t>제품코드</t>
  </si>
  <si>
    <t>제품명</t>
  </si>
  <si>
    <t>공급업체</t>
  </si>
  <si>
    <t>제품분류</t>
  </si>
  <si>
    <t>포장단위</t>
  </si>
  <si>
    <t>단가</t>
  </si>
  <si>
    <t>한림 훈제 통닭</t>
  </si>
  <si>
    <t>육류</t>
  </si>
  <si>
    <t>16 pies</t>
  </si>
  <si>
    <t>한림 특선 양념 칠면조</t>
  </si>
  <si>
    <t>24 boxes x 2 pies</t>
  </si>
  <si>
    <t>태평양 포장 파래</t>
  </si>
  <si>
    <t>해산물</t>
  </si>
  <si>
    <t>10 - 200 g glasses</t>
  </si>
  <si>
    <t>보스톤산 게살 통조림</t>
  </si>
  <si>
    <t>삼영식품</t>
  </si>
  <si>
    <t>24 - 4 oz tins</t>
  </si>
  <si>
    <t>훈제 대합조개 통조림</t>
  </si>
  <si>
    <t>12 - 12 oz cans</t>
  </si>
  <si>
    <t>버뮤다 포장 문어</t>
  </si>
  <si>
    <t>1k pkg.</t>
  </si>
  <si>
    <t>버뮤다 포장 참치</t>
  </si>
  <si>
    <t>4 - 450 g glasses</t>
  </si>
  <si>
    <t>알파 왕갈비 훈제육</t>
  </si>
  <si>
    <t>50 bags x 30 sausgs.</t>
  </si>
  <si>
    <t>알파 콘 플레이크</t>
  </si>
  <si>
    <t>곡류</t>
  </si>
  <si>
    <t>20 bags x 4 pieces</t>
  </si>
  <si>
    <t>신성 시리얼</t>
  </si>
  <si>
    <t>24 - 500 g pkgs.</t>
  </si>
  <si>
    <t>신성 쌀 튀김 과자</t>
  </si>
  <si>
    <t>12 - 250 g pkgs.</t>
  </si>
  <si>
    <t>앨리스 포장육</t>
  </si>
  <si>
    <t>20 - 1 kg tins</t>
  </si>
  <si>
    <t>대륙 냉동 참치</t>
  </si>
  <si>
    <t>16 kg pkg.</t>
  </si>
  <si>
    <t>유미 돌김</t>
  </si>
  <si>
    <t>2 kg box</t>
  </si>
  <si>
    <t>대성 어묵</t>
  </si>
  <si>
    <t>24 pieces</t>
  </si>
  <si>
    <t>싱가폴 원산 옥수수</t>
  </si>
  <si>
    <t>32 - 1 kg pkgs.</t>
  </si>
  <si>
    <t>파스 페이스 티</t>
  </si>
  <si>
    <t>48 pieces</t>
  </si>
  <si>
    <t>필로 믹스</t>
  </si>
  <si>
    <t>16 - 2 kg boxes</t>
  </si>
  <si>
    <t>북미산 상등육 쇠고기</t>
  </si>
  <si>
    <t>18 - 500 g pkgs.</t>
  </si>
  <si>
    <t>노르웨이산 연어알 조림</t>
  </si>
  <si>
    <t>12 - 200 ml jars</t>
  </si>
  <si>
    <t>특제 굴 통조림</t>
  </si>
  <si>
    <t>한진교역</t>
  </si>
  <si>
    <t>24 - 250 g  jars</t>
  </si>
  <si>
    <t>포장 건 오징어</t>
  </si>
  <si>
    <t>12 - 500 g pkgs.</t>
  </si>
  <si>
    <t>원양 순 상어알</t>
  </si>
  <si>
    <t>24 - 150 g jars</t>
  </si>
  <si>
    <t>혜성식품</t>
  </si>
  <si>
    <t>24 - 250 g pkgs.</t>
  </si>
  <si>
    <t>한성 통밀가루</t>
  </si>
  <si>
    <t>수량</t>
  </si>
  <si>
    <t>M054</t>
  </si>
  <si>
    <t>M055</t>
  </si>
  <si>
    <t>P030</t>
  </si>
  <si>
    <t>P040</t>
  </si>
  <si>
    <t>P041</t>
  </si>
  <si>
    <t>P045</t>
  </si>
  <si>
    <t>P046</t>
  </si>
  <si>
    <t>M029</t>
  </si>
  <si>
    <t>S064</t>
  </si>
  <si>
    <t>S022</t>
  </si>
  <si>
    <t>S023</t>
  </si>
  <si>
    <t>M017</t>
  </si>
  <si>
    <t>P018</t>
  </si>
  <si>
    <t>P013</t>
  </si>
  <si>
    <t>P058</t>
  </si>
  <si>
    <t>S042</t>
  </si>
  <si>
    <t>M053</t>
  </si>
  <si>
    <t>S052</t>
  </si>
  <si>
    <t>M009</t>
  </si>
  <si>
    <t>P010</t>
  </si>
  <si>
    <t>P036</t>
  </si>
  <si>
    <t>P037</t>
  </si>
  <si>
    <t>P073</t>
  </si>
  <si>
    <t>S056</t>
  </si>
  <si>
    <t>S057</t>
  </si>
  <si>
    <t>월</t>
    <phoneticPr fontId="2" type="noConversion"/>
  </si>
  <si>
    <t>주문일</t>
    <phoneticPr fontId="2" type="noConversion"/>
  </si>
  <si>
    <t>금액</t>
    <phoneticPr fontId="2" type="noConversion"/>
  </si>
  <si>
    <t>행 레이블</t>
  </si>
  <si>
    <t>총합계</t>
  </si>
  <si>
    <t>혜성식품</t>
    <phoneticPr fontId="2" type="noConversion"/>
  </si>
  <si>
    <t>한성 옥수수가루</t>
    <phoneticPr fontId="2" type="noConversion"/>
  </si>
  <si>
    <t>혜성식품</t>
    <phoneticPr fontId="2" type="noConversion"/>
  </si>
  <si>
    <t>삼영식품</t>
    <phoneticPr fontId="2" type="noConversion"/>
  </si>
  <si>
    <t>극동상사</t>
  </si>
  <si>
    <t>합계 : 금액</t>
  </si>
  <si>
    <t>합계 : 수량</t>
  </si>
  <si>
    <t>분류명</t>
    <phoneticPr fontId="2" type="noConversion"/>
  </si>
  <si>
    <t>육류</t>
    <phoneticPr fontId="2" type="noConversion"/>
  </si>
  <si>
    <t>해산물</t>
    <phoneticPr fontId="2" type="noConversion"/>
  </si>
  <si>
    <t>곡류</t>
    <phoneticPr fontId="2" type="noConversion"/>
  </si>
  <si>
    <t>식품 공급업체 주문 내역</t>
    <phoneticPr fontId="2" type="noConversion"/>
  </si>
  <si>
    <t>주문 금액 합계</t>
    <phoneticPr fontId="2" type="noConversion"/>
  </si>
  <si>
    <t>열 레이블</t>
  </si>
  <si>
    <t>전체 합계 : 수량</t>
  </si>
  <si>
    <t>전체 합계 : 금액</t>
  </si>
  <si>
    <t>1월</t>
  </si>
  <si>
    <t>2월</t>
  </si>
  <si>
    <t>3월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</si>
</sst>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\ &quot;월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1" fontId="0" fillId="2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1" fontId="0" fillId="0" borderId="1" xfId="0" applyNumberFormat="1" applyFill="1" applyBorder="1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14" fontId="0" fillId="2" borderId="2" xfId="0" applyNumberForma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41" fontId="0" fillId="2" borderId="3" xfId="0" applyNumberFormat="1" applyFill="1" applyBorder="1">
      <alignment vertical="center"/>
    </xf>
    <xf numFmtId="41" fontId="0" fillId="0" borderId="3" xfId="0" applyNumberFormat="1" applyFill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41" fontId="0" fillId="2" borderId="8" xfId="0" applyNumberFormat="1" applyFill="1" applyBorder="1">
      <alignment vertical="center"/>
    </xf>
    <xf numFmtId="41" fontId="0" fillId="2" borderId="9" xfId="0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5">
    <dxf>
      <numFmt numFmtId="176" formatCode="#\ &quot;월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0" formatCode="General"/>
    </dxf>
    <dxf>
      <numFmt numFmtId="33" formatCode="_-* #,##0_-;\-* #,##0_-;_-* &quot;-&quot;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3" formatCode="_-* #,##0_-;\-* #,##0_-;_-* &quot;-&quot;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3" formatCode="_-* #,##0_-;\-* #,##0_-;_-* &quot;-&quot;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19" formatCode="yyyy/mm/dd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2987.980080555557" createdVersion="6" refreshedVersion="6" minRefreshableVersion="3" recordCount="25">
  <cacheSource type="worksheet">
    <worksheetSource name="주문내역"/>
  </cacheSource>
  <cacheFields count="10">
    <cacheField name="주문일" numFmtId="14">
      <sharedItems containsSemiMixedTypes="0" containsNonDate="0" containsDate="1" containsString="0" minDate="2018-01-01T00:00:00" maxDate="2018-03-23T00:00:00" count="2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2-07T00:00:00"/>
        <d v="2018-02-08T00:00:00"/>
        <d v="2018-02-02T00:00:00"/>
        <d v="2018-02-11T00:00:00"/>
        <d v="2018-02-13T00:00:00"/>
        <d v="2018-02-15T00:00:00"/>
        <d v="2018-02-16T00:00:00"/>
        <d v="2018-03-16T00:00:00"/>
        <d v="2018-03-17T00:00:00"/>
        <d v="2018-03-19T00:00:00"/>
        <d v="2018-03-20T00:00:00"/>
        <d v="2018-03-21T00:00:00"/>
        <d v="2018-03-22T00:00:00"/>
      </sharedItems>
      <fieldGroup base="0">
        <rangePr groupBy="months" startDate="2018-01-01T00:00:00" endDate="2018-03-23T00:00:00"/>
        <groupItems count="14">
          <s v="&lt;2018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03-23"/>
        </groupItems>
      </fieldGroup>
    </cacheField>
    <cacheField name="월" numFmtId="0">
      <sharedItems containsBlank="1"/>
    </cacheField>
    <cacheField name="제품코드" numFmtId="0">
      <sharedItems/>
    </cacheField>
    <cacheField name="제품분류" numFmtId="0">
      <sharedItems count="3">
        <s v="육류"/>
        <s v="해산물"/>
        <s v="곡류"/>
      </sharedItems>
    </cacheField>
    <cacheField name="공급업체" numFmtId="0">
      <sharedItems count="15">
        <s v="극동상사"/>
        <s v="삼영식품"/>
        <s v="혜성식품"/>
        <s v="한진교역"/>
        <s v="삼양상사" u="1"/>
        <s v="장성교역" u="1"/>
        <s v="세일상사" u="1"/>
        <s v="삼왕통상" u="1"/>
        <s v="싱싱곡물" u="1"/>
        <s v="진미식품" u="1"/>
        <s v="태강교역" u="1"/>
        <s v="극동식품" u="1"/>
        <s v="한국무역" u="1"/>
        <s v="천지교역" u="1"/>
        <s v="진주상사" u="1"/>
      </sharedItems>
    </cacheField>
    <cacheField name="제품명" numFmtId="0">
      <sharedItems/>
    </cacheField>
    <cacheField name="포장단위" numFmtId="0">
      <sharedItems/>
    </cacheField>
    <cacheField name="단가" numFmtId="41">
      <sharedItems containsSemiMixedTypes="0" containsString="0" containsNumber="1" containsInteger="1" minValue="7000" maxValue="123000"/>
    </cacheField>
    <cacheField name="수량" numFmtId="41">
      <sharedItems containsSemiMixedTypes="0" containsString="0" containsNumber="1" containsInteger="1" minValue="5" maxValue="45"/>
    </cacheField>
    <cacheField name="금액" numFmtId="41">
      <sharedItems containsSemiMixedTypes="0" containsString="0" containsNumber="1" containsInteger="1" minValue="45000" maxValue="24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s v="1월"/>
    <s v="M054"/>
    <x v="0"/>
    <x v="0"/>
    <s v="한림 훈제 통닭"/>
    <s v="16 pies"/>
    <n v="17000"/>
    <n v="40"/>
    <n v="680000"/>
  </r>
  <r>
    <x v="0"/>
    <s v="1월"/>
    <s v="M055"/>
    <x v="0"/>
    <x v="0"/>
    <s v="한림 특선 양념 칠면조"/>
    <s v="24 boxes x 2 pies"/>
    <n v="24000"/>
    <n v="40"/>
    <n v="960000"/>
  </r>
  <r>
    <x v="1"/>
    <s v="1월"/>
    <s v="P030"/>
    <x v="1"/>
    <x v="1"/>
    <s v="태평양 포장 파래"/>
    <s v="10 - 200 g glasses"/>
    <n v="25000"/>
    <n v="42"/>
    <n v="1050000"/>
  </r>
  <r>
    <x v="2"/>
    <s v="1월"/>
    <s v="P040"/>
    <x v="1"/>
    <x v="2"/>
    <s v="보스톤산 게살 통조림"/>
    <s v="24 - 4 oz tins"/>
    <n v="18000"/>
    <n v="21"/>
    <n v="378000"/>
  </r>
  <r>
    <x v="3"/>
    <s v="1월"/>
    <s v="P041"/>
    <x v="1"/>
    <x v="1"/>
    <s v="훈제 대합조개 통조림"/>
    <s v="12 - 12 oz cans"/>
    <n v="9000"/>
    <n v="25"/>
    <n v="225000"/>
  </r>
  <r>
    <x v="4"/>
    <s v="1월"/>
    <s v="P045"/>
    <x v="1"/>
    <x v="2"/>
    <s v="버뮤다 포장 문어"/>
    <s v="1k pkg."/>
    <n v="9000"/>
    <n v="20"/>
    <n v="180000"/>
  </r>
  <r>
    <x v="5"/>
    <s v="1월"/>
    <s v="P046"/>
    <x v="1"/>
    <x v="0"/>
    <s v="버뮤다 포장 참치"/>
    <s v="4 - 450 g glasses"/>
    <n v="12000"/>
    <n v="35"/>
    <n v="420000"/>
  </r>
  <r>
    <x v="6"/>
    <s v="1월"/>
    <s v="M029"/>
    <x v="0"/>
    <x v="2"/>
    <s v="알파 왕갈비 훈제육"/>
    <s v="50 bags x 30 sausgs."/>
    <n v="123000"/>
    <n v="6"/>
    <n v="738000"/>
  </r>
  <r>
    <x v="7"/>
    <s v="2월"/>
    <s v="S064"/>
    <x v="2"/>
    <x v="2"/>
    <s v="알파 콘 플레이크"/>
    <s v="20 bags x 4 pieces"/>
    <n v="33000"/>
    <n v="35"/>
    <n v="1155000"/>
  </r>
  <r>
    <x v="8"/>
    <s v="2월"/>
    <s v="S022"/>
    <x v="2"/>
    <x v="3"/>
    <s v="신성 시리얼"/>
    <s v="24 - 500 g pkgs."/>
    <n v="21000"/>
    <n v="12"/>
    <n v="252000"/>
  </r>
  <r>
    <x v="9"/>
    <s v="2월"/>
    <s v="S023"/>
    <x v="2"/>
    <x v="0"/>
    <s v="신성 쌀 튀김 과자"/>
    <s v="12 - 250 g pkgs."/>
    <n v="9000"/>
    <n v="5"/>
    <n v="45000"/>
  </r>
  <r>
    <x v="10"/>
    <s v="2월"/>
    <s v="M017"/>
    <x v="0"/>
    <x v="1"/>
    <s v="앨리스 포장육"/>
    <s v="20 - 1 kg tins"/>
    <n v="39000"/>
    <n v="20"/>
    <n v="780000"/>
  </r>
  <r>
    <x v="10"/>
    <s v="2월"/>
    <s v="P018"/>
    <x v="1"/>
    <x v="1"/>
    <s v="대륙 냉동 참치"/>
    <s v="16 kg pkg."/>
    <n v="62000"/>
    <n v="40"/>
    <n v="2480000"/>
  </r>
  <r>
    <x v="11"/>
    <s v="2월"/>
    <s v="P013"/>
    <x v="1"/>
    <x v="2"/>
    <s v="유미 돌김"/>
    <s v="2 kg box"/>
    <n v="16000"/>
    <n v="20"/>
    <n v="320000"/>
  </r>
  <r>
    <x v="11"/>
    <s v="2월"/>
    <s v="P058"/>
    <x v="1"/>
    <x v="1"/>
    <s v="대성 어묵"/>
    <s v="24 pieces"/>
    <n v="13000"/>
    <n v="45"/>
    <n v="585000"/>
  </r>
  <r>
    <x v="12"/>
    <s v="2월"/>
    <s v="S042"/>
    <x v="2"/>
    <x v="0"/>
    <s v="싱가폴 원산 옥수수"/>
    <s v="32 - 1 kg pkgs."/>
    <n v="14000"/>
    <n v="10"/>
    <n v="140000"/>
  </r>
  <r>
    <x v="13"/>
    <s v="2월"/>
    <s v="M053"/>
    <x v="0"/>
    <x v="2"/>
    <s v="파스 페이스 티"/>
    <s v="48 pieces"/>
    <n v="32000"/>
    <n v="15"/>
    <n v="480000"/>
  </r>
  <r>
    <x v="14"/>
    <s v="3월"/>
    <s v="S052"/>
    <x v="2"/>
    <x v="0"/>
    <s v="필로 믹스"/>
    <s v="16 - 2 kg boxes"/>
    <n v="7000"/>
    <n v="40"/>
    <n v="280000"/>
  </r>
  <r>
    <x v="15"/>
    <m/>
    <s v="M009"/>
    <x v="0"/>
    <x v="2"/>
    <s v="북미산 상등육 쇠고기"/>
    <s v="18 - 500 g pkgs."/>
    <n v="97000"/>
    <n v="10"/>
    <n v="970000"/>
  </r>
  <r>
    <x v="16"/>
    <m/>
    <s v="P010"/>
    <x v="1"/>
    <x v="2"/>
    <s v="노르웨이산 연어알 조림"/>
    <s v="12 - 200 ml jars"/>
    <n v="31000"/>
    <n v="25"/>
    <n v="775000"/>
  </r>
  <r>
    <x v="17"/>
    <m/>
    <s v="P036"/>
    <x v="1"/>
    <x v="3"/>
    <s v="특제 굴 통조림"/>
    <s v="24 - 250 g  jars"/>
    <n v="19000"/>
    <n v="15"/>
    <n v="285000"/>
  </r>
  <r>
    <x v="17"/>
    <m/>
    <s v="P037"/>
    <x v="1"/>
    <x v="1"/>
    <s v="포장 건 오징어"/>
    <s v="12 - 500 g pkgs."/>
    <n v="26000"/>
    <n v="21"/>
    <n v="546000"/>
  </r>
  <r>
    <x v="17"/>
    <m/>
    <s v="P073"/>
    <x v="1"/>
    <x v="3"/>
    <s v="원양 순 상어알"/>
    <s v="24 - 150 g jars"/>
    <n v="35000"/>
    <n v="34"/>
    <n v="1190000"/>
  </r>
  <r>
    <x v="18"/>
    <m/>
    <s v="S056"/>
    <x v="2"/>
    <x v="2"/>
    <s v="한성 옥수수가루"/>
    <s v="24 - 250 g pkgs."/>
    <n v="38000"/>
    <n v="9"/>
    <n v="342000"/>
  </r>
  <r>
    <x v="19"/>
    <m/>
    <s v="S057"/>
    <x v="2"/>
    <x v="1"/>
    <s v="한성 통밀가루"/>
    <s v="24 - 250 g pkgs."/>
    <n v="19000"/>
    <n v="15"/>
    <n v="28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I10" firstHeaderRow="1" firstDataRow="3" firstDataCol="1"/>
  <pivotFields count="10">
    <pivotField axis="axisCol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/>
    <pivotField subtotalTop="0" showAll="0" defaultSubtotal="0"/>
    <pivotField axis="axisRow" subtotalTop="0" showAll="0" defaultSubtotal="0">
      <items count="3">
        <item x="2"/>
        <item x="0"/>
        <item x="1"/>
      </items>
    </pivotField>
    <pivotField axis="axisRow" subtotalTop="0" showAll="0" defaultSubtotal="0">
      <items count="15">
        <item sd="0" m="1" x="11"/>
        <item sd="0" m="1" x="4"/>
        <item sd="0" x="1"/>
        <item sd="0" m="1" x="7"/>
        <item sd="0" m="1" x="6"/>
        <item sd="0" m="1" x="8"/>
        <item sd="0" m="1" x="5"/>
        <item sd="0" m="1" x="9"/>
        <item sd="0" m="1" x="14"/>
        <item sd="0" m="1" x="13"/>
        <item sd="0" m="1" x="10"/>
        <item sd="0" m="1" x="12"/>
        <item sd="0" x="3"/>
        <item sd="0" x="2"/>
        <item sd="0" x="0"/>
      </items>
    </pivotField>
    <pivotField subtotalTop="0" showAll="0" defaultSubtotal="0"/>
    <pivotField subtotalTop="0" showAll="0" defaultSubtotal="0"/>
    <pivotField numFmtId="41" subtotalTop="0" showAll="0" defaultSubtotal="0"/>
    <pivotField dataField="1" numFmtId="41" subtotalTop="0" showAll="0" defaultSubtotal="0"/>
    <pivotField dataField="1" numFmtId="41" subtotalTop="0" showAll="0" defaultSubtotal="0"/>
  </pivotFields>
  <rowFields count="2">
    <field x="4"/>
    <field x="3"/>
  </rowFields>
  <rowItems count="5">
    <i>
      <x v="2"/>
    </i>
    <i>
      <x v="12"/>
    </i>
    <i>
      <x v="13"/>
    </i>
    <i>
      <x v="14"/>
    </i>
    <i t="grand">
      <x/>
    </i>
  </rowItems>
  <colFields count="2">
    <field x="0"/>
    <field x="-2"/>
  </colFields>
  <colItems count="8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합계 : 수량" fld="8" baseField="0" baseItem="0"/>
    <dataField name="합계 : 금액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id="1" name="주문내역" displayName="주문내역" ref="A4:J29" totalsRowShown="0" headerRowDxfId="14" headerRowBorderDxfId="13" tableBorderDxfId="12" totalsRowBorderDxfId="11">
  <autoFilter ref="A4:J29"/>
  <tableColumns count="10">
    <tableColumn id="1" name="주문일" dataDxfId="10"/>
    <tableColumn id="2" name="월" dataDxfId="0">
      <calculatedColumnFormula>MONTH(주문내역[[#This Row],[주문일]])</calculatedColumnFormula>
    </tableColumn>
    <tableColumn id="3" name="제품코드" dataDxfId="9"/>
    <tableColumn id="4" name="제품분류" dataDxfId="8"/>
    <tableColumn id="5" name="공급업체" dataDxfId="7"/>
    <tableColumn id="6" name="제품명" dataDxfId="6"/>
    <tableColumn id="7" name="포장단위" dataDxfId="5"/>
    <tableColumn id="8" name="단가" dataDxfId="4"/>
    <tableColumn id="9" name="수량" dataDxfId="3"/>
    <tableColumn id="10" name="금액" dataDxfId="2">
      <calculatedColumnFormula>H5*I5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L8:M11" totalsRowShown="0">
  <autoFilter ref="L8:M11"/>
  <tableColumns count="2">
    <tableColumn id="1" name="분류명"/>
    <tableColumn id="2" name="주문 금액 합계" dataDxfId="1">
      <calculatedColumnFormula>SUMIF(주문내역[제품분류],표2[[#This Row],[분류명]],주문내역[금액])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7"/>
  <sheetViews>
    <sheetView zoomScale="89" zoomScaleNormal="89" workbookViewId="0">
      <selection activeCell="B5" sqref="B5:B29"/>
    </sheetView>
  </sheetViews>
  <sheetFormatPr defaultRowHeight="17" x14ac:dyDescent="0.45"/>
  <cols>
    <col min="1" max="1" width="11.08203125" customWidth="1"/>
    <col min="2" max="2" width="7.58203125" customWidth="1"/>
    <col min="3" max="4" width="10.25" customWidth="1"/>
    <col min="5" max="5" width="11.58203125" customWidth="1"/>
    <col min="6" max="6" width="21.5" customWidth="1"/>
    <col min="7" max="7" width="19.75" bestFit="1" customWidth="1"/>
    <col min="8" max="9" width="9.08203125" customWidth="1"/>
    <col min="10" max="10" width="10.83203125" bestFit="1" customWidth="1"/>
    <col min="13" max="13" width="15.25" customWidth="1"/>
  </cols>
  <sheetData>
    <row r="2" spans="1:13" ht="23" x14ac:dyDescent="0.45">
      <c r="C2" s="25" t="s">
        <v>102</v>
      </c>
      <c r="D2" s="25"/>
      <c r="E2" s="25"/>
      <c r="F2" s="7"/>
    </row>
    <row r="4" spans="1:13" x14ac:dyDescent="0.45">
      <c r="A4" s="13" t="s">
        <v>87</v>
      </c>
      <c r="B4" s="14" t="s">
        <v>86</v>
      </c>
      <c r="C4" s="14" t="s">
        <v>0</v>
      </c>
      <c r="D4" s="14" t="s">
        <v>3</v>
      </c>
      <c r="E4" s="14" t="s">
        <v>2</v>
      </c>
      <c r="F4" s="14" t="s">
        <v>1</v>
      </c>
      <c r="G4" s="14" t="s">
        <v>4</v>
      </c>
      <c r="H4" s="14" t="s">
        <v>5</v>
      </c>
      <c r="I4" s="14" t="s">
        <v>60</v>
      </c>
      <c r="J4" s="15" t="s">
        <v>88</v>
      </c>
    </row>
    <row r="5" spans="1:13" x14ac:dyDescent="0.45">
      <c r="A5" s="9">
        <v>43101</v>
      </c>
      <c r="B5" s="26">
        <f>MONTH(주문내역[[#This Row],[주문일]])</f>
        <v>1</v>
      </c>
      <c r="C5" s="1" t="s">
        <v>61</v>
      </c>
      <c r="D5" s="1" t="s">
        <v>7</v>
      </c>
      <c r="E5" s="1" t="s">
        <v>95</v>
      </c>
      <c r="F5" s="2" t="s">
        <v>6</v>
      </c>
      <c r="G5" s="2" t="s">
        <v>8</v>
      </c>
      <c r="H5" s="3">
        <v>17000</v>
      </c>
      <c r="I5" s="3">
        <v>40</v>
      </c>
      <c r="J5" s="11">
        <f>H5*I5</f>
        <v>680000</v>
      </c>
    </row>
    <row r="6" spans="1:13" x14ac:dyDescent="0.45">
      <c r="A6" s="9">
        <v>43101</v>
      </c>
      <c r="B6" s="26">
        <f>MONTH(주문내역[[#This Row],[주문일]])</f>
        <v>1</v>
      </c>
      <c r="C6" s="1" t="s">
        <v>62</v>
      </c>
      <c r="D6" s="1" t="s">
        <v>7</v>
      </c>
      <c r="E6" s="1" t="s">
        <v>95</v>
      </c>
      <c r="F6" s="2" t="s">
        <v>9</v>
      </c>
      <c r="G6" s="2" t="s">
        <v>10</v>
      </c>
      <c r="H6" s="3">
        <v>24000</v>
      </c>
      <c r="I6" s="3">
        <v>40</v>
      </c>
      <c r="J6" s="11">
        <f t="shared" ref="J6:J29" si="0">H6*I6</f>
        <v>960000</v>
      </c>
    </row>
    <row r="7" spans="1:13" x14ac:dyDescent="0.45">
      <c r="A7" s="9">
        <v>43102</v>
      </c>
      <c r="B7" s="26">
        <f>MONTH(주문내역[[#This Row],[주문일]])</f>
        <v>1</v>
      </c>
      <c r="C7" s="1" t="s">
        <v>63</v>
      </c>
      <c r="D7" s="1" t="s">
        <v>12</v>
      </c>
      <c r="E7" s="1" t="s">
        <v>15</v>
      </c>
      <c r="F7" s="2" t="s">
        <v>11</v>
      </c>
      <c r="G7" s="2" t="s">
        <v>13</v>
      </c>
      <c r="H7" s="3">
        <v>25000</v>
      </c>
      <c r="I7" s="3">
        <v>42</v>
      </c>
      <c r="J7" s="11">
        <f t="shared" si="0"/>
        <v>1050000</v>
      </c>
    </row>
    <row r="8" spans="1:13" x14ac:dyDescent="0.45">
      <c r="A8" s="9">
        <v>43103</v>
      </c>
      <c r="B8" s="26">
        <f>MONTH(주문내역[[#This Row],[주문일]])</f>
        <v>1</v>
      </c>
      <c r="C8" s="1" t="s">
        <v>64</v>
      </c>
      <c r="D8" s="1" t="s">
        <v>12</v>
      </c>
      <c r="E8" s="1" t="s">
        <v>93</v>
      </c>
      <c r="F8" s="2" t="s">
        <v>14</v>
      </c>
      <c r="G8" s="2" t="s">
        <v>16</v>
      </c>
      <c r="H8" s="3">
        <v>18000</v>
      </c>
      <c r="I8" s="3">
        <v>21</v>
      </c>
      <c r="J8" s="11">
        <f t="shared" si="0"/>
        <v>378000</v>
      </c>
      <c r="L8" t="s">
        <v>98</v>
      </c>
      <c r="M8" t="s">
        <v>103</v>
      </c>
    </row>
    <row r="9" spans="1:13" x14ac:dyDescent="0.45">
      <c r="A9" s="9">
        <v>43104</v>
      </c>
      <c r="B9" s="26">
        <f>MONTH(주문내역[[#This Row],[주문일]])</f>
        <v>1</v>
      </c>
      <c r="C9" s="1" t="s">
        <v>65</v>
      </c>
      <c r="D9" s="1" t="s">
        <v>12</v>
      </c>
      <c r="E9" s="1" t="s">
        <v>15</v>
      </c>
      <c r="F9" s="2" t="s">
        <v>17</v>
      </c>
      <c r="G9" s="2" t="s">
        <v>18</v>
      </c>
      <c r="H9" s="3">
        <v>9000</v>
      </c>
      <c r="I9" s="3">
        <v>25</v>
      </c>
      <c r="J9" s="11">
        <f t="shared" si="0"/>
        <v>225000</v>
      </c>
      <c r="L9" t="s">
        <v>99</v>
      </c>
      <c r="M9">
        <f>SUMIF(주문내역[제품분류],표2[[#This Row],[분류명]],주문내역[금액])</f>
        <v>4608000</v>
      </c>
    </row>
    <row r="10" spans="1:13" x14ac:dyDescent="0.45">
      <c r="A10" s="9">
        <v>43105</v>
      </c>
      <c r="B10" s="26">
        <f>MONTH(주문내역[[#This Row],[주문일]])</f>
        <v>1</v>
      </c>
      <c r="C10" s="1" t="s">
        <v>66</v>
      </c>
      <c r="D10" s="1" t="s">
        <v>12</v>
      </c>
      <c r="E10" s="1" t="s">
        <v>57</v>
      </c>
      <c r="F10" s="2" t="s">
        <v>19</v>
      </c>
      <c r="G10" s="2" t="s">
        <v>20</v>
      </c>
      <c r="H10" s="3">
        <v>9000</v>
      </c>
      <c r="I10" s="3">
        <v>20</v>
      </c>
      <c r="J10" s="11">
        <f t="shared" si="0"/>
        <v>180000</v>
      </c>
      <c r="L10" t="s">
        <v>100</v>
      </c>
      <c r="M10">
        <f>SUMIF(주문내역[제품분류],표2[[#This Row],[분류명]],주문내역[금액])</f>
        <v>8434000</v>
      </c>
    </row>
    <row r="11" spans="1:13" x14ac:dyDescent="0.45">
      <c r="A11" s="9">
        <v>43106</v>
      </c>
      <c r="B11" s="26">
        <f>MONTH(주문내역[[#This Row],[주문일]])</f>
        <v>1</v>
      </c>
      <c r="C11" s="1" t="s">
        <v>67</v>
      </c>
      <c r="D11" s="1" t="s">
        <v>12</v>
      </c>
      <c r="E11" s="1" t="s">
        <v>95</v>
      </c>
      <c r="F11" s="2" t="s">
        <v>21</v>
      </c>
      <c r="G11" s="2" t="s">
        <v>22</v>
      </c>
      <c r="H11" s="3">
        <v>12000</v>
      </c>
      <c r="I11" s="3">
        <v>35</v>
      </c>
      <c r="J11" s="11">
        <f t="shared" si="0"/>
        <v>420000</v>
      </c>
      <c r="L11" t="s">
        <v>101</v>
      </c>
      <c r="M11">
        <f>SUMIF(주문내역[제품분류],표2[[#This Row],[분류명]],주문내역[금액])</f>
        <v>2499000</v>
      </c>
    </row>
    <row r="12" spans="1:13" x14ac:dyDescent="0.45">
      <c r="A12" s="9">
        <v>43107</v>
      </c>
      <c r="B12" s="26">
        <f>MONTH(주문내역[[#This Row],[주문일]])</f>
        <v>1</v>
      </c>
      <c r="C12" s="1" t="s">
        <v>68</v>
      </c>
      <c r="D12" s="1" t="s">
        <v>7</v>
      </c>
      <c r="E12" s="1" t="s">
        <v>57</v>
      </c>
      <c r="F12" s="2" t="s">
        <v>23</v>
      </c>
      <c r="G12" s="2" t="s">
        <v>24</v>
      </c>
      <c r="H12" s="3">
        <v>123000</v>
      </c>
      <c r="I12" s="3">
        <v>6</v>
      </c>
      <c r="J12" s="11">
        <f t="shared" si="0"/>
        <v>738000</v>
      </c>
    </row>
    <row r="13" spans="1:13" x14ac:dyDescent="0.45">
      <c r="A13" s="10">
        <v>43138</v>
      </c>
      <c r="B13" s="27">
        <f>MONTH(주문내역[[#This Row],[주문일]])</f>
        <v>2</v>
      </c>
      <c r="C13" s="4" t="s">
        <v>69</v>
      </c>
      <c r="D13" s="4" t="s">
        <v>26</v>
      </c>
      <c r="E13" s="4" t="s">
        <v>57</v>
      </c>
      <c r="F13" s="5" t="s">
        <v>25</v>
      </c>
      <c r="G13" s="5" t="s">
        <v>27</v>
      </c>
      <c r="H13" s="6">
        <v>33000</v>
      </c>
      <c r="I13" s="6">
        <v>35</v>
      </c>
      <c r="J13" s="12">
        <f t="shared" si="0"/>
        <v>1155000</v>
      </c>
    </row>
    <row r="14" spans="1:13" x14ac:dyDescent="0.45">
      <c r="A14" s="10">
        <v>43139</v>
      </c>
      <c r="B14" s="27">
        <f>MONTH(주문내역[[#This Row],[주문일]])</f>
        <v>2</v>
      </c>
      <c r="C14" s="4" t="s">
        <v>70</v>
      </c>
      <c r="D14" s="4" t="s">
        <v>26</v>
      </c>
      <c r="E14" s="4" t="s">
        <v>51</v>
      </c>
      <c r="F14" s="5" t="s">
        <v>28</v>
      </c>
      <c r="G14" s="5" t="s">
        <v>29</v>
      </c>
      <c r="H14" s="6">
        <v>21000</v>
      </c>
      <c r="I14" s="6">
        <v>12</v>
      </c>
      <c r="J14" s="12">
        <f t="shared" si="0"/>
        <v>252000</v>
      </c>
    </row>
    <row r="15" spans="1:13" x14ac:dyDescent="0.45">
      <c r="A15" s="10">
        <v>43133</v>
      </c>
      <c r="B15" s="27">
        <f>MONTH(주문내역[[#This Row],[주문일]])</f>
        <v>2</v>
      </c>
      <c r="C15" s="4" t="s">
        <v>71</v>
      </c>
      <c r="D15" s="4" t="s">
        <v>26</v>
      </c>
      <c r="E15" s="4" t="s">
        <v>95</v>
      </c>
      <c r="F15" s="5" t="s">
        <v>30</v>
      </c>
      <c r="G15" s="5" t="s">
        <v>31</v>
      </c>
      <c r="H15" s="6">
        <v>9000</v>
      </c>
      <c r="I15" s="6">
        <v>5</v>
      </c>
      <c r="J15" s="12">
        <f t="shared" si="0"/>
        <v>45000</v>
      </c>
    </row>
    <row r="16" spans="1:13" x14ac:dyDescent="0.45">
      <c r="A16" s="10">
        <v>43142</v>
      </c>
      <c r="B16" s="27">
        <f>MONTH(주문내역[[#This Row],[주문일]])</f>
        <v>2</v>
      </c>
      <c r="C16" s="4" t="s">
        <v>72</v>
      </c>
      <c r="D16" s="4" t="s">
        <v>7</v>
      </c>
      <c r="E16" s="4" t="s">
        <v>15</v>
      </c>
      <c r="F16" s="5" t="s">
        <v>32</v>
      </c>
      <c r="G16" s="5" t="s">
        <v>33</v>
      </c>
      <c r="H16" s="6">
        <v>39000</v>
      </c>
      <c r="I16" s="6">
        <v>20</v>
      </c>
      <c r="J16" s="12">
        <f t="shared" si="0"/>
        <v>780000</v>
      </c>
    </row>
    <row r="17" spans="1:10" x14ac:dyDescent="0.45">
      <c r="A17" s="10">
        <v>43142</v>
      </c>
      <c r="B17" s="27">
        <f>MONTH(주문내역[[#This Row],[주문일]])</f>
        <v>2</v>
      </c>
      <c r="C17" s="4" t="s">
        <v>73</v>
      </c>
      <c r="D17" s="4" t="s">
        <v>12</v>
      </c>
      <c r="E17" s="4" t="s">
        <v>15</v>
      </c>
      <c r="F17" s="5" t="s">
        <v>34</v>
      </c>
      <c r="G17" s="5" t="s">
        <v>35</v>
      </c>
      <c r="H17" s="6">
        <v>62000</v>
      </c>
      <c r="I17" s="6">
        <v>40</v>
      </c>
      <c r="J17" s="12">
        <f t="shared" si="0"/>
        <v>2480000</v>
      </c>
    </row>
    <row r="18" spans="1:10" x14ac:dyDescent="0.45">
      <c r="A18" s="10">
        <v>43144</v>
      </c>
      <c r="B18" s="27">
        <f>MONTH(주문내역[[#This Row],[주문일]])</f>
        <v>2</v>
      </c>
      <c r="C18" s="4" t="s">
        <v>74</v>
      </c>
      <c r="D18" s="4" t="s">
        <v>12</v>
      </c>
      <c r="E18" s="4" t="s">
        <v>57</v>
      </c>
      <c r="F18" s="5" t="s">
        <v>36</v>
      </c>
      <c r="G18" s="5" t="s">
        <v>37</v>
      </c>
      <c r="H18" s="6">
        <v>16000</v>
      </c>
      <c r="I18" s="6">
        <v>20</v>
      </c>
      <c r="J18" s="12">
        <f t="shared" si="0"/>
        <v>320000</v>
      </c>
    </row>
    <row r="19" spans="1:10" x14ac:dyDescent="0.45">
      <c r="A19" s="10">
        <v>43144</v>
      </c>
      <c r="B19" s="27">
        <f>MONTH(주문내역[[#This Row],[주문일]])</f>
        <v>2</v>
      </c>
      <c r="C19" s="4" t="s">
        <v>75</v>
      </c>
      <c r="D19" s="4" t="s">
        <v>12</v>
      </c>
      <c r="E19" s="4" t="s">
        <v>15</v>
      </c>
      <c r="F19" s="5" t="s">
        <v>38</v>
      </c>
      <c r="G19" s="5" t="s">
        <v>39</v>
      </c>
      <c r="H19" s="6">
        <v>13000</v>
      </c>
      <c r="I19" s="6">
        <v>45</v>
      </c>
      <c r="J19" s="12">
        <f t="shared" si="0"/>
        <v>585000</v>
      </c>
    </row>
    <row r="20" spans="1:10" x14ac:dyDescent="0.45">
      <c r="A20" s="10">
        <v>43146</v>
      </c>
      <c r="B20" s="27">
        <f>MONTH(주문내역[[#This Row],[주문일]])</f>
        <v>2</v>
      </c>
      <c r="C20" s="4" t="s">
        <v>76</v>
      </c>
      <c r="D20" s="4" t="s">
        <v>26</v>
      </c>
      <c r="E20" s="4" t="s">
        <v>95</v>
      </c>
      <c r="F20" s="5" t="s">
        <v>40</v>
      </c>
      <c r="G20" s="5" t="s">
        <v>41</v>
      </c>
      <c r="H20" s="6">
        <v>14000</v>
      </c>
      <c r="I20" s="6">
        <v>10</v>
      </c>
      <c r="J20" s="12">
        <f t="shared" si="0"/>
        <v>140000</v>
      </c>
    </row>
    <row r="21" spans="1:10" x14ac:dyDescent="0.45">
      <c r="A21" s="10">
        <v>43147</v>
      </c>
      <c r="B21" s="27">
        <f>MONTH(주문내역[[#This Row],[주문일]])</f>
        <v>2</v>
      </c>
      <c r="C21" s="4" t="s">
        <v>77</v>
      </c>
      <c r="D21" s="4" t="s">
        <v>7</v>
      </c>
      <c r="E21" s="4" t="s">
        <v>91</v>
      </c>
      <c r="F21" s="5" t="s">
        <v>42</v>
      </c>
      <c r="G21" s="5" t="s">
        <v>43</v>
      </c>
      <c r="H21" s="6">
        <v>32000</v>
      </c>
      <c r="I21" s="6">
        <v>15</v>
      </c>
      <c r="J21" s="12">
        <f t="shared" si="0"/>
        <v>480000</v>
      </c>
    </row>
    <row r="22" spans="1:10" x14ac:dyDescent="0.45">
      <c r="A22" s="9">
        <v>43175</v>
      </c>
      <c r="B22" s="26">
        <f>MONTH(주문내역[[#This Row],[주문일]])</f>
        <v>3</v>
      </c>
      <c r="C22" s="1" t="s">
        <v>78</v>
      </c>
      <c r="D22" s="1" t="s">
        <v>26</v>
      </c>
      <c r="E22" s="1" t="s">
        <v>95</v>
      </c>
      <c r="F22" s="2" t="s">
        <v>44</v>
      </c>
      <c r="G22" s="2" t="s">
        <v>45</v>
      </c>
      <c r="H22" s="3">
        <v>7000</v>
      </c>
      <c r="I22" s="3">
        <v>40</v>
      </c>
      <c r="J22" s="11">
        <f t="shared" si="0"/>
        <v>280000</v>
      </c>
    </row>
    <row r="23" spans="1:10" x14ac:dyDescent="0.45">
      <c r="A23" s="9">
        <v>43176</v>
      </c>
      <c r="B23" s="26">
        <f>MONTH(주문내역[[#This Row],[주문일]])</f>
        <v>3</v>
      </c>
      <c r="C23" s="1" t="s">
        <v>79</v>
      </c>
      <c r="D23" s="1" t="s">
        <v>7</v>
      </c>
      <c r="E23" s="1" t="s">
        <v>57</v>
      </c>
      <c r="F23" s="2" t="s">
        <v>46</v>
      </c>
      <c r="G23" s="2" t="s">
        <v>47</v>
      </c>
      <c r="H23" s="3">
        <v>97000</v>
      </c>
      <c r="I23" s="3">
        <v>10</v>
      </c>
      <c r="J23" s="11">
        <f t="shared" si="0"/>
        <v>970000</v>
      </c>
    </row>
    <row r="24" spans="1:10" x14ac:dyDescent="0.45">
      <c r="A24" s="9">
        <v>43178</v>
      </c>
      <c r="B24" s="26">
        <f>MONTH(주문내역[[#This Row],[주문일]])</f>
        <v>3</v>
      </c>
      <c r="C24" s="1" t="s">
        <v>80</v>
      </c>
      <c r="D24" s="1" t="s">
        <v>12</v>
      </c>
      <c r="E24" s="1" t="s">
        <v>57</v>
      </c>
      <c r="F24" s="2" t="s">
        <v>48</v>
      </c>
      <c r="G24" s="2" t="s">
        <v>49</v>
      </c>
      <c r="H24" s="3">
        <v>31000</v>
      </c>
      <c r="I24" s="3">
        <v>25</v>
      </c>
      <c r="J24" s="11">
        <f t="shared" si="0"/>
        <v>775000</v>
      </c>
    </row>
    <row r="25" spans="1:10" x14ac:dyDescent="0.45">
      <c r="A25" s="9">
        <v>43179</v>
      </c>
      <c r="B25" s="26">
        <f>MONTH(주문내역[[#This Row],[주문일]])</f>
        <v>3</v>
      </c>
      <c r="C25" s="1" t="s">
        <v>81</v>
      </c>
      <c r="D25" s="1" t="s">
        <v>12</v>
      </c>
      <c r="E25" s="1" t="s">
        <v>51</v>
      </c>
      <c r="F25" s="2" t="s">
        <v>50</v>
      </c>
      <c r="G25" s="2" t="s">
        <v>52</v>
      </c>
      <c r="H25" s="3">
        <v>19000</v>
      </c>
      <c r="I25" s="3">
        <v>15</v>
      </c>
      <c r="J25" s="11">
        <f t="shared" si="0"/>
        <v>285000</v>
      </c>
    </row>
    <row r="26" spans="1:10" x14ac:dyDescent="0.45">
      <c r="A26" s="9">
        <v>43179</v>
      </c>
      <c r="B26" s="26">
        <f>MONTH(주문내역[[#This Row],[주문일]])</f>
        <v>3</v>
      </c>
      <c r="C26" s="1" t="s">
        <v>82</v>
      </c>
      <c r="D26" s="1" t="s">
        <v>12</v>
      </c>
      <c r="E26" s="1" t="s">
        <v>94</v>
      </c>
      <c r="F26" s="2" t="s">
        <v>53</v>
      </c>
      <c r="G26" s="2" t="s">
        <v>54</v>
      </c>
      <c r="H26" s="3">
        <v>26000</v>
      </c>
      <c r="I26" s="3">
        <v>21</v>
      </c>
      <c r="J26" s="11">
        <f t="shared" si="0"/>
        <v>546000</v>
      </c>
    </row>
    <row r="27" spans="1:10" x14ac:dyDescent="0.45">
      <c r="A27" s="9">
        <v>43179</v>
      </c>
      <c r="B27" s="26">
        <f>MONTH(주문내역[[#This Row],[주문일]])</f>
        <v>3</v>
      </c>
      <c r="C27" s="1" t="s">
        <v>83</v>
      </c>
      <c r="D27" s="1" t="s">
        <v>12</v>
      </c>
      <c r="E27" s="1" t="s">
        <v>51</v>
      </c>
      <c r="F27" s="2" t="s">
        <v>55</v>
      </c>
      <c r="G27" s="2" t="s">
        <v>56</v>
      </c>
      <c r="H27" s="3">
        <v>35000</v>
      </c>
      <c r="I27" s="3">
        <v>34</v>
      </c>
      <c r="J27" s="11">
        <f t="shared" si="0"/>
        <v>1190000</v>
      </c>
    </row>
    <row r="28" spans="1:10" x14ac:dyDescent="0.45">
      <c r="A28" s="9">
        <v>43180</v>
      </c>
      <c r="B28" s="26">
        <f>MONTH(주문내역[[#This Row],[주문일]])</f>
        <v>3</v>
      </c>
      <c r="C28" s="1" t="s">
        <v>84</v>
      </c>
      <c r="D28" s="1" t="s">
        <v>26</v>
      </c>
      <c r="E28" s="1" t="s">
        <v>57</v>
      </c>
      <c r="F28" s="2" t="s">
        <v>92</v>
      </c>
      <c r="G28" s="2" t="s">
        <v>58</v>
      </c>
      <c r="H28" s="3">
        <v>38000</v>
      </c>
      <c r="I28" s="3">
        <v>9</v>
      </c>
      <c r="J28" s="11">
        <f t="shared" si="0"/>
        <v>342000</v>
      </c>
    </row>
    <row r="29" spans="1:10" x14ac:dyDescent="0.45">
      <c r="A29" s="16">
        <v>43181</v>
      </c>
      <c r="B29" s="28">
        <f>MONTH(주문내역[[#This Row],[주문일]])</f>
        <v>3</v>
      </c>
      <c r="C29" s="17" t="s">
        <v>85</v>
      </c>
      <c r="D29" s="17" t="s">
        <v>26</v>
      </c>
      <c r="E29" s="17" t="s">
        <v>94</v>
      </c>
      <c r="F29" s="18" t="s">
        <v>59</v>
      </c>
      <c r="G29" s="18" t="s">
        <v>58</v>
      </c>
      <c r="H29" s="19">
        <v>19000</v>
      </c>
      <c r="I29" s="19">
        <v>15</v>
      </c>
      <c r="J29" s="20">
        <f t="shared" si="0"/>
        <v>285000</v>
      </c>
    </row>
    <row r="30" spans="1:10" x14ac:dyDescent="0.45">
      <c r="A30" s="8"/>
    </row>
    <row r="31" spans="1:10" x14ac:dyDescent="0.45">
      <c r="A31" s="8"/>
    </row>
    <row r="32" spans="1:10" x14ac:dyDescent="0.45">
      <c r="A32" s="8"/>
    </row>
    <row r="33" spans="1:1" x14ac:dyDescent="0.45">
      <c r="A33" s="8"/>
    </row>
    <row r="34" spans="1:1" x14ac:dyDescent="0.45">
      <c r="A34" s="8"/>
    </row>
    <row r="35" spans="1:1" x14ac:dyDescent="0.45">
      <c r="A35" s="8"/>
    </row>
    <row r="36" spans="1:1" x14ac:dyDescent="0.45">
      <c r="A36" s="8"/>
    </row>
    <row r="37" spans="1:1" x14ac:dyDescent="0.45">
      <c r="A37" s="8"/>
    </row>
    <row r="38" spans="1:1" x14ac:dyDescent="0.45">
      <c r="A38" s="8"/>
    </row>
    <row r="39" spans="1:1" x14ac:dyDescent="0.45">
      <c r="A39" s="8"/>
    </row>
    <row r="40" spans="1:1" x14ac:dyDescent="0.45">
      <c r="A40" s="8"/>
    </row>
    <row r="41" spans="1:1" x14ac:dyDescent="0.45">
      <c r="A41" s="8"/>
    </row>
    <row r="42" spans="1:1" x14ac:dyDescent="0.45">
      <c r="A42" s="8"/>
    </row>
    <row r="43" spans="1:1" x14ac:dyDescent="0.45">
      <c r="A43" s="8"/>
    </row>
    <row r="44" spans="1:1" x14ac:dyDescent="0.45">
      <c r="A44" s="8"/>
    </row>
    <row r="45" spans="1:1" x14ac:dyDescent="0.45">
      <c r="A45" s="8"/>
    </row>
    <row r="46" spans="1:1" x14ac:dyDescent="0.45">
      <c r="A46" s="8"/>
    </row>
    <row r="47" spans="1:1" x14ac:dyDescent="0.45">
      <c r="A47" s="8"/>
    </row>
    <row r="48" spans="1:1" x14ac:dyDescent="0.45">
      <c r="A48" s="8"/>
    </row>
    <row r="49" spans="1:1" x14ac:dyDescent="0.45">
      <c r="A49" s="8"/>
    </row>
    <row r="50" spans="1:1" x14ac:dyDescent="0.45">
      <c r="A50" s="8"/>
    </row>
    <row r="51" spans="1:1" x14ac:dyDescent="0.45">
      <c r="A51" s="8"/>
    </row>
    <row r="52" spans="1:1" x14ac:dyDescent="0.45">
      <c r="A52" s="8"/>
    </row>
    <row r="53" spans="1:1" x14ac:dyDescent="0.45">
      <c r="A53" s="8"/>
    </row>
    <row r="54" spans="1:1" x14ac:dyDescent="0.45">
      <c r="A54" s="8"/>
    </row>
    <row r="55" spans="1:1" x14ac:dyDescent="0.45">
      <c r="A55" s="8"/>
    </row>
    <row r="56" spans="1:1" x14ac:dyDescent="0.45">
      <c r="A56" s="8"/>
    </row>
    <row r="57" spans="1:1" x14ac:dyDescent="0.45">
      <c r="A57" s="8"/>
    </row>
    <row r="58" spans="1:1" x14ac:dyDescent="0.45">
      <c r="A58" s="8"/>
    </row>
    <row r="59" spans="1:1" x14ac:dyDescent="0.45">
      <c r="A59" s="8"/>
    </row>
    <row r="60" spans="1:1" x14ac:dyDescent="0.45">
      <c r="A60" s="8"/>
    </row>
    <row r="61" spans="1:1" x14ac:dyDescent="0.45">
      <c r="A61" s="8"/>
    </row>
    <row r="62" spans="1:1" x14ac:dyDescent="0.45">
      <c r="A62" s="8"/>
    </row>
    <row r="63" spans="1:1" x14ac:dyDescent="0.45">
      <c r="A63" s="8"/>
    </row>
    <row r="64" spans="1:1" x14ac:dyDescent="0.45">
      <c r="A64" s="8"/>
    </row>
    <row r="65" spans="1:1" x14ac:dyDescent="0.45">
      <c r="A65" s="8"/>
    </row>
    <row r="66" spans="1:1" x14ac:dyDescent="0.45">
      <c r="A66" s="8"/>
    </row>
    <row r="67" spans="1:1" x14ac:dyDescent="0.45">
      <c r="A67" s="8"/>
    </row>
    <row r="68" spans="1:1" x14ac:dyDescent="0.45">
      <c r="A68" s="8"/>
    </row>
    <row r="69" spans="1:1" x14ac:dyDescent="0.45">
      <c r="A69" s="8"/>
    </row>
    <row r="70" spans="1:1" x14ac:dyDescent="0.45">
      <c r="A70" s="8"/>
    </row>
    <row r="71" spans="1:1" x14ac:dyDescent="0.45">
      <c r="A71" s="8"/>
    </row>
    <row r="72" spans="1:1" x14ac:dyDescent="0.45">
      <c r="A72" s="8"/>
    </row>
    <row r="73" spans="1:1" x14ac:dyDescent="0.45">
      <c r="A73" s="8"/>
    </row>
    <row r="74" spans="1:1" x14ac:dyDescent="0.45">
      <c r="A74" s="8"/>
    </row>
    <row r="75" spans="1:1" x14ac:dyDescent="0.45">
      <c r="A75" s="8"/>
    </row>
    <row r="76" spans="1:1" x14ac:dyDescent="0.45">
      <c r="A76" s="8"/>
    </row>
    <row r="77" spans="1:1" x14ac:dyDescent="0.45">
      <c r="A77" s="8"/>
    </row>
    <row r="78" spans="1:1" x14ac:dyDescent="0.45">
      <c r="A78" s="8"/>
    </row>
    <row r="79" spans="1:1" x14ac:dyDescent="0.45">
      <c r="A79" s="8"/>
    </row>
    <row r="80" spans="1:1" x14ac:dyDescent="0.45">
      <c r="A80" s="8"/>
    </row>
    <row r="81" spans="1:1" x14ac:dyDescent="0.45">
      <c r="A81" s="8"/>
    </row>
    <row r="82" spans="1:1" x14ac:dyDescent="0.45">
      <c r="A82" s="8"/>
    </row>
    <row r="83" spans="1:1" x14ac:dyDescent="0.45">
      <c r="A83" s="8"/>
    </row>
    <row r="84" spans="1:1" x14ac:dyDescent="0.45">
      <c r="A84" s="8"/>
    </row>
    <row r="85" spans="1:1" x14ac:dyDescent="0.45">
      <c r="A85" s="8"/>
    </row>
    <row r="86" spans="1:1" x14ac:dyDescent="0.45">
      <c r="A86" s="8"/>
    </row>
    <row r="87" spans="1:1" x14ac:dyDescent="0.45">
      <c r="A87" s="8"/>
    </row>
    <row r="88" spans="1:1" x14ac:dyDescent="0.45">
      <c r="A88" s="8"/>
    </row>
    <row r="89" spans="1:1" x14ac:dyDescent="0.45">
      <c r="A89" s="8"/>
    </row>
    <row r="90" spans="1:1" x14ac:dyDescent="0.45">
      <c r="A90" s="8"/>
    </row>
    <row r="91" spans="1:1" x14ac:dyDescent="0.45">
      <c r="A91" s="8"/>
    </row>
    <row r="92" spans="1:1" x14ac:dyDescent="0.45">
      <c r="A92" s="8"/>
    </row>
    <row r="93" spans="1:1" x14ac:dyDescent="0.45">
      <c r="A93" s="8"/>
    </row>
    <row r="94" spans="1:1" x14ac:dyDescent="0.45">
      <c r="A94" s="8"/>
    </row>
    <row r="95" spans="1:1" x14ac:dyDescent="0.45">
      <c r="A95" s="8"/>
    </row>
    <row r="96" spans="1:1" x14ac:dyDescent="0.45">
      <c r="A96" s="8"/>
    </row>
    <row r="97" spans="1:1" x14ac:dyDescent="0.45">
      <c r="A97" s="8"/>
    </row>
    <row r="98" spans="1:1" x14ac:dyDescent="0.45">
      <c r="A98" s="8"/>
    </row>
    <row r="99" spans="1:1" x14ac:dyDescent="0.45">
      <c r="A99" s="8"/>
    </row>
    <row r="100" spans="1:1" x14ac:dyDescent="0.45">
      <c r="A100" s="8"/>
    </row>
    <row r="101" spans="1:1" x14ac:dyDescent="0.45">
      <c r="A101" s="8"/>
    </row>
    <row r="102" spans="1:1" x14ac:dyDescent="0.45">
      <c r="A102" s="8"/>
    </row>
    <row r="103" spans="1:1" x14ac:dyDescent="0.45">
      <c r="A103" s="8"/>
    </row>
    <row r="104" spans="1:1" x14ac:dyDescent="0.45">
      <c r="A104" s="8"/>
    </row>
    <row r="105" spans="1:1" x14ac:dyDescent="0.45">
      <c r="A105" s="8"/>
    </row>
    <row r="106" spans="1:1" x14ac:dyDescent="0.45">
      <c r="A106" s="8"/>
    </row>
    <row r="107" spans="1:1" x14ac:dyDescent="0.45">
      <c r="A107" s="8"/>
    </row>
    <row r="108" spans="1:1" x14ac:dyDescent="0.45">
      <c r="A108" s="8"/>
    </row>
    <row r="109" spans="1:1" x14ac:dyDescent="0.45">
      <c r="A109" s="8"/>
    </row>
    <row r="110" spans="1:1" x14ac:dyDescent="0.45">
      <c r="A110" s="8"/>
    </row>
    <row r="111" spans="1:1" x14ac:dyDescent="0.45">
      <c r="A111" s="8"/>
    </row>
    <row r="112" spans="1:1" x14ac:dyDescent="0.45">
      <c r="A112" s="8"/>
    </row>
    <row r="113" spans="1:1" x14ac:dyDescent="0.45">
      <c r="A113" s="8"/>
    </row>
    <row r="114" spans="1:1" x14ac:dyDescent="0.45">
      <c r="A114" s="8"/>
    </row>
    <row r="115" spans="1:1" x14ac:dyDescent="0.45">
      <c r="A115" s="8"/>
    </row>
    <row r="116" spans="1:1" x14ac:dyDescent="0.45">
      <c r="A116" s="8"/>
    </row>
    <row r="117" spans="1:1" x14ac:dyDescent="0.45">
      <c r="A117" s="8"/>
    </row>
  </sheetData>
  <mergeCells count="1">
    <mergeCell ref="C2:E2"/>
  </mergeCells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18"/>
  <sheetViews>
    <sheetView tabSelected="1" workbookViewId="0">
      <selection activeCell="D11" sqref="D11"/>
    </sheetView>
  </sheetViews>
  <sheetFormatPr defaultColWidth="9" defaultRowHeight="17" x14ac:dyDescent="0.45"/>
  <cols>
    <col min="1" max="2" width="11.4140625" style="24" customWidth="1"/>
    <col min="3" max="7" width="10.58203125" style="24" customWidth="1"/>
    <col min="8" max="9" width="15.1640625" style="24" customWidth="1"/>
    <col min="10" max="10" width="11.58203125" style="24" customWidth="1"/>
    <col min="11" max="11" width="10.58203125" style="24" customWidth="1"/>
    <col min="12" max="12" width="11.58203125" style="24" customWidth="1"/>
    <col min="13" max="13" width="10.58203125" style="24" customWidth="1"/>
    <col min="14" max="14" width="11.58203125" style="24" customWidth="1"/>
    <col min="15" max="15" width="10.58203125" style="24" customWidth="1"/>
    <col min="16" max="16" width="11.58203125" style="24" customWidth="1"/>
    <col min="17" max="17" width="10.58203125" style="24" customWidth="1"/>
    <col min="18" max="18" width="11.58203125" style="24" customWidth="1"/>
    <col min="19" max="19" width="10.58203125" style="24" customWidth="1"/>
    <col min="20" max="20" width="11.58203125" style="24" customWidth="1"/>
    <col min="21" max="21" width="10.58203125" style="24" customWidth="1"/>
    <col min="22" max="22" width="11.58203125" style="24" customWidth="1"/>
    <col min="23" max="23" width="10.58203125" style="24" customWidth="1"/>
    <col min="24" max="24" width="11.58203125" style="24" customWidth="1"/>
    <col min="25" max="25" width="10.58203125" style="24" customWidth="1"/>
    <col min="26" max="26" width="11.58203125" style="24" customWidth="1"/>
    <col min="27" max="27" width="10.58203125" style="24" customWidth="1"/>
    <col min="28" max="28" width="11.58203125" style="24" customWidth="1"/>
    <col min="29" max="29" width="10.58203125" style="24" customWidth="1"/>
    <col min="30" max="30" width="11.58203125" style="24" customWidth="1"/>
    <col min="31" max="31" width="10.58203125" style="24" customWidth="1"/>
    <col min="32" max="32" width="11.58203125" style="24" customWidth="1"/>
    <col min="33" max="33" width="10.58203125" style="24" customWidth="1"/>
    <col min="34" max="34" width="11.58203125" style="24" customWidth="1"/>
    <col min="35" max="35" width="10.58203125" style="24" customWidth="1"/>
    <col min="36" max="36" width="11.58203125" style="24" customWidth="1"/>
    <col min="37" max="37" width="10.58203125" style="24" customWidth="1"/>
    <col min="38" max="38" width="11.58203125" style="24" customWidth="1"/>
    <col min="39" max="39" width="10.58203125" style="24" customWidth="1"/>
    <col min="40" max="40" width="11.58203125" style="24" customWidth="1"/>
    <col min="41" max="41" width="10.58203125" style="24" customWidth="1"/>
    <col min="42" max="43" width="15.1640625" style="24" customWidth="1"/>
    <col min="44" max="16384" width="9" style="24"/>
  </cols>
  <sheetData>
    <row r="3" spans="1:43" x14ac:dyDescent="0.45">
      <c r="A3"/>
      <c r="B3" s="21" t="s">
        <v>104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45">
      <c r="A4"/>
      <c r="B4" s="8" t="s">
        <v>107</v>
      </c>
      <c r="C4"/>
      <c r="D4" s="8" t="s">
        <v>108</v>
      </c>
      <c r="E4"/>
      <c r="F4" s="8" t="s">
        <v>109</v>
      </c>
      <c r="G4"/>
      <c r="H4" s="8" t="s">
        <v>105</v>
      </c>
      <c r="I4" s="8" t="s">
        <v>106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x14ac:dyDescent="0.45">
      <c r="A5" s="21" t="s">
        <v>89</v>
      </c>
      <c r="B5" t="s">
        <v>97</v>
      </c>
      <c r="C5" t="s">
        <v>96</v>
      </c>
      <c r="D5" t="s">
        <v>97</v>
      </c>
      <c r="E5" t="s">
        <v>96</v>
      </c>
      <c r="F5" t="s">
        <v>97</v>
      </c>
      <c r="G5" t="s">
        <v>96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x14ac:dyDescent="0.45">
      <c r="A6" s="22" t="s">
        <v>15</v>
      </c>
      <c r="B6" s="23">
        <v>67</v>
      </c>
      <c r="C6" s="23">
        <v>1275000</v>
      </c>
      <c r="D6" s="23">
        <v>105</v>
      </c>
      <c r="E6" s="23">
        <v>3845000</v>
      </c>
      <c r="F6" s="23">
        <v>36</v>
      </c>
      <c r="G6" s="23">
        <v>831000</v>
      </c>
      <c r="H6" s="23">
        <v>208</v>
      </c>
      <c r="I6" s="23">
        <v>5951000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x14ac:dyDescent="0.45">
      <c r="A7" s="22" t="s">
        <v>51</v>
      </c>
      <c r="B7" s="23"/>
      <c r="C7" s="23"/>
      <c r="D7" s="23">
        <v>12</v>
      </c>
      <c r="E7" s="23">
        <v>252000</v>
      </c>
      <c r="F7" s="23">
        <v>49</v>
      </c>
      <c r="G7" s="23">
        <v>1475000</v>
      </c>
      <c r="H7" s="23">
        <v>61</v>
      </c>
      <c r="I7" s="23">
        <v>1727000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x14ac:dyDescent="0.45">
      <c r="A8" s="22" t="s">
        <v>57</v>
      </c>
      <c r="B8" s="23">
        <v>47</v>
      </c>
      <c r="C8" s="23">
        <v>1296000</v>
      </c>
      <c r="D8" s="23">
        <v>70</v>
      </c>
      <c r="E8" s="23">
        <v>1955000</v>
      </c>
      <c r="F8" s="23">
        <v>44</v>
      </c>
      <c r="G8" s="23">
        <v>2087000</v>
      </c>
      <c r="H8" s="23">
        <v>161</v>
      </c>
      <c r="I8" s="23">
        <v>5338000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x14ac:dyDescent="0.45">
      <c r="A9" s="22" t="s">
        <v>95</v>
      </c>
      <c r="B9" s="23">
        <v>115</v>
      </c>
      <c r="C9" s="23">
        <v>2060000</v>
      </c>
      <c r="D9" s="23">
        <v>15</v>
      </c>
      <c r="E9" s="23">
        <v>185000</v>
      </c>
      <c r="F9" s="23">
        <v>40</v>
      </c>
      <c r="G9" s="23">
        <v>280000</v>
      </c>
      <c r="H9" s="23">
        <v>170</v>
      </c>
      <c r="I9" s="23">
        <v>2525000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x14ac:dyDescent="0.45">
      <c r="A10" s="22" t="s">
        <v>90</v>
      </c>
      <c r="B10" s="23">
        <v>229</v>
      </c>
      <c r="C10" s="23">
        <v>4631000</v>
      </c>
      <c r="D10" s="23">
        <v>202</v>
      </c>
      <c r="E10" s="23">
        <v>6237000</v>
      </c>
      <c r="F10" s="23">
        <v>169</v>
      </c>
      <c r="G10" s="23">
        <v>4673000</v>
      </c>
      <c r="H10" s="23">
        <v>600</v>
      </c>
      <c r="I10" s="23">
        <v>15541000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x14ac:dyDescent="0.4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x14ac:dyDescent="0.45">
      <c r="A12"/>
      <c r="B12"/>
      <c r="C12"/>
      <c r="D12"/>
      <c r="E12"/>
      <c r="F12"/>
      <c r="G12"/>
      <c r="H12"/>
      <c r="I12"/>
    </row>
    <row r="13" spans="1:43" x14ac:dyDescent="0.45">
      <c r="A13"/>
      <c r="B13"/>
      <c r="C13"/>
      <c r="D13"/>
      <c r="E13"/>
      <c r="F13"/>
      <c r="G13"/>
      <c r="H13"/>
      <c r="I13"/>
    </row>
    <row r="14" spans="1:43" x14ac:dyDescent="0.45">
      <c r="A14"/>
      <c r="B14"/>
      <c r="C14"/>
      <c r="D14"/>
      <c r="E14"/>
      <c r="F14"/>
      <c r="G14"/>
      <c r="H14"/>
      <c r="I14"/>
    </row>
    <row r="15" spans="1:43" x14ac:dyDescent="0.45">
      <c r="A15"/>
      <c r="B15"/>
      <c r="C15"/>
      <c r="D15"/>
      <c r="E15"/>
      <c r="F15"/>
      <c r="G15"/>
      <c r="H15"/>
      <c r="I15"/>
    </row>
    <row r="16" spans="1:43" x14ac:dyDescent="0.45">
      <c r="A16"/>
      <c r="B16"/>
      <c r="C16"/>
      <c r="D16"/>
      <c r="E16"/>
      <c r="F16"/>
      <c r="G16"/>
      <c r="H16"/>
      <c r="I16"/>
    </row>
    <row r="17" spans="1:3" x14ac:dyDescent="0.45">
      <c r="A17"/>
      <c r="B17"/>
      <c r="C17"/>
    </row>
    <row r="18" spans="1:3" x14ac:dyDescent="0.45">
      <c r="A18"/>
      <c r="B18"/>
      <c r="C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주문내역</vt:lpstr>
      <vt:lpstr>공급업체별 집계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VIEW LIFE</cp:lastModifiedBy>
  <dcterms:created xsi:type="dcterms:W3CDTF">2017-09-09T11:25:19Z</dcterms:created>
  <dcterms:modified xsi:type="dcterms:W3CDTF">2019-07-18T08:00:51Z</dcterms:modified>
</cp:coreProperties>
</file>