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5320" windowHeight="4250" tabRatio="786"/>
  </bookViews>
  <sheets>
    <sheet name="오류측정" sheetId="1" r:id="rId1"/>
    <sheet name="노트북 대여 내역" sheetId="2" r:id="rId2"/>
    <sheet name="장비 점검 분석" sheetId="3" r:id="rId3"/>
    <sheet name="지역별 장비 대여 현황" sheetId="8" r:id="rId4"/>
    <sheet name="지출 현황" sheetId="9" r:id="rId5"/>
  </sheets>
  <definedNames>
    <definedName name="_xlcn.WorksheetConnection_노트북대여내역A1F28" hidden="1">'노트북 대여 내역'!$A$1:$F$28</definedName>
  </definedNames>
  <calcPr calcId="162913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범위" name="범위" connection="WorksheetConnection_노트북 대여 내역!$A$1:$F$28"/>
        </x15:modelTables>
      </x15:dataModel>
    </ext>
  </extLst>
</workbook>
</file>

<file path=xl/calcChain.xml><?xml version="1.0" encoding="utf-8"?>
<calcChain xmlns="http://schemas.openxmlformats.org/spreadsheetml/2006/main">
  <c r="A35" i="8" l="1"/>
  <c r="A31" i="8"/>
  <c r="A27" i="8"/>
  <c r="A23" i="8"/>
  <c r="A19" i="8"/>
  <c r="A15" i="8"/>
  <c r="A11" i="8"/>
  <c r="A7" i="8"/>
  <c r="B3" i="8"/>
  <c r="A34" i="8"/>
  <c r="B34" i="8" s="1"/>
  <c r="A30" i="8"/>
  <c r="B30" i="8" s="1"/>
  <c r="A26" i="8"/>
  <c r="B26" i="8" s="1"/>
  <c r="A22" i="8"/>
  <c r="B22" i="8" s="1"/>
  <c r="A18" i="8"/>
  <c r="B18" i="8" s="1"/>
  <c r="A14" i="8"/>
  <c r="B14" i="8" s="1"/>
  <c r="A10" i="8"/>
  <c r="B10" i="8" s="1"/>
  <c r="A6" i="8"/>
  <c r="B6" i="8" s="1"/>
  <c r="A33" i="8"/>
  <c r="B33" i="8" s="1"/>
  <c r="A29" i="8"/>
  <c r="B29" i="8" s="1"/>
  <c r="A25" i="8"/>
  <c r="B25" i="8" s="1"/>
  <c r="A21" i="8"/>
  <c r="B21" i="8" s="1"/>
  <c r="A17" i="8"/>
  <c r="B17" i="8" s="1"/>
  <c r="A13" i="8"/>
  <c r="B13" i="8" s="1"/>
  <c r="A9" i="8"/>
  <c r="B9" i="8" s="1"/>
  <c r="A5" i="8"/>
  <c r="B5" i="8" s="1"/>
  <c r="A32" i="8"/>
  <c r="B32" i="8" s="1"/>
  <c r="A28" i="8"/>
  <c r="B28" i="8" s="1"/>
  <c r="A24" i="8"/>
  <c r="B24" i="8" s="1"/>
  <c r="A20" i="8"/>
  <c r="B20" i="8" s="1"/>
  <c r="A16" i="8"/>
  <c r="B16" i="8" s="1"/>
  <c r="A12" i="8"/>
  <c r="B12" i="8" s="1"/>
  <c r="A8" i="8"/>
  <c r="B8" i="8" s="1"/>
  <c r="A4" i="8"/>
  <c r="B4" i="8" s="1"/>
  <c r="B7" i="8"/>
  <c r="B11" i="8"/>
  <c r="B15" i="8"/>
  <c r="B19" i="8"/>
  <c r="B23" i="8"/>
  <c r="B27" i="8"/>
  <c r="B31" i="8"/>
  <c r="B35" i="8"/>
</calcChain>
</file>

<file path=xl/connections.xml><?xml version="1.0" encoding="utf-8"?>
<connections xmlns="http://schemas.openxmlformats.org/spreadsheetml/2006/main">
  <connection id="1" keepAlive="1" name="ThisWorkbookDataModel" description="데이터 모델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노트북 대여 내역!$A$1:$F$28" type="102" refreshedVersion="6" minRefreshableVersion="5">
    <extLst>
      <ext xmlns:x15="http://schemas.microsoft.com/office/spreadsheetml/2010/11/main" uri="{DE250136-89BD-433C-8126-D09CA5730AF9}">
        <x15:connection id="범위">
          <x15:rangePr sourceName="_xlcn.WorksheetConnection_노트북대여내역A1F28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2">
    <s v="ThisWorkbookDataModel"/>
    <s v="[범위].[지역].[All]"/>
    <s v="[범위].[지역].&amp;[충남]"/>
    <s v="[범위].[장비].&amp;[NT010]"/>
    <s v="[범위].[지역].&amp;[전북]"/>
    <s v="[범위].[장비].&amp;[NT009]"/>
    <s v="[범위].[지역].&amp;[인천]"/>
    <s v="[범위].[장비].&amp;[NT005]"/>
    <s v="[범위].[지역].&amp;[서울]"/>
    <s v="[범위].[장비].&amp;[NT008]"/>
    <s v="[범위].[장비].&amp;[NT004]"/>
    <s v="[범위].[지역].&amp;[경기]"/>
    <s v="[Measures].[합계: 금액]"/>
    <s v="[범위].[지역].&amp;[충북]"/>
    <s v="[범위].[장비].&amp;[NT003]"/>
    <s v="[범위].[장비].&amp;[NT002]"/>
    <s v="[범위].[장비].&amp;[NT007]"/>
    <s v="[범위].[지역].&amp;[강원]"/>
    <s v="[범위].[장비].&amp;[NT001]"/>
    <s v="[범위].[지역].&amp;[제주]"/>
    <s v="[범위].[지역].&amp;[전남]"/>
    <s v="[범위].[장비].&amp;[NT006]"/>
  </metadataStrings>
  <mdxMetadata count="65">
    <mdx n="0" f="m">
      <t c="1">
        <n x="1"/>
      </t>
    </mdx>
    <mdx n="0" f="m">
      <t c="2">
        <n x="2"/>
        <n x="3"/>
      </t>
    </mdx>
    <mdx n="0" f="m">
      <t c="2">
        <n x="4"/>
        <n x="5"/>
      </t>
    </mdx>
    <mdx n="0" f="m">
      <t c="2">
        <n x="6"/>
        <n x="7"/>
      </t>
    </mdx>
    <mdx n="0" f="m">
      <t c="2">
        <n x="8"/>
        <n x="9"/>
      </t>
    </mdx>
    <mdx n="0" f="m">
      <t c="2">
        <n x="8"/>
        <n x="10"/>
      </t>
    </mdx>
    <mdx n="0" f="m">
      <t c="1">
        <n x="8"/>
      </t>
    </mdx>
    <mdx n="0" f="m">
      <t c="1">
        <n x="11"/>
      </t>
    </mdx>
    <mdx n="0" f="m">
      <t c="1">
        <n x="12"/>
      </t>
    </mdx>
    <mdx n="0" f="m">
      <t c="2">
        <n x="13"/>
        <n x="14"/>
      </t>
    </mdx>
    <mdx n="0" f="m">
      <t c="1">
        <n x="2"/>
      </t>
    </mdx>
    <mdx n="0" f="m">
      <t c="1">
        <n x="4"/>
      </t>
    </mdx>
    <mdx n="0" f="m">
      <t c="2">
        <n x="6"/>
        <n x="15"/>
      </t>
    </mdx>
    <mdx n="0" f="m">
      <t c="2">
        <n x="8"/>
        <n x="16"/>
      </t>
    </mdx>
    <mdx n="0" f="m">
      <t c="2">
        <n x="8"/>
        <n x="14"/>
      </t>
    </mdx>
    <mdx n="0" f="m">
      <t c="2">
        <n x="11"/>
        <n x="14"/>
      </t>
    </mdx>
    <mdx n="0" f="m">
      <t c="2">
        <n x="17"/>
        <n x="7"/>
      </t>
    </mdx>
    <mdx n="0" f="m">
      <t c="2">
        <n x="13"/>
        <n x="18"/>
      </t>
    </mdx>
    <mdx n="0" f="m">
      <t c="2">
        <n x="19"/>
        <n x="10"/>
      </t>
    </mdx>
    <mdx n="0" f="m">
      <t c="2">
        <n x="20"/>
        <n x="3"/>
      </t>
    </mdx>
    <mdx n="0" f="m">
      <t c="1">
        <n x="6"/>
      </t>
    </mdx>
    <mdx n="0" f="m">
      <t c="2">
        <n x="8"/>
        <n x="21"/>
      </t>
    </mdx>
    <mdx n="0" f="m">
      <t c="2">
        <n x="8"/>
        <n x="15"/>
      </t>
    </mdx>
    <mdx n="0" f="m">
      <t c="2">
        <n x="11"/>
        <n x="15"/>
      </t>
    </mdx>
    <mdx n="0" f="m">
      <t c="2">
        <n x="17"/>
        <n x="15"/>
      </t>
    </mdx>
    <mdx n="0" f="m">
      <t c="1">
        <n x="13"/>
      </t>
    </mdx>
    <mdx n="0" f="m">
      <t c="1">
        <n x="19"/>
      </t>
    </mdx>
    <mdx n="0" f="m">
      <t c="1">
        <n x="20"/>
      </t>
    </mdx>
    <mdx n="0" f="m">
      <t c="2">
        <n x="8"/>
        <n x="3"/>
      </t>
    </mdx>
    <mdx n="0" f="m">
      <t c="2">
        <n x="8"/>
        <n x="7"/>
      </t>
    </mdx>
    <mdx n="0" f="m">
      <t c="2">
        <n x="8"/>
        <n x="18"/>
      </t>
    </mdx>
    <mdx n="0" f="m">
      <t c="2">
        <n x="11"/>
        <n x="18"/>
      </t>
    </mdx>
    <mdx n="0" f="m">
      <t c="1">
        <n x="17"/>
      </t>
    </mdx>
    <mdx n="0" f="v">
      <t c="3">
        <n x="13"/>
        <n x="14"/>
        <n x="12"/>
      </t>
    </mdx>
    <mdx n="0" f="v">
      <t c="2">
        <n x="2"/>
        <n x="12"/>
      </t>
    </mdx>
    <mdx n="0" f="v">
      <t c="2">
        <n x="4"/>
        <n x="12"/>
      </t>
    </mdx>
    <mdx n="0" f="v">
      <t c="3">
        <n x="6"/>
        <n x="15"/>
        <n x="12"/>
      </t>
    </mdx>
    <mdx n="0" f="v">
      <t c="3">
        <n x="8"/>
        <n x="16"/>
        <n x="12"/>
      </t>
    </mdx>
    <mdx n="0" f="v">
      <t c="3">
        <n x="8"/>
        <n x="14"/>
        <n x="12"/>
      </t>
    </mdx>
    <mdx n="0" f="v">
      <t c="3">
        <n x="11"/>
        <n x="14"/>
        <n x="12"/>
      </t>
    </mdx>
    <mdx n="0" f="v">
      <t c="3">
        <n x="17"/>
        <n x="7"/>
        <n x="12"/>
      </t>
    </mdx>
    <mdx n="0" f="v">
      <t c="3">
        <n x="13"/>
        <n x="18"/>
        <n x="12"/>
      </t>
    </mdx>
    <mdx n="0" f="v">
      <t c="3">
        <n x="19"/>
        <n x="10"/>
        <n x="12"/>
      </t>
    </mdx>
    <mdx n="0" f="v">
      <t c="3">
        <n x="20"/>
        <n x="3"/>
        <n x="12"/>
      </t>
    </mdx>
    <mdx n="0" f="v">
      <t c="2">
        <n x="6"/>
        <n x="12"/>
      </t>
    </mdx>
    <mdx n="0" f="v">
      <t c="3">
        <n x="8"/>
        <n x="21"/>
        <n x="12"/>
      </t>
    </mdx>
    <mdx n="0" f="v">
      <t c="3">
        <n x="8"/>
        <n x="15"/>
        <n x="12"/>
      </t>
    </mdx>
    <mdx n="0" f="v">
      <t c="3">
        <n x="11"/>
        <n x="15"/>
        <n x="12"/>
      </t>
    </mdx>
    <mdx n="0" f="v">
      <t c="3">
        <n x="17"/>
        <n x="15"/>
        <n x="12"/>
      </t>
    </mdx>
    <mdx n="0" f="v">
      <t c="2">
        <n x="13"/>
        <n x="12"/>
      </t>
    </mdx>
    <mdx n="0" f="v">
      <t c="2">
        <n x="19"/>
        <n x="12"/>
      </t>
    </mdx>
    <mdx n="0" f="v">
      <t c="2">
        <n x="20"/>
        <n x="12"/>
      </t>
    </mdx>
    <mdx n="0" f="v">
      <t c="3">
        <n x="8"/>
        <n x="3"/>
        <n x="12"/>
      </t>
    </mdx>
    <mdx n="0" f="v">
      <t c="3">
        <n x="8"/>
        <n x="7"/>
        <n x="12"/>
      </t>
    </mdx>
    <mdx n="0" f="v">
      <t c="3">
        <n x="8"/>
        <n x="18"/>
        <n x="12"/>
      </t>
    </mdx>
    <mdx n="0" f="v">
      <t c="3">
        <n x="11"/>
        <n x="18"/>
        <n x="12"/>
      </t>
    </mdx>
    <mdx n="0" f="v">
      <t c="2">
        <n x="17"/>
        <n x="12"/>
      </t>
    </mdx>
    <mdx n="0" f="v">
      <t c="2">
        <n x="11"/>
        <n x="12"/>
      </t>
    </mdx>
    <mdx n="0" f="v">
      <t c="2">
        <n x="8"/>
        <n x="12"/>
      </t>
    </mdx>
    <mdx n="0" f="v">
      <t c="3">
        <n x="8"/>
        <n x="10"/>
        <n x="12"/>
      </t>
    </mdx>
    <mdx n="0" f="v">
      <t c="3">
        <n x="8"/>
        <n x="9"/>
        <n x="12"/>
      </t>
    </mdx>
    <mdx n="0" f="v">
      <t c="3">
        <n x="6"/>
        <n x="7"/>
        <n x="12"/>
      </t>
    </mdx>
    <mdx n="0" f="v">
      <t c="3">
        <n x="4"/>
        <n x="5"/>
        <n x="12"/>
      </t>
    </mdx>
    <mdx n="0" f="v">
      <t c="3">
        <n x="2"/>
        <n x="3"/>
        <n x="12"/>
      </t>
    </mdx>
    <mdx n="0" f="v">
      <t c="2">
        <n x="1"/>
        <n x="12"/>
      </t>
    </mdx>
  </mdxMetadata>
  <valueMetadata count="65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</valueMetadata>
</metadata>
</file>

<file path=xl/sharedStrings.xml><?xml version="1.0" encoding="utf-8"?>
<sst xmlns="http://schemas.openxmlformats.org/spreadsheetml/2006/main" count="125" uniqueCount="83">
  <si>
    <t>2차</t>
  </si>
  <si>
    <t>3차</t>
  </si>
  <si>
    <t>4차</t>
  </si>
  <si>
    <t>5차</t>
  </si>
  <si>
    <t>6차</t>
  </si>
  <si>
    <t>7차</t>
  </si>
  <si>
    <t>8차</t>
  </si>
  <si>
    <t>9차</t>
  </si>
  <si>
    <t>10차</t>
  </si>
  <si>
    <t>장비</t>
    <phoneticPr fontId="2" type="noConversion"/>
  </si>
  <si>
    <t>1차</t>
    <phoneticPr fontId="2" type="noConversion"/>
  </si>
  <si>
    <t>대여일</t>
    <phoneticPr fontId="2" type="noConversion"/>
  </si>
  <si>
    <t>지역</t>
    <phoneticPr fontId="2" type="noConversion"/>
  </si>
  <si>
    <t>강민우</t>
  </si>
  <si>
    <t>서울</t>
  </si>
  <si>
    <t>인천</t>
  </si>
  <si>
    <t>강창우</t>
  </si>
  <si>
    <t>김명희</t>
  </si>
  <si>
    <t>김병준</t>
  </si>
  <si>
    <t>김장희</t>
  </si>
  <si>
    <t>문혜성</t>
  </si>
  <si>
    <t>박영화</t>
  </si>
  <si>
    <t>박정현</t>
  </si>
  <si>
    <t>윤선화</t>
  </si>
  <si>
    <t>윤성호</t>
  </si>
  <si>
    <t>경기</t>
  </si>
  <si>
    <t>이문성</t>
  </si>
  <si>
    <t>이선남</t>
  </si>
  <si>
    <t>이인균</t>
  </si>
  <si>
    <t>주성권</t>
  </si>
  <si>
    <t>황영주</t>
  </si>
  <si>
    <t>황창민</t>
  </si>
  <si>
    <t>고객</t>
    <phoneticPr fontId="2" type="noConversion"/>
  </si>
  <si>
    <t>장비</t>
    <phoneticPr fontId="2" type="noConversion"/>
  </si>
  <si>
    <t>행 레이블</t>
  </si>
  <si>
    <t>오류 발생 횟수</t>
    <phoneticPr fontId="2" type="noConversion"/>
  </si>
  <si>
    <t>지점</t>
    <phoneticPr fontId="2" type="noConversion"/>
  </si>
  <si>
    <t>서울</t>
    <phoneticPr fontId="2" type="noConversion"/>
  </si>
  <si>
    <t>경기</t>
    <phoneticPr fontId="2" type="noConversion"/>
  </si>
  <si>
    <t>강원</t>
    <phoneticPr fontId="2" type="noConversion"/>
  </si>
  <si>
    <t>충북</t>
    <phoneticPr fontId="2" type="noConversion"/>
  </si>
  <si>
    <t>충남</t>
    <phoneticPr fontId="2" type="noConversion"/>
  </si>
  <si>
    <t>경북</t>
    <phoneticPr fontId="2" type="noConversion"/>
  </si>
  <si>
    <t>경남</t>
    <phoneticPr fontId="2" type="noConversion"/>
  </si>
  <si>
    <t>전북</t>
    <phoneticPr fontId="2" type="noConversion"/>
  </si>
  <si>
    <t>전남</t>
    <phoneticPr fontId="2" type="noConversion"/>
  </si>
  <si>
    <t>제주</t>
    <phoneticPr fontId="2" type="noConversion"/>
  </si>
  <si>
    <t>Server001</t>
    <phoneticPr fontId="2" type="noConversion"/>
  </si>
  <si>
    <t>Server002</t>
    <phoneticPr fontId="2" type="noConversion"/>
  </si>
  <si>
    <t>NT001</t>
  </si>
  <si>
    <t>NT001</t>
    <phoneticPr fontId="2" type="noConversion"/>
  </si>
  <si>
    <t>NT003</t>
  </si>
  <si>
    <t>NT003</t>
    <phoneticPr fontId="2" type="noConversion"/>
  </si>
  <si>
    <t>D001</t>
    <phoneticPr fontId="2" type="noConversion"/>
  </si>
  <si>
    <t>D005</t>
    <phoneticPr fontId="2" type="noConversion"/>
  </si>
  <si>
    <t>NT010</t>
  </si>
  <si>
    <t>NT010</t>
    <phoneticPr fontId="2" type="noConversion"/>
  </si>
  <si>
    <t>Server005</t>
    <phoneticPr fontId="2" type="noConversion"/>
  </si>
  <si>
    <t>년도별 장비 점검 분석</t>
    <phoneticPr fontId="2" type="noConversion"/>
  </si>
  <si>
    <t>2018년</t>
    <phoneticPr fontId="2" type="noConversion"/>
  </si>
  <si>
    <t>2019년</t>
    <phoneticPr fontId="2" type="noConversion"/>
  </si>
  <si>
    <t>2020년</t>
    <phoneticPr fontId="2" type="noConversion"/>
  </si>
  <si>
    <t>분석 결과</t>
    <phoneticPr fontId="2" type="noConversion"/>
  </si>
  <si>
    <t>NT008</t>
  </si>
  <si>
    <t>NT006</t>
  </si>
  <si>
    <t>NT005</t>
  </si>
  <si>
    <t>NT004</t>
  </si>
  <si>
    <t>NT002</t>
  </si>
  <si>
    <t>NT007</t>
  </si>
  <si>
    <t>NT009</t>
  </si>
  <si>
    <t>이민해</t>
  </si>
  <si>
    <t>장동민</t>
  </si>
  <si>
    <t>장이나</t>
    <phoneticPr fontId="2" type="noConversion"/>
  </si>
  <si>
    <t>요일</t>
    <phoneticPr fontId="2" type="noConversion"/>
  </si>
  <si>
    <t>현승민</t>
    <phoneticPr fontId="2" type="noConversion"/>
  </si>
  <si>
    <t>금액</t>
    <phoneticPr fontId="2" type="noConversion"/>
  </si>
  <si>
    <t>강원</t>
    <phoneticPr fontId="2" type="noConversion"/>
  </si>
  <si>
    <t>충북</t>
    <phoneticPr fontId="2" type="noConversion"/>
  </si>
  <si>
    <t>제주</t>
    <phoneticPr fontId="2" type="noConversion"/>
  </si>
  <si>
    <t>충남</t>
    <phoneticPr fontId="2" type="noConversion"/>
  </si>
  <si>
    <t>전북</t>
    <phoneticPr fontId="2" type="noConversion"/>
  </si>
  <si>
    <t>전남</t>
    <phoneticPr fontId="2" type="noConversion"/>
  </si>
  <si>
    <t>서울에서 장비 대여비가 가장 많은 장비명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</si>
</sst>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0_);[Red]\(0\)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0" borderId="1" xfId="1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41" fontId="0" fillId="0" borderId="0" xfId="1" applyFont="1">
      <alignment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7" fillId="0" borderId="5" xfId="2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3">
    <cellStyle name="쉼표 [0]" xfId="1" builtinId="6"/>
    <cellStyle name="제목 1" xfId="2" builtinId="16"/>
    <cellStyle name="표준" xfId="0" builtinId="0"/>
  </cellStyles>
  <dxfs count="12">
    <dxf>
      <fill>
        <patternFill patternType="lightGray">
          <fgColor rgb="FF0070C0"/>
        </patternFill>
      </fill>
    </dxf>
    <dxf>
      <fill>
        <patternFill patternType="lightGray">
          <fgColor rgb="FF0070C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olapFunctions">
    <main first="ThisWorkbookDataModel">
      <tp t="e">
        <v>#N/A</v>
        <stp>1</stp>
        <tr r="B35" s="8"/>
        <tr r="B31" s="8"/>
        <tr r="B27" s="8"/>
        <tr r="B23" s="8"/>
        <tr r="B19" s="8"/>
        <tr r="B15" s="8"/>
        <tr r="B11" s="8"/>
        <tr r="B7" s="8"/>
        <tr r="B4" s="8"/>
        <tr r="B8" s="8"/>
        <tr r="B12" s="8"/>
        <tr r="B16" s="8"/>
        <tr r="B20" s="8"/>
        <tr r="B24" s="8"/>
        <tr r="B28" s="8"/>
        <tr r="B32" s="8"/>
        <tr r="B5" s="8"/>
        <tr r="B9" s="8"/>
        <tr r="B13" s="8"/>
        <tr r="B17" s="8"/>
        <tr r="B21" s="8"/>
        <tr r="B25" s="8"/>
        <tr r="B29" s="8"/>
        <tr r="B33" s="8"/>
        <tr r="B6" s="8"/>
        <tr r="B10" s="8"/>
        <tr r="B14" s="8"/>
        <tr r="B18" s="8"/>
        <tr r="B22" s="8"/>
        <tr r="B26" s="8"/>
        <tr r="B30" s="8"/>
        <tr r="B34" s="8"/>
        <tr r="A4" s="8"/>
        <tr r="A8" s="8"/>
        <tr r="A12" s="8"/>
        <tr r="A16" s="8"/>
        <tr r="A20" s="8"/>
        <tr r="A24" s="8"/>
        <tr r="A28" s="8"/>
        <tr r="A32" s="8"/>
        <tr r="A5" s="8"/>
        <tr r="A9" s="8"/>
        <tr r="A13" s="8"/>
        <tr r="A17" s="8"/>
        <tr r="A21" s="8"/>
        <tr r="A25" s="8"/>
        <tr r="A29" s="8"/>
        <tr r="A33" s="8"/>
        <tr r="A6" s="8"/>
        <tr r="A10" s="8"/>
        <tr r="A14" s="8"/>
        <tr r="A18" s="8"/>
        <tr r="A22" s="8"/>
        <tr r="A26" s="8"/>
        <tr r="A30" s="8"/>
        <tr r="A34" s="8"/>
        <tr r="B3" s="8"/>
        <tr r="A7" s="8"/>
        <tr r="A11" s="8"/>
        <tr r="A15" s="8"/>
        <tr r="A19" s="8"/>
        <tr r="A23" s="8"/>
        <tr r="A27" s="8"/>
        <tr r="A31" s="8"/>
        <tr r="A35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volatileDependencies" Target="volatileDependenci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invalid="1" saveData="0" refreshedBy="만든 이" refreshedDate="43681.93932164352" backgroundQuery="1" createdVersion="3" refreshedVersion="6" minRefreshableVersion="3" recordCount="0" tupleCache="1" supportSubquery="1" supportAdvancedDrill="1">
  <cacheSource type="external" connectionId="1"/>
  <cacheFields count="3">
    <cacheField name="[Measures].[MeasuresLevel]" caption="MeasuresLevel" numFmtId="0">
      <sharedItems count="1">
        <s v="[Measures].[합계: 금액]" c="합계: 금액"/>
      </sharedItems>
    </cacheField>
    <cacheField name="[범위].[지역].[지역]" caption="지역" numFmtId="0" hierarchy="5" level="1">
      <sharedItems count="9">
        <s v="[범위].[지역].&amp;[강원]" c="강원"/>
        <s v="[범위].[지역].&amp;[경기]" c="경기"/>
        <s v="[범위].[지역].&amp;[서울]" c="서울"/>
        <s v="[범위].[지역].&amp;[인천]" c="인천"/>
        <s v="[범위].[지역].&amp;[전남]" c="전남"/>
        <s v="[범위].[지역].&amp;[전북]" c="전북"/>
        <s v="[범위].[지역].&amp;[제주]" c="제주"/>
        <s v="[범위].[지역].&amp;[충남]" c="충남"/>
        <s v="[범위].[지역].&amp;[충북]" c="충북"/>
      </sharedItems>
    </cacheField>
    <cacheField name="[범위].[장비].[장비]" caption="장비" numFmtId="0" hierarchy="3" level="1">
      <sharedItems count="10">
        <s v="[범위].[장비].&amp;[NT002]" c="NT002"/>
        <s v="[범위].[장비].&amp;[NT005]" c="NT005"/>
        <s v="[범위].[장비].&amp;[NT001]" c="NT001"/>
        <s v="[범위].[장비].&amp;[NT003]" c="NT003"/>
        <s v="[범위].[장비].&amp;[NT004]" c="NT004"/>
        <s v="[범위].[장비].&amp;[NT006]" c="NT006"/>
        <s v="[범위].[장비].&amp;[NT007]" c="NT007"/>
        <s v="[범위].[장비].&amp;[NT008]" c="NT008"/>
        <s v="[범위].[장비].&amp;[NT010]" c="NT010"/>
        <s v="[범위].[장비].&amp;[NT009]" c="NT009"/>
      </sharedItems>
    </cacheField>
  </cacheFields>
  <cacheHierarchies count="10">
    <cacheHierarchy uniqueName="[Measures]" caption="Measures" attribute="1" keyAttribute="1" defaultMemberUniqueName="[Measures].[__No measures defined]" dimensionUniqueName="[Measures]" displayFolder="" measures="1" count="1" memberValueDatatype="130" unbalanced="0">
      <fieldsUsage count="1">
        <fieldUsage x="0"/>
      </fieldsUsage>
    </cacheHierarchy>
    <cacheHierarchy uniqueName="[범위].[대여일]" caption="대여일" attribute="1" time="1" defaultMemberUniqueName="[범위].[대여일].[All]" allUniqueName="[범위].[대여일].[All]" dimensionUniqueName="[범위]" displayFolder="" count="2" memberValueDatatype="7" unbalanced="0"/>
    <cacheHierarchy uniqueName="[범위].[요일]" caption="요일" attribute="1" defaultMemberUniqueName="[범위].[요일].[All]" allUniqueName="[범위].[요일].[All]" dimensionUniqueName="[범위]" displayFolder="" count="2" memberValueDatatype="130" unbalanced="0"/>
    <cacheHierarchy uniqueName="[범위].[장비]" caption="장비" attribute="1" defaultMemberUniqueName="[범위].[장비].[All]" allUniqueName="[범위].[장비].[All]" dimensionUniqueName="[범위]" displayFolder="" count="2" memberValueDatatype="130" unbalanced="0">
      <fieldsUsage count="2">
        <fieldUsage x="-1"/>
        <fieldUsage x="2"/>
      </fieldsUsage>
    </cacheHierarchy>
    <cacheHierarchy uniqueName="[범위].[고객]" caption="고객" attribute="1" defaultMemberUniqueName="[범위].[고객].[All]" allUniqueName="[범위].[고객].[All]" dimensionUniqueName="[범위]" displayFolder="" count="2" memberValueDatatype="130" unbalanced="0"/>
    <cacheHierarchy uniqueName="[범위].[지역]" caption="지역" attribute="1" defaultMemberUniqueName="[범위].[지역].[All]" allUniqueName="[범위].[지역].[All]" allCaption="All" dimensionUniqueName="[범위]" displayFolder="" count="2" memberValueDatatype="130" unbalanced="0">
      <fieldsUsage count="2">
        <fieldUsage x="-1"/>
        <fieldUsage x="1"/>
      </fieldsUsage>
    </cacheHierarchy>
    <cacheHierarchy uniqueName="[범위].[금액]" caption="금액" attribute="1" defaultMemberUniqueName="[범위].[금액].[All]" allUniqueName="[범위].[금액].[All]" dimensionUniqueName="[범위]" displayFolder="" count="2" memberValueDatatype="20" unbalanced="0"/>
    <cacheHierarchy uniqueName="[Measures].[__XL_Count 범위]" caption="__XL_Count 범위" measure="1" displayFolder="" measureGroup="범위" count="0" hidden="1"/>
    <cacheHierarchy uniqueName="[Measures].[__No measures defined]" caption="__No measures defined" measure="1" displayFolder="" count="0" hidden="1"/>
    <cacheHierarchy uniqueName="[Measures].[합계: 금액]" caption="합계: 금액" measure="1" displayFolder="" measureGroup="범위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tupleCache>
    <entries count="32">
      <n v="20000">
        <tpls c="3">
          <tpl fld="0" item="0"/>
          <tpl fld="2" item="3"/>
          <tpl fld="1" item="8"/>
        </tpls>
      </n>
      <n v="30000">
        <tpls c="2">
          <tpl fld="0" item="0"/>
          <tpl fld="1" item="7"/>
        </tpls>
      </n>
      <n v="30000">
        <tpls c="2">
          <tpl fld="0" item="0"/>
          <tpl fld="1" item="5"/>
        </tpls>
      </n>
      <n v="50000">
        <tpls c="3">
          <tpl fld="0" item="0"/>
          <tpl fld="2" item="0"/>
          <tpl fld="1" item="3"/>
        </tpls>
      </n>
      <n v="40000">
        <tpls c="3">
          <tpl fld="0" item="0"/>
          <tpl fld="2" item="6"/>
          <tpl fld="1" item="2"/>
        </tpls>
      </n>
      <n v="40000">
        <tpls c="3">
          <tpl fld="0" item="0"/>
          <tpl fld="2" item="3"/>
          <tpl fld="1" item="2"/>
        </tpls>
      </n>
      <n v="20000">
        <tpls c="3">
          <tpl fld="0" item="0"/>
          <tpl fld="2" item="3"/>
          <tpl fld="1" item="1"/>
        </tpls>
      </n>
      <n v="40000">
        <tpls c="3">
          <tpl fld="0" item="0"/>
          <tpl fld="2" item="1"/>
          <tpl fld="1" item="0"/>
        </tpls>
      </n>
      <n v="20000">
        <tpls c="3">
          <tpl fld="0" item="0"/>
          <tpl fld="2" item="2"/>
          <tpl fld="1" item="8"/>
        </tpls>
      </n>
      <n v="40000">
        <tpls c="3">
          <tpl fld="0" item="0"/>
          <tpl fld="2" item="4"/>
          <tpl fld="1" item="6"/>
        </tpls>
      </n>
      <n v="30000">
        <tpls c="3">
          <tpl fld="0" item="0"/>
          <tpl fld="2" item="8"/>
          <tpl fld="1" item="4"/>
        </tpls>
      </n>
      <n v="180000">
        <tpls c="2">
          <tpl fld="0" item="0"/>
          <tpl fld="1" item="3"/>
        </tpls>
      </n>
      <n v="20000">
        <tpls c="3">
          <tpl fld="0" item="0"/>
          <tpl fld="2" item="5"/>
          <tpl fld="1" item="2"/>
        </tpls>
      </n>
      <n v="30000">
        <tpls c="3">
          <tpl fld="0" item="0"/>
          <tpl fld="2" item="0"/>
          <tpl fld="1" item="2"/>
        </tpls>
      </n>
      <n v="20000">
        <tpls c="3">
          <tpl fld="0" item="0"/>
          <tpl fld="2" item="0"/>
          <tpl fld="1" item="1"/>
        </tpls>
      </n>
      <n v="20000">
        <tpls c="3">
          <tpl fld="0" item="0"/>
          <tpl fld="2" item="0"/>
          <tpl fld="1" item="0"/>
        </tpls>
      </n>
      <n v="40000">
        <tpls c="2">
          <tpl fld="0" item="0"/>
          <tpl fld="1" item="8"/>
        </tpls>
      </n>
      <n v="40000">
        <tpls c="2">
          <tpl fld="0" item="0"/>
          <tpl fld="1" item="6"/>
        </tpls>
      </n>
      <n v="30000">
        <tpls c="2">
          <tpl fld="0" item="0"/>
          <tpl fld="1" item="4"/>
        </tpls>
      </n>
      <n v="20000">
        <tpls c="3">
          <tpl fld="0" item="0"/>
          <tpl fld="2" item="8"/>
          <tpl fld="1" item="2"/>
        </tpls>
      </n>
      <n v="40000">
        <tpls c="3">
          <tpl fld="0" item="0"/>
          <tpl fld="2" item="1"/>
          <tpl fld="1" item="2"/>
        </tpls>
      </n>
      <n v="180000">
        <tpls c="3">
          <tpl fld="0" item="0"/>
          <tpl fld="2" item="2"/>
          <tpl fld="1" item="2"/>
        </tpls>
      </n>
      <n v="20000">
        <tpls c="3">
          <tpl fld="0" item="0"/>
          <tpl fld="2" item="2"/>
          <tpl fld="1" item="1"/>
        </tpls>
      </n>
      <n v="60000">
        <tpls c="2">
          <tpl fld="0" item="0"/>
          <tpl fld="1" item="0"/>
        </tpls>
      </n>
      <n v="60000">
        <tpls c="2">
          <tpl fld="0" item="0"/>
          <tpl fld="1" item="1"/>
        </tpls>
      </n>
      <n v="430000">
        <tpls c="2">
          <tpl fld="0" item="0"/>
          <tpl fld="1" item="2"/>
        </tpls>
      </n>
      <n v="40000">
        <tpls c="3">
          <tpl fld="0" item="0"/>
          <tpl fld="2" item="4"/>
          <tpl fld="1" item="2"/>
        </tpls>
      </n>
      <n v="20000">
        <tpls c="3">
          <tpl fld="0" item="0"/>
          <tpl fld="2" item="7"/>
          <tpl fld="1" item="2"/>
        </tpls>
      </n>
      <n v="130000">
        <tpls c="3">
          <tpl fld="0" item="0"/>
          <tpl fld="2" item="1"/>
          <tpl fld="1" item="3"/>
        </tpls>
      </n>
      <n v="30000">
        <tpls c="3">
          <tpl fld="0" item="0"/>
          <tpl fld="2" item="9"/>
          <tpl fld="1" item="5"/>
        </tpls>
      </n>
      <n v="30000">
        <tpls c="3">
          <tpl fld="0" item="0"/>
          <tpl fld="2" item="8"/>
          <tpl fld="1" item="7"/>
        </tpls>
      </n>
      <n v="900000">
        <tpls c="2">
          <tpl fld="0" item="0"/>
          <tpl hier="5" item="4294967295"/>
        </tpls>
      </n>
    </entries>
    <queryCache count="21">
      <query mdx="[Measures].[합계: 금액]">
        <tpls c="1">
          <tpl fld="0" item="0"/>
        </tpls>
      </query>
      <query mdx="[범위].[지역].&amp;[강원]">
        <tpls c="1">
          <tpl fld="1" item="0"/>
        </tpls>
      </query>
      <query mdx="[범위].[장비].&amp;[NT002]">
        <tpls c="1">
          <tpl fld="2" item="0"/>
        </tpls>
      </query>
      <query mdx="[범위].[장비].&amp;[NT005]">
        <tpls c="1">
          <tpl fld="2" item="1"/>
        </tpls>
      </query>
      <query mdx="[범위].[지역].&amp;[경기]">
        <tpls c="1">
          <tpl fld="1" item="1"/>
        </tpls>
      </query>
      <query mdx="[범위].[장비].&amp;[NT001]">
        <tpls c="1">
          <tpl fld="2" item="2"/>
        </tpls>
      </query>
      <query mdx="[범위].[장비].&amp;[NT003]">
        <tpls c="1">
          <tpl fld="2" item="3"/>
        </tpls>
      </query>
      <query mdx="[범위].[지역].&amp;[서울]">
        <tpls c="1">
          <tpl fld="1" item="2"/>
        </tpls>
      </query>
      <query mdx="[범위].[장비].&amp;[NT004]">
        <tpls c="1">
          <tpl fld="2" item="4"/>
        </tpls>
      </query>
      <query mdx="[범위].[장비].&amp;[NT006]">
        <tpls c="1">
          <tpl fld="2" item="5"/>
        </tpls>
      </query>
      <query mdx="[범위].[장비].&amp;[NT007]">
        <tpls c="1">
          <tpl fld="2" item="6"/>
        </tpls>
      </query>
      <query mdx="[범위].[장비].&amp;[NT008]">
        <tpls c="1">
          <tpl fld="2" item="7"/>
        </tpls>
      </query>
      <query mdx="[범위].[장비].&amp;[NT010]">
        <tpls c="1">
          <tpl fld="2" item="8"/>
        </tpls>
      </query>
      <query mdx="[범위].[지역].&amp;[인천]">
        <tpls c="1">
          <tpl fld="1" item="3"/>
        </tpls>
      </query>
      <query mdx="[범위].[지역].&amp;[전남]">
        <tpls c="1">
          <tpl fld="1" item="4"/>
        </tpls>
      </query>
      <query mdx="[범위].[지역].&amp;[전북]">
        <tpls c="1">
          <tpl fld="1" item="5"/>
        </tpls>
      </query>
      <query mdx="[범위].[장비].&amp;[NT009]">
        <tpls c="1">
          <tpl fld="2" item="9"/>
        </tpls>
      </query>
      <query mdx="[범위].[지역].&amp;[제주]">
        <tpls c="1">
          <tpl fld="1" item="6"/>
        </tpls>
      </query>
      <query mdx="[범위].[지역].&amp;[충남]">
        <tpls c="1">
          <tpl fld="1" item="7"/>
        </tpls>
      </query>
      <query mdx="[범위].[지역].&amp;[충북]">
        <tpls c="1">
          <tpl fld="1" item="8"/>
        </tpls>
      </query>
      <query mdx="[범위].[지역].[All]">
        <tpls c="1">
          <tpl hier="5" item="4294967295"/>
        </tpls>
      </query>
    </queryCache>
  </tupleCache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tables/table1.xml><?xml version="1.0" encoding="utf-8"?>
<table xmlns="http://schemas.openxmlformats.org/spreadsheetml/2006/main" id="2" name="표1" displayName="표1" ref="A3:E11" totalsRowShown="0" headerRowDxfId="11" dataDxfId="9" headerRowBorderDxfId="10" tableBorderDxfId="8" totalsRowBorderDxfId="7">
  <autoFilter ref="A3:E11"/>
  <tableColumns count="5">
    <tableColumn id="1" name="장비" dataDxfId="6"/>
    <tableColumn id="2" name="2018년" dataDxfId="5"/>
    <tableColumn id="3" name="2019년" dataDxfId="4"/>
    <tableColumn id="4" name="2020년" dataDxfId="3"/>
    <tableColumn id="6" name="분석 결과" dataDxfId="2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topLeftCell="A2" workbookViewId="0">
      <selection activeCell="A4" sqref="A4"/>
    </sheetView>
  </sheetViews>
  <sheetFormatPr defaultRowHeight="17" x14ac:dyDescent="0.45"/>
  <cols>
    <col min="1" max="1" width="11.25" customWidth="1"/>
    <col min="2" max="11" width="9.58203125" customWidth="1"/>
  </cols>
  <sheetData>
    <row r="1" spans="1:11" ht="23.5" thickBot="1" x14ac:dyDescent="0.5">
      <c r="A1" s="19" t="s">
        <v>35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2" spans="1:11" ht="17.5" thickTop="1" x14ac:dyDescent="0.4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45">
      <c r="A3" s="2" t="s">
        <v>36</v>
      </c>
      <c r="B3" s="2" t="s">
        <v>10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</row>
    <row r="4" spans="1:11" x14ac:dyDescent="0.45">
      <c r="A4" s="3" t="s">
        <v>37</v>
      </c>
      <c r="B4" s="4">
        <v>12</v>
      </c>
      <c r="C4" s="4">
        <v>9</v>
      </c>
      <c r="D4" s="4">
        <v>18</v>
      </c>
      <c r="E4" s="4">
        <v>6</v>
      </c>
      <c r="F4" s="4">
        <v>15</v>
      </c>
      <c r="G4" s="4">
        <v>9</v>
      </c>
      <c r="H4" s="4">
        <v>18</v>
      </c>
      <c r="I4" s="4">
        <v>15</v>
      </c>
      <c r="J4" s="4">
        <v>15</v>
      </c>
      <c r="K4" s="4">
        <v>0</v>
      </c>
    </row>
    <row r="5" spans="1:11" x14ac:dyDescent="0.45">
      <c r="A5" s="3" t="s">
        <v>38</v>
      </c>
      <c r="B5" s="4">
        <v>21</v>
      </c>
      <c r="C5" s="4">
        <v>9</v>
      </c>
      <c r="D5" s="4">
        <v>6</v>
      </c>
      <c r="E5" s="4">
        <v>0</v>
      </c>
      <c r="F5" s="4">
        <v>12</v>
      </c>
      <c r="G5" s="4">
        <v>18</v>
      </c>
      <c r="H5" s="4">
        <v>9</v>
      </c>
      <c r="I5" s="4">
        <v>9</v>
      </c>
      <c r="J5" s="4">
        <v>6</v>
      </c>
      <c r="K5" s="4">
        <v>6</v>
      </c>
    </row>
    <row r="6" spans="1:11" x14ac:dyDescent="0.45">
      <c r="A6" s="3" t="s">
        <v>39</v>
      </c>
      <c r="B6" s="4">
        <v>9</v>
      </c>
      <c r="C6" s="4">
        <v>6</v>
      </c>
      <c r="D6" s="4">
        <v>0</v>
      </c>
      <c r="E6" s="4">
        <v>0</v>
      </c>
      <c r="F6" s="4">
        <v>6</v>
      </c>
      <c r="G6" s="4">
        <v>21</v>
      </c>
      <c r="H6" s="4">
        <v>24</v>
      </c>
      <c r="I6" s="4">
        <v>0</v>
      </c>
      <c r="J6" s="4">
        <v>6</v>
      </c>
      <c r="K6" s="4">
        <v>15</v>
      </c>
    </row>
    <row r="7" spans="1:11" x14ac:dyDescent="0.45">
      <c r="A7" s="3" t="s">
        <v>40</v>
      </c>
      <c r="B7" s="4">
        <v>0</v>
      </c>
      <c r="C7" s="4">
        <v>3</v>
      </c>
      <c r="D7" s="4">
        <v>0</v>
      </c>
      <c r="E7" s="4">
        <v>21</v>
      </c>
      <c r="F7" s="4">
        <v>21</v>
      </c>
      <c r="G7" s="4">
        <v>18</v>
      </c>
      <c r="H7" s="4">
        <v>24</v>
      </c>
      <c r="I7" s="4">
        <v>15</v>
      </c>
      <c r="J7" s="4">
        <v>24</v>
      </c>
      <c r="K7" s="4">
        <v>21</v>
      </c>
    </row>
    <row r="8" spans="1:11" x14ac:dyDescent="0.45">
      <c r="A8" s="3" t="s">
        <v>41</v>
      </c>
      <c r="B8" s="4">
        <v>12</v>
      </c>
      <c r="C8" s="4">
        <v>15</v>
      </c>
      <c r="D8" s="4">
        <v>24</v>
      </c>
      <c r="E8" s="4">
        <v>21</v>
      </c>
      <c r="F8" s="4">
        <v>0</v>
      </c>
      <c r="G8" s="4">
        <v>0</v>
      </c>
      <c r="H8" s="4">
        <v>6</v>
      </c>
      <c r="I8" s="4">
        <v>6</v>
      </c>
      <c r="J8" s="4">
        <v>6</v>
      </c>
      <c r="K8" s="4">
        <v>6</v>
      </c>
    </row>
    <row r="9" spans="1:11" x14ac:dyDescent="0.45">
      <c r="A9" s="3" t="s">
        <v>42</v>
      </c>
      <c r="B9" s="4">
        <v>6</v>
      </c>
      <c r="C9" s="4">
        <v>30</v>
      </c>
      <c r="D9" s="4">
        <v>15</v>
      </c>
      <c r="E9" s="4">
        <v>12</v>
      </c>
      <c r="F9" s="4">
        <v>15</v>
      </c>
      <c r="G9" s="4">
        <v>21</v>
      </c>
      <c r="H9" s="4">
        <v>18</v>
      </c>
      <c r="I9" s="4">
        <v>24</v>
      </c>
      <c r="J9" s="4">
        <v>3</v>
      </c>
      <c r="K9" s="4">
        <v>6</v>
      </c>
    </row>
    <row r="10" spans="1:11" x14ac:dyDescent="0.45">
      <c r="A10" s="3" t="s">
        <v>43</v>
      </c>
      <c r="B10" s="4">
        <v>9</v>
      </c>
      <c r="C10" s="4">
        <v>9</v>
      </c>
      <c r="D10" s="4">
        <v>6</v>
      </c>
      <c r="E10" s="4">
        <v>0</v>
      </c>
      <c r="F10" s="4">
        <v>21</v>
      </c>
      <c r="G10" s="4">
        <v>18</v>
      </c>
      <c r="H10" s="4">
        <v>24</v>
      </c>
      <c r="I10" s="4">
        <v>3</v>
      </c>
      <c r="J10" s="4">
        <v>9</v>
      </c>
      <c r="K10" s="4">
        <v>3</v>
      </c>
    </row>
    <row r="11" spans="1:11" x14ac:dyDescent="0.45">
      <c r="A11" s="3" t="s">
        <v>44</v>
      </c>
      <c r="B11" s="4">
        <v>9</v>
      </c>
      <c r="C11" s="4">
        <v>6</v>
      </c>
      <c r="D11" s="4">
        <v>0</v>
      </c>
      <c r="E11" s="4">
        <v>21</v>
      </c>
      <c r="F11" s="4">
        <v>6</v>
      </c>
      <c r="G11" s="4">
        <v>6</v>
      </c>
      <c r="H11" s="4">
        <v>6</v>
      </c>
      <c r="I11" s="4">
        <v>0</v>
      </c>
      <c r="J11" s="4">
        <v>9</v>
      </c>
      <c r="K11" s="4">
        <v>6</v>
      </c>
    </row>
    <row r="12" spans="1:11" x14ac:dyDescent="0.45">
      <c r="A12" s="3" t="s">
        <v>45</v>
      </c>
      <c r="B12" s="4">
        <v>21</v>
      </c>
      <c r="C12" s="4">
        <v>9</v>
      </c>
      <c r="D12" s="4">
        <v>6</v>
      </c>
      <c r="E12" s="4">
        <v>0</v>
      </c>
      <c r="F12" s="4">
        <v>0</v>
      </c>
      <c r="G12" s="4">
        <v>24</v>
      </c>
      <c r="H12" s="4">
        <v>21</v>
      </c>
      <c r="I12" s="4">
        <v>3</v>
      </c>
      <c r="J12" s="4">
        <v>6</v>
      </c>
      <c r="K12" s="4">
        <v>3</v>
      </c>
    </row>
    <row r="13" spans="1:11" x14ac:dyDescent="0.45">
      <c r="A13" s="3" t="s">
        <v>46</v>
      </c>
      <c r="B13" s="4">
        <v>0</v>
      </c>
      <c r="C13" s="4">
        <v>21</v>
      </c>
      <c r="D13" s="4">
        <v>12</v>
      </c>
      <c r="E13" s="4">
        <v>21</v>
      </c>
      <c r="F13" s="4">
        <v>21</v>
      </c>
      <c r="G13" s="4">
        <v>18</v>
      </c>
      <c r="H13" s="4">
        <v>24</v>
      </c>
      <c r="I13" s="4">
        <v>9</v>
      </c>
      <c r="J13" s="4">
        <v>9</v>
      </c>
      <c r="K13" s="4">
        <v>15</v>
      </c>
    </row>
  </sheetData>
  <mergeCells count="1">
    <mergeCell ref="A1:K1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G10" sqref="G10"/>
    </sheetView>
  </sheetViews>
  <sheetFormatPr defaultRowHeight="17" x14ac:dyDescent="0.45"/>
  <cols>
    <col min="1" max="1" width="11.25" bestFit="1" customWidth="1"/>
    <col min="2" max="2" width="11.25" customWidth="1"/>
    <col min="3" max="3" width="7.5" bestFit="1" customWidth="1"/>
    <col min="4" max="4" width="7.08203125" bestFit="1" customWidth="1"/>
    <col min="5" max="5" width="5.5" bestFit="1" customWidth="1"/>
    <col min="6" max="6" width="9.33203125" bestFit="1" customWidth="1"/>
  </cols>
  <sheetData>
    <row r="1" spans="1:6" x14ac:dyDescent="0.45">
      <c r="A1" s="5" t="s">
        <v>11</v>
      </c>
      <c r="B1" s="5" t="s">
        <v>73</v>
      </c>
      <c r="C1" s="5" t="s">
        <v>9</v>
      </c>
      <c r="D1" s="5" t="s">
        <v>32</v>
      </c>
      <c r="E1" s="5" t="s">
        <v>12</v>
      </c>
      <c r="F1" s="5" t="s">
        <v>75</v>
      </c>
    </row>
    <row r="2" spans="1:6" x14ac:dyDescent="0.45">
      <c r="A2" s="6">
        <v>43534</v>
      </c>
      <c r="B2" s="18"/>
      <c r="C2" s="7" t="s">
        <v>66</v>
      </c>
      <c r="D2" s="7" t="s">
        <v>70</v>
      </c>
      <c r="E2" s="8" t="s">
        <v>14</v>
      </c>
      <c r="F2" s="15">
        <v>20000</v>
      </c>
    </row>
    <row r="3" spans="1:6" x14ac:dyDescent="0.45">
      <c r="A3" s="6">
        <v>43537</v>
      </c>
      <c r="B3" s="18"/>
      <c r="C3" s="7" t="s">
        <v>55</v>
      </c>
      <c r="D3" s="7" t="s">
        <v>24</v>
      </c>
      <c r="E3" s="8" t="s">
        <v>81</v>
      </c>
      <c r="F3" s="15">
        <v>30000</v>
      </c>
    </row>
    <row r="4" spans="1:6" x14ac:dyDescent="0.45">
      <c r="A4" s="6">
        <v>43539</v>
      </c>
      <c r="B4" s="18"/>
      <c r="C4" s="7" t="s">
        <v>51</v>
      </c>
      <c r="D4" s="7" t="s">
        <v>28</v>
      </c>
      <c r="E4" s="8" t="s">
        <v>25</v>
      </c>
      <c r="F4" s="15">
        <v>20000</v>
      </c>
    </row>
    <row r="5" spans="1:6" x14ac:dyDescent="0.45">
      <c r="A5" s="6">
        <v>43542</v>
      </c>
      <c r="B5" s="18"/>
      <c r="C5" s="7" t="s">
        <v>49</v>
      </c>
      <c r="D5" s="7" t="s">
        <v>71</v>
      </c>
      <c r="E5" s="8" t="s">
        <v>14</v>
      </c>
      <c r="F5" s="15">
        <v>20000</v>
      </c>
    </row>
    <row r="6" spans="1:6" x14ac:dyDescent="0.45">
      <c r="A6" s="6">
        <v>43543</v>
      </c>
      <c r="B6" s="18"/>
      <c r="C6" s="7" t="s">
        <v>67</v>
      </c>
      <c r="D6" s="7" t="s">
        <v>71</v>
      </c>
      <c r="E6" s="8" t="s">
        <v>15</v>
      </c>
      <c r="F6" s="15">
        <v>50000</v>
      </c>
    </row>
    <row r="7" spans="1:6" x14ac:dyDescent="0.45">
      <c r="A7" s="6">
        <v>43543</v>
      </c>
      <c r="B7" s="18"/>
      <c r="C7" s="7" t="s">
        <v>49</v>
      </c>
      <c r="D7" s="7" t="s">
        <v>72</v>
      </c>
      <c r="E7" s="8" t="s">
        <v>14</v>
      </c>
      <c r="F7" s="15">
        <v>40000</v>
      </c>
    </row>
    <row r="8" spans="1:6" x14ac:dyDescent="0.45">
      <c r="A8" s="6">
        <v>43546</v>
      </c>
      <c r="B8" s="18"/>
      <c r="C8" s="7" t="s">
        <v>65</v>
      </c>
      <c r="D8" s="7" t="s">
        <v>29</v>
      </c>
      <c r="E8" s="8" t="s">
        <v>15</v>
      </c>
      <c r="F8" s="15">
        <v>100000</v>
      </c>
    </row>
    <row r="9" spans="1:6" x14ac:dyDescent="0.45">
      <c r="A9" s="6">
        <v>43549</v>
      </c>
      <c r="B9" s="18"/>
      <c r="C9" s="7" t="s">
        <v>55</v>
      </c>
      <c r="D9" s="7" t="s">
        <v>74</v>
      </c>
      <c r="E9" s="8" t="s">
        <v>14</v>
      </c>
      <c r="F9" s="15">
        <v>20000</v>
      </c>
    </row>
    <row r="10" spans="1:6" x14ac:dyDescent="0.45">
      <c r="A10" s="6">
        <v>43556</v>
      </c>
      <c r="B10" s="18"/>
      <c r="C10" s="7" t="s">
        <v>69</v>
      </c>
      <c r="D10" s="7" t="s">
        <v>30</v>
      </c>
      <c r="E10" s="8" t="s">
        <v>80</v>
      </c>
      <c r="F10" s="15">
        <v>30000</v>
      </c>
    </row>
    <row r="11" spans="1:6" x14ac:dyDescent="0.45">
      <c r="A11" s="6">
        <v>43559</v>
      </c>
      <c r="B11" s="18"/>
      <c r="C11" s="7" t="s">
        <v>51</v>
      </c>
      <c r="D11" s="7" t="s">
        <v>31</v>
      </c>
      <c r="E11" s="8" t="s">
        <v>14</v>
      </c>
      <c r="F11" s="15">
        <v>40000</v>
      </c>
    </row>
    <row r="12" spans="1:6" x14ac:dyDescent="0.45">
      <c r="A12" s="6">
        <v>43467</v>
      </c>
      <c r="B12" s="18"/>
      <c r="C12" s="7" t="s">
        <v>63</v>
      </c>
      <c r="D12" s="7" t="s">
        <v>13</v>
      </c>
      <c r="E12" s="8" t="s">
        <v>14</v>
      </c>
      <c r="F12" s="15">
        <v>20000</v>
      </c>
    </row>
    <row r="13" spans="1:6" x14ac:dyDescent="0.45">
      <c r="A13" s="6">
        <v>43469</v>
      </c>
      <c r="B13" s="18"/>
      <c r="C13" s="7" t="s">
        <v>49</v>
      </c>
      <c r="D13" s="7" t="s">
        <v>28</v>
      </c>
      <c r="E13" s="8" t="s">
        <v>25</v>
      </c>
      <c r="F13" s="15">
        <v>20000</v>
      </c>
    </row>
    <row r="14" spans="1:6" x14ac:dyDescent="0.45">
      <c r="A14" s="6">
        <v>43471</v>
      </c>
      <c r="B14" s="18"/>
      <c r="C14" s="7" t="s">
        <v>64</v>
      </c>
      <c r="D14" s="7" t="s">
        <v>16</v>
      </c>
      <c r="E14" s="8" t="s">
        <v>14</v>
      </c>
      <c r="F14" s="15">
        <v>20000</v>
      </c>
    </row>
    <row r="15" spans="1:6" x14ac:dyDescent="0.45">
      <c r="A15" s="6">
        <v>43471</v>
      </c>
      <c r="B15" s="18"/>
      <c r="C15" s="7" t="s">
        <v>65</v>
      </c>
      <c r="D15" s="7" t="s">
        <v>74</v>
      </c>
      <c r="E15" s="8" t="s">
        <v>76</v>
      </c>
      <c r="F15" s="15">
        <v>40000</v>
      </c>
    </row>
    <row r="16" spans="1:6" x14ac:dyDescent="0.45">
      <c r="A16" s="6">
        <v>43472</v>
      </c>
      <c r="B16" s="18"/>
      <c r="C16" s="7" t="s">
        <v>66</v>
      </c>
      <c r="D16" s="7" t="s">
        <v>17</v>
      </c>
      <c r="E16" s="8" t="s">
        <v>14</v>
      </c>
      <c r="F16" s="15">
        <v>20000</v>
      </c>
    </row>
    <row r="17" spans="1:6" x14ac:dyDescent="0.45">
      <c r="A17" s="6">
        <v>43475</v>
      </c>
      <c r="B17" s="18"/>
      <c r="C17" s="7" t="s">
        <v>55</v>
      </c>
      <c r="D17" s="7" t="s">
        <v>18</v>
      </c>
      <c r="E17" s="8" t="s">
        <v>79</v>
      </c>
      <c r="F17" s="15">
        <v>30000</v>
      </c>
    </row>
    <row r="18" spans="1:6" x14ac:dyDescent="0.45">
      <c r="A18" s="6">
        <v>43485</v>
      </c>
      <c r="B18" s="18"/>
      <c r="C18" s="7" t="s">
        <v>67</v>
      </c>
      <c r="D18" s="7" t="s">
        <v>19</v>
      </c>
      <c r="E18" s="8" t="s">
        <v>76</v>
      </c>
      <c r="F18" s="15">
        <v>20000</v>
      </c>
    </row>
    <row r="19" spans="1:6" x14ac:dyDescent="0.45">
      <c r="A19" s="6">
        <v>43486</v>
      </c>
      <c r="B19" s="18"/>
      <c r="C19" s="7" t="s">
        <v>49</v>
      </c>
      <c r="D19" s="7" t="s">
        <v>74</v>
      </c>
      <c r="E19" s="8" t="s">
        <v>14</v>
      </c>
      <c r="F19" s="15">
        <v>100000</v>
      </c>
    </row>
    <row r="20" spans="1:6" x14ac:dyDescent="0.45">
      <c r="A20" s="6">
        <v>43491</v>
      </c>
      <c r="B20" s="18"/>
      <c r="C20" s="7" t="s">
        <v>65</v>
      </c>
      <c r="D20" s="7" t="s">
        <v>20</v>
      </c>
      <c r="E20" s="8" t="s">
        <v>15</v>
      </c>
      <c r="F20" s="15">
        <v>30000</v>
      </c>
    </row>
    <row r="21" spans="1:6" x14ac:dyDescent="0.45">
      <c r="A21" s="6">
        <v>43500</v>
      </c>
      <c r="B21" s="18"/>
      <c r="C21" s="7" t="s">
        <v>68</v>
      </c>
      <c r="D21" s="7" t="s">
        <v>21</v>
      </c>
      <c r="E21" s="8" t="s">
        <v>14</v>
      </c>
      <c r="F21" s="15">
        <v>40000</v>
      </c>
    </row>
    <row r="22" spans="1:6" x14ac:dyDescent="0.45">
      <c r="A22" s="6">
        <v>43501</v>
      </c>
      <c r="B22" s="18"/>
      <c r="C22" s="7" t="s">
        <v>49</v>
      </c>
      <c r="D22" s="7" t="s">
        <v>74</v>
      </c>
      <c r="E22" s="8" t="s">
        <v>77</v>
      </c>
      <c r="F22" s="15">
        <v>20000</v>
      </c>
    </row>
    <row r="23" spans="1:6" x14ac:dyDescent="0.45">
      <c r="A23" s="6">
        <v>43506</v>
      </c>
      <c r="B23" s="18"/>
      <c r="C23" s="7" t="s">
        <v>65</v>
      </c>
      <c r="D23" s="7" t="s">
        <v>22</v>
      </c>
      <c r="E23" s="8" t="s">
        <v>14</v>
      </c>
      <c r="F23" s="15">
        <v>40000</v>
      </c>
    </row>
    <row r="24" spans="1:6" x14ac:dyDescent="0.45">
      <c r="A24" s="6">
        <v>43510</v>
      </c>
      <c r="B24" s="18"/>
      <c r="C24" s="7" t="s">
        <v>49</v>
      </c>
      <c r="D24" s="7" t="s">
        <v>23</v>
      </c>
      <c r="E24" s="8" t="s">
        <v>14</v>
      </c>
      <c r="F24" s="15">
        <v>20000</v>
      </c>
    </row>
    <row r="25" spans="1:6" x14ac:dyDescent="0.45">
      <c r="A25" s="6">
        <v>43511</v>
      </c>
      <c r="B25" s="18"/>
      <c r="C25" s="7" t="s">
        <v>51</v>
      </c>
      <c r="D25" s="7" t="s">
        <v>24</v>
      </c>
      <c r="E25" s="8" t="s">
        <v>77</v>
      </c>
      <c r="F25" s="15">
        <v>20000</v>
      </c>
    </row>
    <row r="26" spans="1:6" x14ac:dyDescent="0.45">
      <c r="A26" s="6">
        <v>43512</v>
      </c>
      <c r="B26" s="18"/>
      <c r="C26" s="7" t="s">
        <v>67</v>
      </c>
      <c r="D26" s="7" t="s">
        <v>26</v>
      </c>
      <c r="E26" s="8" t="s">
        <v>14</v>
      </c>
      <c r="F26" s="15">
        <v>30000</v>
      </c>
    </row>
    <row r="27" spans="1:6" x14ac:dyDescent="0.45">
      <c r="A27" s="6">
        <v>43522</v>
      </c>
      <c r="B27" s="18"/>
      <c r="C27" s="7" t="s">
        <v>67</v>
      </c>
      <c r="D27" s="7" t="s">
        <v>27</v>
      </c>
      <c r="E27" s="8" t="s">
        <v>25</v>
      </c>
      <c r="F27" s="15">
        <v>20000</v>
      </c>
    </row>
    <row r="28" spans="1:6" x14ac:dyDescent="0.45">
      <c r="A28" s="6">
        <v>43522</v>
      </c>
      <c r="B28" s="18"/>
      <c r="C28" s="7" t="s">
        <v>66</v>
      </c>
      <c r="D28" s="7" t="s">
        <v>24</v>
      </c>
      <c r="E28" s="8" t="s">
        <v>78</v>
      </c>
      <c r="F28" s="15">
        <v>40000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15" sqref="C15"/>
    </sheetView>
  </sheetViews>
  <sheetFormatPr defaultRowHeight="17" x14ac:dyDescent="0.45"/>
  <cols>
    <col min="1" max="4" width="12.5" customWidth="1"/>
    <col min="5" max="5" width="21.08203125" customWidth="1"/>
  </cols>
  <sheetData>
    <row r="1" spans="1:5" ht="21" x14ac:dyDescent="0.45">
      <c r="A1" s="20" t="s">
        <v>58</v>
      </c>
      <c r="B1" s="20"/>
      <c r="C1" s="20"/>
      <c r="D1" s="20"/>
      <c r="E1" s="20"/>
    </row>
    <row r="3" spans="1:5" x14ac:dyDescent="0.45">
      <c r="A3" s="9" t="s">
        <v>33</v>
      </c>
      <c r="B3" s="10" t="s">
        <v>59</v>
      </c>
      <c r="C3" s="10" t="s">
        <v>60</v>
      </c>
      <c r="D3" s="10" t="s">
        <v>61</v>
      </c>
      <c r="E3" s="10" t="s">
        <v>62</v>
      </c>
    </row>
    <row r="4" spans="1:5" x14ac:dyDescent="0.45">
      <c r="A4" s="11" t="s">
        <v>47</v>
      </c>
      <c r="B4" s="12">
        <v>0</v>
      </c>
      <c r="C4" s="12">
        <v>7</v>
      </c>
      <c r="D4" s="12">
        <v>16</v>
      </c>
      <c r="E4" s="10"/>
    </row>
    <row r="5" spans="1:5" x14ac:dyDescent="0.45">
      <c r="A5" s="11" t="s">
        <v>50</v>
      </c>
      <c r="B5" s="12">
        <v>7</v>
      </c>
      <c r="C5" s="12">
        <v>14</v>
      </c>
      <c r="D5" s="12">
        <v>14</v>
      </c>
      <c r="E5" s="12"/>
    </row>
    <row r="6" spans="1:5" x14ac:dyDescent="0.45">
      <c r="A6" s="11" t="s">
        <v>48</v>
      </c>
      <c r="B6" s="12">
        <v>2</v>
      </c>
      <c r="C6" s="12">
        <v>3</v>
      </c>
      <c r="D6" s="12">
        <v>4</v>
      </c>
      <c r="E6" s="12"/>
    </row>
    <row r="7" spans="1:5" x14ac:dyDescent="0.45">
      <c r="A7" s="11" t="s">
        <v>52</v>
      </c>
      <c r="B7" s="12">
        <v>6</v>
      </c>
      <c r="C7" s="12">
        <v>9</v>
      </c>
      <c r="D7" s="12">
        <v>0</v>
      </c>
      <c r="E7" s="12"/>
    </row>
    <row r="8" spans="1:5" x14ac:dyDescent="0.45">
      <c r="A8" s="11" t="s">
        <v>53</v>
      </c>
      <c r="B8" s="12">
        <v>2</v>
      </c>
      <c r="C8" s="12">
        <v>4</v>
      </c>
      <c r="D8" s="12">
        <v>2</v>
      </c>
      <c r="E8" s="12"/>
    </row>
    <row r="9" spans="1:5" x14ac:dyDescent="0.45">
      <c r="A9" s="11" t="s">
        <v>54</v>
      </c>
      <c r="B9" s="12">
        <v>6</v>
      </c>
      <c r="C9" s="12">
        <v>6</v>
      </c>
      <c r="D9" s="12">
        <v>7</v>
      </c>
      <c r="E9" s="12"/>
    </row>
    <row r="10" spans="1:5" x14ac:dyDescent="0.45">
      <c r="A10" s="11" t="s">
        <v>56</v>
      </c>
      <c r="B10" s="12">
        <v>15</v>
      </c>
      <c r="C10" s="12">
        <v>16</v>
      </c>
      <c r="D10" s="12">
        <v>4</v>
      </c>
      <c r="E10" s="12"/>
    </row>
    <row r="11" spans="1:5" x14ac:dyDescent="0.45">
      <c r="A11" s="11" t="s">
        <v>57</v>
      </c>
      <c r="B11" s="12">
        <v>0</v>
      </c>
      <c r="C11" s="12">
        <v>2</v>
      </c>
      <c r="D11" s="12">
        <v>4</v>
      </c>
      <c r="E11" s="12"/>
    </row>
  </sheetData>
  <mergeCells count="1">
    <mergeCell ref="A1:E1"/>
  </mergeCells>
  <phoneticPr fontId="2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5"/>
  <sheetViews>
    <sheetView workbookViewId="0">
      <selection activeCell="G13" sqref="G13"/>
    </sheetView>
  </sheetViews>
  <sheetFormatPr defaultRowHeight="17" x14ac:dyDescent="0.45"/>
  <cols>
    <col min="1" max="1" width="11.83203125" bestFit="1" customWidth="1"/>
    <col min="2" max="2" width="10.33203125" bestFit="1" customWidth="1"/>
    <col min="4" max="4" width="39" customWidth="1"/>
  </cols>
  <sheetData>
    <row r="3" spans="1:4" x14ac:dyDescent="0.45">
      <c r="A3" t="s">
        <v>34</v>
      </c>
      <c r="B3" t="str" vm="9">
        <f>CUBEMEMBER("ThisWorkbookDataModel","[Measures].[합계: 금액]")</f>
        <v>합계: 금액</v>
      </c>
      <c r="D3" s="17" t="s">
        <v>82</v>
      </c>
    </row>
    <row r="4" spans="1:4" x14ac:dyDescent="0.45">
      <c r="A4" s="13" t="str" vm="33">
        <f>CUBEMEMBER("ThisWorkbookDataModel","[범위].[지역].&amp;[강원]")</f>
        <v>강원</v>
      </c>
      <c r="B4" vm="57">
        <f t="shared" ref="B4:B35" si="0">CUBEVALUE("ThisWorkbookDataModel",$A4,B$3)</f>
        <v>60000</v>
      </c>
      <c r="D4" s="16"/>
    </row>
    <row r="5" spans="1:4" x14ac:dyDescent="0.45">
      <c r="A5" s="14" t="str" vm="25">
        <f>CUBEMEMBER("ThisWorkbookDataModel",{"[범위].[지역].&amp;[강원]","[범위].[장비].&amp;[NT002]"})</f>
        <v>NT002</v>
      </c>
      <c r="B5" vm="49">
        <f t="shared" si="0"/>
        <v>20000</v>
      </c>
    </row>
    <row r="6" spans="1:4" x14ac:dyDescent="0.45">
      <c r="A6" s="14" t="str" vm="17">
        <f>CUBEMEMBER("ThisWorkbookDataModel",{"[범위].[지역].&amp;[강원]","[범위].[장비].&amp;[NT005]"})</f>
        <v>NT005</v>
      </c>
      <c r="B6" vm="41">
        <f t="shared" si="0"/>
        <v>40000</v>
      </c>
    </row>
    <row r="7" spans="1:4" x14ac:dyDescent="0.45">
      <c r="A7" s="13" t="str" vm="8">
        <f>CUBEMEMBER("ThisWorkbookDataModel","[범위].[지역].&amp;[경기]")</f>
        <v>경기</v>
      </c>
      <c r="B7" vm="58">
        <f t="shared" si="0"/>
        <v>60000</v>
      </c>
    </row>
    <row r="8" spans="1:4" x14ac:dyDescent="0.45">
      <c r="A8" s="14" t="str" vm="32">
        <f>CUBEMEMBER("ThisWorkbookDataModel",{"[범위].[지역].&amp;[경기]","[범위].[장비].&amp;[NT001]"})</f>
        <v>NT001</v>
      </c>
      <c r="B8" vm="56">
        <f t="shared" si="0"/>
        <v>20000</v>
      </c>
    </row>
    <row r="9" spans="1:4" x14ac:dyDescent="0.45">
      <c r="A9" s="14" t="str" vm="24">
        <f>CUBEMEMBER("ThisWorkbookDataModel",{"[범위].[지역].&amp;[경기]","[범위].[장비].&amp;[NT002]"})</f>
        <v>NT002</v>
      </c>
      <c r="B9" vm="48">
        <f t="shared" si="0"/>
        <v>20000</v>
      </c>
    </row>
    <row r="10" spans="1:4" x14ac:dyDescent="0.45">
      <c r="A10" s="14" t="str" vm="16">
        <f>CUBEMEMBER("ThisWorkbookDataModel",{"[범위].[지역].&amp;[경기]","[범위].[장비].&amp;[NT003]"})</f>
        <v>NT003</v>
      </c>
      <c r="B10" vm="40">
        <f t="shared" si="0"/>
        <v>20000</v>
      </c>
    </row>
    <row r="11" spans="1:4" x14ac:dyDescent="0.45">
      <c r="A11" s="13" t="str" vm="7">
        <f>CUBEMEMBER("ThisWorkbookDataModel","[범위].[지역].&amp;[서울]")</f>
        <v>서울</v>
      </c>
      <c r="B11" vm="59">
        <f t="shared" si="0"/>
        <v>430000</v>
      </c>
    </row>
    <row r="12" spans="1:4" x14ac:dyDescent="0.45">
      <c r="A12" s="14" t="str" vm="31">
        <f>CUBEMEMBER("ThisWorkbookDataModel",{"[범위].[지역].&amp;[서울]","[범위].[장비].&amp;[NT001]"})</f>
        <v>NT001</v>
      </c>
      <c r="B12" vm="55">
        <f t="shared" si="0"/>
        <v>180000</v>
      </c>
    </row>
    <row r="13" spans="1:4" x14ac:dyDescent="0.45">
      <c r="A13" s="14" t="str" vm="23">
        <f>CUBEMEMBER("ThisWorkbookDataModel",{"[범위].[지역].&amp;[서울]","[범위].[장비].&amp;[NT002]"})</f>
        <v>NT002</v>
      </c>
      <c r="B13" vm="47">
        <f t="shared" si="0"/>
        <v>30000</v>
      </c>
    </row>
    <row r="14" spans="1:4" x14ac:dyDescent="0.45">
      <c r="A14" s="14" t="str" vm="15">
        <f>CUBEMEMBER("ThisWorkbookDataModel",{"[범위].[지역].&amp;[서울]","[범위].[장비].&amp;[NT003]"})</f>
        <v>NT003</v>
      </c>
      <c r="B14" vm="39">
        <f t="shared" si="0"/>
        <v>40000</v>
      </c>
    </row>
    <row r="15" spans="1:4" x14ac:dyDescent="0.45">
      <c r="A15" s="14" t="str" vm="6">
        <f>CUBEMEMBER("ThisWorkbookDataModel",{"[범위].[지역].&amp;[서울]","[범위].[장비].&amp;[NT004]"})</f>
        <v>NT004</v>
      </c>
      <c r="B15" vm="60">
        <f t="shared" si="0"/>
        <v>40000</v>
      </c>
    </row>
    <row r="16" spans="1:4" x14ac:dyDescent="0.45">
      <c r="A16" s="14" t="str" vm="30">
        <f>CUBEMEMBER("ThisWorkbookDataModel",{"[범위].[지역].&amp;[서울]","[범위].[장비].&amp;[NT005]"})</f>
        <v>NT005</v>
      </c>
      <c r="B16" vm="54">
        <f t="shared" si="0"/>
        <v>40000</v>
      </c>
    </row>
    <row r="17" spans="1:2" x14ac:dyDescent="0.45">
      <c r="A17" s="14" t="str" vm="22">
        <f>CUBEMEMBER("ThisWorkbookDataModel",{"[범위].[지역].&amp;[서울]","[범위].[장비].&amp;[NT006]"})</f>
        <v>NT006</v>
      </c>
      <c r="B17" vm="46">
        <f t="shared" si="0"/>
        <v>20000</v>
      </c>
    </row>
    <row r="18" spans="1:2" x14ac:dyDescent="0.45">
      <c r="A18" s="14" t="str" vm="14">
        <f>CUBEMEMBER("ThisWorkbookDataModel",{"[범위].[지역].&amp;[서울]","[범위].[장비].&amp;[NT007]"})</f>
        <v>NT007</v>
      </c>
      <c r="B18" vm="38">
        <f t="shared" si="0"/>
        <v>40000</v>
      </c>
    </row>
    <row r="19" spans="1:2" x14ac:dyDescent="0.45">
      <c r="A19" s="14" t="str" vm="5">
        <f>CUBEMEMBER("ThisWorkbookDataModel",{"[범위].[지역].&amp;[서울]","[범위].[장비].&amp;[NT008]"})</f>
        <v>NT008</v>
      </c>
      <c r="B19" vm="61">
        <f t="shared" si="0"/>
        <v>20000</v>
      </c>
    </row>
    <row r="20" spans="1:2" x14ac:dyDescent="0.45">
      <c r="A20" s="14" t="str" vm="29">
        <f>CUBEMEMBER("ThisWorkbookDataModel",{"[범위].[지역].&amp;[서울]","[범위].[장비].&amp;[NT010]"})</f>
        <v>NT010</v>
      </c>
      <c r="B20" vm="53">
        <f t="shared" si="0"/>
        <v>20000</v>
      </c>
    </row>
    <row r="21" spans="1:2" x14ac:dyDescent="0.45">
      <c r="A21" s="13" t="str" vm="21">
        <f>CUBEMEMBER("ThisWorkbookDataModel","[범위].[지역].&amp;[인천]")</f>
        <v>인천</v>
      </c>
      <c r="B21" vm="45">
        <f t="shared" si="0"/>
        <v>180000</v>
      </c>
    </row>
    <row r="22" spans="1:2" x14ac:dyDescent="0.45">
      <c r="A22" s="14" t="str" vm="13">
        <f>CUBEMEMBER("ThisWorkbookDataModel",{"[범위].[지역].&amp;[인천]","[범위].[장비].&amp;[NT002]"})</f>
        <v>NT002</v>
      </c>
      <c r="B22" vm="37">
        <f t="shared" si="0"/>
        <v>50000</v>
      </c>
    </row>
    <row r="23" spans="1:2" x14ac:dyDescent="0.45">
      <c r="A23" s="14" t="str" vm="4">
        <f>CUBEMEMBER("ThisWorkbookDataModel",{"[범위].[지역].&amp;[인천]","[범위].[장비].&amp;[NT005]"})</f>
        <v>NT005</v>
      </c>
      <c r="B23" vm="62">
        <f t="shared" si="0"/>
        <v>130000</v>
      </c>
    </row>
    <row r="24" spans="1:2" x14ac:dyDescent="0.45">
      <c r="A24" s="13" t="str" vm="28">
        <f>CUBEMEMBER("ThisWorkbookDataModel","[범위].[지역].&amp;[전남]")</f>
        <v>전남</v>
      </c>
      <c r="B24" vm="52">
        <f t="shared" si="0"/>
        <v>30000</v>
      </c>
    </row>
    <row r="25" spans="1:2" x14ac:dyDescent="0.45">
      <c r="A25" s="14" t="str" vm="20">
        <f>CUBEMEMBER("ThisWorkbookDataModel",{"[범위].[지역].&amp;[전남]","[범위].[장비].&amp;[NT010]"})</f>
        <v>NT010</v>
      </c>
      <c r="B25" vm="44">
        <f t="shared" si="0"/>
        <v>30000</v>
      </c>
    </row>
    <row r="26" spans="1:2" x14ac:dyDescent="0.45">
      <c r="A26" s="13" t="str" vm="12">
        <f>CUBEMEMBER("ThisWorkbookDataModel","[범위].[지역].&amp;[전북]")</f>
        <v>전북</v>
      </c>
      <c r="B26" vm="36">
        <f t="shared" si="0"/>
        <v>30000</v>
      </c>
    </row>
    <row r="27" spans="1:2" x14ac:dyDescent="0.45">
      <c r="A27" s="14" t="str" vm="3">
        <f>CUBEMEMBER("ThisWorkbookDataModel",{"[범위].[지역].&amp;[전북]","[범위].[장비].&amp;[NT009]"})</f>
        <v>NT009</v>
      </c>
      <c r="B27" vm="63">
        <f t="shared" si="0"/>
        <v>30000</v>
      </c>
    </row>
    <row r="28" spans="1:2" x14ac:dyDescent="0.45">
      <c r="A28" s="13" t="str" vm="27">
        <f>CUBEMEMBER("ThisWorkbookDataModel","[범위].[지역].&amp;[제주]")</f>
        <v>제주</v>
      </c>
      <c r="B28" vm="51">
        <f t="shared" si="0"/>
        <v>40000</v>
      </c>
    </row>
    <row r="29" spans="1:2" x14ac:dyDescent="0.45">
      <c r="A29" s="14" t="str" vm="19">
        <f>CUBEMEMBER("ThisWorkbookDataModel",{"[범위].[지역].&amp;[제주]","[범위].[장비].&amp;[NT004]"})</f>
        <v>NT004</v>
      </c>
      <c r="B29" vm="43">
        <f t="shared" si="0"/>
        <v>40000</v>
      </c>
    </row>
    <row r="30" spans="1:2" x14ac:dyDescent="0.45">
      <c r="A30" s="13" t="str" vm="11">
        <f>CUBEMEMBER("ThisWorkbookDataModel","[범위].[지역].&amp;[충남]")</f>
        <v>충남</v>
      </c>
      <c r="B30" vm="35">
        <f t="shared" si="0"/>
        <v>30000</v>
      </c>
    </row>
    <row r="31" spans="1:2" x14ac:dyDescent="0.45">
      <c r="A31" s="14" t="str" vm="2">
        <f>CUBEMEMBER("ThisWorkbookDataModel",{"[범위].[지역].&amp;[충남]","[범위].[장비].&amp;[NT010]"})</f>
        <v>NT010</v>
      </c>
      <c r="B31" vm="64">
        <f t="shared" si="0"/>
        <v>30000</v>
      </c>
    </row>
    <row r="32" spans="1:2" x14ac:dyDescent="0.45">
      <c r="A32" s="13" t="str" vm="26">
        <f>CUBEMEMBER("ThisWorkbookDataModel","[범위].[지역].&amp;[충북]")</f>
        <v>충북</v>
      </c>
      <c r="B32" vm="50">
        <f t="shared" si="0"/>
        <v>40000</v>
      </c>
    </row>
    <row r="33" spans="1:2" x14ac:dyDescent="0.45">
      <c r="A33" s="14" t="str" vm="18">
        <f>CUBEMEMBER("ThisWorkbookDataModel",{"[범위].[지역].&amp;[충북]","[범위].[장비].&amp;[NT001]"})</f>
        <v>NT001</v>
      </c>
      <c r="B33" vm="42">
        <f t="shared" si="0"/>
        <v>20000</v>
      </c>
    </row>
    <row r="34" spans="1:2" x14ac:dyDescent="0.45">
      <c r="A34" s="14" t="str" vm="10">
        <f>CUBEMEMBER("ThisWorkbookDataModel",{"[범위].[지역].&amp;[충북]","[범위].[장비].&amp;[NT003]"})</f>
        <v>NT003</v>
      </c>
      <c r="B34" vm="34">
        <f t="shared" si="0"/>
        <v>20000</v>
      </c>
    </row>
    <row r="35" spans="1:2" x14ac:dyDescent="0.45">
      <c r="A35" s="13" t="str" vm="1">
        <f>CUBEMEMBER("ThisWorkbookDataModel","[범위].[지역].[All]","총합계")</f>
        <v>총합계</v>
      </c>
      <c r="B35" vm="65">
        <f t="shared" si="0"/>
        <v>900000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F13" sqref="F13"/>
    </sheetView>
  </sheetViews>
  <sheetFormatPr defaultRowHeight="17" x14ac:dyDescent="0.4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오류측정</vt:lpstr>
      <vt:lpstr>노트북 대여 내역</vt:lpstr>
      <vt:lpstr>장비 점검 분석</vt:lpstr>
      <vt:lpstr>지역별 장비 대여 현황</vt:lpstr>
      <vt:lpstr>지출 현황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2019-08-04T05:45:20Z</dcterms:created>
  <dcterms:modified xsi:type="dcterms:W3CDTF">2019-08-13T02:36:10Z</dcterms:modified>
</cp:coreProperties>
</file>