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엑셀1강-14강정리노트 한0831\8강\"/>
    </mc:Choice>
  </mc:AlternateContent>
  <bookViews>
    <workbookView xWindow="0" yWindow="0" windowWidth="28800" windowHeight="12255" activeTab="1"/>
  </bookViews>
  <sheets>
    <sheet name="기본함수-2" sheetId="4" r:id="rId1"/>
    <sheet name="문자함수" sheetId="5" r:id="rId2"/>
  </sheets>
  <definedNames>
    <definedName name="_xlnm.Print_Area" localSheetId="0">'기본함수-2'!$B$2:$R$24</definedName>
  </definedNames>
  <calcPr calcId="162913"/>
</workbook>
</file>

<file path=xl/calcChain.xml><?xml version="1.0" encoding="utf-8"?>
<calcChain xmlns="http://schemas.openxmlformats.org/spreadsheetml/2006/main">
  <c r="N5" i="5" l="1"/>
  <c r="N4" i="5"/>
  <c r="I6" i="5"/>
  <c r="I4" i="5"/>
  <c r="I5" i="5"/>
  <c r="H5" i="5"/>
  <c r="H6" i="5"/>
  <c r="H7" i="5"/>
  <c r="H8" i="5"/>
  <c r="H4" i="5"/>
  <c r="G5" i="5"/>
  <c r="G6" i="5"/>
  <c r="G7" i="5"/>
  <c r="G8" i="5"/>
  <c r="G4" i="5"/>
  <c r="F5" i="5"/>
  <c r="F6" i="5"/>
  <c r="F7" i="5"/>
  <c r="F8" i="5"/>
  <c r="F4" i="5"/>
  <c r="E5" i="5"/>
  <c r="E6" i="5"/>
  <c r="E7" i="5"/>
  <c r="E8" i="5"/>
  <c r="E4" i="5"/>
  <c r="L5" i="5"/>
  <c r="L6" i="5"/>
  <c r="L7" i="5"/>
  <c r="L8" i="5"/>
  <c r="L4" i="5"/>
  <c r="M4" i="5"/>
  <c r="M5" i="5"/>
  <c r="M6" i="5"/>
  <c r="M7" i="5"/>
  <c r="M8" i="5"/>
  <c r="K5" i="5"/>
  <c r="K6" i="5"/>
  <c r="K7" i="5"/>
  <c r="K8" i="5"/>
  <c r="K4" i="5"/>
  <c r="Q17" i="4"/>
  <c r="P17" i="4"/>
  <c r="Q16" i="4"/>
  <c r="P16" i="4"/>
  <c r="Q12" i="4"/>
  <c r="Q11" i="4"/>
  <c r="P12" i="4"/>
  <c r="P11" i="4"/>
  <c r="O12" i="4"/>
  <c r="O11" i="4"/>
  <c r="P7" i="4"/>
  <c r="P6" i="4"/>
  <c r="P5" i="4"/>
  <c r="P4" i="4"/>
  <c r="H6" i="4"/>
  <c r="H7" i="4"/>
  <c r="H8" i="4"/>
  <c r="H9" i="4"/>
  <c r="H10" i="4"/>
  <c r="H11" i="4"/>
  <c r="H12" i="4"/>
  <c r="H13" i="4"/>
  <c r="H14" i="4"/>
  <c r="H5" i="4"/>
  <c r="I6" i="4"/>
  <c r="I7" i="4"/>
  <c r="I8" i="4"/>
  <c r="I9" i="4"/>
  <c r="I10" i="4"/>
  <c r="I11" i="4"/>
  <c r="I12" i="4"/>
  <c r="I13" i="4"/>
  <c r="I14" i="4"/>
  <c r="I5" i="4"/>
</calcChain>
</file>

<file path=xl/sharedStrings.xml><?xml version="1.0" encoding="utf-8"?>
<sst xmlns="http://schemas.openxmlformats.org/spreadsheetml/2006/main" count="130" uniqueCount="103">
  <si>
    <t>번호</t>
    <phoneticPr fontId="2" type="noConversion"/>
  </si>
  <si>
    <t>이름</t>
    <phoneticPr fontId="2" type="noConversion"/>
  </si>
  <si>
    <t>합격여부</t>
    <phoneticPr fontId="2" type="noConversion"/>
  </si>
  <si>
    <t>평균</t>
    <phoneticPr fontId="2" type="noConversion"/>
  </si>
  <si>
    <t>응시여부</t>
    <phoneticPr fontId="2" type="noConversion"/>
  </si>
  <si>
    <t>구이서</t>
    <phoneticPr fontId="2" type="noConversion"/>
  </si>
  <si>
    <t>김이정</t>
    <phoneticPr fontId="2" type="noConversion"/>
  </si>
  <si>
    <t>오지수</t>
    <phoneticPr fontId="2" type="noConversion"/>
  </si>
  <si>
    <t>김선후</t>
    <phoneticPr fontId="2" type="noConversion"/>
  </si>
  <si>
    <t>하진희</t>
    <phoneticPr fontId="2" type="noConversion"/>
  </si>
  <si>
    <t>강현진</t>
    <phoneticPr fontId="2" type="noConversion"/>
  </si>
  <si>
    <t>김진솔</t>
    <phoneticPr fontId="2" type="noConversion"/>
  </si>
  <si>
    <t>박서준</t>
    <phoneticPr fontId="2" type="noConversion"/>
  </si>
  <si>
    <t>김성희</t>
    <phoneticPr fontId="2" type="noConversion"/>
  </si>
  <si>
    <t>이지서</t>
    <phoneticPr fontId="2" type="noConversion"/>
  </si>
  <si>
    <t>국어</t>
    <phoneticPr fontId="2" type="noConversion"/>
  </si>
  <si>
    <t>수학</t>
    <phoneticPr fontId="2" type="noConversion"/>
  </si>
  <si>
    <t>반별 분석</t>
    <phoneticPr fontId="4" type="noConversion"/>
  </si>
  <si>
    <t>반</t>
    <phoneticPr fontId="4" type="noConversion"/>
  </si>
  <si>
    <t>총점</t>
    <phoneticPr fontId="4" type="noConversion"/>
  </si>
  <si>
    <t>평균</t>
    <phoneticPr fontId="4" type="noConversion"/>
  </si>
  <si>
    <t>학생수</t>
    <phoneticPr fontId="4" type="noConversion"/>
  </si>
  <si>
    <t>반별-성별 평균 분석</t>
    <phoneticPr fontId="4" type="noConversion"/>
  </si>
  <si>
    <t>조건</t>
    <phoneticPr fontId="4" type="noConversion"/>
  </si>
  <si>
    <t>성별</t>
    <phoneticPr fontId="4" type="noConversion"/>
  </si>
  <si>
    <t>남</t>
    <phoneticPr fontId="4" type="noConversion"/>
  </si>
  <si>
    <t>여</t>
    <phoneticPr fontId="4" type="noConversion"/>
  </si>
  <si>
    <t>총학생수</t>
    <phoneticPr fontId="4" type="noConversion"/>
  </si>
  <si>
    <t>반</t>
    <phoneticPr fontId="4" type="noConversion"/>
  </si>
  <si>
    <t>A반</t>
    <phoneticPr fontId="4" type="noConversion"/>
  </si>
  <si>
    <t>B반</t>
    <phoneticPr fontId="4" type="noConversion"/>
  </si>
  <si>
    <t>A반</t>
    <phoneticPr fontId="4" type="noConversion"/>
  </si>
  <si>
    <t>B반</t>
    <phoneticPr fontId="4" type="noConversion"/>
  </si>
  <si>
    <t>총점</t>
    <phoneticPr fontId="4" type="noConversion"/>
  </si>
  <si>
    <t>응시자수</t>
    <phoneticPr fontId="4" type="noConversion"/>
  </si>
  <si>
    <t>미응시자수</t>
    <phoneticPr fontId="4" type="noConversion"/>
  </si>
  <si>
    <t>평균 60 이상 학생수</t>
    <phoneticPr fontId="4" type="noConversion"/>
  </si>
  <si>
    <t>성별</t>
    <phoneticPr fontId="4" type="noConversion"/>
  </si>
  <si>
    <t>남</t>
    <phoneticPr fontId="4" type="noConversion"/>
  </si>
  <si>
    <t>여</t>
    <phoneticPr fontId="4" type="noConversion"/>
  </si>
  <si>
    <t>성적현황</t>
    <phoneticPr fontId="4" type="noConversion"/>
  </si>
  <si>
    <t>분석표</t>
    <phoneticPr fontId="4" type="noConversion"/>
  </si>
  <si>
    <t>이름</t>
    <phoneticPr fontId="2" type="noConversion"/>
  </si>
  <si>
    <t>주민등록번호</t>
    <phoneticPr fontId="2" type="noConversion"/>
  </si>
  <si>
    <t>생일</t>
    <phoneticPr fontId="2" type="noConversion"/>
  </si>
  <si>
    <t>성별</t>
    <phoneticPr fontId="2" type="noConversion"/>
  </si>
  <si>
    <t>하진희</t>
  </si>
  <si>
    <t>강현진</t>
  </si>
  <si>
    <t>김진솔</t>
  </si>
  <si>
    <t>박서준</t>
  </si>
  <si>
    <t>김성희</t>
  </si>
  <si>
    <t>921111-1122222</t>
    <phoneticPr fontId="2" type="noConversion"/>
  </si>
  <si>
    <t>950902-2099999</t>
    <phoneticPr fontId="2" type="noConversion"/>
  </si>
  <si>
    <t>930607-2222222</t>
    <phoneticPr fontId="2" type="noConversion"/>
  </si>
  <si>
    <t>990706-1111111</t>
    <phoneticPr fontId="2" type="noConversion"/>
  </si>
  <si>
    <t>891105-2222111</t>
    <phoneticPr fontId="2" type="noConversion"/>
  </si>
  <si>
    <t>HaJH</t>
    <phoneticPr fontId="2" type="noConversion"/>
  </si>
  <si>
    <t>KangHJ</t>
    <phoneticPr fontId="2" type="noConversion"/>
  </si>
  <si>
    <t>KimJS</t>
    <phoneticPr fontId="2" type="noConversion"/>
  </si>
  <si>
    <t>ParkSJ</t>
    <phoneticPr fontId="2" type="noConversion"/>
  </si>
  <si>
    <t>KimSH</t>
    <phoneticPr fontId="2" type="noConversion"/>
  </si>
  <si>
    <t>월</t>
    <phoneticPr fontId="4" type="noConversion"/>
  </si>
  <si>
    <t>일</t>
    <phoneticPr fontId="4" type="noConversion"/>
  </si>
  <si>
    <t>영문 이름</t>
    <phoneticPr fontId="2" type="noConversion"/>
  </si>
  <si>
    <t>성별구분되는 자리추출</t>
    <phoneticPr fontId="4" type="noConversion"/>
  </si>
  <si>
    <t>대소문자
바꾸기</t>
    <phoneticPr fontId="2" type="noConversion"/>
  </si>
  <si>
    <t>최댓값</t>
    <phoneticPr fontId="2" type="noConversion"/>
  </si>
  <si>
    <t>최솟값</t>
    <phoneticPr fontId="2" type="noConversion"/>
  </si>
  <si>
    <t>합계</t>
  </si>
  <si>
    <t>평균</t>
  </si>
  <si>
    <t>SUMIF,COUNTIF,AVERAGEIF</t>
  </si>
  <si>
    <t>조건에 맞는 것만 연산</t>
  </si>
  <si>
    <r>
      <t>SUM</t>
    </r>
    <r>
      <rPr>
        <sz val="12"/>
        <rFont val="나눔고딕"/>
        <family val="3"/>
        <charset val="129"/>
      </rPr>
      <t>(합계할 데이터 범위)</t>
    </r>
  </si>
  <si>
    <r>
      <t>AVERAGE</t>
    </r>
    <r>
      <rPr>
        <sz val="12"/>
        <rFont val="나눔고딕"/>
        <family val="3"/>
        <charset val="129"/>
      </rPr>
      <t>(평균을 구할 데이터 범위)</t>
    </r>
  </si>
  <si>
    <r>
      <t>IF</t>
    </r>
    <r>
      <rPr>
        <sz val="12"/>
        <rFont val="나눔고딕"/>
        <family val="3"/>
        <charset val="129"/>
      </rPr>
      <t>(조건식, ①맞으면 나올 값, ②틀리면 나올 값)</t>
    </r>
  </si>
  <si>
    <r>
      <t>COUNT</t>
    </r>
    <r>
      <rPr>
        <sz val="12"/>
        <rFont val="나눔고딕"/>
        <family val="3"/>
        <charset val="129"/>
      </rPr>
      <t>(범위)</t>
    </r>
  </si>
  <si>
    <r>
      <t>CONNTA</t>
    </r>
    <r>
      <rPr>
        <sz val="12"/>
        <rFont val="나눔고딕"/>
        <family val="3"/>
        <charset val="129"/>
      </rPr>
      <t>(범위)</t>
    </r>
  </si>
  <si>
    <r>
      <t>COUNTBLANK</t>
    </r>
    <r>
      <rPr>
        <sz val="12"/>
        <rFont val="나눔고딕"/>
        <family val="3"/>
        <charset val="129"/>
      </rPr>
      <t>(범위)</t>
    </r>
  </si>
  <si>
    <r>
      <t>MAX</t>
    </r>
    <r>
      <rPr>
        <sz val="12"/>
        <rFont val="나눔고딕"/>
        <family val="3"/>
        <charset val="129"/>
      </rPr>
      <t>(최댓값을 찾을 범위)</t>
    </r>
    <phoneticPr fontId="4" type="noConversion"/>
  </si>
  <si>
    <t>최댓값</t>
    <phoneticPr fontId="4" type="noConversion"/>
  </si>
  <si>
    <r>
      <t>MIN</t>
    </r>
    <r>
      <rPr>
        <sz val="12"/>
        <rFont val="나눔고딕"/>
        <family val="3"/>
        <charset val="129"/>
      </rPr>
      <t>(최솟값을 찾을 범위)</t>
    </r>
    <phoneticPr fontId="4" type="noConversion"/>
  </si>
  <si>
    <t>최솟값</t>
    <phoneticPr fontId="4" type="noConversion"/>
  </si>
  <si>
    <r>
      <t>조건식</t>
    </r>
    <r>
      <rPr>
        <sz val="12"/>
        <rFont val="나눔고딕"/>
        <family val="3"/>
        <charset val="129"/>
      </rPr>
      <t>이 맞으면 ①, 틀리면 ②를 출력</t>
    </r>
    <phoneticPr fontId="4" type="noConversion"/>
  </si>
  <si>
    <t>응시</t>
    <phoneticPr fontId="4" type="noConversion"/>
  </si>
  <si>
    <t>CONCATENATE</t>
    <phoneticPr fontId="2" type="noConversion"/>
  </si>
  <si>
    <t>문자나 셀 안의 내용들을 연결</t>
    <phoneticPr fontId="2" type="noConversion"/>
  </si>
  <si>
    <t>해당 범위에서 숫자가 들어 있는 셀의 개수</t>
    <phoneticPr fontId="4" type="noConversion"/>
  </si>
  <si>
    <t>해당 범위에서 비어 있지 않은 셀의 개수</t>
    <phoneticPr fontId="4" type="noConversion"/>
  </si>
  <si>
    <t>해당 범위에서 비어 있는 셀의 개수</t>
    <phoneticPr fontId="4" type="noConversion"/>
  </si>
  <si>
    <r>
      <t>LEFT</t>
    </r>
    <r>
      <rPr>
        <sz val="12"/>
        <color theme="1"/>
        <rFont val="나눔고딕"/>
        <family val="3"/>
        <charset val="129"/>
      </rPr>
      <t>(①문자, ②개수)</t>
    </r>
    <phoneticPr fontId="2" type="noConversion"/>
  </si>
  <si>
    <r>
      <t>RIGHT</t>
    </r>
    <r>
      <rPr>
        <sz val="12"/>
        <color theme="1"/>
        <rFont val="나눔고딕"/>
        <family val="3"/>
        <charset val="129"/>
      </rPr>
      <t>(①문자, ②개수)</t>
    </r>
    <phoneticPr fontId="2" type="noConversion"/>
  </si>
  <si>
    <r>
      <t>MID</t>
    </r>
    <r>
      <rPr>
        <sz val="12"/>
        <color theme="1"/>
        <rFont val="나눔고딕"/>
        <family val="3"/>
        <charset val="129"/>
      </rPr>
      <t>(①문자, ②시작위치, ③개수)</t>
    </r>
    <phoneticPr fontId="2" type="noConversion"/>
  </si>
  <si>
    <r>
      <t>왼쪽</t>
    </r>
    <r>
      <rPr>
        <sz val="12"/>
        <color theme="1"/>
        <rFont val="나눔고딕"/>
        <family val="3"/>
        <charset val="129"/>
      </rPr>
      <t>에서부터 ②개 만큼 ①의 문자 추출하기</t>
    </r>
    <phoneticPr fontId="2" type="noConversion"/>
  </si>
  <si>
    <r>
      <t>왼쪽</t>
    </r>
    <r>
      <rPr>
        <sz val="12"/>
        <color theme="1"/>
        <rFont val="나눔고딕"/>
        <family val="3"/>
        <charset val="129"/>
      </rPr>
      <t>에서부터 ②개 만큼 ①의 문자 추출하기</t>
    </r>
    <phoneticPr fontId="2" type="noConversion"/>
  </si>
  <si>
    <t>LOWER,UPPER,PROPER</t>
    <phoneticPr fontId="2" type="noConversion"/>
  </si>
  <si>
    <t>대문자, 소문자, 첫글자만 대문자로 바꾸기</t>
    <phoneticPr fontId="2" type="noConversion"/>
  </si>
  <si>
    <t>박</t>
    <phoneticPr fontId="4" type="noConversion"/>
  </si>
  <si>
    <t>이</t>
    <phoneticPr fontId="4" type="noConversion"/>
  </si>
  <si>
    <t>김</t>
    <phoneticPr fontId="4" type="noConversion"/>
  </si>
  <si>
    <t>왼</t>
    <phoneticPr fontId="2" type="noConversion"/>
  </si>
  <si>
    <t>중간</t>
    <phoneticPr fontId="2" type="noConversion"/>
  </si>
  <si>
    <t>오른</t>
    <phoneticPr fontId="2" type="noConversion"/>
  </si>
  <si>
    <r>
      <t>왼쪽</t>
    </r>
    <r>
      <rPr>
        <sz val="12"/>
        <color theme="1"/>
        <rFont val="나눔고딕"/>
        <family val="3"/>
        <charset val="129"/>
      </rPr>
      <t>에서부터 ②의 위치에서 시작하여 
 ③개 만큼  ①의 문자 추출하기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</si>
</sst>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yyyy&quot;/&quot;m&quot;/&quot;d"/>
  </numFmts>
  <fonts count="17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8"/>
      <color theme="9" tint="-0.249977111117893"/>
      <name val="나눔고딕"/>
      <family val="3"/>
      <charset val="129"/>
    </font>
    <font>
      <b/>
      <u val="double"/>
      <sz val="18"/>
      <color theme="3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4"/>
      <color theme="3" tint="-0.249977111117893"/>
      <name val="나눔고딕"/>
      <family val="3"/>
      <charset val="129"/>
    </font>
    <font>
      <b/>
      <sz val="12"/>
      <color theme="0"/>
      <name val="나눔고딕"/>
      <family val="3"/>
      <charset val="129"/>
    </font>
    <font>
      <b/>
      <sz val="12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double">
        <color theme="3" tint="-0.249977111117893"/>
      </right>
      <top/>
      <bottom/>
      <diagonal/>
    </border>
    <border>
      <left/>
      <right/>
      <top/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9" xfId="0" applyFont="1" applyBorder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3" xfId="0" applyFont="1" applyBorder="1">
      <alignment vertical="center"/>
    </xf>
    <xf numFmtId="0" fontId="9" fillId="0" borderId="0" xfId="0" applyFo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3" xfId="0" applyFont="1" applyFill="1" applyBorder="1">
      <alignment vertical="center"/>
    </xf>
    <xf numFmtId="0" fontId="12" fillId="2" borderId="3" xfId="2" applyFont="1" applyBorder="1" applyAlignment="1">
      <alignment horizontal="center" vertical="center" wrapText="1"/>
    </xf>
    <xf numFmtId="0" fontId="12" fillId="2" borderId="5" xfId="2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77" fontId="13" fillId="0" borderId="2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3" fillId="6" borderId="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2" fillId="2" borderId="21" xfId="2" applyFont="1" applyBorder="1" applyAlignment="1">
      <alignment horizontal="center" vertical="center" wrapText="1"/>
    </xf>
    <xf numFmtId="0" fontId="12" fillId="2" borderId="24" xfId="2" applyFont="1" applyBorder="1" applyAlignment="1">
      <alignment horizontal="center" vertical="center"/>
    </xf>
    <xf numFmtId="0" fontId="12" fillId="2" borderId="18" xfId="2" applyFont="1" applyBorder="1" applyAlignment="1">
      <alignment horizontal="center" vertical="center" wrapText="1"/>
    </xf>
    <xf numFmtId="0" fontId="12" fillId="2" borderId="23" xfId="2" applyFont="1" applyBorder="1" applyAlignment="1">
      <alignment horizontal="center" vertical="center" wrapText="1"/>
    </xf>
    <xf numFmtId="0" fontId="12" fillId="2" borderId="17" xfId="2" applyFont="1" applyBorder="1" applyAlignment="1">
      <alignment horizontal="center" vertical="center"/>
    </xf>
    <xf numFmtId="0" fontId="12" fillId="2" borderId="22" xfId="2" applyFont="1" applyBorder="1" applyAlignment="1">
      <alignment horizontal="center" vertical="center"/>
    </xf>
    <xf numFmtId="0" fontId="12" fillId="2" borderId="18" xfId="2" applyFont="1" applyBorder="1" applyAlignment="1">
      <alignment horizontal="center" vertical="center"/>
    </xf>
    <xf numFmtId="0" fontId="12" fillId="2" borderId="23" xfId="2" applyFont="1" applyBorder="1" applyAlignment="1">
      <alignment horizontal="center" vertical="center"/>
    </xf>
    <xf numFmtId="0" fontId="12" fillId="2" borderId="19" xfId="2" applyFont="1" applyBorder="1" applyAlignment="1">
      <alignment horizontal="center" vertical="center" wrapText="1"/>
    </xf>
    <xf numFmtId="0" fontId="12" fillId="2" borderId="20" xfId="2" applyFont="1" applyBorder="1" applyAlignment="1">
      <alignment horizontal="center" vertical="center" wrapText="1"/>
    </xf>
    <xf numFmtId="0" fontId="12" fillId="2" borderId="1" xfId="2" applyFont="1" applyBorder="1" applyAlignment="1">
      <alignment horizontal="center" vertical="center" wrapText="1"/>
    </xf>
    <xf numFmtId="0" fontId="12" fillId="2" borderId="3" xfId="2" applyFont="1" applyBorder="1" applyAlignment="1">
      <alignment horizontal="center" vertical="center" wrapText="1"/>
    </xf>
  </cellXfs>
  <cellStyles count="3">
    <cellStyle name="강조색5" xfId="2" builtinId="45"/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8"/>
  <sheetViews>
    <sheetView zoomScaleNormal="100" workbookViewId="0">
      <selection activeCell="Q24" sqref="Q24"/>
    </sheetView>
  </sheetViews>
  <sheetFormatPr defaultRowHeight="16.5" x14ac:dyDescent="0.3"/>
  <cols>
    <col min="1" max="1" width="1.75" customWidth="1"/>
    <col min="2" max="2" width="5.75" bestFit="1" customWidth="1"/>
    <col min="3" max="3" width="5.75" customWidth="1"/>
    <col min="4" max="4" width="7.125" bestFit="1" customWidth="1"/>
    <col min="5" max="5" width="5" customWidth="1"/>
    <col min="6" max="7" width="5.75" bestFit="1" customWidth="1"/>
    <col min="8" max="8" width="5.75" customWidth="1"/>
    <col min="9" max="9" width="8" customWidth="1"/>
    <col min="10" max="10" width="8.125" customWidth="1"/>
    <col min="11" max="11" width="9.25" bestFit="1" customWidth="1"/>
    <col min="12" max="13" width="2.875" customWidth="1"/>
    <col min="14" max="14" width="6.5" customWidth="1"/>
    <col min="15" max="15" width="13.375" customWidth="1"/>
    <col min="16" max="16" width="9.625" bestFit="1" customWidth="1"/>
    <col min="18" max="18" width="3.25" customWidth="1"/>
  </cols>
  <sheetData>
    <row r="1" spans="1:26" ht="3" customHeight="1" thickBot="1" x14ac:dyDescent="0.35">
      <c r="M1" s="2"/>
      <c r="N1" s="2"/>
      <c r="O1" s="2"/>
      <c r="P1" s="2"/>
      <c r="Q1" s="2"/>
    </row>
    <row r="2" spans="1:26" ht="26.25" customHeight="1" thickTop="1" x14ac:dyDescent="0.3">
      <c r="A2" s="7"/>
      <c r="B2" s="44" t="s">
        <v>40</v>
      </c>
      <c r="C2" s="44"/>
      <c r="D2" s="44"/>
      <c r="E2" s="44"/>
      <c r="F2" s="44"/>
      <c r="G2" s="44"/>
      <c r="H2" s="44"/>
      <c r="I2" s="44"/>
      <c r="J2" s="44"/>
      <c r="K2" s="44"/>
      <c r="L2" s="8"/>
      <c r="M2" s="9"/>
      <c r="N2" s="45" t="s">
        <v>41</v>
      </c>
      <c r="O2" s="45"/>
      <c r="P2" s="45"/>
      <c r="Q2" s="45"/>
      <c r="R2" s="4"/>
    </row>
    <row r="3" spans="1:26" ht="4.5" customHeight="1" x14ac:dyDescent="0.3">
      <c r="A3" s="5"/>
      <c r="B3" s="10"/>
      <c r="C3" s="10"/>
      <c r="D3" s="10"/>
      <c r="E3" s="10"/>
      <c r="F3" s="10"/>
      <c r="G3" s="11"/>
      <c r="H3" s="11"/>
      <c r="I3" s="10"/>
      <c r="J3" s="10"/>
      <c r="K3" s="10"/>
      <c r="L3" s="12"/>
      <c r="M3" s="10"/>
      <c r="N3" s="10"/>
      <c r="O3" s="10"/>
      <c r="P3" s="10"/>
      <c r="Q3" s="10"/>
      <c r="R3" s="1"/>
    </row>
    <row r="4" spans="1:26" ht="19.5" customHeight="1" x14ac:dyDescent="0.3">
      <c r="A4" s="5"/>
      <c r="B4" s="13" t="s">
        <v>0</v>
      </c>
      <c r="C4" s="13" t="s">
        <v>28</v>
      </c>
      <c r="D4" s="13" t="s">
        <v>1</v>
      </c>
      <c r="E4" s="13" t="s">
        <v>37</v>
      </c>
      <c r="F4" s="14" t="s">
        <v>15</v>
      </c>
      <c r="G4" s="14" t="s">
        <v>16</v>
      </c>
      <c r="H4" s="14" t="s">
        <v>33</v>
      </c>
      <c r="I4" s="14" t="s">
        <v>3</v>
      </c>
      <c r="J4" s="13" t="s">
        <v>2</v>
      </c>
      <c r="K4" s="13" t="s">
        <v>4</v>
      </c>
      <c r="L4" s="12"/>
      <c r="M4" s="10"/>
      <c r="N4" s="39" t="s">
        <v>27</v>
      </c>
      <c r="O4" s="40"/>
      <c r="P4" s="42">
        <f>COUNT(B5:B14)</f>
        <v>10</v>
      </c>
      <c r="Q4" s="43"/>
      <c r="R4" s="1"/>
    </row>
    <row r="5" spans="1:26" x14ac:dyDescent="0.3">
      <c r="A5" s="5"/>
      <c r="B5" s="13">
        <v>1</v>
      </c>
      <c r="C5" s="13" t="s">
        <v>29</v>
      </c>
      <c r="D5" s="15" t="s">
        <v>5</v>
      </c>
      <c r="E5" s="15" t="s">
        <v>38</v>
      </c>
      <c r="F5" s="16">
        <v>90</v>
      </c>
      <c r="G5" s="15">
        <v>89</v>
      </c>
      <c r="H5" s="15">
        <f>SUM(F5:G5)</f>
        <v>179</v>
      </c>
      <c r="I5" s="17">
        <f>AVERAGE(F5:G5)</f>
        <v>89.5</v>
      </c>
      <c r="J5" s="16"/>
      <c r="K5" s="16" t="s">
        <v>83</v>
      </c>
      <c r="L5" s="12"/>
      <c r="M5" s="10"/>
      <c r="N5" s="39" t="s">
        <v>34</v>
      </c>
      <c r="O5" s="40"/>
      <c r="P5" s="42">
        <f>COUNTA(K5:K14)</f>
        <v>8</v>
      </c>
      <c r="Q5" s="43"/>
      <c r="R5" s="1"/>
    </row>
    <row r="6" spans="1:26" x14ac:dyDescent="0.3">
      <c r="A6" s="5"/>
      <c r="B6" s="13">
        <v>2</v>
      </c>
      <c r="C6" s="13" t="s">
        <v>30</v>
      </c>
      <c r="D6" s="15" t="s">
        <v>6</v>
      </c>
      <c r="E6" s="15" t="s">
        <v>39</v>
      </c>
      <c r="F6" s="15">
        <v>78</v>
      </c>
      <c r="G6" s="16">
        <v>45</v>
      </c>
      <c r="H6" s="15">
        <f t="shared" ref="H6:H14" si="0">SUM(F6:G6)</f>
        <v>123</v>
      </c>
      <c r="I6" s="17">
        <f t="shared" ref="I6:I14" si="1">AVERAGE(F6:G6)</f>
        <v>61.5</v>
      </c>
      <c r="J6" s="16"/>
      <c r="K6" s="16" t="s">
        <v>83</v>
      </c>
      <c r="L6" s="12"/>
      <c r="M6" s="10"/>
      <c r="N6" s="39" t="s">
        <v>35</v>
      </c>
      <c r="O6" s="40"/>
      <c r="P6" s="42">
        <f>COUNTBLANK(K5:K14)</f>
        <v>2</v>
      </c>
      <c r="Q6" s="43"/>
      <c r="R6" s="1"/>
    </row>
    <row r="7" spans="1:26" x14ac:dyDescent="0.3">
      <c r="A7" s="5"/>
      <c r="B7" s="13">
        <v>3</v>
      </c>
      <c r="C7" s="13" t="s">
        <v>31</v>
      </c>
      <c r="D7" s="15" t="s">
        <v>7</v>
      </c>
      <c r="E7" s="15" t="s">
        <v>38</v>
      </c>
      <c r="F7" s="15">
        <v>0</v>
      </c>
      <c r="G7" s="15">
        <v>0</v>
      </c>
      <c r="H7" s="15">
        <f t="shared" si="0"/>
        <v>0</v>
      </c>
      <c r="I7" s="17">
        <f t="shared" si="1"/>
        <v>0</v>
      </c>
      <c r="J7" s="16"/>
      <c r="K7" s="16" t="s">
        <v>83</v>
      </c>
      <c r="L7" s="12"/>
      <c r="M7" s="10"/>
      <c r="N7" s="39" t="s">
        <v>36</v>
      </c>
      <c r="O7" s="40"/>
      <c r="P7" s="42">
        <f>COUNTIF(I5:I14,"&gt;=60")</f>
        <v>6</v>
      </c>
      <c r="Q7" s="43"/>
      <c r="R7" s="1"/>
    </row>
    <row r="8" spans="1:26" x14ac:dyDescent="0.3">
      <c r="A8" s="5"/>
      <c r="B8" s="13">
        <v>4</v>
      </c>
      <c r="C8" s="13" t="s">
        <v>32</v>
      </c>
      <c r="D8" s="15" t="s">
        <v>8</v>
      </c>
      <c r="E8" s="15" t="s">
        <v>38</v>
      </c>
      <c r="F8" s="15">
        <v>33</v>
      </c>
      <c r="G8" s="15">
        <v>44</v>
      </c>
      <c r="H8" s="15">
        <f t="shared" si="0"/>
        <v>77</v>
      </c>
      <c r="I8" s="17">
        <f t="shared" si="1"/>
        <v>38.5</v>
      </c>
      <c r="J8" s="16"/>
      <c r="K8" s="16" t="s">
        <v>83</v>
      </c>
      <c r="L8" s="12"/>
      <c r="M8" s="10"/>
      <c r="N8" s="10"/>
      <c r="O8" s="10"/>
      <c r="P8" s="10"/>
      <c r="Q8" s="10"/>
      <c r="R8" s="1"/>
    </row>
    <row r="9" spans="1:26" x14ac:dyDescent="0.3">
      <c r="A9" s="5"/>
      <c r="B9" s="13">
        <v>5</v>
      </c>
      <c r="C9" s="13" t="s">
        <v>31</v>
      </c>
      <c r="D9" s="15" t="s">
        <v>9</v>
      </c>
      <c r="E9" s="15" t="s">
        <v>39</v>
      </c>
      <c r="F9" s="15">
        <v>95</v>
      </c>
      <c r="G9" s="15">
        <v>85</v>
      </c>
      <c r="H9" s="15">
        <f t="shared" si="0"/>
        <v>180</v>
      </c>
      <c r="I9" s="17">
        <f t="shared" si="1"/>
        <v>90</v>
      </c>
      <c r="J9" s="16"/>
      <c r="K9" s="16" t="s">
        <v>83</v>
      </c>
      <c r="L9" s="12"/>
      <c r="M9" s="10"/>
      <c r="N9" s="41" t="s">
        <v>17</v>
      </c>
      <c r="O9" s="41"/>
      <c r="P9" s="41"/>
      <c r="Q9" s="41"/>
      <c r="R9" s="1"/>
    </row>
    <row r="10" spans="1:26" x14ac:dyDescent="0.3">
      <c r="A10" s="5"/>
      <c r="B10" s="13">
        <v>6</v>
      </c>
      <c r="C10" s="13" t="s">
        <v>31</v>
      </c>
      <c r="D10" s="15" t="s">
        <v>10</v>
      </c>
      <c r="E10" s="15" t="s">
        <v>38</v>
      </c>
      <c r="F10" s="15">
        <v>0</v>
      </c>
      <c r="G10" s="15">
        <v>0</v>
      </c>
      <c r="H10" s="15">
        <f t="shared" si="0"/>
        <v>0</v>
      </c>
      <c r="I10" s="17">
        <f t="shared" si="1"/>
        <v>0</v>
      </c>
      <c r="J10" s="16"/>
      <c r="K10" s="16"/>
      <c r="L10" s="12"/>
      <c r="M10" s="10"/>
      <c r="N10" s="18" t="s">
        <v>18</v>
      </c>
      <c r="O10" s="18" t="s">
        <v>19</v>
      </c>
      <c r="P10" s="18" t="s">
        <v>20</v>
      </c>
      <c r="Q10" s="18" t="s">
        <v>21</v>
      </c>
      <c r="R10" s="1"/>
    </row>
    <row r="11" spans="1:26" x14ac:dyDescent="0.3">
      <c r="A11" s="5"/>
      <c r="B11" s="13">
        <v>7</v>
      </c>
      <c r="C11" s="13" t="s">
        <v>32</v>
      </c>
      <c r="D11" s="16" t="s">
        <v>11</v>
      </c>
      <c r="E11" s="16" t="s">
        <v>38</v>
      </c>
      <c r="F11" s="16">
        <v>90</v>
      </c>
      <c r="G11" s="15">
        <v>89</v>
      </c>
      <c r="H11" s="15">
        <f t="shared" si="0"/>
        <v>179</v>
      </c>
      <c r="I11" s="17">
        <f t="shared" si="1"/>
        <v>89.5</v>
      </c>
      <c r="J11" s="16"/>
      <c r="K11" s="16" t="s">
        <v>83</v>
      </c>
      <c r="L11" s="12"/>
      <c r="M11" s="10"/>
      <c r="N11" s="15" t="s">
        <v>29</v>
      </c>
      <c r="O11" s="15">
        <f>SUMIF(C5:C14,"=A반",H5:H14)</f>
        <v>359</v>
      </c>
      <c r="P11" s="15">
        <f>AVERAGEIF(C5:C14,N11,I5:I14)</f>
        <v>35.9</v>
      </c>
      <c r="Q11" s="19">
        <f>COUNTIF(C5:C14,N11)</f>
        <v>5</v>
      </c>
      <c r="R11" s="1"/>
    </row>
    <row r="12" spans="1:26" x14ac:dyDescent="0.3">
      <c r="A12" s="5"/>
      <c r="B12" s="13">
        <v>8</v>
      </c>
      <c r="C12" s="13" t="s">
        <v>32</v>
      </c>
      <c r="D12" s="15" t="s">
        <v>12</v>
      </c>
      <c r="E12" s="15" t="s">
        <v>39</v>
      </c>
      <c r="F12" s="15">
        <v>78</v>
      </c>
      <c r="G12" s="16">
        <v>45</v>
      </c>
      <c r="H12" s="15">
        <f t="shared" si="0"/>
        <v>123</v>
      </c>
      <c r="I12" s="17">
        <f t="shared" si="1"/>
        <v>61.5</v>
      </c>
      <c r="J12" s="16"/>
      <c r="K12" s="16" t="s">
        <v>83</v>
      </c>
      <c r="L12" s="12"/>
      <c r="M12" s="10"/>
      <c r="N12" s="15" t="s">
        <v>30</v>
      </c>
      <c r="O12" s="15">
        <f>SUMIF(C5:C14,"B반",H5:H14)</f>
        <v>688</v>
      </c>
      <c r="P12" s="15">
        <f>AVERAGEIF(C5:C14,N12,I5:I14)</f>
        <v>68.8</v>
      </c>
      <c r="Q12" s="19">
        <f>COUNTIF(C5:C14,N12)</f>
        <v>5</v>
      </c>
      <c r="R12" s="1"/>
    </row>
    <row r="13" spans="1:26" x14ac:dyDescent="0.3">
      <c r="A13" s="5"/>
      <c r="B13" s="13">
        <v>9</v>
      </c>
      <c r="C13" s="13" t="s">
        <v>31</v>
      </c>
      <c r="D13" s="15" t="s">
        <v>13</v>
      </c>
      <c r="E13" s="15" t="s">
        <v>38</v>
      </c>
      <c r="F13" s="15">
        <v>0</v>
      </c>
      <c r="G13" s="15">
        <v>0</v>
      </c>
      <c r="H13" s="15">
        <f t="shared" si="0"/>
        <v>0</v>
      </c>
      <c r="I13" s="17">
        <f t="shared" si="1"/>
        <v>0</v>
      </c>
      <c r="J13" s="16"/>
      <c r="K13" s="16"/>
      <c r="L13" s="12"/>
      <c r="M13" s="10"/>
      <c r="N13" s="20"/>
      <c r="O13" s="20"/>
      <c r="P13" s="20"/>
      <c r="Q13" s="20"/>
      <c r="R13" s="1"/>
    </row>
    <row r="14" spans="1:26" x14ac:dyDescent="0.3">
      <c r="A14" s="5"/>
      <c r="B14" s="13">
        <v>10</v>
      </c>
      <c r="C14" s="13" t="s">
        <v>30</v>
      </c>
      <c r="D14" s="15" t="s">
        <v>14</v>
      </c>
      <c r="E14" s="15" t="s">
        <v>39</v>
      </c>
      <c r="F14" s="15">
        <v>86</v>
      </c>
      <c r="G14" s="15">
        <v>100</v>
      </c>
      <c r="H14" s="15">
        <f t="shared" si="0"/>
        <v>186</v>
      </c>
      <c r="I14" s="17">
        <f t="shared" si="1"/>
        <v>93</v>
      </c>
      <c r="J14" s="16"/>
      <c r="K14" s="16" t="s">
        <v>83</v>
      </c>
      <c r="L14" s="12"/>
      <c r="M14" s="10"/>
      <c r="N14" s="41" t="s">
        <v>22</v>
      </c>
      <c r="O14" s="41"/>
      <c r="P14" s="41"/>
      <c r="Q14" s="41"/>
      <c r="R14" s="1"/>
    </row>
    <row r="15" spans="1:26" x14ac:dyDescent="0.3">
      <c r="A15" s="5"/>
      <c r="B15" s="35" t="s">
        <v>66</v>
      </c>
      <c r="C15" s="36"/>
      <c r="D15" s="36"/>
      <c r="E15" s="37"/>
      <c r="F15" s="21"/>
      <c r="G15" s="22"/>
      <c r="H15" s="22"/>
      <c r="I15" s="22"/>
      <c r="J15" s="38"/>
      <c r="K15" s="38"/>
      <c r="L15" s="12"/>
      <c r="M15" s="10"/>
      <c r="N15" s="18" t="s">
        <v>23</v>
      </c>
      <c r="O15" s="18" t="s">
        <v>24</v>
      </c>
      <c r="P15" s="18" t="s">
        <v>19</v>
      </c>
      <c r="Q15" s="18" t="s">
        <v>20</v>
      </c>
      <c r="R15" s="1"/>
    </row>
    <row r="16" spans="1:26" x14ac:dyDescent="0.3">
      <c r="A16" s="5"/>
      <c r="B16" s="35" t="s">
        <v>67</v>
      </c>
      <c r="C16" s="36"/>
      <c r="D16" s="36"/>
      <c r="E16" s="37"/>
      <c r="F16" s="21"/>
      <c r="G16" s="22"/>
      <c r="H16" s="22"/>
      <c r="I16" s="22"/>
      <c r="J16" s="38"/>
      <c r="K16" s="38"/>
      <c r="L16" s="12"/>
      <c r="M16" s="10"/>
      <c r="N16" s="15" t="s">
        <v>29</v>
      </c>
      <c r="O16" s="15" t="s">
        <v>25</v>
      </c>
      <c r="P16" s="15">
        <f>SUMIFS(H5:H14,C5:C14,N16,E5:E14,O16)</f>
        <v>179</v>
      </c>
      <c r="Q16" s="15">
        <f>AVERAGEIFS(I5:I14,C5:C14,N16,E5:E14,O16)</f>
        <v>22.375</v>
      </c>
      <c r="R16" s="1"/>
      <c r="Z16" t="s">
        <v>96</v>
      </c>
    </row>
    <row r="17" spans="1:26" x14ac:dyDescent="0.3">
      <c r="A17" s="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/>
      <c r="M17" s="10"/>
      <c r="N17" s="15" t="s">
        <v>30</v>
      </c>
      <c r="O17" s="15" t="s">
        <v>26</v>
      </c>
      <c r="P17" s="15">
        <f>SUMIFS(H5:H14,C5:C14,N17,E5:E14,"여")</f>
        <v>432</v>
      </c>
      <c r="Q17" s="15">
        <f>AVERAGEIFS(I5:I14,C5:C14,"B반",E5:E14,"여")</f>
        <v>72</v>
      </c>
      <c r="R17" s="1"/>
      <c r="Z17" t="s">
        <v>97</v>
      </c>
    </row>
    <row r="18" spans="1:26" ht="20.25" customHeight="1" thickBot="1" x14ac:dyDescent="0.3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3"/>
      <c r="Z18" t="s">
        <v>98</v>
      </c>
    </row>
    <row r="19" spans="1:26" ht="17.25" thickTop="1" x14ac:dyDescent="0.3"/>
    <row r="20" spans="1:26" ht="20.25" customHeight="1" x14ac:dyDescent="0.3">
      <c r="B20" s="34" t="s">
        <v>75</v>
      </c>
      <c r="C20" s="34"/>
      <c r="D20" s="34"/>
      <c r="E20" s="34"/>
      <c r="F20" s="34"/>
      <c r="G20" s="34"/>
      <c r="H20" s="34"/>
      <c r="I20" s="34" t="s">
        <v>86</v>
      </c>
      <c r="J20" s="34"/>
      <c r="K20" s="34"/>
      <c r="L20" s="34"/>
      <c r="M20" s="34"/>
      <c r="N20" s="34"/>
    </row>
    <row r="21" spans="1:26" ht="20.25" customHeight="1" x14ac:dyDescent="0.3">
      <c r="B21" s="34" t="s">
        <v>76</v>
      </c>
      <c r="C21" s="34"/>
      <c r="D21" s="34"/>
      <c r="E21" s="34"/>
      <c r="F21" s="34"/>
      <c r="G21" s="34"/>
      <c r="H21" s="34"/>
      <c r="I21" s="34" t="s">
        <v>87</v>
      </c>
      <c r="J21" s="34"/>
      <c r="K21" s="34"/>
      <c r="L21" s="34"/>
      <c r="M21" s="34"/>
      <c r="N21" s="34"/>
    </row>
    <row r="22" spans="1:26" ht="20.25" customHeight="1" x14ac:dyDescent="0.3">
      <c r="B22" s="34" t="s">
        <v>77</v>
      </c>
      <c r="C22" s="34"/>
      <c r="D22" s="34"/>
      <c r="E22" s="34"/>
      <c r="F22" s="34"/>
      <c r="G22" s="34"/>
      <c r="H22" s="34"/>
      <c r="I22" s="34" t="s">
        <v>88</v>
      </c>
      <c r="J22" s="34"/>
      <c r="K22" s="34"/>
      <c r="L22" s="34"/>
      <c r="M22" s="34"/>
      <c r="N22" s="34"/>
    </row>
    <row r="23" spans="1:26" ht="20.25" customHeight="1" x14ac:dyDescent="0.3">
      <c r="B23" s="34" t="s">
        <v>74</v>
      </c>
      <c r="C23" s="34"/>
      <c r="D23" s="34"/>
      <c r="E23" s="34"/>
      <c r="F23" s="34"/>
      <c r="G23" s="34"/>
      <c r="H23" s="34"/>
      <c r="I23" s="34" t="s">
        <v>82</v>
      </c>
      <c r="J23" s="34"/>
      <c r="K23" s="34"/>
      <c r="L23" s="34"/>
      <c r="M23" s="34"/>
      <c r="N23" s="34"/>
    </row>
    <row r="24" spans="1:26" ht="20.25" customHeight="1" x14ac:dyDescent="0.3">
      <c r="B24" s="34" t="s">
        <v>70</v>
      </c>
      <c r="C24" s="34"/>
      <c r="D24" s="34"/>
      <c r="E24" s="34"/>
      <c r="F24" s="34"/>
      <c r="G24" s="34"/>
      <c r="H24" s="34"/>
      <c r="I24" s="34" t="s">
        <v>71</v>
      </c>
      <c r="J24" s="34"/>
      <c r="K24" s="34"/>
      <c r="L24" s="34"/>
      <c r="M24" s="34"/>
      <c r="N24" s="34"/>
    </row>
    <row r="25" spans="1:26" ht="20.25" customHeight="1" x14ac:dyDescent="0.3">
      <c r="B25" s="34" t="s">
        <v>72</v>
      </c>
      <c r="C25" s="34"/>
      <c r="D25" s="34"/>
      <c r="E25" s="34"/>
      <c r="F25" s="34"/>
      <c r="G25" s="34"/>
      <c r="H25" s="34"/>
      <c r="I25" s="34" t="s">
        <v>68</v>
      </c>
      <c r="J25" s="34"/>
      <c r="K25" s="34"/>
      <c r="L25" s="34"/>
      <c r="M25" s="34"/>
      <c r="N25" s="34"/>
    </row>
    <row r="26" spans="1:26" ht="20.25" customHeight="1" x14ac:dyDescent="0.3">
      <c r="B26" s="34" t="s">
        <v>73</v>
      </c>
      <c r="C26" s="34"/>
      <c r="D26" s="34"/>
      <c r="E26" s="34"/>
      <c r="F26" s="34"/>
      <c r="G26" s="34"/>
      <c r="H26" s="34"/>
      <c r="I26" s="34" t="s">
        <v>69</v>
      </c>
      <c r="J26" s="34"/>
      <c r="K26" s="34"/>
      <c r="L26" s="34"/>
      <c r="M26" s="34"/>
      <c r="N26" s="34"/>
    </row>
    <row r="27" spans="1:26" ht="20.25" customHeight="1" x14ac:dyDescent="0.3">
      <c r="B27" s="34" t="s">
        <v>78</v>
      </c>
      <c r="C27" s="34"/>
      <c r="D27" s="34"/>
      <c r="E27" s="34"/>
      <c r="F27" s="34"/>
      <c r="G27" s="34"/>
      <c r="H27" s="34"/>
      <c r="I27" s="34" t="s">
        <v>79</v>
      </c>
      <c r="J27" s="34"/>
      <c r="K27" s="34"/>
      <c r="L27" s="34"/>
      <c r="M27" s="34"/>
      <c r="N27" s="34"/>
    </row>
    <row r="28" spans="1:26" ht="20.25" customHeight="1" x14ac:dyDescent="0.3">
      <c r="B28" s="34" t="s">
        <v>80</v>
      </c>
      <c r="C28" s="34"/>
      <c r="D28" s="34"/>
      <c r="E28" s="34"/>
      <c r="F28" s="34"/>
      <c r="G28" s="34"/>
      <c r="H28" s="34"/>
      <c r="I28" s="34" t="s">
        <v>81</v>
      </c>
      <c r="J28" s="34"/>
      <c r="K28" s="34"/>
      <c r="L28" s="34"/>
      <c r="M28" s="34"/>
      <c r="N28" s="34"/>
    </row>
  </sheetData>
  <mergeCells count="33">
    <mergeCell ref="B2:K2"/>
    <mergeCell ref="N7:O7"/>
    <mergeCell ref="N9:Q9"/>
    <mergeCell ref="N2:Q2"/>
    <mergeCell ref="N4:O4"/>
    <mergeCell ref="P4:Q4"/>
    <mergeCell ref="J15:K16"/>
    <mergeCell ref="N5:O5"/>
    <mergeCell ref="N6:O6"/>
    <mergeCell ref="N14:Q14"/>
    <mergeCell ref="P5:Q5"/>
    <mergeCell ref="P6:Q6"/>
    <mergeCell ref="P7:Q7"/>
    <mergeCell ref="B28:H28"/>
    <mergeCell ref="B20:H20"/>
    <mergeCell ref="B15:E15"/>
    <mergeCell ref="B16:E16"/>
    <mergeCell ref="B25:H25"/>
    <mergeCell ref="B26:H26"/>
    <mergeCell ref="B27:H27"/>
    <mergeCell ref="B21:H21"/>
    <mergeCell ref="B22:H22"/>
    <mergeCell ref="B23:H23"/>
    <mergeCell ref="B24:H24"/>
    <mergeCell ref="I26:N26"/>
    <mergeCell ref="I27:N27"/>
    <mergeCell ref="I28:N28"/>
    <mergeCell ref="I20:N20"/>
    <mergeCell ref="I21:N21"/>
    <mergeCell ref="I22:N22"/>
    <mergeCell ref="I23:N23"/>
    <mergeCell ref="I24:N24"/>
    <mergeCell ref="I25:N2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tabSelected="1" workbookViewId="0">
      <selection activeCell="F13" sqref="F13:I13"/>
    </sheetView>
  </sheetViews>
  <sheetFormatPr defaultRowHeight="16.5" x14ac:dyDescent="0.3"/>
  <cols>
    <col min="1" max="1" width="4.5" customWidth="1"/>
    <col min="2" max="2" width="9.375" customWidth="1"/>
    <col min="3" max="3" width="20" customWidth="1"/>
    <col min="4" max="4" width="12.875" customWidth="1"/>
    <col min="9" max="9" width="14.125" customWidth="1"/>
  </cols>
  <sheetData>
    <row r="1" spans="2:14" ht="17.25" thickBot="1" x14ac:dyDescent="0.35"/>
    <row r="2" spans="2:14" x14ac:dyDescent="0.3">
      <c r="B2" s="52" t="s">
        <v>42</v>
      </c>
      <c r="C2" s="54" t="s">
        <v>43</v>
      </c>
      <c r="D2" s="54" t="s">
        <v>63</v>
      </c>
      <c r="E2" s="56" t="s">
        <v>44</v>
      </c>
      <c r="F2" s="57"/>
      <c r="G2" s="58" t="s">
        <v>64</v>
      </c>
      <c r="H2" s="50" t="s">
        <v>45</v>
      </c>
      <c r="I2" s="48" t="s">
        <v>65</v>
      </c>
    </row>
    <row r="3" spans="2:14" ht="34.5" customHeight="1" x14ac:dyDescent="0.3">
      <c r="B3" s="53"/>
      <c r="C3" s="55"/>
      <c r="D3" s="55"/>
      <c r="E3" s="23" t="s">
        <v>61</v>
      </c>
      <c r="F3" s="24" t="s">
        <v>62</v>
      </c>
      <c r="G3" s="59"/>
      <c r="H3" s="51"/>
      <c r="I3" s="49"/>
      <c r="K3" t="s">
        <v>99</v>
      </c>
      <c r="L3" t="s">
        <v>100</v>
      </c>
      <c r="M3" t="s">
        <v>101</v>
      </c>
    </row>
    <row r="4" spans="2:14" x14ac:dyDescent="0.3">
      <c r="B4" s="25" t="s">
        <v>46</v>
      </c>
      <c r="C4" s="26" t="s">
        <v>51</v>
      </c>
      <c r="D4" s="26" t="s">
        <v>56</v>
      </c>
      <c r="E4" s="27" t="str">
        <f>MID(C4,3,2)</f>
        <v>11</v>
      </c>
      <c r="F4" s="27" t="str">
        <f>MID(C4,5,2)</f>
        <v>11</v>
      </c>
      <c r="G4" s="28" t="str">
        <f>MID(C4,8,1)</f>
        <v>1</v>
      </c>
      <c r="H4" s="28" t="str">
        <f>IF(G4="1","남","여")</f>
        <v>남</v>
      </c>
      <c r="I4" s="29" t="str">
        <f>UPPER(D4)</f>
        <v>HAJH</v>
      </c>
      <c r="K4" t="str">
        <f>LEFT(B4,1)</f>
        <v>하</v>
      </c>
      <c r="L4" t="str">
        <f>MID(B4,2,1)</f>
        <v>진</v>
      </c>
      <c r="M4" t="str">
        <f>RIGHT(B4,1)</f>
        <v>희</v>
      </c>
      <c r="N4" t="str">
        <f>CONCATENATE("안녕",1,"반가워")</f>
        <v>안녕1반가워</v>
      </c>
    </row>
    <row r="5" spans="2:14" x14ac:dyDescent="0.3">
      <c r="B5" s="30" t="s">
        <v>47</v>
      </c>
      <c r="C5" s="26" t="s">
        <v>52</v>
      </c>
      <c r="D5" s="26" t="s">
        <v>57</v>
      </c>
      <c r="E5" s="27" t="str">
        <f t="shared" ref="E5:E8" si="0">MID(C5,3,2)</f>
        <v>09</v>
      </c>
      <c r="F5" s="27" t="str">
        <f t="shared" ref="F5:F8" si="1">MID(C5,5,2)</f>
        <v>02</v>
      </c>
      <c r="G5" s="28" t="str">
        <f t="shared" ref="G5:G8" si="2">MID(C5,8,1)</f>
        <v>2</v>
      </c>
      <c r="H5" s="28" t="str">
        <f t="shared" ref="H5:H8" si="3">IF(G5="1","남","여")</f>
        <v>여</v>
      </c>
      <c r="I5" s="29" t="str">
        <f>LOWER(D5)</f>
        <v>kanghj</v>
      </c>
      <c r="K5" t="str">
        <f t="shared" ref="K5:K8" si="4">LEFT(B5,1)</f>
        <v>강</v>
      </c>
      <c r="L5" t="str">
        <f t="shared" ref="L5:L8" si="5">MID(B5,2,1)</f>
        <v>현</v>
      </c>
      <c r="M5" t="str">
        <f t="shared" ref="M5:M8" si="6">RIGHT(B5,1)</f>
        <v>진</v>
      </c>
      <c r="N5" t="str">
        <f>CONCATENATE(E5,F5)</f>
        <v>0902</v>
      </c>
    </row>
    <row r="6" spans="2:14" x14ac:dyDescent="0.3">
      <c r="B6" s="30" t="s">
        <v>48</v>
      </c>
      <c r="C6" s="26" t="s">
        <v>53</v>
      </c>
      <c r="D6" s="26" t="s">
        <v>58</v>
      </c>
      <c r="E6" s="27" t="str">
        <f t="shared" si="0"/>
        <v>06</v>
      </c>
      <c r="F6" s="27" t="str">
        <f t="shared" si="1"/>
        <v>07</v>
      </c>
      <c r="G6" s="28" t="str">
        <f t="shared" si="2"/>
        <v>2</v>
      </c>
      <c r="H6" s="28" t="str">
        <f t="shared" si="3"/>
        <v>여</v>
      </c>
      <c r="I6" s="29" t="str">
        <f>PROPER(D6)</f>
        <v>Kimjs</v>
      </c>
      <c r="K6" t="str">
        <f t="shared" si="4"/>
        <v>김</v>
      </c>
      <c r="L6" t="str">
        <f t="shared" si="5"/>
        <v>진</v>
      </c>
      <c r="M6" t="str">
        <f t="shared" si="6"/>
        <v>솔</v>
      </c>
    </row>
    <row r="7" spans="2:14" x14ac:dyDescent="0.3">
      <c r="B7" s="30" t="s">
        <v>49</v>
      </c>
      <c r="C7" s="26" t="s">
        <v>54</v>
      </c>
      <c r="D7" s="26" t="s">
        <v>59</v>
      </c>
      <c r="E7" s="27" t="str">
        <f t="shared" si="0"/>
        <v>07</v>
      </c>
      <c r="F7" s="27" t="str">
        <f t="shared" si="1"/>
        <v>06</v>
      </c>
      <c r="G7" s="28" t="str">
        <f t="shared" si="2"/>
        <v>1</v>
      </c>
      <c r="H7" s="28" t="str">
        <f t="shared" si="3"/>
        <v>남</v>
      </c>
      <c r="I7" s="29"/>
      <c r="K7" t="str">
        <f t="shared" si="4"/>
        <v>박</v>
      </c>
      <c r="L7" t="str">
        <f t="shared" si="5"/>
        <v>서</v>
      </c>
      <c r="M7" t="str">
        <f t="shared" si="6"/>
        <v>준</v>
      </c>
    </row>
    <row r="8" spans="2:14" ht="17.25" thickBot="1" x14ac:dyDescent="0.35">
      <c r="B8" s="31" t="s">
        <v>50</v>
      </c>
      <c r="C8" s="32" t="s">
        <v>55</v>
      </c>
      <c r="D8" s="32" t="s">
        <v>60</v>
      </c>
      <c r="E8" s="27" t="str">
        <f t="shared" si="0"/>
        <v>11</v>
      </c>
      <c r="F8" s="27" t="str">
        <f t="shared" si="1"/>
        <v>05</v>
      </c>
      <c r="G8" s="28" t="str">
        <f t="shared" si="2"/>
        <v>2</v>
      </c>
      <c r="H8" s="28" t="str">
        <f t="shared" si="3"/>
        <v>여</v>
      </c>
      <c r="I8" s="33"/>
      <c r="K8" t="str">
        <f t="shared" si="4"/>
        <v>김</v>
      </c>
      <c r="L8" t="str">
        <f t="shared" si="5"/>
        <v>성</v>
      </c>
      <c r="M8" t="str">
        <f t="shared" si="6"/>
        <v>희</v>
      </c>
    </row>
    <row r="10" spans="2:14" ht="23.25" customHeight="1" x14ac:dyDescent="0.3">
      <c r="B10" s="46" t="s">
        <v>89</v>
      </c>
      <c r="C10" s="46"/>
      <c r="D10" s="46"/>
      <c r="E10" s="46"/>
      <c r="F10" s="46" t="s">
        <v>92</v>
      </c>
      <c r="G10" s="46"/>
      <c r="H10" s="46"/>
      <c r="I10" s="46"/>
    </row>
    <row r="11" spans="2:14" ht="23.25" customHeight="1" x14ac:dyDescent="0.3">
      <c r="B11" s="46" t="s">
        <v>90</v>
      </c>
      <c r="C11" s="46"/>
      <c r="D11" s="46"/>
      <c r="E11" s="46"/>
      <c r="F11" s="46" t="s">
        <v>93</v>
      </c>
      <c r="G11" s="46"/>
      <c r="H11" s="46"/>
      <c r="I11" s="46"/>
    </row>
    <row r="12" spans="2:14" ht="38.25" customHeight="1" x14ac:dyDescent="0.3">
      <c r="B12" s="46" t="s">
        <v>91</v>
      </c>
      <c r="C12" s="46"/>
      <c r="D12" s="46"/>
      <c r="E12" s="46"/>
      <c r="F12" s="46" t="s">
        <v>102</v>
      </c>
      <c r="G12" s="46"/>
      <c r="H12" s="46"/>
      <c r="I12" s="46"/>
    </row>
    <row r="13" spans="2:14" ht="23.25" customHeight="1" x14ac:dyDescent="0.3">
      <c r="B13" s="46" t="s">
        <v>94</v>
      </c>
      <c r="C13" s="46"/>
      <c r="D13" s="46"/>
      <c r="E13" s="46"/>
      <c r="F13" s="47" t="s">
        <v>95</v>
      </c>
      <c r="G13" s="46"/>
      <c r="H13" s="46"/>
      <c r="I13" s="46"/>
    </row>
    <row r="14" spans="2:14" ht="22.5" customHeight="1" x14ac:dyDescent="0.3">
      <c r="B14" s="46" t="s">
        <v>84</v>
      </c>
      <c r="C14" s="46"/>
      <c r="D14" s="46"/>
      <c r="E14" s="46"/>
      <c r="F14" s="47" t="s">
        <v>85</v>
      </c>
      <c r="G14" s="46"/>
      <c r="H14" s="46"/>
      <c r="I14" s="46"/>
    </row>
  </sheetData>
  <mergeCells count="17">
    <mergeCell ref="F13:I13"/>
    <mergeCell ref="B14:E14"/>
    <mergeCell ref="F14:I14"/>
    <mergeCell ref="I2:I3"/>
    <mergeCell ref="H2:H3"/>
    <mergeCell ref="B2:B3"/>
    <mergeCell ref="C2:C3"/>
    <mergeCell ref="D2:D3"/>
    <mergeCell ref="E2:F2"/>
    <mergeCell ref="G2:G3"/>
    <mergeCell ref="B10:E10"/>
    <mergeCell ref="B11:E11"/>
    <mergeCell ref="B12:E12"/>
    <mergeCell ref="B13:E13"/>
    <mergeCell ref="F10:I10"/>
    <mergeCell ref="F11:I11"/>
    <mergeCell ref="F12:I1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기본함수-2</vt:lpstr>
      <vt:lpstr>문자함수</vt:lpstr>
      <vt:lpstr>'기본함수-2'!Print_Area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cp:lastPrinted>2019-07-01T11:25:51Z</cp:lastPrinted>
  <dcterms:created xsi:type="dcterms:W3CDTF">2013-06-30T16:29:14Z</dcterms:created>
  <dcterms:modified xsi:type="dcterms:W3CDTF">2019-09-02T07:38:36Z</dcterms:modified>
</cp:coreProperties>
</file>