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Excel\정리노트\18강\"/>
    </mc:Choice>
  </mc:AlternateContent>
  <bookViews>
    <workbookView xWindow="0" yWindow="0" windowWidth="21390" windowHeight="8295" activeTab="1"/>
  </bookViews>
  <sheets>
    <sheet name="Sheet1" sheetId="6" r:id="rId1"/>
    <sheet name="Sheet1 (2)" sheetId="7" r:id="rId2"/>
    <sheet name="원본" sheetId="2" r:id="rId3"/>
    <sheet name="큐브함수" sheetId="3" r:id="rId4"/>
  </sheets>
  <definedNames>
    <definedName name="_xlcn.WorksheetConnection_큐브완성.xlsx제품현황표1" hidden="1">제품현황표[]</definedName>
  </definedNames>
  <calcPr calcId="162913"/>
  <pivotCaches>
    <pivotCache cacheId="42" r:id="rId5"/>
    <pivotCache cacheId="49" r:id="rId6"/>
  </pivotCaches>
  <extLst>
    <ext xmlns:x15="http://schemas.microsoft.com/office/spreadsheetml/2010/11/main" uri="{FCE2AD5D-F65C-4FA6-A056-5C36A1767C68}">
      <x15:dataModel>
        <x15:modelTables>
          <x15:modelTable id="제품현황표" name="제품현황표" connection="WorksheetConnection_큐브 - 완성.xlsx!제품현황표"/>
        </x15:modelTables>
      </x15:dataModel>
    </ext>
  </extLst>
</workbook>
</file>

<file path=xl/calcChain.xml><?xml version="1.0" encoding="utf-8"?>
<calcChain xmlns="http://schemas.openxmlformats.org/spreadsheetml/2006/main">
  <c r="D3" i="7" l="1"/>
  <c r="D4" i="7"/>
  <c r="A4" i="7"/>
  <c r="B5" i="7"/>
  <c r="B4" i="7"/>
  <c r="A24" i="7"/>
  <c r="A16" i="7"/>
  <c r="A8" i="7"/>
  <c r="A23" i="7"/>
  <c r="A15" i="7"/>
  <c r="A7" i="7"/>
  <c r="A12" i="7"/>
  <c r="A11" i="7"/>
  <c r="A18" i="7"/>
  <c r="A9" i="7"/>
  <c r="A22" i="7"/>
  <c r="A14" i="7"/>
  <c r="A6" i="7"/>
  <c r="A21" i="7"/>
  <c r="A13" i="7"/>
  <c r="A5" i="7"/>
  <c r="A20" i="7"/>
  <c r="A19" i="7"/>
  <c r="B3" i="7"/>
  <c r="A10" i="7"/>
  <c r="B10" i="7" s="1"/>
  <c r="B12" i="7"/>
  <c r="A17" i="7"/>
  <c r="B17" i="7" s="1"/>
  <c r="B19" i="7"/>
  <c r="B6" i="7"/>
  <c r="B20" i="7"/>
  <c r="B7" i="7"/>
  <c r="B15" i="7"/>
  <c r="B23" i="7"/>
  <c r="B13" i="7"/>
  <c r="B21" i="7"/>
  <c r="B8" i="7"/>
  <c r="B16" i="7"/>
  <c r="B24" i="7"/>
  <c r="B14" i="7"/>
  <c r="B22" i="7"/>
  <c r="B9" i="7"/>
  <c r="B18" i="7"/>
  <c r="B11" i="7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큐브 - 완성.xlsx!제품현황표" type="102" refreshedVersion="6" minRefreshableVersion="5">
    <extLst>
      <ext xmlns:x15="http://schemas.microsoft.com/office/spreadsheetml/2010/11/main" uri="{DE250136-89BD-433C-8126-D09CA5730AF9}">
        <x15:connection id="제품현황표">
          <x15:rangePr sourceName="_xlcn.WorksheetConnection_큐브완성.xlsx제품현황표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3">
    <s v="ThisWorkbookDataModel"/>
    <s v="[제품현황표].[카테고리].[All]"/>
    <s v="[제품현황표].[카테고리].&amp;[바지]"/>
    <s v="[제품현황표].[카테고리].&amp;[구스다운]"/>
    <s v="[Measures].[합계: 금액]"/>
    <s v="[제품현황표].[카테고리].&amp;[셔츠]"/>
    <s v="[제품현황표].[제품명].&amp;[가오리핏 화이트 셔츠]"/>
    <s v="[제품현황표].[제품명].&amp;[화이트 베이직 셔츠]"/>
    <s v="[제품현황표].[제품명].&amp;[프라이 구스다운]"/>
    <s v="[제품현황표].[카테고리].&amp;[가디건]"/>
    <s v="[제품현황표].[제품명].&amp;[시스루 가디건]"/>
    <s v="[제품현황표].[제품명].&amp;[블루 스프라이트 셔츠]"/>
    <s v="[제품현황표].[제품명].&amp;[롱 가디건]"/>
    <s v="[제품현황표].[제품명].&amp;[야상 구스 패딩]"/>
    <s v="[제품현황표].[제품명].&amp;[벤치 구스다운]"/>
    <s v="[제품현황표].[제품명].&amp;[롱 구스다운]"/>
    <s v="[제품현황표].[제품명].&amp;[차이나 카라 반팔 셔츠]"/>
    <s v="[제품현황표].[제품명].&amp;[퀼팅 구스 패딩]"/>
    <s v="[제품현황표].[제품명].&amp;[숏 가디건]"/>
    <s v="[제품현황표].[제품명].&amp;[옴니 구스다운]"/>
    <s v="[제품현황표].[제품명].&amp;[린넨 셔츠]"/>
    <s v="[제품현황표].[제품명].&amp;[린넨 반팔 셔츠]"/>
    <s v="[제품현황표].[제품명].&amp;[라이트 구스베스트]"/>
  </metadataStrings>
  <mdxMetadata count="43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2">
        <n x="5"/>
        <n x="6"/>
      </t>
    </mdx>
    <mdx n="0" f="m">
      <t c="2">
        <n x="5"/>
        <n x="7"/>
      </t>
    </mdx>
    <mdx n="0" f="m">
      <t c="2">
        <n x="3"/>
        <n x="8"/>
      </t>
    </mdx>
    <mdx n="0" f="m">
      <t c="2">
        <n x="9"/>
        <n x="10"/>
      </t>
    </mdx>
    <mdx n="0" f="m">
      <t c="2">
        <n x="5"/>
        <n x="11"/>
      </t>
    </mdx>
    <mdx n="0" f="m">
      <t c="2">
        <n x="9"/>
        <n x="12"/>
      </t>
    </mdx>
    <mdx n="0" f="m">
      <t c="2">
        <n x="3"/>
        <n x="13"/>
      </t>
    </mdx>
    <mdx n="0" f="m">
      <t c="2">
        <n x="3"/>
        <n x="14"/>
      </t>
    </mdx>
    <mdx n="0" f="m">
      <t c="2">
        <n x="3"/>
        <n x="15"/>
      </t>
    </mdx>
    <mdx n="0" f="m">
      <t c="2">
        <n x="5"/>
        <n x="16"/>
      </t>
    </mdx>
    <mdx n="0" f="m">
      <t c="2">
        <n x="3"/>
        <n x="17"/>
      </t>
    </mdx>
    <mdx n="0" f="m">
      <t c="2">
        <n x="9"/>
        <n x="18"/>
      </t>
    </mdx>
    <mdx n="0" f="m">
      <t c="2">
        <n x="3"/>
        <n x="19"/>
      </t>
    </mdx>
    <mdx n="0" f="m">
      <t c="2">
        <n x="5"/>
        <n x="20"/>
      </t>
    </mdx>
    <mdx n="0" f="m">
      <t c="1">
        <n x="9"/>
      </t>
    </mdx>
    <mdx n="0" f="m">
      <t c="2">
        <n x="5"/>
        <n x="21"/>
      </t>
    </mdx>
    <mdx n="0" f="m">
      <t c="1">
        <n x="5"/>
      </t>
    </mdx>
    <mdx n="0" f="m">
      <t c="2">
        <n x="3"/>
        <n x="22"/>
      </t>
    </mdx>
    <mdx n="0" f="v">
      <t c="3">
        <n x="5"/>
        <n x="6"/>
        <n x="4"/>
      </t>
    </mdx>
    <mdx n="0" f="v">
      <t c="2">
        <n x="2"/>
        <n x="4"/>
      </t>
    </mdx>
    <mdx n="0" f="v">
      <t c="3">
        <n x="5"/>
        <n x="11"/>
        <n x="4"/>
      </t>
    </mdx>
    <mdx n="0" f="v">
      <t c="3">
        <n x="3"/>
        <n x="8"/>
        <n x="4"/>
      </t>
    </mdx>
    <mdx n="0" f="v">
      <t c="3">
        <n x="3"/>
        <n x="14"/>
        <n x="4"/>
      </t>
    </mdx>
    <mdx n="0" f="v">
      <t c="3">
        <n x="9"/>
        <n x="12"/>
        <n x="4"/>
      </t>
    </mdx>
    <mdx n="0" f="v">
      <t c="3">
        <n x="3"/>
        <n x="15"/>
        <n x="4"/>
      </t>
    </mdx>
    <mdx n="0" f="v">
      <t c="3">
        <n x="5"/>
        <n x="16"/>
        <n x="4"/>
      </t>
    </mdx>
    <mdx n="0" f="v">
      <t c="3">
        <n x="9"/>
        <n x="18"/>
        <n x="4"/>
      </t>
    </mdx>
    <mdx n="0" f="v">
      <t c="2">
        <n x="1"/>
        <n x="4"/>
      </t>
    </mdx>
    <mdx n="0" f="v">
      <t c="2">
        <n x="3"/>
        <n x="4"/>
      </t>
    </mdx>
    <mdx n="0" f="v">
      <t c="3">
        <n x="5"/>
        <n x="7"/>
        <n x="4"/>
      </t>
    </mdx>
    <mdx n="0" f="v">
      <t c="3">
        <n x="9"/>
        <n x="10"/>
        <n x="4"/>
      </t>
    </mdx>
    <mdx n="0" f="v">
      <t c="3">
        <n x="5"/>
        <n x="20"/>
        <n x="4"/>
      </t>
    </mdx>
    <mdx n="0" f="v">
      <t c="2">
        <n x="9"/>
        <n x="4"/>
      </t>
    </mdx>
    <mdx n="0" f="v">
      <t c="3">
        <n x="3"/>
        <n x="17"/>
        <n x="4"/>
      </t>
    </mdx>
    <mdx n="0" f="v">
      <t c="3">
        <n x="5"/>
        <n x="21"/>
        <n x="4"/>
      </t>
    </mdx>
    <mdx n="0" f="v">
      <t c="3">
        <n x="3"/>
        <n x="19"/>
        <n x="4"/>
      </t>
    </mdx>
    <mdx n="0" f="v">
      <t c="3">
        <n x="3"/>
        <n x="13"/>
        <n x="4"/>
      </t>
    </mdx>
    <mdx n="0" f="v">
      <t c="2">
        <n x="5"/>
        <n x="4"/>
      </t>
    </mdx>
    <mdx n="0" f="v">
      <t c="3">
        <n x="3"/>
        <n x="22"/>
        <n x="4"/>
      </t>
    </mdx>
  </mdxMetadata>
  <valueMetadata count="4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</valueMetadata>
</metadata>
</file>

<file path=xl/sharedStrings.xml><?xml version="1.0" encoding="utf-8"?>
<sst xmlns="http://schemas.openxmlformats.org/spreadsheetml/2006/main" count="124" uniqueCount="102">
  <si>
    <t>카테고리</t>
    <phoneticPr fontId="0" type="Hiragana"/>
  </si>
  <si>
    <t>제품명</t>
    <phoneticPr fontId="0" type="Hiragana"/>
  </si>
  <si>
    <t>무게</t>
    <phoneticPr fontId="0" type="Hiragana"/>
  </si>
  <si>
    <t>금액</t>
    <phoneticPr fontId="0" type="Hiragana"/>
  </si>
  <si>
    <t>구스다운</t>
    <phoneticPr fontId="0" type="Hiragana"/>
  </si>
  <si>
    <t>F1001</t>
    <phoneticPr fontId="0" type="Hiragana"/>
  </si>
  <si>
    <t>옴니 구스다운</t>
    <phoneticPr fontId="0" type="Hiragana"/>
  </si>
  <si>
    <t>구스다운</t>
    <phoneticPr fontId="0" type="Hiragana"/>
  </si>
  <si>
    <t>F1002</t>
    <phoneticPr fontId="0" type="Hiragana"/>
  </si>
  <si>
    <t>야상 구스 패딩</t>
    <phoneticPr fontId="0" type="Hiragana"/>
  </si>
  <si>
    <t>F1003</t>
  </si>
  <si>
    <t>퀼팅 구스 패딩</t>
    <phoneticPr fontId="0" type="Hiragana"/>
  </si>
  <si>
    <t>F1004</t>
  </si>
  <si>
    <t>라이트 구스베스트</t>
    <phoneticPr fontId="0" type="Hiragana"/>
  </si>
  <si>
    <t>F1005</t>
  </si>
  <si>
    <t>롱 구스다운</t>
    <phoneticPr fontId="0" type="Hiragana"/>
  </si>
  <si>
    <t>F1006</t>
  </si>
  <si>
    <t>F1007</t>
    <phoneticPr fontId="0" type="Hiragana"/>
  </si>
  <si>
    <t>가디건</t>
    <phoneticPr fontId="0" type="Hiragana"/>
  </si>
  <si>
    <t>G1001</t>
    <phoneticPr fontId="0" type="Hiragana"/>
  </si>
  <si>
    <t>숏 가디건</t>
    <phoneticPr fontId="0" type="Hiragana"/>
  </si>
  <si>
    <t>G1002</t>
    <phoneticPr fontId="0" type="Hiragana"/>
  </si>
  <si>
    <t>롱 가디건</t>
    <phoneticPr fontId="0" type="Hiragana"/>
  </si>
  <si>
    <t>G1003</t>
    <phoneticPr fontId="0" type="Hiragana"/>
  </si>
  <si>
    <t>바지</t>
    <phoneticPr fontId="0" type="Hiragana"/>
  </si>
  <si>
    <t>P1001</t>
    <phoneticPr fontId="0" type="Hiragana"/>
  </si>
  <si>
    <t>스키니핏 블루진</t>
    <phoneticPr fontId="0" type="Hiragana"/>
  </si>
  <si>
    <t>P1002</t>
    <phoneticPr fontId="0" type="Hiragana"/>
  </si>
  <si>
    <t>스트레이트핏 블루진</t>
    <phoneticPr fontId="0" type="Hiragana"/>
  </si>
  <si>
    <t>P1003</t>
    <phoneticPr fontId="0" type="Hiragana"/>
  </si>
  <si>
    <t>부츠컷 블랙진</t>
    <phoneticPr fontId="0" type="Hiragana"/>
  </si>
  <si>
    <t>P1005</t>
    <phoneticPr fontId="0" type="Hiragana"/>
  </si>
  <si>
    <t>부츠컷 블루진</t>
    <phoneticPr fontId="0" type="Hiragana"/>
  </si>
  <si>
    <t>P1006</t>
    <phoneticPr fontId="0" type="Hiragana"/>
  </si>
  <si>
    <t>데님 쇼츠</t>
    <phoneticPr fontId="0" type="Hiragana"/>
  </si>
  <si>
    <t>P1007</t>
    <phoneticPr fontId="0" type="Hiragana"/>
  </si>
  <si>
    <t>하이웨이스트 슬림핏 블루진</t>
    <phoneticPr fontId="0" type="Hiragana"/>
  </si>
  <si>
    <t>P1008</t>
    <phoneticPr fontId="0" type="Hiragana"/>
  </si>
  <si>
    <t>연청 일자 팬츠</t>
    <phoneticPr fontId="0" type="Hiragana"/>
  </si>
  <si>
    <t>P1009</t>
    <phoneticPr fontId="0" type="Hiragana"/>
  </si>
  <si>
    <t>치노 팬츠</t>
    <phoneticPr fontId="0" type="Hiragana"/>
  </si>
  <si>
    <t>P1010</t>
    <phoneticPr fontId="0" type="Hiragana"/>
  </si>
  <si>
    <t>스판 일자 면바지</t>
    <phoneticPr fontId="0" type="Hiragana"/>
  </si>
  <si>
    <t>P1011</t>
    <phoneticPr fontId="0" type="Hiragana"/>
  </si>
  <si>
    <t>와이드 린넨 슬랙스</t>
    <phoneticPr fontId="0" type="Hiragana"/>
  </si>
  <si>
    <t>P1012</t>
    <phoneticPr fontId="0" type="Hiragana"/>
  </si>
  <si>
    <t>린넨 쇼츠</t>
    <phoneticPr fontId="0" type="Hiragana"/>
  </si>
  <si>
    <t>셔츠</t>
    <phoneticPr fontId="0" type="Hiragana"/>
  </si>
  <si>
    <t>S1001</t>
    <phoneticPr fontId="0" type="Hiragana"/>
  </si>
  <si>
    <t>린넨 셔츠</t>
    <phoneticPr fontId="0" type="Hiragana"/>
  </si>
  <si>
    <t>S1002</t>
    <phoneticPr fontId="0" type="Hiragana"/>
  </si>
  <si>
    <t>화이트 베이직 셔츠</t>
    <phoneticPr fontId="0" type="Hiragana"/>
  </si>
  <si>
    <t>S1003</t>
    <phoneticPr fontId="0" type="Hiragana"/>
  </si>
  <si>
    <t>블루 스프라이트 셔츠</t>
    <phoneticPr fontId="0" type="Hiragana"/>
  </si>
  <si>
    <t>셔츠</t>
    <phoneticPr fontId="0" type="Hiragana"/>
  </si>
  <si>
    <t>S1004</t>
    <phoneticPr fontId="0" type="Hiragana"/>
  </si>
  <si>
    <t>린넨 반팔 셔츠</t>
    <phoneticPr fontId="0" type="Hiragana"/>
  </si>
  <si>
    <t>S1005</t>
    <phoneticPr fontId="0" type="Hiragana"/>
  </si>
  <si>
    <t>가오리핏 화이트 셔츠</t>
    <phoneticPr fontId="0" type="Hiragana"/>
  </si>
  <si>
    <t>S1006</t>
    <phoneticPr fontId="0" type="Hiragana"/>
  </si>
  <si>
    <t>차이나 카라 반팔 셔츠</t>
    <phoneticPr fontId="0" type="Hiragana"/>
  </si>
  <si>
    <t>함수</t>
  </si>
  <si>
    <t>설명</t>
  </si>
  <si>
    <t>CUBEMEMBER</t>
  </si>
  <si>
    <t>큐브에서 구성원과 구성원들을 반환합니다.</t>
  </si>
  <si>
    <t>CUBEMEMBERPROPERTY</t>
  </si>
  <si>
    <t>CUBESET</t>
  </si>
  <si>
    <t>서버의 큐브에 집합을 만드는 식을 전송하여 계산된 구성원이나 구성원 집합을 정의하고 반환합니다.</t>
  </si>
  <si>
    <t>CUBERANKEDMEMBER</t>
  </si>
  <si>
    <t>CUBESETCOUNT</t>
  </si>
  <si>
    <t>집합에서 항목의 개수를 반환합니다.</t>
  </si>
  <si>
    <t>CUBEVALUE</t>
  </si>
  <si>
    <t>큐브에서 집계값을 반환합니다.</t>
  </si>
  <si>
    <t>제품 코드</t>
    <phoneticPr fontId="0" type="Hiragana"/>
  </si>
  <si>
    <t>벤치 구스다운</t>
    <phoneticPr fontId="0" type="Hiragana"/>
  </si>
  <si>
    <t>프라이 구스다운</t>
    <phoneticPr fontId="0" type="Hiragana"/>
  </si>
  <si>
    <t>시스루 가디건</t>
    <phoneticPr fontId="0" type="Hiragana"/>
  </si>
  <si>
    <t>큐브에서 구성원 속성값을 반환합니다. 큐브 내에 구성원 이름이 있는지 확인하고, 해당 구성원에 지정된 속성을 반환하는데 사용합니다.</t>
    <phoneticPr fontId="3" type="noConversion"/>
  </si>
  <si>
    <t>집합에서 n번째 또는 순위 내의 구성원을 반환합니다. 특정 순위의 데이터를 추출합니다.</t>
    <phoneticPr fontId="3" type="noConversion"/>
  </si>
  <si>
    <t>행 레이블</t>
  </si>
  <si>
    <t>가디건</t>
  </si>
  <si>
    <t>구스다운</t>
  </si>
  <si>
    <t>바지</t>
  </si>
  <si>
    <t>셔츠</t>
  </si>
  <si>
    <t>총합계</t>
  </si>
  <si>
    <t>롱 가디건</t>
  </si>
  <si>
    <t>숏 가디건</t>
  </si>
  <si>
    <t>시스루 가디건</t>
  </si>
  <si>
    <t>라이트 구스베스트</t>
  </si>
  <si>
    <t>롱 구스다운</t>
  </si>
  <si>
    <t>벤치 구스다운</t>
  </si>
  <si>
    <t>야상 구스 패딩</t>
  </si>
  <si>
    <t>옴니 구스다운</t>
  </si>
  <si>
    <t>퀼팅 구스 패딩</t>
  </si>
  <si>
    <t>프라이 구스다운</t>
  </si>
  <si>
    <t>가오리핏 화이트 셔츠</t>
  </si>
  <si>
    <t>린넨 반팔 셔츠</t>
  </si>
  <si>
    <t>린넨 셔츠</t>
  </si>
  <si>
    <t>블루 스프라이트 셔츠</t>
  </si>
  <si>
    <t>차이나 카라 반팔 셔츠</t>
  </si>
  <si>
    <t>화이트 베이직 셔츠</t>
  </si>
  <si>
    <t>합계: 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</si>
</sst>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2"/>
      <color rgb="FFFFFFFF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medium">
        <color rgb="FF4472C4"/>
      </left>
      <right/>
      <top style="medium">
        <color rgb="FF4472C4"/>
      </top>
      <bottom/>
      <diagonal/>
    </border>
    <border>
      <left/>
      <right style="medium">
        <color rgb="FF4472C4"/>
      </right>
      <top style="medium">
        <color rgb="FF4472C4"/>
      </top>
      <bottom/>
      <diagonal/>
    </border>
    <border>
      <left style="medium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/>
      <top/>
      <bottom/>
      <diagonal/>
    </border>
    <border>
      <left/>
      <right style="medium">
        <color rgb="FF4472C4"/>
      </right>
      <top/>
      <bottom/>
      <diagonal/>
    </border>
    <border>
      <left style="medium">
        <color rgb="FF4472C4"/>
      </left>
      <right/>
      <top/>
      <bottom style="medium">
        <color rgb="FF4472C4"/>
      </bottom>
      <diagonal/>
    </border>
    <border>
      <left/>
      <right style="medium">
        <color rgb="FF4472C4"/>
      </right>
      <top/>
      <bottom style="medium">
        <color rgb="FF4472C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4" fillId="4" borderId="4" xfId="0" applyFont="1" applyFill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4" fillId="4" borderId="6" xfId="0" applyFont="1" applyFill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4" fillId="4" borderId="8" xfId="0" applyFont="1" applyFill="1" applyBorder="1" applyAlignment="1">
      <alignment horizontal="justify" vertical="center" wrapText="1"/>
    </xf>
    <xf numFmtId="0" fontId="5" fillId="0" borderId="9" xfId="0" applyFont="1" applyBorder="1" applyAlignment="1">
      <alignment horizontal="justify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41" fontId="0" fillId="0" borderId="1" xfId="1" applyNumberFormat="1" applyFont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3" formatCode="_-* #,##0_-;\-* #,##0_-;_-* &quot;-&quot;_-;_-@_-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D3" s="7"/>
        <tr r="D4" s="7"/>
        <tr r="A4" s="7"/>
        <tr r="B5" s="7"/>
        <tr r="B4" s="7"/>
        <tr r="B11" s="7"/>
        <tr r="B18" s="7"/>
        <tr r="B9" s="7"/>
        <tr r="B22" s="7"/>
        <tr r="B14" s="7"/>
        <tr r="B24" s="7"/>
        <tr r="B16" s="7"/>
        <tr r="B8" s="7"/>
        <tr r="B21" s="7"/>
        <tr r="B13" s="7"/>
        <tr r="B23" s="7"/>
        <tr r="B15" s="7"/>
        <tr r="B7" s="7"/>
        <tr r="B20" s="7"/>
        <tr r="B6" s="7"/>
        <tr r="B19" s="7"/>
        <tr r="B17" s="7"/>
        <tr r="A17" s="7"/>
        <tr r="B12" s="7"/>
        <tr r="B10" s="7"/>
        <tr r="A10" s="7"/>
        <tr r="B3" s="7"/>
        <tr r="A19" s="7"/>
        <tr r="A20" s="7"/>
        <tr r="A5" s="7"/>
        <tr r="A13" s="7"/>
        <tr r="A21" s="7"/>
        <tr r="A6" s="7"/>
        <tr r="A14" s="7"/>
        <tr r="A22" s="7"/>
        <tr r="A9" s="7"/>
        <tr r="A18" s="7"/>
        <tr r="A11" s="7"/>
        <tr r="A12" s="7"/>
        <tr r="A7" s="7"/>
        <tr r="A15" s="7"/>
        <tr r="A23" s="7"/>
        <tr r="A8" s="7"/>
        <tr r="A16" s="7"/>
        <tr r="A24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10" Type="http://schemas.openxmlformats.org/officeDocument/2006/relationships/sharedStrings" Target="sharedStrings.xml"/><Relationship Id="rId19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0</xdr:rowOff>
    </xdr:from>
    <xdr:to>
      <xdr:col>14</xdr:col>
      <xdr:colOff>447675</xdr:colOff>
      <xdr:row>13</xdr:row>
      <xdr:rowOff>47625</xdr:rowOff>
    </xdr:to>
    <xdr:sp macro="" textlink="">
      <xdr:nvSpPr>
        <xdr:cNvPr id="2" name="직사각형 1"/>
        <xdr:cNvSpPr/>
      </xdr:nvSpPr>
      <xdr:spPr>
        <a:xfrm>
          <a:off x="5238750" y="209550"/>
          <a:ext cx="6124575" cy="2562225"/>
        </a:xfrm>
        <a:prstGeom prst="rect">
          <a:avLst/>
        </a:prstGeom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200"/>
            <a:t>1.</a:t>
          </a:r>
          <a:r>
            <a:rPr lang="en-US" altLang="ko-KR" sz="1200" baseline="0"/>
            <a:t> </a:t>
          </a:r>
          <a:r>
            <a:rPr lang="en-US" altLang="ko-KR" sz="1200"/>
            <a:t>[</a:t>
          </a:r>
          <a:r>
            <a:rPr lang="ko-KR" altLang="en-US" sz="1200"/>
            <a:t>원본 데이터</a:t>
          </a:r>
          <a:r>
            <a:rPr lang="en-US" altLang="ko-KR" sz="1200"/>
            <a:t>] </a:t>
          </a:r>
          <a:r>
            <a:rPr lang="ko-KR" altLang="en-US" sz="1200"/>
            <a:t>워크시트에서 표 안</a:t>
          </a:r>
          <a:r>
            <a:rPr lang="ko-KR" altLang="en-US" sz="1200" baseline="0"/>
            <a:t> 클릭</a:t>
          </a:r>
          <a:endParaRPr lang="en-US" altLang="ko-KR" sz="1200" baseline="0"/>
        </a:p>
        <a:p>
          <a:pPr algn="l"/>
          <a:r>
            <a:rPr lang="en-US" altLang="ko-KR" sz="1200" baseline="0"/>
            <a:t>2. </a:t>
          </a:r>
          <a:r>
            <a:rPr lang="en-US" altLang="ko-KR" sz="1200"/>
            <a:t>[</a:t>
          </a:r>
          <a:r>
            <a:rPr lang="ko-KR" altLang="en-US" sz="1200"/>
            <a:t>삽입</a:t>
          </a:r>
          <a:r>
            <a:rPr lang="en-US" altLang="ko-KR" sz="1200"/>
            <a:t>]-[</a:t>
          </a:r>
          <a:r>
            <a:rPr lang="ko-KR" altLang="en-US" sz="1200"/>
            <a:t>표</a:t>
          </a:r>
          <a:r>
            <a:rPr lang="en-US" altLang="ko-KR" sz="1200"/>
            <a:t>]</a:t>
          </a:r>
          <a:r>
            <a:rPr lang="ko-KR" altLang="en-US" sz="1200"/>
            <a:t>를 클릭하여 표 형태로 변환 </a:t>
          </a:r>
          <a:r>
            <a:rPr lang="en-US" altLang="ko-KR" sz="1200"/>
            <a:t>(</a:t>
          </a:r>
          <a:r>
            <a:rPr lang="ko-KR" altLang="en-US" sz="1200"/>
            <a:t>표</a:t>
          </a:r>
          <a:r>
            <a:rPr lang="ko-KR" altLang="en-US" sz="1200" baseline="0"/>
            <a:t> 이름 변경</a:t>
          </a:r>
          <a:r>
            <a:rPr lang="en-US" altLang="ko-KR" sz="1200" baseline="0"/>
            <a:t>)</a:t>
          </a:r>
          <a:endParaRPr lang="en-US" altLang="ko-KR" sz="1200"/>
        </a:p>
        <a:p>
          <a:pPr algn="l"/>
          <a:r>
            <a:rPr lang="en-US" altLang="ko-KR" sz="1200"/>
            <a:t>3. [</a:t>
          </a:r>
          <a:r>
            <a:rPr lang="ko-KR" altLang="en-US" sz="1200"/>
            <a:t>삽입</a:t>
          </a:r>
          <a:r>
            <a:rPr lang="en-US" altLang="ko-KR" sz="1200"/>
            <a:t>]-[</a:t>
          </a:r>
          <a:r>
            <a:rPr lang="ko-KR" altLang="en-US" sz="1200"/>
            <a:t>피벗테이블</a:t>
          </a:r>
          <a:r>
            <a:rPr lang="en-US" altLang="ko-KR" sz="1200"/>
            <a:t>] </a:t>
          </a:r>
          <a:r>
            <a:rPr lang="ko-KR" altLang="en-US" sz="1200"/>
            <a:t>만들기 </a:t>
          </a:r>
          <a:r>
            <a:rPr lang="en-US" altLang="ko-KR" sz="1200"/>
            <a:t>: </a:t>
          </a:r>
          <a:r>
            <a:rPr lang="ko-KR" altLang="en-US" sz="1200"/>
            <a:t>반드시 </a:t>
          </a:r>
          <a:r>
            <a:rPr lang="en-US" altLang="ko-KR" sz="1200"/>
            <a:t>"</a:t>
          </a:r>
          <a:r>
            <a:rPr lang="ko-KR" altLang="en-US" sz="1200"/>
            <a:t>데이터 모델에 이 데이터 추가</a:t>
          </a:r>
          <a:r>
            <a:rPr lang="en-US" altLang="ko-KR" sz="1200"/>
            <a:t>"</a:t>
          </a:r>
          <a:r>
            <a:rPr lang="ko-KR" altLang="en-US" sz="1200"/>
            <a:t>를 체크해야 함</a:t>
          </a:r>
          <a:endParaRPr lang="en-US" altLang="ko-KR" sz="1200"/>
        </a:p>
        <a:p>
          <a:pPr algn="l"/>
          <a:r>
            <a:rPr lang="ko-KR" altLang="en-US" sz="1200"/>
            <a:t>     </a:t>
          </a:r>
          <a:r>
            <a:rPr lang="en-US" altLang="ko-KR" sz="1200"/>
            <a:t>- </a:t>
          </a:r>
          <a:r>
            <a:rPr lang="ko-KR" altLang="en-US" sz="1200"/>
            <a:t>카테고리별</a:t>
          </a:r>
          <a:r>
            <a:rPr lang="en-US" altLang="ko-KR" sz="1200"/>
            <a:t>-</a:t>
          </a:r>
          <a:r>
            <a:rPr lang="ko-KR" altLang="en-US" sz="1200"/>
            <a:t>제품명별 금액의 합계</a:t>
          </a:r>
          <a:r>
            <a:rPr lang="en-US" altLang="ko-KR" sz="1200"/>
            <a:t>(</a:t>
          </a:r>
          <a:r>
            <a:rPr lang="ko-KR" altLang="en-US" sz="1200"/>
            <a:t>행</a:t>
          </a:r>
          <a:r>
            <a:rPr lang="en-US" altLang="ko-KR" sz="1200"/>
            <a:t>:</a:t>
          </a:r>
          <a:r>
            <a:rPr lang="ko-KR" altLang="en-US" sz="1200"/>
            <a:t>카테고리</a:t>
          </a:r>
          <a:r>
            <a:rPr lang="en-US" altLang="ko-KR" sz="1200"/>
            <a:t>, </a:t>
          </a:r>
          <a:r>
            <a:rPr lang="ko-KR" altLang="en-US" sz="1200"/>
            <a:t>제품명</a:t>
          </a:r>
          <a:r>
            <a:rPr lang="en-US" altLang="ko-KR" sz="1200"/>
            <a:t>,  </a:t>
          </a:r>
          <a:r>
            <a:rPr lang="ko-KR" altLang="en-US" sz="1200"/>
            <a:t>값</a:t>
          </a:r>
          <a:r>
            <a:rPr lang="en-US" altLang="ko-KR" sz="1200"/>
            <a:t>:</a:t>
          </a:r>
          <a:r>
            <a:rPr lang="ko-KR" altLang="en-US" sz="1200"/>
            <a:t>금액</a:t>
          </a:r>
          <a:r>
            <a:rPr lang="en-US" altLang="ko-KR" sz="1200"/>
            <a:t>)</a:t>
          </a:r>
        </a:p>
        <a:p>
          <a:pPr algn="l"/>
          <a:r>
            <a:rPr lang="en-US" altLang="ko-KR" sz="1200"/>
            <a:t>     -  </a:t>
          </a:r>
          <a:r>
            <a:rPr lang="ko-KR" altLang="en-US" sz="1200"/>
            <a:t>시트를 하나 더 복사해 둔다</a:t>
          </a:r>
          <a:r>
            <a:rPr lang="en-US" altLang="ko-KR" sz="1200"/>
            <a:t>.</a:t>
          </a:r>
        </a:p>
        <a:p>
          <a:pPr algn="l"/>
          <a:r>
            <a:rPr lang="en-US" altLang="ko-KR" sz="1200"/>
            <a:t>4. </a:t>
          </a:r>
          <a:r>
            <a:rPr lang="ko-KR" altLang="en-US" sz="1200"/>
            <a:t>피벗 테이블 클릭 후 </a:t>
          </a:r>
          <a:r>
            <a:rPr lang="en-US" altLang="ko-KR" sz="1200"/>
            <a:t>[</a:t>
          </a:r>
          <a:r>
            <a:rPr lang="ko-KR" altLang="en-US" sz="1200"/>
            <a:t>피벗 테이블 도구</a:t>
          </a:r>
          <a:r>
            <a:rPr lang="en-US" altLang="ko-KR" sz="1200"/>
            <a:t>]-[</a:t>
          </a:r>
          <a:r>
            <a:rPr lang="ko-KR" altLang="en-US" sz="1200"/>
            <a:t>분석</a:t>
          </a:r>
          <a:r>
            <a:rPr lang="en-US" altLang="ko-KR" sz="1200"/>
            <a:t>]-[</a:t>
          </a:r>
          <a:r>
            <a:rPr lang="ko-KR" altLang="en-US" sz="1200"/>
            <a:t>계산</a:t>
          </a:r>
          <a:r>
            <a:rPr lang="en-US" altLang="ko-KR" sz="1200"/>
            <a:t>]</a:t>
          </a:r>
          <a:r>
            <a:rPr lang="ko-KR" altLang="en-US" sz="1200"/>
            <a:t>그룹</a:t>
          </a:r>
          <a:r>
            <a:rPr lang="en-US" altLang="ko-KR" sz="1200"/>
            <a:t>-[OLAP </a:t>
          </a:r>
          <a:r>
            <a:rPr lang="ko-KR" altLang="en-US" sz="1200"/>
            <a:t>도구</a:t>
          </a:r>
          <a:r>
            <a:rPr lang="en-US" altLang="ko-KR" sz="1200"/>
            <a:t>]-[</a:t>
          </a:r>
          <a:r>
            <a:rPr lang="ko-KR" altLang="en-US" sz="1200"/>
            <a:t>수식으로 변환</a:t>
          </a:r>
          <a:r>
            <a:rPr lang="en-US" altLang="ko-KR" sz="1200"/>
            <a:t>]</a:t>
          </a:r>
        </a:p>
        <a:p>
          <a:pPr lvl="1" latinLnBrk="1"/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=CUBEMEMBER("ThisWorkbookDataModel","[</a:t>
          </a:r>
          <a:r>
            <a:rPr lang="ko-KR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제품현황표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].[</a:t>
          </a:r>
          <a:r>
            <a:rPr lang="ko-KR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카테고리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].&amp;[</a:t>
          </a:r>
          <a:r>
            <a:rPr lang="ko-KR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가디건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]")</a:t>
          </a:r>
          <a:endParaRPr lang="ko-KR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latinLnBrk="1"/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=CUBEVALUE("ThisWorkbookDataModel",$A4,B$3)</a:t>
          </a:r>
          <a:endParaRPr lang="ko-KR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latinLnBrk="1"/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=CUBEMEMBER("ThisWorkbookDataModel","[Measures].[</a:t>
          </a:r>
          <a:r>
            <a:rPr lang="ko-KR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합계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금액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]")</a:t>
          </a:r>
          <a:endParaRPr lang="ko-KR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lang="ko-KR" altLang="en-U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38100</xdr:rowOff>
    </xdr:from>
    <xdr:to>
      <xdr:col>1</xdr:col>
      <xdr:colOff>4514850</xdr:colOff>
      <xdr:row>1</xdr:row>
      <xdr:rowOff>114300</xdr:rowOff>
    </xdr:to>
    <xdr:sp macro="" textlink="">
      <xdr:nvSpPr>
        <xdr:cNvPr id="2" name="직사각형 1"/>
        <xdr:cNvSpPr/>
      </xdr:nvSpPr>
      <xdr:spPr>
        <a:xfrm>
          <a:off x="19050" y="38100"/>
          <a:ext cx="6429375" cy="2562225"/>
        </a:xfrm>
        <a:prstGeom prst="rect">
          <a:avLst/>
        </a:prstGeom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200"/>
            <a:t>1.</a:t>
          </a:r>
          <a:r>
            <a:rPr lang="en-US" altLang="ko-KR" sz="1200" baseline="0"/>
            <a:t> </a:t>
          </a:r>
          <a:r>
            <a:rPr lang="en-US" altLang="ko-KR" sz="1200"/>
            <a:t>[</a:t>
          </a:r>
          <a:r>
            <a:rPr lang="ko-KR" altLang="en-US" sz="1200"/>
            <a:t>원본 데이터</a:t>
          </a:r>
          <a:r>
            <a:rPr lang="en-US" altLang="ko-KR" sz="1200"/>
            <a:t>] </a:t>
          </a:r>
          <a:r>
            <a:rPr lang="ko-KR" altLang="en-US" sz="1200"/>
            <a:t>워크시트에서 표 안</a:t>
          </a:r>
          <a:r>
            <a:rPr lang="ko-KR" altLang="en-US" sz="1200" baseline="0"/>
            <a:t> 클릭</a:t>
          </a:r>
          <a:endParaRPr lang="en-US" altLang="ko-KR" sz="1200" baseline="0"/>
        </a:p>
        <a:p>
          <a:pPr algn="l"/>
          <a:r>
            <a:rPr lang="en-US" altLang="ko-KR" sz="1200" baseline="0"/>
            <a:t>2. </a:t>
          </a:r>
          <a:r>
            <a:rPr lang="en-US" altLang="ko-KR" sz="1200"/>
            <a:t>[</a:t>
          </a:r>
          <a:r>
            <a:rPr lang="ko-KR" altLang="en-US" sz="1200"/>
            <a:t>삽입</a:t>
          </a:r>
          <a:r>
            <a:rPr lang="en-US" altLang="ko-KR" sz="1200"/>
            <a:t>]-[</a:t>
          </a:r>
          <a:r>
            <a:rPr lang="ko-KR" altLang="en-US" sz="1200"/>
            <a:t>표</a:t>
          </a:r>
          <a:r>
            <a:rPr lang="en-US" altLang="ko-KR" sz="1200"/>
            <a:t>]</a:t>
          </a:r>
          <a:r>
            <a:rPr lang="ko-KR" altLang="en-US" sz="1200"/>
            <a:t>를 클릭하여 표 형태로 변환 </a:t>
          </a:r>
          <a:r>
            <a:rPr lang="en-US" altLang="ko-KR" sz="1200"/>
            <a:t>(</a:t>
          </a:r>
          <a:r>
            <a:rPr lang="ko-KR" altLang="en-US" sz="1200"/>
            <a:t>표 이름 변경</a:t>
          </a:r>
          <a:r>
            <a:rPr lang="en-US" altLang="ko-KR" sz="1200"/>
            <a:t>)</a:t>
          </a:r>
        </a:p>
        <a:p>
          <a:pPr algn="l"/>
          <a:r>
            <a:rPr lang="en-US" altLang="ko-KR" sz="1200"/>
            <a:t>3. [</a:t>
          </a:r>
          <a:r>
            <a:rPr lang="ko-KR" altLang="en-US" sz="1200"/>
            <a:t>피벗테이블</a:t>
          </a:r>
          <a:r>
            <a:rPr lang="en-US" altLang="ko-KR" sz="1200"/>
            <a:t>] </a:t>
          </a:r>
          <a:r>
            <a:rPr lang="ko-KR" altLang="en-US" sz="1200"/>
            <a:t>만들기 </a:t>
          </a:r>
          <a:r>
            <a:rPr lang="en-US" altLang="ko-KR" sz="1200"/>
            <a:t>: </a:t>
          </a:r>
          <a:r>
            <a:rPr lang="ko-KR" altLang="en-US" sz="1200"/>
            <a:t>반드시 </a:t>
          </a:r>
          <a:r>
            <a:rPr lang="en-US" altLang="ko-KR" sz="1200"/>
            <a:t>"</a:t>
          </a:r>
          <a:r>
            <a:rPr lang="ko-KR" altLang="en-US" sz="1200"/>
            <a:t>데이터 모델에 이 데이터 추가</a:t>
          </a:r>
          <a:r>
            <a:rPr lang="en-US" altLang="ko-KR" sz="1200"/>
            <a:t>"</a:t>
          </a:r>
          <a:r>
            <a:rPr lang="ko-KR" altLang="en-US" sz="1200"/>
            <a:t>를 체크해야 함</a:t>
          </a:r>
          <a:endParaRPr lang="en-US" altLang="ko-KR" sz="1200"/>
        </a:p>
        <a:p>
          <a:pPr algn="l"/>
          <a:r>
            <a:rPr lang="ko-KR" altLang="en-US" sz="1200"/>
            <a:t>     </a:t>
          </a:r>
          <a:r>
            <a:rPr lang="en-US" altLang="ko-KR" sz="1200"/>
            <a:t>- </a:t>
          </a:r>
          <a:r>
            <a:rPr lang="ko-KR" altLang="en-US" sz="1200"/>
            <a:t>카테고리별</a:t>
          </a:r>
          <a:r>
            <a:rPr lang="en-US" altLang="ko-KR" sz="1200"/>
            <a:t>-</a:t>
          </a:r>
          <a:r>
            <a:rPr lang="ko-KR" altLang="en-US" sz="1200"/>
            <a:t>제품명별 금액의 합계</a:t>
          </a:r>
          <a:r>
            <a:rPr lang="en-US" altLang="ko-KR" sz="1200"/>
            <a:t>(</a:t>
          </a:r>
          <a:r>
            <a:rPr lang="ko-KR" altLang="en-US" sz="1200"/>
            <a:t>행</a:t>
          </a:r>
          <a:r>
            <a:rPr lang="en-US" altLang="ko-KR" sz="1200"/>
            <a:t>:</a:t>
          </a:r>
          <a:r>
            <a:rPr lang="ko-KR" altLang="en-US" sz="1200"/>
            <a:t>카테고리</a:t>
          </a:r>
          <a:r>
            <a:rPr lang="en-US" altLang="ko-KR" sz="1200"/>
            <a:t>, </a:t>
          </a:r>
          <a:r>
            <a:rPr lang="ko-KR" altLang="en-US" sz="1200"/>
            <a:t>제품명</a:t>
          </a:r>
          <a:r>
            <a:rPr lang="en-US" altLang="ko-KR" sz="1200"/>
            <a:t>, </a:t>
          </a:r>
          <a:r>
            <a:rPr lang="ko-KR" altLang="en-US" sz="1200"/>
            <a:t>값</a:t>
          </a:r>
          <a:r>
            <a:rPr lang="en-US" altLang="ko-KR" sz="1200"/>
            <a:t>:</a:t>
          </a:r>
          <a:r>
            <a:rPr lang="ko-KR" altLang="en-US" sz="1200"/>
            <a:t>금액</a:t>
          </a:r>
          <a:r>
            <a:rPr lang="en-US" altLang="ko-KR" sz="1200"/>
            <a:t>)</a:t>
          </a:r>
        </a:p>
        <a:p>
          <a:pPr algn="l"/>
          <a:r>
            <a:rPr lang="en-US" altLang="ko-KR" sz="1200"/>
            <a:t>     -  </a:t>
          </a:r>
          <a:r>
            <a:rPr lang="ko-KR" altLang="en-US" sz="1200"/>
            <a:t>시트를 하나 더 복사해 둔다</a:t>
          </a:r>
          <a:r>
            <a:rPr lang="en-US" altLang="ko-KR" sz="1200"/>
            <a:t>.</a:t>
          </a:r>
        </a:p>
        <a:p>
          <a:pPr algn="l"/>
          <a:r>
            <a:rPr lang="en-US" altLang="ko-KR" sz="1200"/>
            <a:t>4. </a:t>
          </a:r>
          <a:r>
            <a:rPr lang="ko-KR" altLang="en-US" sz="1200"/>
            <a:t>피벗 테이블 클릭 후 </a:t>
          </a:r>
          <a:r>
            <a:rPr lang="en-US" altLang="ko-KR" sz="1200"/>
            <a:t>[</a:t>
          </a:r>
          <a:r>
            <a:rPr lang="ko-KR" altLang="en-US" sz="1200"/>
            <a:t>피벗 테이블 도구</a:t>
          </a:r>
          <a:r>
            <a:rPr lang="en-US" altLang="ko-KR" sz="1200"/>
            <a:t>]-[</a:t>
          </a:r>
          <a:r>
            <a:rPr lang="ko-KR" altLang="en-US" sz="1200"/>
            <a:t>계산</a:t>
          </a:r>
          <a:r>
            <a:rPr lang="en-US" altLang="ko-KR" sz="1200"/>
            <a:t>]</a:t>
          </a:r>
          <a:r>
            <a:rPr lang="ko-KR" altLang="en-US" sz="1200"/>
            <a:t>그룹</a:t>
          </a:r>
          <a:r>
            <a:rPr lang="en-US" altLang="ko-KR" sz="1200"/>
            <a:t>-[OLAP </a:t>
          </a:r>
          <a:r>
            <a:rPr lang="ko-KR" altLang="en-US" sz="1200"/>
            <a:t>도구</a:t>
          </a:r>
          <a:r>
            <a:rPr lang="en-US" altLang="ko-KR" sz="1200"/>
            <a:t>]-[</a:t>
          </a:r>
          <a:r>
            <a:rPr lang="ko-KR" altLang="en-US" sz="1200"/>
            <a:t>수식으로 변환</a:t>
          </a:r>
          <a:r>
            <a:rPr lang="en-US" altLang="ko-KR" sz="1200"/>
            <a:t>]</a:t>
          </a:r>
        </a:p>
        <a:p>
          <a:pPr lvl="1" latinLnBrk="1"/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=CUBEMEMBER("ThisWorkbookDataModel","[</a:t>
          </a:r>
          <a:r>
            <a:rPr lang="ko-KR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제품현황표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].[</a:t>
          </a:r>
          <a:r>
            <a:rPr lang="ko-KR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카테고리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].&amp;[</a:t>
          </a:r>
          <a:r>
            <a:rPr lang="ko-KR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가디건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]")</a:t>
          </a:r>
          <a:endParaRPr lang="ko-KR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latinLnBrk="1"/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=CUBEVALUE("ThisWorkbookDataModel",$A4,B$3)</a:t>
          </a:r>
          <a:endParaRPr lang="ko-KR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latinLnBrk="1"/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=CUBEMEMBER("ThisWorkbookDataModel","[Measures].[</a:t>
          </a:r>
          <a:r>
            <a:rPr lang="ko-KR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합계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금액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]")</a:t>
          </a:r>
          <a:endParaRPr lang="ko-KR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lang="ko-KR" altLang="en-US" sz="12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사용자" refreshedDate="43708.755781481479" backgroundQuery="1" createdVersion="6" refreshedVersion="6" minRefreshableVersion="3" recordCount="0" supportSubquery="1" supportAdvancedDrill="1">
  <cacheSource type="external" connectionId="1"/>
  <cacheFields count="3">
    <cacheField name="[제품현황표].[카테고리].[카테고리]" caption="카테고리" numFmtId="0" level="1">
      <sharedItems count="4">
        <s v="가디건"/>
        <s v="구스다운"/>
        <s v="바지"/>
        <s v="셔츠"/>
      </sharedItems>
    </cacheField>
    <cacheField name="[제품현황표].[제품명].[제품명]" caption="제품명" numFmtId="0" hierarchy="2" level="1">
      <sharedItems count="16">
        <s v="롱 가디건"/>
        <s v="숏 가디건"/>
        <s v="시스루 가디건"/>
        <s v="라이트 구스베스트"/>
        <s v="롱 구스다운"/>
        <s v="벤치 구스다운"/>
        <s v="야상 구스 패딩"/>
        <s v="옴니 구스다운"/>
        <s v="퀼팅 구스 패딩"/>
        <s v="프라이 구스다운"/>
        <s v="가오리핏 화이트 셔츠"/>
        <s v="린넨 반팔 셔츠"/>
        <s v="린넨 셔츠"/>
        <s v="블루 스프라이트 셔츠"/>
        <s v="차이나 카라 반팔 셔츠"/>
        <s v="화이트 베이직 셔츠"/>
      </sharedItems>
    </cacheField>
    <cacheField name="[Measures].[합계: 금액]" caption="합계: 금액" numFmtId="0" hierarchy="7" level="32767"/>
  </cacheFields>
  <cacheHierarchies count="8">
    <cacheHierarchy uniqueName="[제품현황표].[카테고리]" caption="카테고리" attribute="1" defaultMemberUniqueName="[제품현황표].[카테고리].[All]" allUniqueName="[제품현황표].[카테고리].[All]" dimensionUniqueName="[제품현황표]" displayFolder="" count="2" memberValueDatatype="130" unbalanced="0">
      <fieldsUsage count="2">
        <fieldUsage x="-1"/>
        <fieldUsage x="0"/>
      </fieldsUsage>
    </cacheHierarchy>
    <cacheHierarchy uniqueName="[제품현황표].[제품 코드]" caption="제품 코드" attribute="1" defaultMemberUniqueName="[제품현황표].[제품 코드].[All]" allUniqueName="[제품현황표].[제품 코드].[All]" dimensionUniqueName="[제품현황표]" displayFolder="" count="0" memberValueDatatype="130" unbalanced="0"/>
    <cacheHierarchy uniqueName="[제품현황표].[제품명]" caption="제품명" attribute="1" defaultMemberUniqueName="[제품현황표].[제품명].[All]" allUniqueName="[제품현황표].[제품명].[All]" dimensionUniqueName="[제품현황표]" displayFolder="" count="2" memberValueDatatype="130" unbalanced="0">
      <fieldsUsage count="2">
        <fieldUsage x="-1"/>
        <fieldUsage x="1"/>
      </fieldsUsage>
    </cacheHierarchy>
    <cacheHierarchy uniqueName="[제품현황표].[무게]" caption="무게" attribute="1" defaultMemberUniqueName="[제품현황표].[무게].[All]" allUniqueName="[제품현황표].[무게].[All]" dimensionUniqueName="[제품현황표]" displayFolder="" count="0" memberValueDatatype="5" unbalanced="0"/>
    <cacheHierarchy uniqueName="[제품현황표].[금액]" caption="금액" attribute="1" defaultMemberUniqueName="[제품현황표].[금액].[All]" allUniqueName="[제품현황표].[금액].[All]" dimensionUniqueName="[제품현황표]" displayFolder="" count="0" memberValueDatatype="20" unbalanced="0"/>
    <cacheHierarchy uniqueName="[Measures].[__XL_Count 제품현황표]" caption="__XL_Count 제품현황표" measure="1" displayFolder="" measureGroup="제품현황표" count="0" hidden="1"/>
    <cacheHierarchy uniqueName="[Measures].[__No measures defined]" caption="__No measures defined" measure="1" displayFolder="" count="0" hidden="1"/>
    <cacheHierarchy uniqueName="[Measures].[합계: 금액]" caption="합계: 금액" measure="1" displayFolder="" measureGroup="제품현황표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제품현황표" uniqueName="[제품현황표]" caption="제품현황표"/>
  </dimensions>
  <measureGroups count="1">
    <measureGroup name="제품현황표" caption="제품현황표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invalid="1" saveData="0" refreshedBy="Windows 사용자" refreshedDate="43708.756275347223" backgroundQuery="1" createdVersion="3" refreshedVersion="6" minRefreshableVersion="3" recordCount="0" tupleCache="1" supportSubquery="1" supportAdvancedDrill="1">
  <cacheSource type="external" connectionId="1"/>
  <cacheFields count="3">
    <cacheField name="[Measures].[MeasuresLevel]" caption="MeasuresLevel" numFmtId="0">
      <sharedItems count="2">
        <s v="[Measures].[합계: 금액]" c="합계: 금액"/>
        <s v="[Measures].[__No measures defined]" c="__No measures defined"/>
      </sharedItems>
    </cacheField>
    <cacheField name="[제품현황표].[카테고리].[카테고리]" caption="카테고리" numFmtId="0" hierarchy="1" level="1">
      <sharedItems count="4">
        <s v="[제품현황표].[카테고리].&amp;[가디건]" c="가디건"/>
        <s v="[제품현황표].[카테고리].&amp;[구스다운]" c="구스다운"/>
        <s v="[제품현황표].[카테고리].&amp;[바지]" c="바지"/>
        <s v="[제품현황표].[카테고리].&amp;[셔츠]" c="셔츠"/>
      </sharedItems>
    </cacheField>
    <cacheField name="[제품현황표].[제품명].[제품명]" caption="제품명" numFmtId="0" hierarchy="3" level="1">
      <sharedItems count="16">
        <s v="[제품현황표].[제품명].&amp;[롱 가디건]" c="롱 가디건"/>
        <s v="[제품현황표].[제품명].&amp;[숏 가디건]" c="숏 가디건"/>
        <s v="[제품현황표].[제품명].&amp;[시스루 가디건]" c="시스루 가디건"/>
        <s v="[제품현황표].[제품명].&amp;[라이트 구스베스트]" c="라이트 구스베스트"/>
        <s v="[제품현황표].[제품명].&amp;[롱 구스다운]" c="롱 구스다운"/>
        <s v="[제품현황표].[제품명].&amp;[벤치 구스다운]" c="벤치 구스다운"/>
        <s v="[제품현황표].[제품명].&amp;[야상 구스 패딩]" c="야상 구스 패딩"/>
        <s v="[제품현황표].[제품명].&amp;[옴니 구스다운]" c="옴니 구스다운"/>
        <s v="[제품현황표].[제품명].&amp;[퀼팅 구스 패딩]" c="퀼팅 구스 패딩"/>
        <s v="[제품현황표].[제품명].&amp;[프라이 구스다운]" c="프라이 구스다운"/>
        <s v="[제품현황표].[제품명].&amp;[가오리핏 화이트 셔츠]" c="가오리핏 화이트 셔츠"/>
        <s v="[제품현황표].[제품명].&amp;[린넨 반팔 셔츠]" c="린넨 반팔 셔츠"/>
        <s v="[제품현황표].[제품명].&amp;[린넨 셔츠]" c="린넨 셔츠"/>
        <s v="[제품현황표].[제품명].&amp;[블루 스프라이트 셔츠]" c="블루 스프라이트 셔츠"/>
        <s v="[제품현황표].[제품명].&amp;[차이나 카라 반팔 셔츠]" c="차이나 카라 반팔 셔츠"/>
        <s v="[제품현황표].[제품명].&amp;[화이트 베이직 셔츠]" c="화이트 베이직 셔츠"/>
      </sharedItems>
    </cacheField>
  </cacheFields>
  <cacheHierarchies count="9"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0"/>
      </fieldsUsage>
    </cacheHierarchy>
    <cacheHierarchy uniqueName="[제품현황표].[카테고리]" caption="카테고리" attribute="1" defaultMemberUniqueName="[제품현황표].[카테고리].[All]" allUniqueName="[제품현황표].[카테고리].[All]" allCaption="All" dimensionUniqueName="[제품현황표]" displayFolder="" count="2" memberValueDatatype="130" unbalanced="0">
      <fieldsUsage count="2">
        <fieldUsage x="-1"/>
        <fieldUsage x="1"/>
      </fieldsUsage>
    </cacheHierarchy>
    <cacheHierarchy uniqueName="[제품현황표].[제품 코드]" caption="제품 코드" attribute="1" defaultMemberUniqueName="[제품현황표].[제품 코드].[All]" allUniqueName="[제품현황표].[제품 코드].[All]" dimensionUniqueName="[제품현황표]" displayFolder="" count="2" memberValueDatatype="130" unbalanced="0"/>
    <cacheHierarchy uniqueName="[제품현황표].[제품명]" caption="제품명" attribute="1" defaultMemberUniqueName="[제품현황표].[제품명].[All]" allUniqueName="[제품현황표].[제품명].[All]" dimensionUniqueName="[제품현황표]" displayFolder="" count="2" memberValueDatatype="130" unbalanced="0">
      <fieldsUsage count="2">
        <fieldUsage x="-1"/>
        <fieldUsage x="2"/>
      </fieldsUsage>
    </cacheHierarchy>
    <cacheHierarchy uniqueName="[제품현황표].[무게]" caption="무게" attribute="1" defaultMemberUniqueName="[제품현황표].[무게].[All]" allUniqueName="[제품현황표].[무게].[All]" dimensionUniqueName="[제품현황표]" displayFolder="" count="2" memberValueDatatype="5" unbalanced="0"/>
    <cacheHierarchy uniqueName="[제품현황표].[금액]" caption="금액" attribute="1" defaultMemberUniqueName="[제품현황표].[금액].[All]" allUniqueName="[제품현황표].[금액].[All]" dimensionUniqueName="[제품현황표]" displayFolder="" count="2" memberValueDatatype="20" unbalanced="0"/>
    <cacheHierarchy uniqueName="[Measures].[__XL_Count 제품현황표]" caption="__XL_Count 제품현황표" measure="1" displayFolder="" measureGroup="제품현황표" count="0" hidden="1"/>
    <cacheHierarchy uniqueName="[Measures].[__No measures defined]" caption="__No measures defined" measure="1" displayFolder="" count="0" hidden="1"/>
    <cacheHierarchy uniqueName="[Measures].[합계: 금액]" caption="합계: 금액" measure="1" displayFolder="" measureGroup="제품현황표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tupleCache>
    <entries count="21">
      <n v="30000">
        <tpls c="3">
          <tpl fld="0" item="0"/>
          <tpl fld="1" item="3"/>
          <tpl fld="2" item="10"/>
        </tpls>
      </n>
      <n v="470000">
        <tpls c="2">
          <tpl fld="0" item="0"/>
          <tpl fld="1" item="2"/>
        </tpls>
      </n>
      <n v="30000">
        <tpls c="3">
          <tpl fld="0" item="0"/>
          <tpl fld="1" item="3"/>
          <tpl fld="2" item="13"/>
        </tpls>
      </n>
      <n v="100000">
        <tpls c="3">
          <tpl fld="0" item="0"/>
          <tpl fld="1" item="1"/>
          <tpl fld="2" item="9"/>
        </tpls>
      </n>
      <n v="120000">
        <tpls c="3">
          <tpl fld="0" item="0"/>
          <tpl fld="1" item="1"/>
          <tpl fld="2" item="5"/>
        </tpls>
      </n>
      <n v="50000">
        <tpls c="3">
          <tpl fld="0" item="0"/>
          <tpl fld="1" item="0"/>
          <tpl fld="2" item="0"/>
        </tpls>
      </n>
      <n v="220000">
        <tpls c="3">
          <tpl fld="0" item="0"/>
          <tpl fld="1" item="1"/>
          <tpl fld="2" item="4"/>
        </tpls>
      </n>
      <n v="50000">
        <tpls c="3">
          <tpl fld="0" item="0"/>
          <tpl fld="1" item="3"/>
          <tpl fld="2" item="14"/>
        </tpls>
      </n>
      <n v="80000">
        <tpls c="3">
          <tpl fld="0" item="0"/>
          <tpl fld="1" item="0"/>
          <tpl fld="2" item="1"/>
        </tpls>
      </n>
      <n v="1820000">
        <tpls c="2">
          <tpl fld="0" item="0"/>
          <tpl hier="1" item="4294967295"/>
        </tpls>
      </n>
      <n v="910000">
        <tpls c="2">
          <tpl fld="0" item="0"/>
          <tpl fld="1" item="1"/>
        </tpls>
      </n>
      <n v="50000">
        <tpls c="3">
          <tpl fld="0" item="0"/>
          <tpl fld="1" item="3"/>
          <tpl fld="2" item="15"/>
        </tpls>
      </n>
      <n v="50000">
        <tpls c="3">
          <tpl fld="0" item="0"/>
          <tpl fld="1" item="0"/>
          <tpl fld="2" item="2"/>
        </tpls>
      </n>
      <n v="50000">
        <tpls c="3">
          <tpl fld="0" item="0"/>
          <tpl fld="1" item="3"/>
          <tpl fld="2" item="12"/>
        </tpls>
      </n>
      <n v="180000">
        <tpls c="2">
          <tpl fld="0" item="0"/>
          <tpl fld="1" item="0"/>
        </tpls>
      </n>
      <n v="120000">
        <tpls c="3">
          <tpl fld="0" item="0"/>
          <tpl fld="1" item="1"/>
          <tpl fld="2" item="8"/>
        </tpls>
      </n>
      <n v="50000">
        <tpls c="3">
          <tpl fld="0" item="0"/>
          <tpl fld="1" item="3"/>
          <tpl fld="2" item="11"/>
        </tpls>
      </n>
      <n v="100000">
        <tpls c="3">
          <tpl fld="0" item="0"/>
          <tpl fld="1" item="1"/>
          <tpl fld="2" item="7"/>
        </tpls>
      </n>
      <n v="150000">
        <tpls c="3">
          <tpl fld="0" item="0"/>
          <tpl fld="1" item="1"/>
          <tpl fld="2" item="6"/>
        </tpls>
      </n>
      <n v="260000">
        <tpls c="2">
          <tpl fld="0" item="0"/>
          <tpl fld="1" item="3"/>
        </tpls>
      </n>
      <n v="100000">
        <tpls c="3">
          <tpl fld="0" item="0"/>
          <tpl fld="1" item="1"/>
          <tpl fld="2" item="3"/>
        </tpls>
      </n>
    </entries>
    <queryCache count="24">
      <query mdx="[Measures].[합계: 금액]">
        <tpls c="1">
          <tpl fld="0" item="0"/>
        </tpls>
      </query>
      <query mdx="[제품현황표].[카테고리].&amp;[가디건]">
        <tpls c="1">
          <tpl fld="1" item="0"/>
        </tpls>
      </query>
      <query mdx="[제품현황표].[제품명].&amp;[롱 가디건]">
        <tpls c="1">
          <tpl fld="2" item="0"/>
        </tpls>
      </query>
      <query mdx="[제품현황표].[제품명].&amp;[숏 가디건]">
        <tpls c="1">
          <tpl fld="2" item="1"/>
        </tpls>
      </query>
      <query mdx="[제품현황표].[제품명].&amp;[시스루 가디건]">
        <tpls c="1">
          <tpl fld="2" item="2"/>
        </tpls>
      </query>
      <query mdx="[제품현황표].[카테고리].&amp;[구스다운]">
        <tpls c="1">
          <tpl fld="1" item="1"/>
        </tpls>
      </query>
      <query mdx="[제품현황표].[제품명].&amp;[라이트 구스베스트]">
        <tpls c="1">
          <tpl fld="2" item="3"/>
        </tpls>
      </query>
      <query mdx="[제품현황표].[제품명].&amp;[롱 구스다운]">
        <tpls c="1">
          <tpl fld="2" item="4"/>
        </tpls>
      </query>
      <query mdx="[제품현황표].[제품명].&amp;[벤치 구스다운]">
        <tpls c="1">
          <tpl fld="2" item="5"/>
        </tpls>
      </query>
      <query mdx="[제품현황표].[제품명].&amp;[야상 구스 패딩]">
        <tpls c="1">
          <tpl fld="2" item="6"/>
        </tpls>
      </query>
      <query mdx="[제품현황표].[제품명].&amp;[옴니 구스다운]">
        <tpls c="1">
          <tpl fld="2" item="7"/>
        </tpls>
      </query>
      <query mdx="[제품현황표].[제품명].&amp;[퀼팅 구스 패딩]">
        <tpls c="1">
          <tpl fld="2" item="8"/>
        </tpls>
      </query>
      <query mdx="[제품현황표].[제품명].&amp;[프라이 구스다운]">
        <tpls c="1">
          <tpl fld="2" item="9"/>
        </tpls>
      </query>
      <query mdx="[제품현황표].[카테고리].&amp;[바지]">
        <tpls c="1">
          <tpl fld="1" item="2"/>
        </tpls>
      </query>
      <query mdx="[제품현황표].[카테고리].&amp;[셔츠]">
        <tpls c="1">
          <tpl fld="1" item="3"/>
        </tpls>
      </query>
      <query mdx="[제품현황표].[제품명].&amp;[가오리핏 화이트 셔츠]">
        <tpls c="1">
          <tpl fld="2" item="10"/>
        </tpls>
      </query>
      <query mdx="[제품현황표].[제품명].&amp;[린넨 반팔 셔츠]">
        <tpls c="1">
          <tpl fld="2" item="11"/>
        </tpls>
      </query>
      <query mdx="[제품현황표].[제품명].&amp;[린넨 셔츠]">
        <tpls c="1">
          <tpl fld="2" item="12"/>
        </tpls>
      </query>
      <query mdx="[제품현황표].[제품명].&amp;[블루 스프라이트 셔츠]">
        <tpls c="1">
          <tpl fld="2" item="13"/>
        </tpls>
      </query>
      <query mdx="[제품현황표].[제품명].&amp;[차이나 카라 반팔 셔츠]">
        <tpls c="1">
          <tpl fld="2" item="14"/>
        </tpls>
      </query>
      <query mdx="[제품현황표].[제품명].&amp;[화이트 베이직 셔츠]">
        <tpls c="1">
          <tpl fld="2" item="15"/>
        </tpls>
      </query>
      <query mdx="[제품현황표].[카테고리].[All]">
        <tpls c="1">
          <tpl hier="1" item="4294967295"/>
        </tpls>
      </query>
      <query mdx="[Measures]">
        <tpls c="1">
          <tpl hier="0" item="4294967295"/>
        </tpls>
      </query>
      <query mdx="[제품현황표].[카테고리].[All].[가디건]">
        <tpls c="1">
          <tpl fld="1" item="0"/>
        </tpls>
      </query>
    </queryCache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42" applyNumberFormats="0" applyBorderFormats="0" applyFontFormats="0" applyPatternFormats="0" applyAlignmentFormats="0" applyWidthHeightFormats="1" dataCaption="값" updatedVersion="6" minRefreshableVersion="3" showCalcMbrs="0" useAutoFormatting="1" subtotalHiddenItems="1" itemPrintTitles="1" createdVersion="6" indent="0" outline="1" outlineData="1" multipleFieldFilters="0">
  <location ref="A3:B24" firstHeaderRow="1" firstDataRow="1" firstDataCol="1"/>
  <pivotFields count="3">
    <pivotField axis="axisRow" allDrilled="1" showAll="0" dataSourceSort="1" defaultAttributeDrillState="1">
      <items count="5">
        <item x="0"/>
        <item x="1"/>
        <item x="2" e="0"/>
        <item x="3"/>
        <item t="default"/>
      </items>
    </pivotField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</pivotFields>
  <rowFields count="2">
    <field x="0"/>
    <field x="1"/>
  </rowFields>
  <rowItems count="21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>
      <x v="3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합계: 금액" fld="2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큐브 - 완성.xlsx!제품현황표">
        <x15:activeTabTopLevelEntity name="[제품현황표]"/>
      </x15:pivotTableUISettings>
    </ext>
  </extLst>
</pivotTableDefinition>
</file>

<file path=xl/tables/table1.xml><?xml version="1.0" encoding="utf-8"?>
<table xmlns="http://schemas.openxmlformats.org/spreadsheetml/2006/main" id="1" name="제품현황표" displayName="제품현황표" ref="A1:E28" totalsRowShown="0" headerRowDxfId="0" dataDxfId="1" tableBorderDxfId="7">
  <autoFilter ref="A1:E28"/>
  <tableColumns count="5">
    <tableColumn id="1" name="카테고리" dataDxfId="6"/>
    <tableColumn id="2" name="제품 코드" dataDxfId="5"/>
    <tableColumn id="3" name="제품명" dataDxfId="4"/>
    <tableColumn id="4" name="무게" dataDxfId="3"/>
    <tableColumn id="5" name="금액" dataDxfId="2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B6" sqref="B6"/>
    </sheetView>
  </sheetViews>
  <sheetFormatPr defaultRowHeight="16.5" x14ac:dyDescent="0.3"/>
  <cols>
    <col min="1" max="1" width="26" customWidth="1"/>
    <col min="2" max="2" width="10.375" bestFit="1" customWidth="1"/>
  </cols>
  <sheetData>
    <row r="3" spans="1:2" x14ac:dyDescent="0.3">
      <c r="A3" s="12" t="s">
        <v>79</v>
      </c>
      <c r="B3" t="s">
        <v>101</v>
      </c>
    </row>
    <row r="4" spans="1:2" x14ac:dyDescent="0.3">
      <c r="A4" s="13" t="s">
        <v>80</v>
      </c>
      <c r="B4" s="15">
        <v>180000</v>
      </c>
    </row>
    <row r="5" spans="1:2" x14ac:dyDescent="0.3">
      <c r="A5" s="14" t="s">
        <v>85</v>
      </c>
      <c r="B5" s="15">
        <v>50000</v>
      </c>
    </row>
    <row r="6" spans="1:2" x14ac:dyDescent="0.3">
      <c r="A6" s="14" t="s">
        <v>86</v>
      </c>
      <c r="B6" s="15">
        <v>80000</v>
      </c>
    </row>
    <row r="7" spans="1:2" x14ac:dyDescent="0.3">
      <c r="A7" s="14" t="s">
        <v>87</v>
      </c>
      <c r="B7" s="15">
        <v>50000</v>
      </c>
    </row>
    <row r="8" spans="1:2" x14ac:dyDescent="0.3">
      <c r="A8" s="13" t="s">
        <v>81</v>
      </c>
      <c r="B8" s="15">
        <v>910000</v>
      </c>
    </row>
    <row r="9" spans="1:2" x14ac:dyDescent="0.3">
      <c r="A9" s="14" t="s">
        <v>88</v>
      </c>
      <c r="B9" s="15">
        <v>100000</v>
      </c>
    </row>
    <row r="10" spans="1:2" x14ac:dyDescent="0.3">
      <c r="A10" s="14" t="s">
        <v>89</v>
      </c>
      <c r="B10" s="15">
        <v>220000</v>
      </c>
    </row>
    <row r="11" spans="1:2" x14ac:dyDescent="0.3">
      <c r="A11" s="14" t="s">
        <v>90</v>
      </c>
      <c r="B11" s="15">
        <v>120000</v>
      </c>
    </row>
    <row r="12" spans="1:2" x14ac:dyDescent="0.3">
      <c r="A12" s="14" t="s">
        <v>91</v>
      </c>
      <c r="B12" s="15">
        <v>150000</v>
      </c>
    </row>
    <row r="13" spans="1:2" x14ac:dyDescent="0.3">
      <c r="A13" s="14" t="s">
        <v>92</v>
      </c>
      <c r="B13" s="15">
        <v>100000</v>
      </c>
    </row>
    <row r="14" spans="1:2" x14ac:dyDescent="0.3">
      <c r="A14" s="14" t="s">
        <v>93</v>
      </c>
      <c r="B14" s="15">
        <v>120000</v>
      </c>
    </row>
    <row r="15" spans="1:2" x14ac:dyDescent="0.3">
      <c r="A15" s="14" t="s">
        <v>94</v>
      </c>
      <c r="B15" s="15">
        <v>100000</v>
      </c>
    </row>
    <row r="16" spans="1:2" x14ac:dyDescent="0.3">
      <c r="A16" s="13" t="s">
        <v>82</v>
      </c>
      <c r="B16" s="15">
        <v>470000</v>
      </c>
    </row>
    <row r="17" spans="1:2" x14ac:dyDescent="0.3">
      <c r="A17" s="13" t="s">
        <v>83</v>
      </c>
      <c r="B17" s="15">
        <v>260000</v>
      </c>
    </row>
    <row r="18" spans="1:2" x14ac:dyDescent="0.3">
      <c r="A18" s="14" t="s">
        <v>95</v>
      </c>
      <c r="B18" s="15">
        <v>30000</v>
      </c>
    </row>
    <row r="19" spans="1:2" x14ac:dyDescent="0.3">
      <c r="A19" s="14" t="s">
        <v>96</v>
      </c>
      <c r="B19" s="15">
        <v>50000</v>
      </c>
    </row>
    <row r="20" spans="1:2" x14ac:dyDescent="0.3">
      <c r="A20" s="14" t="s">
        <v>97</v>
      </c>
      <c r="B20" s="15">
        <v>50000</v>
      </c>
    </row>
    <row r="21" spans="1:2" x14ac:dyDescent="0.3">
      <c r="A21" s="14" t="s">
        <v>98</v>
      </c>
      <c r="B21" s="15">
        <v>30000</v>
      </c>
    </row>
    <row r="22" spans="1:2" x14ac:dyDescent="0.3">
      <c r="A22" s="14" t="s">
        <v>99</v>
      </c>
      <c r="B22" s="15">
        <v>50000</v>
      </c>
    </row>
    <row r="23" spans="1:2" x14ac:dyDescent="0.3">
      <c r="A23" s="14" t="s">
        <v>100</v>
      </c>
      <c r="B23" s="15">
        <v>50000</v>
      </c>
    </row>
    <row r="24" spans="1:2" x14ac:dyDescent="0.3">
      <c r="A24" s="13" t="s">
        <v>84</v>
      </c>
      <c r="B24" s="15">
        <v>1820000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"/>
  <sheetViews>
    <sheetView tabSelected="1" workbookViewId="0">
      <selection activeCell="D13" sqref="D13"/>
    </sheetView>
  </sheetViews>
  <sheetFormatPr defaultRowHeight="16.5" x14ac:dyDescent="0.3"/>
  <cols>
    <col min="1" max="1" width="26" customWidth="1"/>
    <col min="2" max="2" width="10.375" bestFit="1" customWidth="1"/>
    <col min="4" max="4" width="16.5" bestFit="1" customWidth="1"/>
  </cols>
  <sheetData>
    <row r="3" spans="1:4" x14ac:dyDescent="0.3">
      <c r="A3" t="s">
        <v>79</v>
      </c>
      <c r="B3" t="str" vm="4">
        <f>CUBEMEMBER("ThisWorkbookDataModel","[Measures].[합계: 금액]")</f>
        <v>합계: 금액</v>
      </c>
      <c r="D3" t="str" vm="19">
        <f>CUBEMEMBER("ThisWorkbookDataModel","[제품현황표].[카테고리].[All].[가디건]")</f>
        <v>가디건</v>
      </c>
    </row>
    <row r="4" spans="1:4" x14ac:dyDescent="0.3">
      <c r="A4" s="13" t="str" vm="19">
        <f>CUBEMEMBER("ThisWorkbookDataModel","[제품현황표].[카테고리].&amp;[가디건]")</f>
        <v>가디건</v>
      </c>
      <c r="B4" vm="37">
        <f>CUBEVALUE("ThisWorkbookDataModel",$A4,B$3)</f>
        <v>180000</v>
      </c>
      <c r="D4" vm="37">
        <f>CUBEVALUE("ThisWorkbookDataModel",A4,B3)</f>
        <v>180000</v>
      </c>
    </row>
    <row r="5" spans="1:4" x14ac:dyDescent="0.3">
      <c r="A5" s="14" t="str" vm="10">
        <f>CUBEMEMBER("ThisWorkbookDataModel",{"[제품현황표].[카테고리].&amp;[가디건]","[제품현황표].[제품명].&amp;[롱 가디건]"})</f>
        <v>롱 가디건</v>
      </c>
      <c r="B5" vm="28">
        <f>CUBEVALUE("ThisWorkbookDataModel",$A5,B$3)</f>
        <v>50000</v>
      </c>
    </row>
    <row r="6" spans="1:4" x14ac:dyDescent="0.3">
      <c r="A6" s="14" t="str" vm="16">
        <f>CUBEMEMBER("ThisWorkbookDataModel",{"[제품현황표].[카테고리].&amp;[가디건]","[제품현황표].[제품명].&amp;[숏 가디건]"})</f>
        <v>숏 가디건</v>
      </c>
      <c r="B6" vm="31">
        <f>CUBEVALUE("ThisWorkbookDataModel",$A6,B$3)</f>
        <v>80000</v>
      </c>
    </row>
    <row r="7" spans="1:4" x14ac:dyDescent="0.3">
      <c r="A7" s="14" t="str" vm="8">
        <f>CUBEMEMBER("ThisWorkbookDataModel",{"[제품현황표].[카테고리].&amp;[가디건]","[제품현황표].[제품명].&amp;[시스루 가디건]"})</f>
        <v>시스루 가디건</v>
      </c>
      <c r="B7" vm="35">
        <f>CUBEVALUE("ThisWorkbookDataModel",$A7,B$3)</f>
        <v>50000</v>
      </c>
    </row>
    <row r="8" spans="1:4" x14ac:dyDescent="0.3">
      <c r="A8" s="13" t="str" vm="3">
        <f>CUBEMEMBER("ThisWorkbookDataModel","[제품현황표].[카테고리].&amp;[구스다운]")</f>
        <v>구스다운</v>
      </c>
      <c r="B8" vm="33">
        <f>CUBEVALUE("ThisWorkbookDataModel",$A8,B$3)</f>
        <v>910000</v>
      </c>
    </row>
    <row r="9" spans="1:4" x14ac:dyDescent="0.3">
      <c r="A9" s="14" t="str" vm="22">
        <f>CUBEMEMBER("ThisWorkbookDataModel",{"[제품현황표].[카테고리].&amp;[구스다운]","[제품현황표].[제품명].&amp;[라이트 구스베스트]"})</f>
        <v>라이트 구스베스트</v>
      </c>
      <c r="B9" vm="43">
        <f>CUBEVALUE("ThisWorkbookDataModel",$A9,B$3)</f>
        <v>100000</v>
      </c>
    </row>
    <row r="10" spans="1:4" x14ac:dyDescent="0.3">
      <c r="A10" s="14" t="str" vm="13">
        <f>CUBEMEMBER("ThisWorkbookDataModel",{"[제품현황표].[카테고리].&amp;[구스다운]","[제품현황표].[제품명].&amp;[롱 구스다운]"})</f>
        <v>롱 구스다운</v>
      </c>
      <c r="B10" vm="29">
        <f>CUBEVALUE("ThisWorkbookDataModel",$A10,B$3)</f>
        <v>220000</v>
      </c>
    </row>
    <row r="11" spans="1:4" x14ac:dyDescent="0.3">
      <c r="A11" s="14" t="str" vm="12">
        <f>CUBEMEMBER("ThisWorkbookDataModel",{"[제품현황표].[카테고리].&amp;[구스다운]","[제품현황표].[제품명].&amp;[벤치 구스다운]"})</f>
        <v>벤치 구스다운</v>
      </c>
      <c r="B11" vm="27">
        <f>CUBEVALUE("ThisWorkbookDataModel",$A11,B$3)</f>
        <v>120000</v>
      </c>
    </row>
    <row r="12" spans="1:4" x14ac:dyDescent="0.3">
      <c r="A12" s="14" t="str" vm="11">
        <f>CUBEMEMBER("ThisWorkbookDataModel",{"[제품현황표].[카테고리].&amp;[구스다운]","[제품현황표].[제품명].&amp;[야상 구스 패딩]"})</f>
        <v>야상 구스 패딩</v>
      </c>
      <c r="B12" vm="41">
        <f>CUBEVALUE("ThisWorkbookDataModel",$A12,B$3)</f>
        <v>150000</v>
      </c>
    </row>
    <row r="13" spans="1:4" x14ac:dyDescent="0.3">
      <c r="A13" s="14" t="str" vm="17">
        <f>CUBEMEMBER("ThisWorkbookDataModel",{"[제품현황표].[카테고리].&amp;[구스다운]","[제품현황표].[제품명].&amp;[옴니 구스다운]"})</f>
        <v>옴니 구스다운</v>
      </c>
      <c r="B13" vm="40">
        <f>CUBEVALUE("ThisWorkbookDataModel",$A13,B$3)</f>
        <v>100000</v>
      </c>
    </row>
    <row r="14" spans="1:4" x14ac:dyDescent="0.3">
      <c r="A14" s="14" t="str" vm="15">
        <f>CUBEMEMBER("ThisWorkbookDataModel",{"[제품현황표].[카테고리].&amp;[구스다운]","[제품현황표].[제품명].&amp;[퀼팅 구스 패딩]"})</f>
        <v>퀼팅 구스 패딩</v>
      </c>
      <c r="B14" vm="38">
        <f>CUBEVALUE("ThisWorkbookDataModel",$A14,B$3)</f>
        <v>120000</v>
      </c>
    </row>
    <row r="15" spans="1:4" x14ac:dyDescent="0.3">
      <c r="A15" s="14" t="str" vm="7">
        <f>CUBEMEMBER("ThisWorkbookDataModel",{"[제품현황표].[카테고리].&amp;[구스다운]","[제품현황표].[제품명].&amp;[프라이 구스다운]"})</f>
        <v>프라이 구스다운</v>
      </c>
      <c r="B15" vm="26">
        <f>CUBEVALUE("ThisWorkbookDataModel",$A15,B$3)</f>
        <v>100000</v>
      </c>
    </row>
    <row r="16" spans="1:4" x14ac:dyDescent="0.3">
      <c r="A16" s="13" t="str" vm="2">
        <f>CUBEMEMBER("ThisWorkbookDataModel","[제품현황표].[카테고리].&amp;[바지]")</f>
        <v>바지</v>
      </c>
      <c r="B16" vm="24">
        <f>CUBEVALUE("ThisWorkbookDataModel",$A16,B$3)</f>
        <v>470000</v>
      </c>
    </row>
    <row r="17" spans="1:2" x14ac:dyDescent="0.3">
      <c r="A17" s="13" t="str" vm="21">
        <f>CUBEMEMBER("ThisWorkbookDataModel","[제품현황표].[카테고리].&amp;[셔츠]")</f>
        <v>셔츠</v>
      </c>
      <c r="B17" vm="42">
        <f>CUBEVALUE("ThisWorkbookDataModel",$A17,B$3)</f>
        <v>260000</v>
      </c>
    </row>
    <row r="18" spans="1:2" x14ac:dyDescent="0.3">
      <c r="A18" s="14" t="str" vm="5">
        <f>CUBEMEMBER("ThisWorkbookDataModel",{"[제품현황표].[카테고리].&amp;[셔츠]","[제품현황표].[제품명].&amp;[가오리핏 화이트 셔츠]"})</f>
        <v>가오리핏 화이트 셔츠</v>
      </c>
      <c r="B18" vm="23">
        <f>CUBEVALUE("ThisWorkbookDataModel",$A18,B$3)</f>
        <v>30000</v>
      </c>
    </row>
    <row r="19" spans="1:2" x14ac:dyDescent="0.3">
      <c r="A19" s="14" t="str" vm="20">
        <f>CUBEMEMBER("ThisWorkbookDataModel",{"[제품현황표].[카테고리].&amp;[셔츠]","[제품현황표].[제품명].&amp;[린넨 반팔 셔츠]"})</f>
        <v>린넨 반팔 셔츠</v>
      </c>
      <c r="B19" vm="39">
        <f>CUBEVALUE("ThisWorkbookDataModel",$A19,B$3)</f>
        <v>50000</v>
      </c>
    </row>
    <row r="20" spans="1:2" x14ac:dyDescent="0.3">
      <c r="A20" s="14" t="str" vm="18">
        <f>CUBEMEMBER("ThisWorkbookDataModel",{"[제품현황표].[카테고리].&amp;[셔츠]","[제품현황표].[제품명].&amp;[린넨 셔츠]"})</f>
        <v>린넨 셔츠</v>
      </c>
      <c r="B20" vm="36">
        <f>CUBEVALUE("ThisWorkbookDataModel",$A20,B$3)</f>
        <v>50000</v>
      </c>
    </row>
    <row r="21" spans="1:2" x14ac:dyDescent="0.3">
      <c r="A21" s="14" t="str" vm="9">
        <f>CUBEMEMBER("ThisWorkbookDataModel",{"[제품현황표].[카테고리].&amp;[셔츠]","[제품현황표].[제품명].&amp;[블루 스프라이트 셔츠]"})</f>
        <v>블루 스프라이트 셔츠</v>
      </c>
      <c r="B21" vm="25">
        <f>CUBEVALUE("ThisWorkbookDataModel",$A21,B$3)</f>
        <v>30000</v>
      </c>
    </row>
    <row r="22" spans="1:2" x14ac:dyDescent="0.3">
      <c r="A22" s="14" t="str" vm="14">
        <f>CUBEMEMBER("ThisWorkbookDataModel",{"[제품현황표].[카테고리].&amp;[셔츠]","[제품현황표].[제품명].&amp;[차이나 카라 반팔 셔츠]"})</f>
        <v>차이나 카라 반팔 셔츠</v>
      </c>
      <c r="B22" vm="30">
        <f>CUBEVALUE("ThisWorkbookDataModel",$A22,B$3)</f>
        <v>50000</v>
      </c>
    </row>
    <row r="23" spans="1:2" x14ac:dyDescent="0.3">
      <c r="A23" s="14" t="str" vm="6">
        <f>CUBEMEMBER("ThisWorkbookDataModel",{"[제품현황표].[카테고리].&amp;[셔츠]","[제품현황표].[제품명].&amp;[화이트 베이직 셔츠]"})</f>
        <v>화이트 베이직 셔츠</v>
      </c>
      <c r="B23" vm="34">
        <f>CUBEVALUE("ThisWorkbookDataModel",$A23,B$3)</f>
        <v>50000</v>
      </c>
    </row>
    <row r="24" spans="1:2" x14ac:dyDescent="0.3">
      <c r="A24" s="13" t="str" vm="1">
        <f>CUBEMEMBER("ThisWorkbookDataModel","[제품현황표].[카테고리].[All]","총합계")</f>
        <v>총합계</v>
      </c>
      <c r="B24" vm="32">
        <f>CUBEVALUE("ThisWorkbookDataModel",$A24,B$3)</f>
        <v>1820000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8"/>
  <sheetViews>
    <sheetView workbookViewId="0">
      <selection activeCell="C24" sqref="C24"/>
    </sheetView>
  </sheetViews>
  <sheetFormatPr defaultRowHeight="16.5" x14ac:dyDescent="0.3"/>
  <cols>
    <col min="1" max="1" width="10.25" customWidth="1"/>
    <col min="2" max="2" width="10.875" customWidth="1"/>
    <col min="3" max="3" width="25" customWidth="1"/>
  </cols>
  <sheetData>
    <row r="1" spans="1:5" x14ac:dyDescent="0.3">
      <c r="A1" s="11" t="s">
        <v>0</v>
      </c>
      <c r="B1" s="11" t="s">
        <v>73</v>
      </c>
      <c r="C1" s="11" t="s">
        <v>1</v>
      </c>
      <c r="D1" s="11" t="s">
        <v>2</v>
      </c>
      <c r="E1" s="11" t="s">
        <v>3</v>
      </c>
    </row>
    <row r="2" spans="1:5" x14ac:dyDescent="0.3">
      <c r="A2" s="1" t="s">
        <v>4</v>
      </c>
      <c r="B2" s="1" t="s">
        <v>5</v>
      </c>
      <c r="C2" s="1" t="s">
        <v>6</v>
      </c>
      <c r="D2" s="1">
        <v>3.87</v>
      </c>
      <c r="E2" s="10">
        <v>100000</v>
      </c>
    </row>
    <row r="3" spans="1:5" x14ac:dyDescent="0.3">
      <c r="A3" s="1" t="s">
        <v>7</v>
      </c>
      <c r="B3" s="1" t="s">
        <v>8</v>
      </c>
      <c r="C3" s="1" t="s">
        <v>9</v>
      </c>
      <c r="D3" s="1">
        <v>5.0819999999999999</v>
      </c>
      <c r="E3" s="10">
        <v>150000</v>
      </c>
    </row>
    <row r="4" spans="1:5" x14ac:dyDescent="0.3">
      <c r="A4" s="1" t="s">
        <v>7</v>
      </c>
      <c r="B4" s="1" t="s">
        <v>10</v>
      </c>
      <c r="C4" s="1" t="s">
        <v>11</v>
      </c>
      <c r="D4" s="1">
        <v>3.9</v>
      </c>
      <c r="E4" s="10">
        <v>120000</v>
      </c>
    </row>
    <row r="5" spans="1:5" x14ac:dyDescent="0.3">
      <c r="A5" s="1" t="s">
        <v>7</v>
      </c>
      <c r="B5" s="1" t="s">
        <v>12</v>
      </c>
      <c r="C5" s="1" t="s">
        <v>13</v>
      </c>
      <c r="D5" s="1">
        <v>2.4</v>
      </c>
      <c r="E5" s="10">
        <v>100000</v>
      </c>
    </row>
    <row r="6" spans="1:5" x14ac:dyDescent="0.3">
      <c r="A6" s="1" t="s">
        <v>7</v>
      </c>
      <c r="B6" s="1" t="s">
        <v>14</v>
      </c>
      <c r="C6" s="1" t="s">
        <v>15</v>
      </c>
      <c r="D6" s="1">
        <v>5.3</v>
      </c>
      <c r="E6" s="10">
        <v>220000</v>
      </c>
    </row>
    <row r="7" spans="1:5" x14ac:dyDescent="0.3">
      <c r="A7" s="1" t="s">
        <v>7</v>
      </c>
      <c r="B7" s="1" t="s">
        <v>16</v>
      </c>
      <c r="C7" s="1" t="s">
        <v>74</v>
      </c>
      <c r="D7" s="1">
        <v>5.7</v>
      </c>
      <c r="E7" s="10">
        <v>120000</v>
      </c>
    </row>
    <row r="8" spans="1:5" x14ac:dyDescent="0.3">
      <c r="A8" s="1" t="s">
        <v>7</v>
      </c>
      <c r="B8" s="1" t="s">
        <v>17</v>
      </c>
      <c r="C8" s="1" t="s">
        <v>75</v>
      </c>
      <c r="D8" s="1">
        <v>2.8</v>
      </c>
      <c r="E8" s="10">
        <v>100000</v>
      </c>
    </row>
    <row r="9" spans="1:5" x14ac:dyDescent="0.3">
      <c r="A9" s="1" t="s">
        <v>18</v>
      </c>
      <c r="B9" s="1" t="s">
        <v>19</v>
      </c>
      <c r="C9" s="1" t="s">
        <v>20</v>
      </c>
      <c r="D9" s="1">
        <v>1</v>
      </c>
      <c r="E9" s="10">
        <v>80000</v>
      </c>
    </row>
    <row r="10" spans="1:5" x14ac:dyDescent="0.3">
      <c r="A10" s="1" t="s">
        <v>18</v>
      </c>
      <c r="B10" s="1" t="s">
        <v>21</v>
      </c>
      <c r="C10" s="1" t="s">
        <v>22</v>
      </c>
      <c r="D10" s="1">
        <v>2</v>
      </c>
      <c r="E10" s="10">
        <v>50000</v>
      </c>
    </row>
    <row r="11" spans="1:5" x14ac:dyDescent="0.3">
      <c r="A11" s="1" t="s">
        <v>18</v>
      </c>
      <c r="B11" s="1" t="s">
        <v>23</v>
      </c>
      <c r="C11" s="1" t="s">
        <v>76</v>
      </c>
      <c r="D11" s="1">
        <v>1.5</v>
      </c>
      <c r="E11" s="10">
        <v>50000</v>
      </c>
    </row>
    <row r="12" spans="1:5" x14ac:dyDescent="0.3">
      <c r="A12" s="1" t="s">
        <v>24</v>
      </c>
      <c r="B12" s="1" t="s">
        <v>25</v>
      </c>
      <c r="C12" s="1" t="s">
        <v>26</v>
      </c>
      <c r="D12" s="1">
        <v>1.8</v>
      </c>
      <c r="E12" s="10">
        <v>50000</v>
      </c>
    </row>
    <row r="13" spans="1:5" x14ac:dyDescent="0.3">
      <c r="A13" s="1" t="s">
        <v>24</v>
      </c>
      <c r="B13" s="1" t="s">
        <v>27</v>
      </c>
      <c r="C13" s="1" t="s">
        <v>28</v>
      </c>
      <c r="D13" s="1">
        <v>2.2999999999999998</v>
      </c>
      <c r="E13" s="10">
        <v>30000</v>
      </c>
    </row>
    <row r="14" spans="1:5" x14ac:dyDescent="0.3">
      <c r="A14" s="1" t="s">
        <v>24</v>
      </c>
      <c r="B14" s="1" t="s">
        <v>29</v>
      </c>
      <c r="C14" s="1" t="s">
        <v>30</v>
      </c>
      <c r="D14" s="1">
        <v>2.4</v>
      </c>
      <c r="E14" s="10">
        <v>50000</v>
      </c>
    </row>
    <row r="15" spans="1:5" x14ac:dyDescent="0.3">
      <c r="A15" s="1" t="s">
        <v>24</v>
      </c>
      <c r="B15" s="1" t="s">
        <v>31</v>
      </c>
      <c r="C15" s="1" t="s">
        <v>32</v>
      </c>
      <c r="D15" s="1">
        <v>2</v>
      </c>
      <c r="E15" s="10">
        <v>30000</v>
      </c>
    </row>
    <row r="16" spans="1:5" x14ac:dyDescent="0.3">
      <c r="A16" s="1" t="s">
        <v>24</v>
      </c>
      <c r="B16" s="1" t="s">
        <v>33</v>
      </c>
      <c r="C16" s="1" t="s">
        <v>34</v>
      </c>
      <c r="D16" s="1">
        <v>1.7</v>
      </c>
      <c r="E16" s="10">
        <v>50000</v>
      </c>
    </row>
    <row r="17" spans="1:5" x14ac:dyDescent="0.3">
      <c r="A17" s="1" t="s">
        <v>24</v>
      </c>
      <c r="B17" s="1" t="s">
        <v>35</v>
      </c>
      <c r="C17" s="1" t="s">
        <v>36</v>
      </c>
      <c r="D17" s="1">
        <v>2.2999999999999998</v>
      </c>
      <c r="E17" s="10">
        <v>50000</v>
      </c>
    </row>
    <row r="18" spans="1:5" x14ac:dyDescent="0.3">
      <c r="A18" s="1" t="s">
        <v>24</v>
      </c>
      <c r="B18" s="1" t="s">
        <v>37</v>
      </c>
      <c r="C18" s="1" t="s">
        <v>38</v>
      </c>
      <c r="D18" s="1">
        <v>2.5</v>
      </c>
      <c r="E18" s="10">
        <v>30000</v>
      </c>
    </row>
    <row r="19" spans="1:5" x14ac:dyDescent="0.3">
      <c r="A19" s="1" t="s">
        <v>24</v>
      </c>
      <c r="B19" s="1" t="s">
        <v>39</v>
      </c>
      <c r="C19" s="1" t="s">
        <v>40</v>
      </c>
      <c r="D19" s="1">
        <v>2.5</v>
      </c>
      <c r="E19" s="10">
        <v>50000</v>
      </c>
    </row>
    <row r="20" spans="1:5" x14ac:dyDescent="0.3">
      <c r="A20" s="1" t="s">
        <v>24</v>
      </c>
      <c r="B20" s="1" t="s">
        <v>41</v>
      </c>
      <c r="C20" s="1" t="s">
        <v>42</v>
      </c>
      <c r="D20" s="1">
        <v>1.9</v>
      </c>
      <c r="E20" s="10">
        <v>30000</v>
      </c>
    </row>
    <row r="21" spans="1:5" x14ac:dyDescent="0.3">
      <c r="A21" s="1" t="s">
        <v>24</v>
      </c>
      <c r="B21" s="1" t="s">
        <v>43</v>
      </c>
      <c r="C21" s="1" t="s">
        <v>44</v>
      </c>
      <c r="D21" s="1">
        <v>2.1</v>
      </c>
      <c r="E21" s="10">
        <v>50000</v>
      </c>
    </row>
    <row r="22" spans="1:5" x14ac:dyDescent="0.3">
      <c r="A22" s="1" t="s">
        <v>24</v>
      </c>
      <c r="B22" s="1" t="s">
        <v>45</v>
      </c>
      <c r="C22" s="1" t="s">
        <v>46</v>
      </c>
      <c r="D22" s="1">
        <v>1.3</v>
      </c>
      <c r="E22" s="10">
        <v>50000</v>
      </c>
    </row>
    <row r="23" spans="1:5" x14ac:dyDescent="0.3">
      <c r="A23" s="1" t="s">
        <v>47</v>
      </c>
      <c r="B23" s="1" t="s">
        <v>48</v>
      </c>
      <c r="C23" s="1" t="s">
        <v>49</v>
      </c>
      <c r="D23" s="1">
        <v>2</v>
      </c>
      <c r="E23" s="10">
        <v>50000</v>
      </c>
    </row>
    <row r="24" spans="1:5" x14ac:dyDescent="0.3">
      <c r="A24" s="1" t="s">
        <v>47</v>
      </c>
      <c r="B24" s="1" t="s">
        <v>50</v>
      </c>
      <c r="C24" s="1" t="s">
        <v>51</v>
      </c>
      <c r="D24" s="1">
        <v>2.5</v>
      </c>
      <c r="E24" s="10">
        <v>50000</v>
      </c>
    </row>
    <row r="25" spans="1:5" x14ac:dyDescent="0.3">
      <c r="A25" s="1" t="s">
        <v>47</v>
      </c>
      <c r="B25" s="1" t="s">
        <v>52</v>
      </c>
      <c r="C25" s="1" t="s">
        <v>53</v>
      </c>
      <c r="D25" s="1">
        <v>2.5</v>
      </c>
      <c r="E25" s="10">
        <v>30000</v>
      </c>
    </row>
    <row r="26" spans="1:5" x14ac:dyDescent="0.3">
      <c r="A26" s="1" t="s">
        <v>54</v>
      </c>
      <c r="B26" s="1" t="s">
        <v>55</v>
      </c>
      <c r="C26" s="1" t="s">
        <v>56</v>
      </c>
      <c r="D26" s="1">
        <v>1.4</v>
      </c>
      <c r="E26" s="10">
        <v>50000</v>
      </c>
    </row>
    <row r="27" spans="1:5" x14ac:dyDescent="0.3">
      <c r="A27" s="1" t="s">
        <v>47</v>
      </c>
      <c r="B27" s="1" t="s">
        <v>57</v>
      </c>
      <c r="C27" s="1" t="s">
        <v>58</v>
      </c>
      <c r="D27" s="1">
        <v>1.5</v>
      </c>
      <c r="E27" s="10">
        <v>30000</v>
      </c>
    </row>
    <row r="28" spans="1:5" x14ac:dyDescent="0.3">
      <c r="A28" s="1" t="s">
        <v>54</v>
      </c>
      <c r="B28" s="1" t="s">
        <v>59</v>
      </c>
      <c r="C28" s="1" t="s">
        <v>60</v>
      </c>
      <c r="D28" s="1">
        <v>1.4</v>
      </c>
      <c r="E28" s="10">
        <v>50000</v>
      </c>
    </row>
  </sheetData>
  <phoneticPr fontId="3" type="noConversion"/>
  <pageMargins left="0.25" right="0.25" top="0.75" bottom="0.75" header="0.3" footer="0.3"/>
  <pageSetup paperSize="9" scale="91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3" sqref="A3"/>
    </sheetView>
  </sheetViews>
  <sheetFormatPr defaultRowHeight="16.5" x14ac:dyDescent="0.3"/>
  <cols>
    <col min="1" max="1" width="25.375" customWidth="1"/>
    <col min="2" max="2" width="59.375" customWidth="1"/>
  </cols>
  <sheetData>
    <row r="1" spans="1:2" ht="195.75" customHeight="1" x14ac:dyDescent="0.3"/>
    <row r="2" spans="1:2" ht="25.5" customHeight="1" thickBot="1" x14ac:dyDescent="0.35"/>
    <row r="3" spans="1:2" ht="30" customHeight="1" thickBot="1" x14ac:dyDescent="0.35">
      <c r="A3" s="8" t="s">
        <v>61</v>
      </c>
      <c r="B3" s="9" t="s">
        <v>62</v>
      </c>
    </row>
    <row r="4" spans="1:2" ht="30" customHeight="1" thickBot="1" x14ac:dyDescent="0.35">
      <c r="A4" s="2" t="s">
        <v>63</v>
      </c>
      <c r="B4" s="3" t="s">
        <v>64</v>
      </c>
    </row>
    <row r="5" spans="1:2" ht="42.75" customHeight="1" thickBot="1" x14ac:dyDescent="0.35">
      <c r="A5" s="4" t="s">
        <v>65</v>
      </c>
      <c r="B5" s="5" t="s">
        <v>77</v>
      </c>
    </row>
    <row r="6" spans="1:2" ht="33" customHeight="1" thickBot="1" x14ac:dyDescent="0.35">
      <c r="A6" s="2" t="s">
        <v>66</v>
      </c>
      <c r="B6" s="3" t="s">
        <v>67</v>
      </c>
    </row>
    <row r="7" spans="1:2" ht="33" customHeight="1" thickBot="1" x14ac:dyDescent="0.35">
      <c r="A7" s="4" t="s">
        <v>68</v>
      </c>
      <c r="B7" s="5" t="s">
        <v>78</v>
      </c>
    </row>
    <row r="8" spans="1:2" ht="30" customHeight="1" thickBot="1" x14ac:dyDescent="0.35">
      <c r="A8" s="2" t="s">
        <v>69</v>
      </c>
      <c r="B8" s="3" t="s">
        <v>70</v>
      </c>
    </row>
    <row r="9" spans="1:2" ht="30" customHeight="1" thickBot="1" x14ac:dyDescent="0.35">
      <c r="A9" s="6" t="s">
        <v>71</v>
      </c>
      <c r="B9" s="7" t="s">
        <v>72</v>
      </c>
    </row>
  </sheetData>
  <phoneticPr fontId="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 2 0 1 9 - 0 8 - 0 4 T 1 4 : 2 1 : 2 5 . 1 0 8 9 2 5 3 + 0 9 : 0 0 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78525066-A7A4-4325-8497-04B71BF069E0}">
  <ds:schemaRefs/>
</ds:datastoreItem>
</file>

<file path=customXml/itemProps2.xml><?xml version="1.0" encoding="utf-8"?>
<ds:datastoreItem xmlns:ds="http://schemas.openxmlformats.org/officeDocument/2006/customXml" ds:itemID="{BC65C214-0552-4030-8FC2-5A767B9205F7}">
  <ds:schemaRefs/>
</ds:datastoreItem>
</file>

<file path=customXml/itemProps3.xml><?xml version="1.0" encoding="utf-8"?>
<ds:datastoreItem xmlns:ds="http://schemas.openxmlformats.org/officeDocument/2006/customXml" ds:itemID="{04FAB83E-5E1D-4874-A099-E4A8DEC47D2C}">
  <ds:schemaRefs/>
</ds:datastoreItem>
</file>

<file path=customXml/itemProps4.xml><?xml version="1.0" encoding="utf-8"?>
<ds:datastoreItem xmlns:ds="http://schemas.openxmlformats.org/officeDocument/2006/customXml" ds:itemID="{56AE9EB2-8DE5-4673-A8DF-02C9C93FBEF6}">
  <ds:schemaRefs/>
</ds:datastoreItem>
</file>

<file path=customXml/itemProps5.xml><?xml version="1.0" encoding="utf-8"?>
<ds:datastoreItem xmlns:ds="http://schemas.openxmlformats.org/officeDocument/2006/customXml" ds:itemID="{83D79EE5-BC3B-4085-AB5B-7A3BA38AD6B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Sheet1 (2)</vt:lpstr>
      <vt:lpstr>원본</vt:lpstr>
      <vt:lpstr>큐브함수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gongcom2</dc:creator>
  <cp:lastModifiedBy>Windows 사용자</cp:lastModifiedBy>
  <cp:lastPrinted>2019-08-12T11:45:53Z</cp:lastPrinted>
  <dcterms:created xsi:type="dcterms:W3CDTF">2019-08-04T05:00:27Z</dcterms:created>
  <dcterms:modified xsi:type="dcterms:W3CDTF">2019-08-31T12:52:43Z</dcterms:modified>
</cp:coreProperties>
</file>