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amsung\Dropbox\Projeto_Chagas\Modelo_Global_Burden\Modelo América Latina\PAPER\tabelas\"/>
    </mc:Choice>
  </mc:AlternateContent>
  <xr:revisionPtr revIDLastSave="0" documentId="13_ncr:1_{A0D3721F-DF64-4954-B820-DEADCCC10662}" xr6:coauthVersionLast="47" xr6:coauthVersionMax="47" xr10:uidLastSave="{00000000-0000-0000-0000-000000000000}"/>
  <bookViews>
    <workbookView xWindow="-108" yWindow="-108" windowWidth="23256" windowHeight="12576" xr2:uid="{6C3EB09D-D1E7-4D4B-A4BF-1E2DA696A0AC}"/>
  </bookViews>
  <sheets>
    <sheet name="outpatient_care" sheetId="1" r:id="rId1"/>
    <sheet name="medicines" sheetId="2" r:id="rId2"/>
    <sheet name="inpatient_ca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7" i="3" l="1"/>
  <c r="N27" i="3"/>
  <c r="L27" i="3"/>
  <c r="J27" i="3"/>
  <c r="H27" i="3"/>
  <c r="F27" i="3"/>
  <c r="P26" i="3"/>
  <c r="N26" i="3"/>
  <c r="L26" i="3"/>
  <c r="J26" i="3"/>
  <c r="H26" i="3"/>
  <c r="F26" i="3"/>
  <c r="P25" i="3"/>
  <c r="N25" i="3"/>
  <c r="L25" i="3"/>
  <c r="J25" i="3"/>
  <c r="H25" i="3"/>
  <c r="F25" i="3"/>
  <c r="Q24" i="3"/>
  <c r="P24" i="3"/>
  <c r="O24" i="3"/>
  <c r="N24" i="3"/>
  <c r="M24" i="3"/>
  <c r="L24" i="3"/>
  <c r="K24" i="3"/>
  <c r="J24" i="3"/>
  <c r="I24" i="3"/>
  <c r="H24" i="3"/>
  <c r="G24" i="3"/>
  <c r="F24" i="3"/>
  <c r="P23" i="3"/>
  <c r="N23" i="3"/>
  <c r="L23" i="3"/>
  <c r="J23" i="3"/>
  <c r="H23" i="3"/>
  <c r="F23" i="3"/>
  <c r="P22" i="3"/>
  <c r="N22" i="3"/>
  <c r="L22" i="3"/>
  <c r="J22" i="3"/>
  <c r="H22" i="3"/>
  <c r="F22" i="3"/>
  <c r="P21" i="3"/>
  <c r="N21" i="3"/>
  <c r="L21" i="3"/>
  <c r="J21" i="3"/>
  <c r="H21" i="3"/>
  <c r="F21" i="3"/>
  <c r="P20" i="3"/>
  <c r="N20" i="3"/>
  <c r="L20" i="3"/>
  <c r="J20" i="3"/>
  <c r="H20" i="3"/>
  <c r="F20" i="3"/>
  <c r="Q19" i="3"/>
  <c r="P19" i="3"/>
  <c r="O19" i="3"/>
  <c r="N19" i="3"/>
  <c r="M19" i="3"/>
  <c r="L19" i="3"/>
  <c r="K19" i="3"/>
  <c r="J19" i="3"/>
  <c r="I19" i="3"/>
  <c r="H19" i="3"/>
  <c r="G19" i="3"/>
  <c r="F19" i="3"/>
  <c r="Q18" i="3"/>
  <c r="P18" i="3"/>
  <c r="O18" i="3"/>
  <c r="N18" i="3"/>
  <c r="M18" i="3"/>
  <c r="L18" i="3"/>
  <c r="K18" i="3"/>
  <c r="J18" i="3"/>
  <c r="I18" i="3"/>
  <c r="H18" i="3"/>
  <c r="G18" i="3"/>
  <c r="F18" i="3"/>
  <c r="P17" i="3"/>
  <c r="N17" i="3"/>
  <c r="L17" i="3"/>
  <c r="J17" i="3"/>
  <c r="H17" i="3"/>
  <c r="F17" i="3"/>
  <c r="P16" i="3"/>
  <c r="N16" i="3"/>
  <c r="L16" i="3"/>
  <c r="J16" i="3"/>
  <c r="H16" i="3"/>
  <c r="F16" i="3"/>
  <c r="P15" i="3"/>
  <c r="N15" i="3"/>
  <c r="L15" i="3"/>
  <c r="J15" i="3"/>
  <c r="H15" i="3"/>
  <c r="F15" i="3"/>
  <c r="P14" i="3"/>
  <c r="N14" i="3"/>
  <c r="L14" i="3"/>
  <c r="J14" i="3"/>
  <c r="H14" i="3"/>
  <c r="F14" i="3"/>
  <c r="P13" i="3"/>
  <c r="N13" i="3"/>
  <c r="L13" i="3"/>
  <c r="J13" i="3"/>
  <c r="H13" i="3"/>
  <c r="F13" i="3"/>
  <c r="Q12" i="3"/>
  <c r="P12" i="3"/>
  <c r="O12" i="3"/>
  <c r="N12" i="3"/>
  <c r="M12" i="3"/>
  <c r="L12" i="3"/>
  <c r="K12" i="3"/>
  <c r="J12" i="3"/>
  <c r="I12" i="3"/>
  <c r="H12" i="3"/>
  <c r="G12" i="3"/>
  <c r="F12" i="3"/>
  <c r="P11" i="3"/>
  <c r="N11" i="3"/>
  <c r="L11" i="3"/>
  <c r="J11" i="3"/>
  <c r="H11" i="3"/>
  <c r="F11" i="3"/>
  <c r="P10" i="3"/>
  <c r="N10" i="3"/>
  <c r="L10" i="3"/>
  <c r="J10" i="3"/>
  <c r="H10" i="3"/>
  <c r="F10" i="3"/>
  <c r="P9" i="3"/>
  <c r="N9" i="3"/>
  <c r="L9" i="3"/>
  <c r="J9" i="3"/>
  <c r="H9" i="3"/>
  <c r="F9" i="3"/>
  <c r="Q8" i="3"/>
  <c r="P8" i="3"/>
  <c r="O8" i="3"/>
  <c r="N8" i="3"/>
  <c r="M8" i="3"/>
  <c r="L8" i="3"/>
  <c r="K8" i="3"/>
  <c r="J8" i="3"/>
  <c r="I8" i="3"/>
  <c r="H8" i="3"/>
  <c r="G8" i="3"/>
  <c r="F8" i="3"/>
  <c r="N33" i="2"/>
  <c r="M33" i="2"/>
  <c r="L33" i="2"/>
  <c r="K33" i="2"/>
  <c r="J33" i="2"/>
  <c r="I33" i="2"/>
  <c r="N32" i="2"/>
  <c r="M32" i="2"/>
  <c r="L32" i="2"/>
  <c r="K32" i="2"/>
  <c r="J32" i="2"/>
  <c r="I32" i="2"/>
  <c r="N31" i="2"/>
  <c r="M31" i="2"/>
  <c r="L31" i="2"/>
  <c r="K31" i="2"/>
  <c r="J31" i="2"/>
  <c r="I31" i="2"/>
  <c r="N30" i="2"/>
  <c r="M30" i="2"/>
  <c r="L30" i="2"/>
  <c r="K30" i="2"/>
  <c r="J30" i="2"/>
  <c r="I30" i="2"/>
  <c r="N29" i="2"/>
  <c r="M29" i="2"/>
  <c r="L29" i="2"/>
  <c r="K29" i="2"/>
  <c r="J29" i="2"/>
  <c r="I29" i="2"/>
  <c r="N28" i="2"/>
  <c r="M28" i="2"/>
  <c r="L28" i="2"/>
  <c r="K28" i="2"/>
  <c r="J28" i="2"/>
  <c r="I28" i="2"/>
  <c r="N27" i="2"/>
  <c r="M27" i="2"/>
  <c r="L27" i="2"/>
  <c r="K27" i="2"/>
  <c r="J27" i="2"/>
  <c r="I27" i="2"/>
  <c r="N26" i="2"/>
  <c r="M26" i="2"/>
  <c r="L26" i="2"/>
  <c r="K26" i="2"/>
  <c r="J26" i="2"/>
  <c r="I26" i="2"/>
  <c r="N25" i="2"/>
  <c r="M25" i="2"/>
  <c r="L25" i="2"/>
  <c r="K25" i="2"/>
  <c r="J25" i="2"/>
  <c r="I25" i="2"/>
  <c r="N23" i="2"/>
  <c r="M23" i="2"/>
  <c r="L23" i="2"/>
  <c r="K23" i="2"/>
  <c r="J23" i="2"/>
  <c r="I23" i="2"/>
  <c r="N21" i="2"/>
  <c r="M21" i="2"/>
  <c r="L21" i="2"/>
  <c r="K21" i="2"/>
  <c r="J21" i="2"/>
  <c r="I21" i="2"/>
  <c r="N20" i="2"/>
  <c r="M20" i="2"/>
  <c r="L20" i="2"/>
  <c r="K20" i="2"/>
  <c r="J20" i="2"/>
  <c r="I20" i="2"/>
  <c r="N19" i="2"/>
  <c r="M19" i="2"/>
  <c r="L19" i="2"/>
  <c r="K19" i="2"/>
  <c r="J19" i="2"/>
  <c r="I19" i="2"/>
  <c r="N17" i="2"/>
  <c r="M17" i="2"/>
  <c r="L17" i="2"/>
  <c r="K17" i="2"/>
  <c r="J17" i="2"/>
  <c r="I17" i="2"/>
  <c r="N16" i="2"/>
  <c r="M16" i="2"/>
  <c r="L16" i="2"/>
  <c r="K16" i="2"/>
  <c r="J16" i="2"/>
  <c r="I16" i="2"/>
  <c r="N15" i="2"/>
  <c r="M15" i="2"/>
  <c r="L15" i="2"/>
  <c r="K15" i="2"/>
  <c r="J15" i="2"/>
  <c r="I15" i="2"/>
  <c r="N14" i="2"/>
  <c r="M14" i="2"/>
  <c r="L14" i="2"/>
  <c r="K14" i="2"/>
  <c r="J14" i="2"/>
  <c r="I14" i="2"/>
  <c r="N13" i="2"/>
  <c r="M13" i="2"/>
  <c r="L13" i="2"/>
  <c r="K13" i="2"/>
  <c r="J13" i="2"/>
  <c r="I13" i="2"/>
  <c r="N12" i="2"/>
  <c r="M12" i="2"/>
  <c r="L12" i="2"/>
  <c r="K12" i="2"/>
  <c r="J12" i="2"/>
  <c r="I12" i="2"/>
  <c r="N11" i="2"/>
  <c r="M11" i="2"/>
  <c r="L11" i="2"/>
  <c r="K11" i="2"/>
  <c r="J11" i="2"/>
  <c r="I11" i="2"/>
  <c r="N10" i="2"/>
  <c r="M10" i="2"/>
  <c r="L10" i="2"/>
  <c r="K10" i="2"/>
  <c r="J10" i="2"/>
  <c r="I10" i="2"/>
  <c r="N9" i="2"/>
  <c r="M9" i="2"/>
  <c r="L9" i="2"/>
  <c r="K9" i="2"/>
  <c r="J9" i="2"/>
  <c r="I9" i="2"/>
  <c r="N8" i="2"/>
  <c r="M8" i="2"/>
  <c r="L8" i="2"/>
  <c r="K8" i="2"/>
  <c r="J8" i="2"/>
  <c r="I8" i="2"/>
  <c r="N7" i="2"/>
  <c r="M7" i="2"/>
  <c r="L7" i="2"/>
  <c r="K7" i="2"/>
  <c r="J7" i="2"/>
  <c r="I7" i="2"/>
  <c r="N6" i="2"/>
  <c r="M6" i="2"/>
  <c r="L6" i="2"/>
  <c r="K6" i="2"/>
  <c r="J6" i="2"/>
  <c r="I6" i="2"/>
  <c r="Q27" i="1"/>
  <c r="P27" i="1"/>
  <c r="O27" i="1"/>
  <c r="N27" i="1"/>
  <c r="M27" i="1"/>
  <c r="L27" i="1"/>
  <c r="K27" i="1"/>
  <c r="J27" i="1"/>
  <c r="I27" i="1"/>
  <c r="H27" i="1"/>
  <c r="G27" i="1"/>
  <c r="F27" i="1"/>
  <c r="Q26" i="1"/>
  <c r="P26" i="1"/>
  <c r="O26" i="1"/>
  <c r="N26" i="1"/>
  <c r="M26" i="1"/>
  <c r="L26" i="1"/>
  <c r="K26" i="1"/>
  <c r="J26" i="1"/>
  <c r="I26" i="1"/>
  <c r="H26" i="1"/>
  <c r="G26" i="1"/>
  <c r="F26" i="1"/>
  <c r="Q25" i="1"/>
  <c r="P25" i="1"/>
  <c r="O25" i="1"/>
  <c r="N25" i="1"/>
  <c r="M25" i="1"/>
  <c r="L25" i="1"/>
  <c r="K25" i="1"/>
  <c r="J25" i="1"/>
  <c r="I25" i="1"/>
  <c r="H25" i="1"/>
  <c r="G25" i="1"/>
  <c r="F25" i="1"/>
  <c r="Q24" i="1"/>
  <c r="P24" i="1"/>
  <c r="O24" i="1"/>
  <c r="N24" i="1"/>
  <c r="M24" i="1"/>
  <c r="L24" i="1"/>
  <c r="K24" i="1"/>
  <c r="J24" i="1"/>
  <c r="I24" i="1"/>
  <c r="H24" i="1"/>
  <c r="G24" i="1"/>
  <c r="F24" i="1"/>
  <c r="Q23" i="1"/>
  <c r="P23" i="1"/>
  <c r="O23" i="1"/>
  <c r="N23" i="1"/>
  <c r="M23" i="1"/>
  <c r="L23" i="1"/>
  <c r="K23" i="1"/>
  <c r="J23" i="1"/>
  <c r="I23" i="1"/>
  <c r="H23" i="1"/>
  <c r="G23" i="1"/>
  <c r="F23" i="1"/>
  <c r="Q22" i="1"/>
  <c r="P22" i="1"/>
  <c r="O22" i="1"/>
  <c r="N22" i="1"/>
  <c r="M22" i="1"/>
  <c r="L22" i="1"/>
  <c r="K22" i="1"/>
  <c r="J22" i="1"/>
  <c r="I22" i="1"/>
  <c r="H22" i="1"/>
  <c r="G22" i="1"/>
  <c r="F22" i="1"/>
  <c r="Q21" i="1"/>
  <c r="P21" i="1"/>
  <c r="O21" i="1"/>
  <c r="N21" i="1"/>
  <c r="M21" i="1"/>
  <c r="L21" i="1"/>
  <c r="K21" i="1"/>
  <c r="J21" i="1"/>
  <c r="I21" i="1"/>
  <c r="H21" i="1"/>
  <c r="G21" i="1"/>
  <c r="F21" i="1"/>
  <c r="Q20" i="1"/>
  <c r="P20" i="1"/>
  <c r="O20" i="1"/>
  <c r="N20" i="1"/>
  <c r="M20" i="1"/>
  <c r="L20" i="1"/>
  <c r="K20" i="1"/>
  <c r="J20" i="1"/>
  <c r="I20" i="1"/>
  <c r="H20" i="1"/>
  <c r="G20" i="1"/>
  <c r="F20" i="1"/>
  <c r="Q19" i="1"/>
  <c r="P19" i="1"/>
  <c r="O19" i="1"/>
  <c r="N19" i="1"/>
  <c r="M19" i="1"/>
  <c r="L19" i="1"/>
  <c r="K19" i="1"/>
  <c r="J19" i="1"/>
  <c r="I19" i="1"/>
  <c r="H19" i="1"/>
  <c r="G19" i="1"/>
  <c r="F19" i="1"/>
  <c r="Q18" i="1"/>
  <c r="P18" i="1"/>
  <c r="O18" i="1"/>
  <c r="N18" i="1"/>
  <c r="M18" i="1"/>
  <c r="L18" i="1"/>
  <c r="K18" i="1"/>
  <c r="J18" i="1"/>
  <c r="I18" i="1"/>
  <c r="H18" i="1"/>
  <c r="G18" i="1"/>
  <c r="F18" i="1"/>
  <c r="Q17" i="1"/>
  <c r="P17" i="1"/>
  <c r="O17" i="1"/>
  <c r="N17" i="1"/>
  <c r="M17" i="1"/>
  <c r="L17" i="1"/>
  <c r="K17" i="1"/>
  <c r="J17" i="1"/>
  <c r="I17" i="1"/>
  <c r="H17" i="1"/>
  <c r="G17" i="1"/>
  <c r="F17" i="1"/>
  <c r="Q16" i="1"/>
  <c r="P16" i="1"/>
  <c r="O16" i="1"/>
  <c r="N16" i="1"/>
  <c r="M16" i="1"/>
  <c r="L16" i="1"/>
  <c r="K16" i="1"/>
  <c r="J16" i="1"/>
  <c r="I16" i="1"/>
  <c r="H16" i="1"/>
  <c r="G16" i="1"/>
  <c r="F16" i="1"/>
  <c r="Q15" i="1"/>
  <c r="P15" i="1"/>
  <c r="O15" i="1"/>
  <c r="N15" i="1"/>
  <c r="M15" i="1"/>
  <c r="L15" i="1"/>
  <c r="K15" i="1"/>
  <c r="J15" i="1"/>
  <c r="I15" i="1"/>
  <c r="H15" i="1"/>
  <c r="G15" i="1"/>
  <c r="F15" i="1"/>
  <c r="Q14" i="1"/>
  <c r="P14" i="1"/>
  <c r="O14" i="1"/>
  <c r="N14" i="1"/>
  <c r="M14" i="1"/>
  <c r="L14" i="1"/>
  <c r="K14" i="1"/>
  <c r="J14" i="1"/>
  <c r="I14" i="1"/>
  <c r="H14" i="1"/>
  <c r="G14" i="1"/>
  <c r="F14" i="1"/>
  <c r="Q13" i="1"/>
  <c r="P13" i="1"/>
  <c r="O13" i="1"/>
  <c r="N13" i="1"/>
  <c r="M13" i="1"/>
  <c r="L13" i="1"/>
  <c r="K13" i="1"/>
  <c r="J13" i="1"/>
  <c r="I13" i="1"/>
  <c r="H13" i="1"/>
  <c r="G13" i="1"/>
  <c r="F13" i="1"/>
  <c r="Q12" i="1"/>
  <c r="P12" i="1"/>
  <c r="O12" i="1"/>
  <c r="N12" i="1"/>
  <c r="M12" i="1"/>
  <c r="L12" i="1"/>
  <c r="K12" i="1"/>
  <c r="J12" i="1"/>
  <c r="I12" i="1"/>
  <c r="H12" i="1"/>
  <c r="G12" i="1"/>
  <c r="F12" i="1"/>
  <c r="P11" i="1"/>
  <c r="N11" i="1"/>
  <c r="L11" i="1"/>
  <c r="J11" i="1"/>
  <c r="H11" i="1"/>
  <c r="F11" i="1"/>
  <c r="Q10" i="1"/>
  <c r="P10" i="1"/>
  <c r="O10" i="1"/>
  <c r="N10" i="1"/>
  <c r="M10" i="1"/>
  <c r="L10" i="1"/>
  <c r="K10" i="1"/>
  <c r="J10" i="1"/>
  <c r="I10" i="1"/>
  <c r="H10" i="1"/>
  <c r="G10" i="1"/>
  <c r="F10" i="1"/>
  <c r="Q9" i="1"/>
  <c r="P9" i="1"/>
  <c r="O9" i="1"/>
  <c r="N9" i="1"/>
  <c r="M9" i="1"/>
  <c r="L9" i="1"/>
  <c r="K9" i="1"/>
  <c r="J9" i="1"/>
  <c r="I9" i="1"/>
  <c r="H9" i="1"/>
  <c r="G9" i="1"/>
  <c r="F9" i="1"/>
  <c r="Q8" i="1"/>
  <c r="P8" i="1"/>
  <c r="O8" i="1"/>
  <c r="N8" i="1"/>
  <c r="M8" i="1"/>
  <c r="L8" i="1"/>
  <c r="K8" i="1"/>
  <c r="J8" i="1"/>
  <c r="I8" i="1"/>
  <c r="H8" i="1"/>
  <c r="G8" i="1"/>
  <c r="F8" i="1"/>
  <c r="Q7" i="1"/>
  <c r="P7" i="1"/>
  <c r="O7" i="1"/>
  <c r="N7" i="1"/>
  <c r="M7" i="1"/>
  <c r="L7" i="1"/>
  <c r="K7" i="1"/>
  <c r="J7" i="1"/>
  <c r="I7" i="1"/>
  <c r="H7" i="1"/>
  <c r="G7" i="1"/>
  <c r="F7" i="1"/>
  <c r="Q6" i="1"/>
  <c r="P6" i="1"/>
  <c r="O6" i="1"/>
  <c r="N6" i="1"/>
  <c r="M6" i="1"/>
  <c r="L6" i="1"/>
  <c r="K6" i="1"/>
  <c r="J6" i="1"/>
  <c r="I6" i="1"/>
  <c r="H6" i="1"/>
  <c r="G6" i="1"/>
  <c r="F6" i="1"/>
</calcChain>
</file>

<file path=xl/sharedStrings.xml><?xml version="1.0" encoding="utf-8"?>
<sst xmlns="http://schemas.openxmlformats.org/spreadsheetml/2006/main" count="259" uniqueCount="143">
  <si>
    <t>Argentina</t>
  </si>
  <si>
    <t>Peru</t>
  </si>
  <si>
    <t>Venezuela</t>
  </si>
  <si>
    <t>Clinical forms</t>
  </si>
  <si>
    <t>Procedures</t>
  </si>
  <si>
    <t>Individuals using health services (Proportion)</t>
  </si>
  <si>
    <t>Indeterminate</t>
  </si>
  <si>
    <t>Electrocardiogram</t>
  </si>
  <si>
    <t>1 (per year)</t>
  </si>
  <si>
    <t>Doctor visits</t>
  </si>
  <si>
    <t>Holter</t>
  </si>
  <si>
    <t>Echocardiogram</t>
  </si>
  <si>
    <t>1 (at diagnosis)</t>
  </si>
  <si>
    <t>1 (every 3 years)</t>
  </si>
  <si>
    <t>Exercise stress test</t>
  </si>
  <si>
    <t xml:space="preserve">X-ray </t>
  </si>
  <si>
    <t>6.2 (per year)</t>
  </si>
  <si>
    <t>Digestive</t>
  </si>
  <si>
    <t>Contrast X-ray of the esophagus</t>
  </si>
  <si>
    <t>Simple abdominal X-ray</t>
  </si>
  <si>
    <t>Twice in lifetime</t>
  </si>
  <si>
    <t>Contrast X-ray of the colon</t>
  </si>
  <si>
    <t>Computed tomography (CT)</t>
  </si>
  <si>
    <t>2 (at diagnosis)</t>
  </si>
  <si>
    <t>Magnetic resonance imaging (MRI)</t>
  </si>
  <si>
    <t>Colonoscopy</t>
  </si>
  <si>
    <t>Esophageal manometry</t>
  </si>
  <si>
    <t>Anorectal manometry</t>
  </si>
  <si>
    <t>5.3 (per year)</t>
  </si>
  <si>
    <t>Fecal impaction (manual removal)</t>
  </si>
  <si>
    <t>1 (every 2 years)</t>
  </si>
  <si>
    <t>Interventional digestive endoscopy</t>
  </si>
  <si>
    <t>Mixed</t>
  </si>
  <si>
    <t>Cardiac procedures + Digestive procedures</t>
  </si>
  <si>
    <t>-</t>
  </si>
  <si>
    <t>Medicines</t>
  </si>
  <si>
    <t>Dose (cp)</t>
  </si>
  <si>
    <t>Annual cost (PPP-USD 2024)</t>
  </si>
  <si>
    <t>Observation</t>
  </si>
  <si>
    <t>Benznidazole</t>
  </si>
  <si>
    <t>5mg/kg/day (60 days)</t>
  </si>
  <si>
    <t>Cardiac</t>
  </si>
  <si>
    <t>ACEI/ARB</t>
  </si>
  <si>
    <t>Probability considering that 3/4 of patients with heart failure (prevalence of 24.6%) use ACEI/ARB</t>
  </si>
  <si>
    <t>Captopril</t>
  </si>
  <si>
    <t>75mg/day (lifetime)</t>
  </si>
  <si>
    <t>Enalapril</t>
  </si>
  <si>
    <t>20mg/day (lifetime)</t>
  </si>
  <si>
    <t>Losartan</t>
  </si>
  <si>
    <t>50mg/day (lifetime)</t>
  </si>
  <si>
    <t>Beta-blocker</t>
  </si>
  <si>
    <t>Probability considering the prevalence of heart failure among those with Chagas cardiomyopathy</t>
  </si>
  <si>
    <t>Atenolol</t>
  </si>
  <si>
    <t>Metoprolol</t>
  </si>
  <si>
    <t>100mg/day (lifetime)</t>
  </si>
  <si>
    <t>Carvedilol</t>
  </si>
  <si>
    <t>37.5mg/day (lifetime)</t>
  </si>
  <si>
    <t>Bisoprolol</t>
  </si>
  <si>
    <t>10mg/day (lifetime)</t>
  </si>
  <si>
    <t>Spironolactone</t>
  </si>
  <si>
    <t>25mg/day (lifetime)</t>
  </si>
  <si>
    <t>Probability considering that 2/3 of patients with heart failure (prevalence of 24.6%) use Spironolactone</t>
  </si>
  <si>
    <t>Loop diuretic</t>
  </si>
  <si>
    <t>40mg/day (lifetime)</t>
  </si>
  <si>
    <t>(Furosemide)</t>
  </si>
  <si>
    <t>Sacubitril + Valsartan</t>
  </si>
  <si>
    <t>49mg+51mg/day (lifetime)</t>
  </si>
  <si>
    <t>Probability considering that 1/4 of patients with heart failure (prevalence of 24.6%) replace ACEI/ARB with Sacubitril + Valsartan</t>
  </si>
  <si>
    <t>Dapagliflozin</t>
  </si>
  <si>
    <t>Digitalis</t>
  </si>
  <si>
    <t>0.125mg/day (lifetime)</t>
  </si>
  <si>
    <t>Probability considering that 1/5 of patients with heart failure (prevalence of 24.6%) are refractory to quadruple therapy</t>
  </si>
  <si>
    <t>(Digoxin)</t>
  </si>
  <si>
    <t>Antiarrhythmics</t>
  </si>
  <si>
    <t>200mg/day (lifetime)</t>
  </si>
  <si>
    <t>Probability estimated by panel of experts</t>
  </si>
  <si>
    <t>Warfarin</t>
  </si>
  <si>
    <t>5mg/day (lifetime)</t>
  </si>
  <si>
    <t>Probability considering that 2/3 of patients with atrial fibrillation (prevalence of 18.4%) use Warfarin</t>
  </si>
  <si>
    <t>Direct Oral Anticoagulants (DOAC)</t>
  </si>
  <si>
    <t>Probability considering that 1/3 of patients with atrial fibrillation (prevalence of 18.4%) use DOAC</t>
  </si>
  <si>
    <t>Rivaroxaban</t>
  </si>
  <si>
    <t>15mg/day (lifetime)</t>
  </si>
  <si>
    <t>Apixaban</t>
  </si>
  <si>
    <t>Laxatives (Lacto Purga)</t>
  </si>
  <si>
    <t>Suppository</t>
  </si>
  <si>
    <t>Glycerol 95%/day (lifetime)</t>
  </si>
  <si>
    <t>Enema (Sodium phosphate)</t>
  </si>
  <si>
    <t>1 every 7 days</t>
  </si>
  <si>
    <t>Nifedipine</t>
  </si>
  <si>
    <t>30mg/ day (lifetime)</t>
  </si>
  <si>
    <t>Price: 1 tablet of 20mg + 1 tablet of 10mg</t>
  </si>
  <si>
    <t>Isosorbide</t>
  </si>
  <si>
    <t>Price: 3 tablets of 5mg each (sublingual)</t>
  </si>
  <si>
    <t>Average Cost</t>
  </si>
  <si>
    <t>Proportion of individuals that received inpatient care</t>
  </si>
  <si>
    <t>Probability</t>
  </si>
  <si>
    <t xml:space="preserve">Mean Cost </t>
  </si>
  <si>
    <t>Frequency</t>
  </si>
  <si>
    <t>(PPP-USD 2024)</t>
  </si>
  <si>
    <t xml:space="preserve">Permanent Cardiac Peacemaker implentation </t>
  </si>
  <si>
    <t xml:space="preserve">Cardiac desfribilator implentation without cardiac cateterism </t>
  </si>
  <si>
    <t>Review of Cardiac Pacemaker without replacement</t>
  </si>
  <si>
    <t>2.13 (per year)</t>
  </si>
  <si>
    <t>Heart failure and shock</t>
  </si>
  <si>
    <t>Cardiac Arrhythmia and Conduction disturbances</t>
  </si>
  <si>
    <t>Intracranial hemorrhage or cerebral infarction</t>
  </si>
  <si>
    <t xml:space="preserve">Other diagnosis of the circulatory system </t>
  </si>
  <si>
    <t>Circulatory Diseases Except AMI with Cardiac Catheterization</t>
  </si>
  <si>
    <t>Infectious and parasitic diseases with surgery</t>
  </si>
  <si>
    <t>Major Surgeries of the Large and Small Intestine</t>
  </si>
  <si>
    <t>Surgeries of the Stomach, Esophagus, and Duodenum</t>
  </si>
  <si>
    <t>Other surgeries of the digestive system</t>
  </si>
  <si>
    <t>1.63 (per year)</t>
  </si>
  <si>
    <t>Other infectious and parasitic diseases</t>
  </si>
  <si>
    <t>Esophagitis, gastroenteritis, and other digestive diseases</t>
  </si>
  <si>
    <t>Gastrointestinal obstruction</t>
  </si>
  <si>
    <t xml:space="preserve">Outpatient Care Costs for each CD clinical form </t>
  </si>
  <si>
    <t>Medicines posology and costs for each CD Clinical form</t>
  </si>
  <si>
    <t>Cost parameters for inpatient care for each CD form</t>
  </si>
  <si>
    <t>Healthcare expenditure (Ratio)</t>
  </si>
  <si>
    <t>Healthcare coverage (Ratio)</t>
  </si>
  <si>
    <r>
      <t>Frequency</t>
    </r>
    <r>
      <rPr>
        <b/>
        <vertAlign val="superscript"/>
        <sz val="8"/>
        <color theme="1"/>
        <rFont val="Times New Roman"/>
        <family val="1"/>
      </rPr>
      <t>(1)</t>
    </r>
  </si>
  <si>
    <r>
      <t>Unit cost</t>
    </r>
    <r>
      <rPr>
        <b/>
        <vertAlign val="superscript"/>
        <sz val="8"/>
        <color theme="1"/>
        <rFont val="Times New Roman"/>
        <family val="1"/>
      </rPr>
      <t>(2)</t>
    </r>
    <r>
      <rPr>
        <b/>
        <sz val="8"/>
        <color theme="1"/>
        <rFont val="Times New Roman"/>
        <family val="1"/>
      </rPr>
      <t xml:space="preserve"> (PPPUSD 2024)</t>
    </r>
  </si>
  <si>
    <t xml:space="preserve">Note: (1) Frequencies defined by protocols (PAHO, Brazilian Consensus on Chagas Disease, WHF IASC Roadmap on Chagas Disease, Therapeutic Guidelines (PCDT) for Chagas disease in Brazil)13–16 and a panel of experts. (2) Cost extracted from: Observatory of Hospital Policy and Management (FIOCRUZ) http://tabnet.fiocruz.br/dhx.exe?ssuple/fat_internacao_procedim.DEF17 referring to procedures done in hospitalizations in the private healthcare sector in December 2022, except price of Esophageal manometry, which was directly collected from Exchange of Information on Supplementary Health (TISS) in 2022. </t>
  </si>
  <si>
    <t>Brazil</t>
  </si>
  <si>
    <t>Bolivia</t>
  </si>
  <si>
    <t>Colombia</t>
  </si>
  <si>
    <t>Mexico</t>
  </si>
  <si>
    <r>
      <t>Posology</t>
    </r>
    <r>
      <rPr>
        <b/>
        <vertAlign val="superscript"/>
        <sz val="8"/>
        <color rgb="FF000000"/>
        <rFont val="Times New Roman"/>
        <family val="1"/>
      </rPr>
      <t>(1)</t>
    </r>
  </si>
  <si>
    <r>
      <t>Probability of taking the medicine</t>
    </r>
    <r>
      <rPr>
        <b/>
        <vertAlign val="superscript"/>
        <sz val="8"/>
        <color rgb="FF000000"/>
        <rFont val="Times New Roman"/>
        <family val="1"/>
      </rPr>
      <t>(2)</t>
    </r>
  </si>
  <si>
    <r>
      <t>Unit cost (median)</t>
    </r>
    <r>
      <rPr>
        <b/>
        <vertAlign val="superscript"/>
        <sz val="8"/>
        <color rgb="FF000000"/>
        <rFont val="Times New Roman"/>
        <family val="1"/>
      </rPr>
      <t xml:space="preserve">(3) </t>
    </r>
    <r>
      <rPr>
        <b/>
        <sz val="8"/>
        <color rgb="FF000000"/>
        <rFont val="Times New Roman"/>
        <family val="1"/>
      </rPr>
      <t>(PPP-USD 2024)</t>
    </r>
  </si>
  <si>
    <r>
      <t>(</t>
    </r>
    <r>
      <rPr>
        <sz val="8"/>
        <color rgb="FF000000"/>
        <rFont val="Times New Roman"/>
        <family val="1"/>
      </rPr>
      <t>Amiodarone)</t>
    </r>
  </si>
  <si>
    <r>
      <t>N (patients)</t>
    </r>
    <r>
      <rPr>
        <vertAlign val="superscript"/>
        <sz val="8"/>
        <color rgb="FF000000"/>
        <rFont val="Times New Roman"/>
        <family val="1"/>
      </rPr>
      <t>(4)</t>
    </r>
  </si>
  <si>
    <r>
      <t>Surgical inpatient care for Cardiac Chagas disease</t>
    </r>
    <r>
      <rPr>
        <b/>
        <vertAlign val="superscript"/>
        <sz val="8"/>
        <color rgb="FF000000"/>
        <rFont val="Times New Roman"/>
        <family val="1"/>
      </rPr>
      <t>(1)</t>
    </r>
  </si>
  <si>
    <r>
      <t>Clinical inpatient care for Cardiac Chagas disease</t>
    </r>
    <r>
      <rPr>
        <b/>
        <vertAlign val="superscript"/>
        <sz val="8"/>
        <color rgb="FF000000"/>
        <rFont val="Times New Roman"/>
        <family val="1"/>
      </rPr>
      <t>(1)</t>
    </r>
    <r>
      <rPr>
        <b/>
        <sz val="8"/>
        <color rgb="FF000000"/>
        <rFont val="Times New Roman"/>
        <family val="1"/>
      </rPr>
      <t xml:space="preserve"> </t>
    </r>
  </si>
  <si>
    <r>
      <t>Heart Transplant</t>
    </r>
    <r>
      <rPr>
        <b/>
        <vertAlign val="superscript"/>
        <sz val="8"/>
        <color theme="1"/>
        <rFont val="Times New Roman"/>
        <family val="1"/>
      </rPr>
      <t>(2)</t>
    </r>
  </si>
  <si>
    <r>
      <t xml:space="preserve">106.35 </t>
    </r>
    <r>
      <rPr>
        <vertAlign val="superscript"/>
        <sz val="8"/>
        <color theme="1"/>
        <rFont val="Times New Roman"/>
        <family val="1"/>
      </rPr>
      <t>(6)</t>
    </r>
  </si>
  <si>
    <r>
      <t>Surgical inpatient care for Digestive Chagas disease</t>
    </r>
    <r>
      <rPr>
        <b/>
        <vertAlign val="superscript"/>
        <sz val="8"/>
        <color rgb="FF000000"/>
        <rFont val="Times New Roman"/>
        <family val="1"/>
      </rPr>
      <t>(3)</t>
    </r>
  </si>
  <si>
    <r>
      <t>Clinical inpatient care for Digestive Chagas disease</t>
    </r>
    <r>
      <rPr>
        <b/>
        <vertAlign val="superscript"/>
        <sz val="8"/>
        <color rgb="FF000000"/>
        <rFont val="Times New Roman"/>
        <family val="1"/>
      </rPr>
      <t>(3)</t>
    </r>
    <r>
      <rPr>
        <b/>
        <sz val="8"/>
        <color rgb="FF000000"/>
        <rFont val="Times New Roman"/>
        <family val="1"/>
      </rPr>
      <t xml:space="preserve"> </t>
    </r>
  </si>
  <si>
    <r>
      <rPr>
        <sz val="10"/>
        <color rgb="FF000000"/>
        <rFont val="Times New Roman"/>
        <family val="1"/>
      </rPr>
      <t>Note: (1)</t>
    </r>
    <r>
      <rPr>
        <vertAlign val="superscript"/>
        <sz val="10"/>
        <color rgb="FF000000"/>
        <rFont val="Times New Roman"/>
        <family val="1"/>
      </rPr>
      <t xml:space="preserve"> </t>
    </r>
    <r>
      <rPr>
        <sz val="10"/>
        <color rgb="FF000000"/>
        <rFont val="Times New Roman"/>
        <family val="1"/>
      </rPr>
      <t>Doses considering the average weight of an adult of 70 kg. Frequencies defined by protocols (PAHO, Brazilian Consensus on Chagas Disease, WHF IASC Roadmap on Chagas Disease, Therapeutic Guidelines (PCDT) for Chagas disease in Brazil)</t>
    </r>
    <r>
      <rPr>
        <vertAlign val="superscript"/>
        <sz val="10"/>
        <color rgb="FF000000"/>
        <rFont val="Times New Roman"/>
        <family val="1"/>
      </rPr>
      <t>13–16</t>
    </r>
    <r>
      <rPr>
        <sz val="10"/>
        <color rgb="FF000000"/>
        <rFont val="Times New Roman"/>
        <family val="1"/>
      </rPr>
      <t xml:space="preserve"> and a panel of experts. (2) Probabilities from SaMi-Trop</t>
    </r>
    <r>
      <rPr>
        <vertAlign val="superscript"/>
        <sz val="10"/>
        <color rgb="FF000000"/>
        <rFont val="Times New Roman"/>
        <family val="1"/>
      </rPr>
      <t>3</t>
    </r>
    <r>
      <rPr>
        <sz val="10"/>
        <color rgb="FF000000"/>
        <rFont val="Times New Roman"/>
        <family val="1"/>
      </rPr>
      <t xml:space="preserve"> and a panel of experts. (3)</t>
    </r>
    <r>
      <rPr>
        <vertAlign val="superscript"/>
        <sz val="10"/>
        <color rgb="FF000000"/>
        <rFont val="Times New Roman"/>
        <family val="1"/>
      </rPr>
      <t xml:space="preserve"> </t>
    </r>
    <r>
      <rPr>
        <sz val="10"/>
        <color rgb="FF000000"/>
        <rFont val="Times New Roman"/>
        <family val="1"/>
      </rPr>
      <t>Drug costs from the Health Price Panel - Brazilian Ministry of Health, except for the price of Benznidazole, which refers to the factory price set by the Drug Market Regulation Chamber (CMED)</t>
    </r>
    <r>
      <rPr>
        <vertAlign val="superscript"/>
        <sz val="10"/>
        <color rgb="FF000000"/>
        <rFont val="Times New Roman"/>
        <family val="1"/>
      </rPr>
      <t>18</t>
    </r>
    <r>
      <rPr>
        <sz val="10"/>
        <color rgb="FF000000"/>
        <rFont val="Times New Roman"/>
        <family val="1"/>
      </rPr>
      <t xml:space="preserve"> and price of Bisacody, which refers to the average price sold by drugstores. All drug cost data refer to the base year 2024.</t>
    </r>
  </si>
  <si>
    <r>
      <t>Note: (1)</t>
    </r>
    <r>
      <rPr>
        <vertAlign val="superscript"/>
        <sz val="10"/>
        <color rgb="FF000000"/>
        <rFont val="Times New Roman"/>
        <family val="1"/>
      </rPr>
      <t xml:space="preserve"> </t>
    </r>
    <r>
      <rPr>
        <sz val="10"/>
        <color rgb="FF000000"/>
        <rFont val="Times New Roman"/>
        <family val="1"/>
      </rPr>
      <t xml:space="preserve">Hospitalizations with primary and secondary ICD as B57.2 or primary chapter I with secondary B57,  based on DRG Brasil data from the base year 2024 </t>
    </r>
    <r>
      <rPr>
        <vertAlign val="superscript"/>
        <sz val="10"/>
        <color rgb="FF000000"/>
        <rFont val="Times New Roman"/>
        <family val="1"/>
      </rPr>
      <t>22</t>
    </r>
    <r>
      <rPr>
        <sz val="10"/>
        <color rgb="FF000000"/>
        <rFont val="Times New Roman"/>
        <family val="1"/>
      </rPr>
      <t>. (2)</t>
    </r>
    <r>
      <rPr>
        <vertAlign val="superscript"/>
        <sz val="10"/>
        <color rgb="FF000000"/>
        <rFont val="Times New Roman"/>
        <family val="1"/>
      </rPr>
      <t xml:space="preserve"> </t>
    </r>
    <r>
      <rPr>
        <sz val="10"/>
        <color rgb="FF000000"/>
        <rFont val="Times New Roman"/>
        <family val="1"/>
      </rPr>
      <t>Transplants provided by the public health system between 2015 and 2022 registered in the National Transplant System</t>
    </r>
    <r>
      <rPr>
        <vertAlign val="superscript"/>
        <sz val="10"/>
        <color rgb="FF000000"/>
        <rFont val="Times New Roman"/>
        <family val="1"/>
      </rPr>
      <t>23</t>
    </r>
    <r>
      <rPr>
        <sz val="10"/>
        <color rgb="FF000000"/>
        <rFont val="Times New Roman"/>
        <family val="1"/>
      </rPr>
      <t>, and estimated costs from Hospital Information System (SIH/DATASUS)</t>
    </r>
    <r>
      <rPr>
        <vertAlign val="superscript"/>
        <sz val="10"/>
        <color rgb="FF000000"/>
        <rFont val="Times New Roman"/>
        <family val="1"/>
      </rPr>
      <t>24</t>
    </r>
    <r>
      <rPr>
        <sz val="10"/>
        <color rgb="FF000000"/>
        <rFont val="Times New Roman"/>
        <family val="1"/>
      </rPr>
      <t xml:space="preserve"> in 2022. (3) Hospitalizations with primary and secondary ICD as B57.3, K23.1 and K93.1, DRG Brasil. (4) Number of patients who received care in the hospitals of the DRG-Brasil database. The number of patients was used as a weighting factor to calculate the average costs of each group of procedures. (5)</t>
    </r>
    <r>
      <rPr>
        <vertAlign val="superscript"/>
        <sz val="10"/>
        <color rgb="FF000000"/>
        <rFont val="Times New Roman"/>
        <family val="1"/>
      </rPr>
      <t xml:space="preserve"> </t>
    </r>
    <r>
      <rPr>
        <sz val="10"/>
        <color rgb="FF000000"/>
        <rFont val="Times New Roman"/>
        <family val="1"/>
      </rPr>
      <t>This amount includes PPP-USD 33,970·00 for the prosthesis (CDI), sourced from a brazilian private health insurance company in 2024, and PPP-USD 9,458·40 for hospitalization, according to DRG Brasil data from 2024. (6) This value corresponds to the annual average number of transplants among CD patients with heart failure over the period 2015 to 2022.</t>
    </r>
  </si>
  <si>
    <t>Same for all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</si>
</sst>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rgb="FF000000"/>
      <name val="Calibri"/>
      <family val="2"/>
      <scheme val="minor"/>
    </font>
    <font>
      <sz val="11"/>
      <color rgb="FF000000"/>
      <name val="Arial"/>
      <family val="2"/>
    </font>
    <font>
      <b/>
      <sz val="11"/>
      <color rgb="FF000000"/>
      <name val="Times New Roman"/>
      <family val="1"/>
    </font>
    <font>
      <sz val="11"/>
      <name val="Arial"/>
      <family val="2"/>
    </font>
    <font>
      <b/>
      <sz val="10"/>
      <color theme="1"/>
      <name val="Times New Roman"/>
      <family val="1"/>
    </font>
    <font>
      <sz val="10"/>
      <color rgb="FF000000"/>
      <name val="Times New Roman"/>
      <family val="1"/>
    </font>
    <font>
      <b/>
      <sz val="10"/>
      <color rgb="FF000000"/>
      <name val="Times New Roman"/>
      <family val="1"/>
    </font>
    <font>
      <vertAlign val="superscript"/>
      <sz val="10"/>
      <color rgb="FF000000"/>
      <name val="Times New Roman"/>
      <family val="1"/>
    </font>
    <font>
      <b/>
      <sz val="8"/>
      <color rgb="FF000000"/>
      <name val="Times New Roman"/>
      <family val="1"/>
    </font>
    <font>
      <b/>
      <vertAlign val="superscript"/>
      <sz val="8"/>
      <color rgb="FF000000"/>
      <name val="Times New Roman"/>
      <family val="1"/>
    </font>
    <font>
      <sz val="8"/>
      <color theme="1"/>
      <name val="Times New Roman"/>
      <family val="1"/>
    </font>
    <font>
      <sz val="8"/>
      <color rgb="FF000000"/>
      <name val="Calibri"/>
      <family val="2"/>
      <scheme val="minor"/>
    </font>
    <font>
      <b/>
      <sz val="8"/>
      <color theme="1"/>
      <name val="Times New Roman"/>
      <family val="1"/>
    </font>
    <font>
      <sz val="8"/>
      <color rgb="FF000000"/>
      <name val="Arial"/>
      <family val="2"/>
    </font>
    <font>
      <sz val="8"/>
      <name val="Arial"/>
      <family val="2"/>
    </font>
    <font>
      <b/>
      <vertAlign val="superscript"/>
      <sz val="8"/>
      <color theme="1"/>
      <name val="Times New Roman"/>
      <family val="1"/>
    </font>
    <font>
      <sz val="8"/>
      <color rgb="FF000000"/>
      <name val="Times New Roman"/>
      <family val="1"/>
    </font>
    <font>
      <b/>
      <sz val="8"/>
      <color rgb="FF000000"/>
      <name val="Calibri"/>
      <family val="2"/>
      <scheme val="minor"/>
    </font>
    <font>
      <sz val="8"/>
      <name val="Times New Roman"/>
      <family val="1"/>
    </font>
    <font>
      <vertAlign val="superscript"/>
      <sz val="8"/>
      <color rgb="FF000000"/>
      <name val="Times New Roman"/>
      <family val="1"/>
    </font>
    <font>
      <sz val="8"/>
      <color theme="1"/>
      <name val="Calibri"/>
      <family val="2"/>
    </font>
    <font>
      <vertAlign val="superscript"/>
      <sz val="8"/>
      <color theme="1"/>
      <name val="Times New Roman"/>
      <family val="1"/>
    </font>
  </fonts>
  <fills count="3">
    <fill>
      <patternFill patternType="none"/>
    </fill>
    <fill>
      <patternFill patternType="gray125"/>
    </fill>
    <fill>
      <patternFill patternType="solid">
        <fgColor rgb="FFE2EFD9"/>
        <bgColor rgb="FFE2EFD9"/>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82">
    <xf numFmtId="0" fontId="0" fillId="0" borderId="0" xfId="0"/>
    <xf numFmtId="0" fontId="1" fillId="0" borderId="0" xfId="0" applyFont="1"/>
    <xf numFmtId="0" fontId="4" fillId="0" borderId="4" xfId="0" applyFont="1" applyBorder="1" applyAlignment="1">
      <alignment vertical="center"/>
    </xf>
    <xf numFmtId="0" fontId="3" fillId="0" borderId="5" xfId="0" applyFont="1" applyBorder="1"/>
    <xf numFmtId="0" fontId="3" fillId="0" borderId="6" xfId="0" applyFont="1" applyBorder="1"/>
    <xf numFmtId="0" fontId="2" fillId="0" borderId="0" xfId="0" applyFont="1" applyAlignment="1">
      <alignment vertical="center"/>
    </xf>
    <xf numFmtId="0" fontId="6" fillId="0" borderId="1" xfId="0" applyFont="1" applyBorder="1" applyAlignment="1">
      <alignment vertical="center"/>
    </xf>
    <xf numFmtId="0" fontId="6" fillId="0" borderId="4" xfId="0" applyFont="1" applyBorder="1" applyAlignment="1">
      <alignment vertical="center"/>
    </xf>
    <xf numFmtId="0" fontId="10" fillId="0" borderId="0" xfId="0" applyFont="1" applyAlignment="1">
      <alignment vertical="center"/>
    </xf>
    <xf numFmtId="0" fontId="11" fillId="0" borderId="0" xfId="0" applyFont="1"/>
    <xf numFmtId="0" fontId="12" fillId="0" borderId="0" xfId="0" applyFont="1" applyAlignment="1">
      <alignment vertical="center" wrapText="1"/>
    </xf>
    <xf numFmtId="0" fontId="13" fillId="0" borderId="0" xfId="0" applyFont="1"/>
    <xf numFmtId="2" fontId="12" fillId="0" borderId="0" xfId="0" applyNumberFormat="1" applyFont="1" applyAlignment="1">
      <alignment horizontal="center" vertical="center" wrapText="1"/>
    </xf>
    <xf numFmtId="2" fontId="8" fillId="0" borderId="0" xfId="0" applyNumberFormat="1" applyFont="1" applyAlignment="1">
      <alignment horizontal="center"/>
    </xf>
    <xf numFmtId="0" fontId="12" fillId="0" borderId="0" xfId="0" applyFont="1" applyAlignment="1">
      <alignment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3" xfId="0" applyFont="1" applyBorder="1"/>
    <xf numFmtId="0" fontId="12" fillId="0" borderId="2" xfId="0" applyFont="1" applyBorder="1" applyAlignment="1">
      <alignment horizontal="center" vertical="center" wrapText="1"/>
    </xf>
    <xf numFmtId="0" fontId="12" fillId="0" borderId="1" xfId="0" applyFont="1" applyBorder="1" applyAlignment="1">
      <alignment horizontal="center" vertical="center"/>
    </xf>
    <xf numFmtId="0" fontId="12" fillId="2" borderId="1" xfId="0" applyFont="1" applyFill="1" applyBorder="1" applyAlignment="1">
      <alignment horizontal="center" vertical="center"/>
    </xf>
    <xf numFmtId="0" fontId="12" fillId="0" borderId="1" xfId="0" applyFont="1" applyBorder="1" applyAlignment="1">
      <alignment horizontal="center" vertical="center" wrapText="1"/>
    </xf>
    <xf numFmtId="0" fontId="12" fillId="0" borderId="4" xfId="0" applyFont="1" applyBorder="1" applyAlignment="1">
      <alignment vertical="center"/>
    </xf>
    <xf numFmtId="0" fontId="10" fillId="0" borderId="1" xfId="0" applyFont="1" applyBorder="1" applyAlignment="1">
      <alignment vertical="center"/>
    </xf>
    <xf numFmtId="0" fontId="10" fillId="2" borderId="1" xfId="0" applyFont="1" applyFill="1" applyBorder="1" applyAlignment="1">
      <alignment vertical="center"/>
    </xf>
    <xf numFmtId="0" fontId="16" fillId="2" borderId="1" xfId="0" applyFont="1" applyFill="1" applyBorder="1" applyAlignment="1">
      <alignment vertical="center"/>
    </xf>
    <xf numFmtId="2" fontId="16" fillId="0" borderId="1" xfId="0" applyNumberFormat="1" applyFont="1" applyBorder="1" applyAlignment="1">
      <alignment vertical="center"/>
    </xf>
    <xf numFmtId="2" fontId="10" fillId="0" borderId="1" xfId="0" applyNumberFormat="1" applyFont="1" applyBorder="1" applyAlignment="1">
      <alignment vertical="center"/>
    </xf>
    <xf numFmtId="0" fontId="14" fillId="0" borderId="5" xfId="0" applyFont="1" applyBorder="1"/>
    <xf numFmtId="0" fontId="12" fillId="0" borderId="6" xfId="0" applyFont="1" applyBorder="1" applyAlignment="1">
      <alignment horizontal="center" vertical="center"/>
    </xf>
    <xf numFmtId="0" fontId="10" fillId="0" borderId="5" xfId="0" applyFont="1" applyBorder="1" applyAlignment="1">
      <alignment horizontal="left" vertical="center"/>
    </xf>
    <xf numFmtId="0" fontId="10" fillId="0" borderId="4" xfId="0" applyFont="1" applyBorder="1" applyAlignment="1">
      <alignment vertical="center"/>
    </xf>
    <xf numFmtId="0" fontId="10" fillId="2" borderId="4" xfId="0" applyFont="1" applyFill="1" applyBorder="1" applyAlignment="1">
      <alignment vertical="center"/>
    </xf>
    <xf numFmtId="2" fontId="10" fillId="0" borderId="4" xfId="0" applyNumberFormat="1" applyFont="1" applyBorder="1" applyAlignment="1">
      <alignment vertical="center"/>
    </xf>
    <xf numFmtId="2" fontId="14" fillId="0" borderId="5" xfId="0" applyNumberFormat="1" applyFont="1" applyBorder="1"/>
    <xf numFmtId="0" fontId="12" fillId="0" borderId="5" xfId="0" applyFont="1" applyBorder="1" applyAlignment="1">
      <alignment horizontal="center" vertical="center"/>
    </xf>
    <xf numFmtId="0" fontId="14" fillId="0" borderId="6" xfId="0" applyFont="1" applyBorder="1"/>
    <xf numFmtId="0" fontId="12" fillId="0" borderId="1" xfId="0" applyFont="1" applyBorder="1" applyAlignment="1">
      <alignment vertical="center"/>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4" fillId="0" borderId="0" xfId="0" applyFont="1" applyAlignment="1">
      <alignment vertical="center"/>
    </xf>
    <xf numFmtId="0" fontId="17" fillId="0" borderId="0" xfId="0" applyFont="1" applyAlignment="1">
      <alignment horizontal="center" wrapText="1"/>
    </xf>
    <xf numFmtId="0" fontId="16" fillId="0" borderId="0" xfId="0" applyFont="1"/>
    <xf numFmtId="0" fontId="5" fillId="0" borderId="0" xfId="0" applyFont="1"/>
    <xf numFmtId="0" fontId="8" fillId="0" borderId="0" xfId="0" applyFont="1" applyAlignment="1">
      <alignment horizontal="center" wrapText="1"/>
    </xf>
    <xf numFmtId="0" fontId="8" fillId="0" borderId="0" xfId="0" applyFont="1" applyAlignment="1">
      <alignment vertical="center"/>
    </xf>
    <xf numFmtId="0" fontId="8" fillId="2" borderId="2" xfId="0" applyFont="1" applyFill="1" applyBorder="1" applyAlignment="1">
      <alignment horizontal="center" vertical="center"/>
    </xf>
    <xf numFmtId="0" fontId="18" fillId="0" borderId="3" xfId="0" applyFont="1" applyBorder="1"/>
    <xf numFmtId="0" fontId="18" fillId="0" borderId="7" xfId="0" applyFont="1" applyBorder="1"/>
    <xf numFmtId="0" fontId="12" fillId="0" borderId="2" xfId="0" applyFont="1" applyBorder="1" applyAlignment="1">
      <alignment horizontal="center" vertical="center"/>
    </xf>
    <xf numFmtId="0" fontId="8" fillId="0" borderId="2" xfId="0" applyFont="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6" fillId="0" borderId="2" xfId="0" applyFont="1" applyBorder="1" applyAlignment="1">
      <alignment vertical="center"/>
    </xf>
    <xf numFmtId="0" fontId="10" fillId="2" borderId="1" xfId="0" applyFont="1" applyFill="1" applyBorder="1" applyAlignment="1">
      <alignment vertical="center" wrapText="1"/>
    </xf>
    <xf numFmtId="164" fontId="16" fillId="0" borderId="0" xfId="0" applyNumberFormat="1" applyFont="1"/>
    <xf numFmtId="0" fontId="16" fillId="2" borderId="1" xfId="0" applyFont="1" applyFill="1" applyBorder="1" applyAlignment="1">
      <alignment vertical="center" wrapText="1"/>
    </xf>
    <xf numFmtId="0" fontId="10" fillId="0" borderId="2" xfId="0" applyFont="1" applyBorder="1" applyAlignment="1">
      <alignment vertical="center"/>
    </xf>
    <xf numFmtId="0" fontId="16" fillId="2" borderId="4" xfId="0" applyFont="1" applyFill="1" applyBorder="1" applyAlignment="1">
      <alignment vertical="center"/>
    </xf>
    <xf numFmtId="0" fontId="16" fillId="2" borderId="4" xfId="0" applyFont="1" applyFill="1" applyBorder="1" applyAlignment="1">
      <alignment vertical="center" wrapText="1"/>
    </xf>
    <xf numFmtId="0" fontId="8" fillId="2" borderId="4" xfId="0" applyFont="1" applyFill="1" applyBorder="1" applyAlignment="1">
      <alignment vertical="center"/>
    </xf>
    <xf numFmtId="0" fontId="18" fillId="0" borderId="5" xfId="0" applyFont="1" applyBorder="1"/>
    <xf numFmtId="0" fontId="12" fillId="2" borderId="1" xfId="0" applyFont="1" applyFill="1" applyBorder="1" applyAlignment="1">
      <alignment vertical="center"/>
    </xf>
    <xf numFmtId="0" fontId="14" fillId="0" borderId="7" xfId="0" applyFont="1" applyBorder="1"/>
    <xf numFmtId="0" fontId="12" fillId="0" borderId="2" xfId="0" applyFont="1" applyBorder="1" applyAlignment="1">
      <alignment vertical="center" wrapText="1"/>
    </xf>
    <xf numFmtId="0" fontId="16" fillId="0" borderId="8" xfId="0" applyFont="1" applyBorder="1" applyAlignment="1">
      <alignment vertical="center"/>
    </xf>
    <xf numFmtId="0" fontId="10" fillId="2" borderId="4" xfId="0" applyFont="1" applyFill="1" applyBorder="1" applyAlignment="1">
      <alignment vertical="center" wrapText="1"/>
    </xf>
    <xf numFmtId="0" fontId="14" fillId="0" borderId="9" xfId="0" applyFont="1" applyBorder="1"/>
    <xf numFmtId="4" fontId="8" fillId="2" borderId="1" xfId="0" applyNumberFormat="1" applyFont="1" applyFill="1" applyBorder="1" applyAlignment="1">
      <alignment vertical="center"/>
    </xf>
    <xf numFmtId="2" fontId="16" fillId="0" borderId="0" xfId="0" applyNumberFormat="1" applyFont="1"/>
    <xf numFmtId="4" fontId="16" fillId="2" borderId="1" xfId="0" applyNumberFormat="1" applyFont="1" applyFill="1" applyBorder="1" applyAlignment="1">
      <alignment vertical="center"/>
    </xf>
    <xf numFmtId="0" fontId="20" fillId="2" borderId="2" xfId="0" applyFont="1" applyFill="1" applyBorder="1" applyAlignment="1">
      <alignment vertical="center"/>
    </xf>
    <xf numFmtId="4" fontId="10" fillId="2" borderId="1" xfId="0" applyNumberFormat="1" applyFont="1" applyFill="1" applyBorder="1" applyAlignment="1">
      <alignment vertical="center"/>
    </xf>
    <xf numFmtId="0" fontId="20" fillId="2" borderId="1" xfId="0" applyFont="1" applyFill="1" applyBorder="1" applyAlignment="1">
      <alignment vertical="center"/>
    </xf>
    <xf numFmtId="0" fontId="12" fillId="0" borderId="2" xfId="0" applyFont="1" applyBorder="1" applyAlignment="1">
      <alignment vertical="center"/>
    </xf>
    <xf numFmtId="4" fontId="12" fillId="2" borderId="1" xfId="0" applyNumberFormat="1" applyFont="1" applyFill="1" applyBorder="1" applyAlignment="1">
      <alignment vertical="center"/>
    </xf>
    <xf numFmtId="4" fontId="16" fillId="2" borderId="1" xfId="0" applyNumberFormat="1" applyFont="1" applyFill="1" applyBorder="1" applyAlignment="1">
      <alignment vertical="center" wrapText="1"/>
    </xf>
    <xf numFmtId="0" fontId="16" fillId="0" borderId="0" xfId="0" applyFont="1" applyAlignment="1">
      <alignment vertical="center"/>
    </xf>
    <xf numFmtId="0" fontId="0" fillId="0" borderId="0" xfId="0" applyAlignment="1"/>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E2B23-4121-453D-9995-2F8D0FFC9045}">
  <dimension ref="A1:Q29"/>
  <sheetViews>
    <sheetView tabSelected="1" workbookViewId="0">
      <selection activeCell="A2" sqref="A2"/>
    </sheetView>
  </sheetViews>
  <sheetFormatPr defaultRowHeight="14.4" x14ac:dyDescent="0.3"/>
  <cols>
    <col min="1" max="1" width="14.5546875" style="9" customWidth="1"/>
    <col min="2" max="2" width="41.33203125" style="9" customWidth="1"/>
    <col min="3" max="3" width="15.6640625" style="9" customWidth="1"/>
    <col min="4" max="4" width="16.5546875" style="9" customWidth="1"/>
    <col min="5" max="5" width="16.88671875" style="9" customWidth="1"/>
    <col min="6" max="6" width="16.5546875" style="9" customWidth="1"/>
    <col min="7" max="7" width="16.88671875" style="9" customWidth="1"/>
    <col min="8" max="8" width="16.5546875" style="9" customWidth="1"/>
    <col min="9" max="9" width="16.88671875" style="9" customWidth="1"/>
    <col min="10" max="10" width="16.5546875" style="9" customWidth="1"/>
    <col min="11" max="11" width="16.88671875" style="9" customWidth="1"/>
    <col min="12" max="12" width="16.5546875" style="9" customWidth="1"/>
    <col min="13" max="13" width="16.88671875" style="9" customWidth="1"/>
    <col min="14" max="14" width="16.5546875" style="9" customWidth="1"/>
    <col min="15" max="15" width="16.88671875" style="9" customWidth="1"/>
    <col min="16" max="16" width="16.5546875" style="9" customWidth="1"/>
    <col min="17" max="17" width="16.88671875" style="9" customWidth="1"/>
  </cols>
  <sheetData>
    <row r="1" spans="1:17" x14ac:dyDescent="0.3">
      <c r="A1" s="40" t="s">
        <v>117</v>
      </c>
    </row>
    <row r="2" spans="1:17" ht="21.6" x14ac:dyDescent="0.3">
      <c r="F2" s="41" t="s">
        <v>120</v>
      </c>
      <c r="G2" s="41" t="s">
        <v>121</v>
      </c>
      <c r="H2" s="41" t="s">
        <v>120</v>
      </c>
      <c r="I2" s="41" t="s">
        <v>121</v>
      </c>
      <c r="J2" s="41" t="s">
        <v>120</v>
      </c>
      <c r="K2" s="41" t="s">
        <v>121</v>
      </c>
      <c r="L2" s="41" t="s">
        <v>120</v>
      </c>
      <c r="M2" s="41" t="s">
        <v>121</v>
      </c>
      <c r="N2" s="41" t="s">
        <v>120</v>
      </c>
      <c r="O2" s="41" t="s">
        <v>121</v>
      </c>
      <c r="P2" s="41" t="s">
        <v>120</v>
      </c>
      <c r="Q2" s="41" t="s">
        <v>121</v>
      </c>
    </row>
    <row r="3" spans="1:17" x14ac:dyDescent="0.3">
      <c r="B3" s="10"/>
      <c r="C3" s="11"/>
      <c r="D3" s="10"/>
      <c r="E3" s="10"/>
      <c r="F3" s="12">
        <v>1.39447155597728</v>
      </c>
      <c r="G3" s="13">
        <v>1</v>
      </c>
      <c r="H3" s="12">
        <v>0.29437597200640458</v>
      </c>
      <c r="I3" s="12">
        <v>1</v>
      </c>
      <c r="J3" s="12">
        <v>0.69165140582575046</v>
      </c>
      <c r="K3" s="12">
        <v>1</v>
      </c>
      <c r="L3" s="12">
        <v>0.77702266626565974</v>
      </c>
      <c r="M3" s="12">
        <v>0.94399999999999995</v>
      </c>
      <c r="N3" s="12">
        <v>0.40546801537178273</v>
      </c>
      <c r="O3" s="12">
        <v>0.626</v>
      </c>
      <c r="P3" s="12">
        <v>6.4781536529460573E-2</v>
      </c>
      <c r="Q3" s="12">
        <v>0.29199999999999998</v>
      </c>
    </row>
    <row r="4" spans="1:17" x14ac:dyDescent="0.3">
      <c r="A4" s="14"/>
      <c r="B4" s="10"/>
      <c r="C4" s="15" t="s">
        <v>142</v>
      </c>
      <c r="D4" s="16" t="s">
        <v>125</v>
      </c>
      <c r="E4" s="17"/>
      <c r="F4" s="18" t="s">
        <v>0</v>
      </c>
      <c r="G4" s="17"/>
      <c r="H4" s="18" t="s">
        <v>126</v>
      </c>
      <c r="I4" s="17"/>
      <c r="J4" s="18" t="s">
        <v>127</v>
      </c>
      <c r="K4" s="17"/>
      <c r="L4" s="18" t="s">
        <v>128</v>
      </c>
      <c r="M4" s="17"/>
      <c r="N4" s="18" t="s">
        <v>1</v>
      </c>
      <c r="O4" s="17"/>
      <c r="P4" s="18" t="s">
        <v>2</v>
      </c>
      <c r="Q4" s="17"/>
    </row>
    <row r="5" spans="1:17" ht="22.8" x14ac:dyDescent="0.3">
      <c r="A5" s="19" t="s">
        <v>3</v>
      </c>
      <c r="B5" s="19" t="s">
        <v>4</v>
      </c>
      <c r="C5" s="20" t="s">
        <v>122</v>
      </c>
      <c r="D5" s="15" t="s">
        <v>123</v>
      </c>
      <c r="E5" s="15" t="s">
        <v>5</v>
      </c>
      <c r="F5" s="21" t="s">
        <v>123</v>
      </c>
      <c r="G5" s="21" t="s">
        <v>5</v>
      </c>
      <c r="H5" s="21" t="s">
        <v>123</v>
      </c>
      <c r="I5" s="21" t="s">
        <v>5</v>
      </c>
      <c r="J5" s="21" t="s">
        <v>123</v>
      </c>
      <c r="K5" s="21" t="s">
        <v>5</v>
      </c>
      <c r="L5" s="21" t="s">
        <v>123</v>
      </c>
      <c r="M5" s="21" t="s">
        <v>5</v>
      </c>
      <c r="N5" s="21" t="s">
        <v>123</v>
      </c>
      <c r="O5" s="21" t="s">
        <v>5</v>
      </c>
      <c r="P5" s="21" t="s">
        <v>123</v>
      </c>
      <c r="Q5" s="21" t="s">
        <v>5</v>
      </c>
    </row>
    <row r="6" spans="1:17" x14ac:dyDescent="0.3">
      <c r="A6" s="22" t="s">
        <v>6</v>
      </c>
      <c r="B6" s="23" t="s">
        <v>7</v>
      </c>
      <c r="C6" s="24" t="s">
        <v>8</v>
      </c>
      <c r="D6" s="25">
        <v>20.85</v>
      </c>
      <c r="E6" s="24">
        <v>1</v>
      </c>
      <c r="F6" s="26">
        <f>D6*$F$3</f>
        <v>29.074731942126292</v>
      </c>
      <c r="G6" s="27">
        <f>E6*$G$3</f>
        <v>1</v>
      </c>
      <c r="H6" s="26">
        <f>D6*$H$3</f>
        <v>6.1377390163335361</v>
      </c>
      <c r="I6" s="27">
        <f>E6*$I$3</f>
        <v>1</v>
      </c>
      <c r="J6" s="26">
        <f>D6*$J$3</f>
        <v>14.420931811466899</v>
      </c>
      <c r="K6" s="27">
        <f>E6*$K$3</f>
        <v>1</v>
      </c>
      <c r="L6" s="26">
        <f>D6*$L$3</f>
        <v>16.200922591639006</v>
      </c>
      <c r="M6" s="27">
        <f>E6*$M$3</f>
        <v>0.94399999999999995</v>
      </c>
      <c r="N6" s="26">
        <f>D6*$N$3</f>
        <v>8.4540081205016708</v>
      </c>
      <c r="O6" s="27">
        <f>E6*$O$3</f>
        <v>0.626</v>
      </c>
      <c r="P6" s="26">
        <f>D6*$P$3</f>
        <v>1.3506950366392529</v>
      </c>
      <c r="Q6" s="27">
        <f>E6*$Q$3</f>
        <v>0.29199999999999998</v>
      </c>
    </row>
    <row r="7" spans="1:17" x14ac:dyDescent="0.3">
      <c r="A7" s="28"/>
      <c r="B7" s="23" t="s">
        <v>9</v>
      </c>
      <c r="C7" s="24" t="s">
        <v>8</v>
      </c>
      <c r="D7" s="25">
        <v>67.94</v>
      </c>
      <c r="E7" s="24">
        <v>0.8</v>
      </c>
      <c r="F7" s="26">
        <f t="shared" ref="F7:F27" si="0">D7*$F$3</f>
        <v>94.740397513096397</v>
      </c>
      <c r="G7" s="27">
        <f t="shared" ref="G7:G9" si="1">E7*$G$3</f>
        <v>0.8</v>
      </c>
      <c r="H7" s="26">
        <f t="shared" ref="H7:H25" si="2">D7*$H$3</f>
        <v>19.999903538115127</v>
      </c>
      <c r="I7" s="27">
        <f t="shared" ref="I7:I9" si="3">E7*$I$3</f>
        <v>0.8</v>
      </c>
      <c r="J7" s="26">
        <f t="shared" ref="J7:J27" si="4">D7*$J$3</f>
        <v>46.990796511801484</v>
      </c>
      <c r="K7" s="27">
        <f t="shared" ref="K7:K9" si="5">E7*$K$3</f>
        <v>0.8</v>
      </c>
      <c r="L7" s="26">
        <f t="shared" ref="L7:L26" si="6">D7*$L$3</f>
        <v>52.79091994608892</v>
      </c>
      <c r="M7" s="27">
        <f t="shared" ref="M7:M9" si="7">E7*$M$3</f>
        <v>0.75519999999999998</v>
      </c>
      <c r="N7" s="26">
        <f t="shared" ref="N7:N26" si="8">D7*$N$3</f>
        <v>27.547496964358917</v>
      </c>
      <c r="O7" s="27">
        <f t="shared" ref="O7:O9" si="9">E7*$O$3</f>
        <v>0.50080000000000002</v>
      </c>
      <c r="P7" s="26">
        <f t="shared" ref="P7:P27" si="10">D7*$P$3</f>
        <v>4.4012575918115511</v>
      </c>
      <c r="Q7" s="27">
        <f t="shared" ref="Q7:Q9" si="11">E7*$Q$3</f>
        <v>0.2336</v>
      </c>
    </row>
    <row r="8" spans="1:17" x14ac:dyDescent="0.3">
      <c r="A8" s="29"/>
      <c r="B8" s="30" t="s">
        <v>10</v>
      </c>
      <c r="C8" s="24" t="s">
        <v>8</v>
      </c>
      <c r="D8" s="25">
        <v>94.96</v>
      </c>
      <c r="E8" s="24">
        <v>0.1</v>
      </c>
      <c r="F8" s="26">
        <f t="shared" si="0"/>
        <v>132.4190189556025</v>
      </c>
      <c r="G8" s="27">
        <f t="shared" si="1"/>
        <v>0.1</v>
      </c>
      <c r="H8" s="26">
        <f t="shared" si="2"/>
        <v>27.953942301728176</v>
      </c>
      <c r="I8" s="27">
        <f t="shared" si="3"/>
        <v>0.1</v>
      </c>
      <c r="J8" s="26">
        <f t="shared" si="4"/>
        <v>65.679217497213259</v>
      </c>
      <c r="K8" s="27">
        <f t="shared" si="5"/>
        <v>0.1</v>
      </c>
      <c r="L8" s="26">
        <f t="shared" si="6"/>
        <v>73.786072388587044</v>
      </c>
      <c r="M8" s="27">
        <f t="shared" si="7"/>
        <v>9.4399999999999998E-2</v>
      </c>
      <c r="N8" s="26">
        <f t="shared" si="8"/>
        <v>38.503242739704483</v>
      </c>
      <c r="O8" s="27">
        <f t="shared" si="9"/>
        <v>6.2600000000000003E-2</v>
      </c>
      <c r="P8" s="26">
        <f t="shared" si="10"/>
        <v>6.1516547088375759</v>
      </c>
      <c r="Q8" s="27">
        <f t="shared" si="11"/>
        <v>2.92E-2</v>
      </c>
    </row>
    <row r="9" spans="1:17" x14ac:dyDescent="0.3">
      <c r="A9" s="29"/>
      <c r="B9" s="30" t="s">
        <v>7</v>
      </c>
      <c r="C9" s="24" t="s">
        <v>8</v>
      </c>
      <c r="D9" s="25">
        <v>20.85</v>
      </c>
      <c r="E9" s="24">
        <v>1</v>
      </c>
      <c r="F9" s="26">
        <f t="shared" si="0"/>
        <v>29.074731942126292</v>
      </c>
      <c r="G9" s="27">
        <f t="shared" si="1"/>
        <v>1</v>
      </c>
      <c r="H9" s="26">
        <f t="shared" si="2"/>
        <v>6.1377390163335361</v>
      </c>
      <c r="I9" s="27">
        <f t="shared" si="3"/>
        <v>1</v>
      </c>
      <c r="J9" s="26">
        <f t="shared" si="4"/>
        <v>14.420931811466899</v>
      </c>
      <c r="K9" s="27">
        <f t="shared" si="5"/>
        <v>1</v>
      </c>
      <c r="L9" s="26">
        <f t="shared" si="6"/>
        <v>16.200922591639006</v>
      </c>
      <c r="M9" s="27">
        <f t="shared" si="7"/>
        <v>0.94399999999999995</v>
      </c>
      <c r="N9" s="26">
        <f t="shared" si="8"/>
        <v>8.4540081205016708</v>
      </c>
      <c r="O9" s="27">
        <f t="shared" si="9"/>
        <v>0.626</v>
      </c>
      <c r="P9" s="26">
        <f t="shared" si="10"/>
        <v>1.3506950366392529</v>
      </c>
      <c r="Q9" s="27">
        <f t="shared" si="11"/>
        <v>0.29199999999999998</v>
      </c>
    </row>
    <row r="10" spans="1:17" x14ac:dyDescent="0.3">
      <c r="A10" s="29"/>
      <c r="B10" s="31" t="s">
        <v>11</v>
      </c>
      <c r="C10" s="24" t="s">
        <v>12</v>
      </c>
      <c r="D10" s="25">
        <v>196.44</v>
      </c>
      <c r="E10" s="32">
        <v>1</v>
      </c>
      <c r="F10" s="26">
        <f>D10*$F$3</f>
        <v>273.92999245617688</v>
      </c>
      <c r="G10" s="33">
        <f>E10*G3</f>
        <v>1</v>
      </c>
      <c r="H10" s="26">
        <f t="shared" si="2"/>
        <v>57.827215940938117</v>
      </c>
      <c r="I10" s="33">
        <f>E10*$I$3</f>
        <v>1</v>
      </c>
      <c r="J10" s="26">
        <f t="shared" si="4"/>
        <v>135.86800216041041</v>
      </c>
      <c r="K10" s="33">
        <f>E10*$K$3</f>
        <v>1</v>
      </c>
      <c r="L10" s="26">
        <f t="shared" si="6"/>
        <v>152.63833256122621</v>
      </c>
      <c r="M10" s="33">
        <f>E10*M3</f>
        <v>0.94399999999999995</v>
      </c>
      <c r="N10" s="26">
        <f t="shared" si="8"/>
        <v>79.650136939633001</v>
      </c>
      <c r="O10" s="33">
        <f>E10*O3</f>
        <v>0.626</v>
      </c>
      <c r="P10" s="26">
        <f t="shared" si="10"/>
        <v>12.725685035847235</v>
      </c>
      <c r="Q10" s="33">
        <f>E10*Q3</f>
        <v>0.29199999999999998</v>
      </c>
    </row>
    <row r="11" spans="1:17" x14ac:dyDescent="0.3">
      <c r="A11" s="29"/>
      <c r="B11" s="28"/>
      <c r="C11" s="24" t="s">
        <v>13</v>
      </c>
      <c r="D11" s="24">
        <v>65.48</v>
      </c>
      <c r="E11" s="28"/>
      <c r="F11" s="26">
        <f>D11*$F$3</f>
        <v>91.309997485392302</v>
      </c>
      <c r="G11" s="34"/>
      <c r="H11" s="26">
        <f t="shared" si="2"/>
        <v>19.275738646979374</v>
      </c>
      <c r="I11" s="34"/>
      <c r="J11" s="26">
        <f t="shared" si="4"/>
        <v>45.289334053470142</v>
      </c>
      <c r="K11" s="34"/>
      <c r="L11" s="26">
        <f t="shared" si="6"/>
        <v>50.8794441870754</v>
      </c>
      <c r="M11" s="34"/>
      <c r="N11" s="26">
        <f t="shared" si="8"/>
        <v>26.550045646544334</v>
      </c>
      <c r="O11" s="34"/>
      <c r="P11" s="26">
        <f t="shared" si="10"/>
        <v>4.2418950119490786</v>
      </c>
      <c r="Q11" s="34"/>
    </row>
    <row r="12" spans="1:17" x14ac:dyDescent="0.3">
      <c r="A12" s="29"/>
      <c r="B12" s="23" t="s">
        <v>14</v>
      </c>
      <c r="C12" s="24" t="s">
        <v>8</v>
      </c>
      <c r="D12" s="25">
        <v>50.43</v>
      </c>
      <c r="E12" s="24">
        <v>0.05</v>
      </c>
      <c r="F12" s="26">
        <f t="shared" si="0"/>
        <v>70.323200567934236</v>
      </c>
      <c r="G12" s="27">
        <f t="shared" ref="G12:G27" si="12">E12*$G$3</f>
        <v>0.05</v>
      </c>
      <c r="H12" s="26">
        <f t="shared" si="2"/>
        <v>14.845380268282984</v>
      </c>
      <c r="I12" s="27">
        <f t="shared" ref="I12:I26" si="13">E12*$I$3</f>
        <v>0.05</v>
      </c>
      <c r="J12" s="26">
        <f t="shared" si="4"/>
        <v>34.879980395792593</v>
      </c>
      <c r="K12" s="27">
        <f t="shared" ref="K12:K27" si="14">E12*$K$3</f>
        <v>0.05</v>
      </c>
      <c r="L12" s="26">
        <f t="shared" si="6"/>
        <v>39.185253059777217</v>
      </c>
      <c r="M12" s="27">
        <f t="shared" ref="M12:M27" si="15">E12*$M$3</f>
        <v>4.7199999999999999E-2</v>
      </c>
      <c r="N12" s="26">
        <f t="shared" si="8"/>
        <v>20.447752015199004</v>
      </c>
      <c r="O12" s="27">
        <f t="shared" ref="O12:O27" si="16">E12*$O$3</f>
        <v>3.1300000000000001E-2</v>
      </c>
      <c r="P12" s="26">
        <f t="shared" si="10"/>
        <v>3.2669328871806966</v>
      </c>
      <c r="Q12" s="27">
        <f t="shared" ref="Q12:Q27" si="17">E12*$Q$3</f>
        <v>1.46E-2</v>
      </c>
    </row>
    <row r="13" spans="1:17" x14ac:dyDescent="0.3">
      <c r="A13" s="29"/>
      <c r="B13" s="23" t="s">
        <v>15</v>
      </c>
      <c r="C13" s="24" t="s">
        <v>12</v>
      </c>
      <c r="D13" s="25">
        <v>48.12</v>
      </c>
      <c r="E13" s="24">
        <v>0.1</v>
      </c>
      <c r="F13" s="26">
        <f t="shared" si="0"/>
        <v>67.101971273626717</v>
      </c>
      <c r="G13" s="27">
        <f t="shared" si="12"/>
        <v>0.1</v>
      </c>
      <c r="H13" s="26">
        <f t="shared" si="2"/>
        <v>14.165371772948188</v>
      </c>
      <c r="I13" s="27">
        <f t="shared" si="13"/>
        <v>0.1</v>
      </c>
      <c r="J13" s="26">
        <f t="shared" si="4"/>
        <v>33.282265648335112</v>
      </c>
      <c r="K13" s="27">
        <f t="shared" si="14"/>
        <v>0.1</v>
      </c>
      <c r="L13" s="26">
        <f t="shared" si="6"/>
        <v>37.390330700703544</v>
      </c>
      <c r="M13" s="27">
        <f t="shared" si="15"/>
        <v>9.4399999999999998E-2</v>
      </c>
      <c r="N13" s="26">
        <f t="shared" si="8"/>
        <v>19.511120899690184</v>
      </c>
      <c r="O13" s="27">
        <f t="shared" si="16"/>
        <v>6.2600000000000003E-2</v>
      </c>
      <c r="P13" s="26">
        <f t="shared" si="10"/>
        <v>3.1172875377976426</v>
      </c>
      <c r="Q13" s="27">
        <f t="shared" si="17"/>
        <v>2.92E-2</v>
      </c>
    </row>
    <row r="14" spans="1:17" x14ac:dyDescent="0.3">
      <c r="A14" s="35"/>
      <c r="B14" s="23" t="s">
        <v>9</v>
      </c>
      <c r="C14" s="24" t="s">
        <v>16</v>
      </c>
      <c r="D14" s="25">
        <v>67.94</v>
      </c>
      <c r="E14" s="24">
        <v>0.99</v>
      </c>
      <c r="F14" s="26">
        <f t="shared" si="0"/>
        <v>94.740397513096397</v>
      </c>
      <c r="G14" s="27">
        <f t="shared" si="12"/>
        <v>0.99</v>
      </c>
      <c r="H14" s="26">
        <f t="shared" si="2"/>
        <v>19.999903538115127</v>
      </c>
      <c r="I14" s="27">
        <f t="shared" si="13"/>
        <v>0.99</v>
      </c>
      <c r="J14" s="26">
        <f t="shared" si="4"/>
        <v>46.990796511801484</v>
      </c>
      <c r="K14" s="27">
        <f t="shared" si="14"/>
        <v>0.99</v>
      </c>
      <c r="L14" s="26">
        <f t="shared" si="6"/>
        <v>52.79091994608892</v>
      </c>
      <c r="M14" s="27">
        <f t="shared" si="15"/>
        <v>0.93455999999999995</v>
      </c>
      <c r="N14" s="26">
        <f t="shared" si="8"/>
        <v>27.547496964358917</v>
      </c>
      <c r="O14" s="27">
        <f t="shared" si="16"/>
        <v>0.61973999999999996</v>
      </c>
      <c r="P14" s="26">
        <f t="shared" si="10"/>
        <v>4.4012575918115511</v>
      </c>
      <c r="Q14" s="27">
        <f t="shared" si="17"/>
        <v>0.28908</v>
      </c>
    </row>
    <row r="15" spans="1:17" x14ac:dyDescent="0.3">
      <c r="A15" s="22" t="s">
        <v>17</v>
      </c>
      <c r="B15" s="31" t="s">
        <v>18</v>
      </c>
      <c r="C15" s="24" t="s">
        <v>12</v>
      </c>
      <c r="D15" s="24">
        <v>48.12</v>
      </c>
      <c r="E15" s="24">
        <v>1</v>
      </c>
      <c r="F15" s="26">
        <f t="shared" si="0"/>
        <v>67.101971273626717</v>
      </c>
      <c r="G15" s="27">
        <f t="shared" si="12"/>
        <v>1</v>
      </c>
      <c r="H15" s="26">
        <f t="shared" si="2"/>
        <v>14.165371772948188</v>
      </c>
      <c r="I15" s="27">
        <f t="shared" si="13"/>
        <v>1</v>
      </c>
      <c r="J15" s="26">
        <f t="shared" si="4"/>
        <v>33.282265648335112</v>
      </c>
      <c r="K15" s="27">
        <f t="shared" si="14"/>
        <v>1</v>
      </c>
      <c r="L15" s="26">
        <f t="shared" si="6"/>
        <v>37.390330700703544</v>
      </c>
      <c r="M15" s="27">
        <f t="shared" si="15"/>
        <v>0.94399999999999995</v>
      </c>
      <c r="N15" s="26">
        <f t="shared" si="8"/>
        <v>19.511120899690184</v>
      </c>
      <c r="O15" s="27">
        <f t="shared" si="16"/>
        <v>0.626</v>
      </c>
      <c r="P15" s="26">
        <f t="shared" si="10"/>
        <v>3.1172875377976426</v>
      </c>
      <c r="Q15" s="27">
        <f t="shared" si="17"/>
        <v>0.29199999999999998</v>
      </c>
    </row>
    <row r="16" spans="1:17" x14ac:dyDescent="0.3">
      <c r="A16" s="36"/>
      <c r="B16" s="28"/>
      <c r="C16" s="24" t="s">
        <v>13</v>
      </c>
      <c r="D16" s="24">
        <v>16.04</v>
      </c>
      <c r="E16" s="24">
        <v>0.5</v>
      </c>
      <c r="F16" s="26">
        <f t="shared" si="0"/>
        <v>22.367323757875571</v>
      </c>
      <c r="G16" s="27">
        <f t="shared" si="12"/>
        <v>0.5</v>
      </c>
      <c r="H16" s="26">
        <f t="shared" si="2"/>
        <v>4.7217905909827289</v>
      </c>
      <c r="I16" s="27">
        <f t="shared" si="13"/>
        <v>0.5</v>
      </c>
      <c r="J16" s="26">
        <f t="shared" si="4"/>
        <v>11.094088549445036</v>
      </c>
      <c r="K16" s="27">
        <f t="shared" si="14"/>
        <v>0.5</v>
      </c>
      <c r="L16" s="26">
        <f t="shared" si="6"/>
        <v>12.463443566901182</v>
      </c>
      <c r="M16" s="27">
        <f t="shared" si="15"/>
        <v>0.47199999999999998</v>
      </c>
      <c r="N16" s="26">
        <f t="shared" si="8"/>
        <v>6.5037069665633949</v>
      </c>
      <c r="O16" s="27">
        <f t="shared" si="16"/>
        <v>0.313</v>
      </c>
      <c r="P16" s="26">
        <f t="shared" si="10"/>
        <v>1.0390958459325474</v>
      </c>
      <c r="Q16" s="27">
        <f t="shared" si="17"/>
        <v>0.14599999999999999</v>
      </c>
    </row>
    <row r="17" spans="1:17" x14ac:dyDescent="0.3">
      <c r="A17" s="36"/>
      <c r="B17" s="23" t="s">
        <v>19</v>
      </c>
      <c r="C17" s="24" t="s">
        <v>20</v>
      </c>
      <c r="D17" s="24">
        <v>48.12</v>
      </c>
      <c r="E17" s="24">
        <v>0.17</v>
      </c>
      <c r="F17" s="26">
        <f t="shared" si="0"/>
        <v>67.101971273626717</v>
      </c>
      <c r="G17" s="27">
        <f t="shared" si="12"/>
        <v>0.17</v>
      </c>
      <c r="H17" s="26">
        <f t="shared" si="2"/>
        <v>14.165371772948188</v>
      </c>
      <c r="I17" s="27">
        <f t="shared" si="13"/>
        <v>0.17</v>
      </c>
      <c r="J17" s="26">
        <f t="shared" si="4"/>
        <v>33.282265648335112</v>
      </c>
      <c r="K17" s="27">
        <f t="shared" si="14"/>
        <v>0.17</v>
      </c>
      <c r="L17" s="26">
        <f t="shared" si="6"/>
        <v>37.390330700703544</v>
      </c>
      <c r="M17" s="27">
        <f t="shared" si="15"/>
        <v>0.16048000000000001</v>
      </c>
      <c r="N17" s="26">
        <f t="shared" si="8"/>
        <v>19.511120899690184</v>
      </c>
      <c r="O17" s="27">
        <f t="shared" si="16"/>
        <v>0.10642000000000001</v>
      </c>
      <c r="P17" s="26">
        <f t="shared" si="10"/>
        <v>3.1172875377976426</v>
      </c>
      <c r="Q17" s="27">
        <f t="shared" si="17"/>
        <v>4.9640000000000004E-2</v>
      </c>
    </row>
    <row r="18" spans="1:17" x14ac:dyDescent="0.3">
      <c r="A18" s="36"/>
      <c r="B18" s="31" t="s">
        <v>21</v>
      </c>
      <c r="C18" s="24" t="s">
        <v>12</v>
      </c>
      <c r="D18" s="24">
        <v>48.12</v>
      </c>
      <c r="E18" s="24">
        <v>1</v>
      </c>
      <c r="F18" s="26">
        <f t="shared" si="0"/>
        <v>67.101971273626717</v>
      </c>
      <c r="G18" s="27">
        <f t="shared" si="12"/>
        <v>1</v>
      </c>
      <c r="H18" s="26">
        <f t="shared" si="2"/>
        <v>14.165371772948188</v>
      </c>
      <c r="I18" s="27">
        <f t="shared" si="13"/>
        <v>1</v>
      </c>
      <c r="J18" s="26">
        <f t="shared" si="4"/>
        <v>33.282265648335112</v>
      </c>
      <c r="K18" s="27">
        <f t="shared" si="14"/>
        <v>1</v>
      </c>
      <c r="L18" s="26">
        <f t="shared" si="6"/>
        <v>37.390330700703544</v>
      </c>
      <c r="M18" s="27">
        <f t="shared" si="15"/>
        <v>0.94399999999999995</v>
      </c>
      <c r="N18" s="26">
        <f t="shared" si="8"/>
        <v>19.511120899690184</v>
      </c>
      <c r="O18" s="27">
        <f t="shared" si="16"/>
        <v>0.626</v>
      </c>
      <c r="P18" s="26">
        <f t="shared" si="10"/>
        <v>3.1172875377976426</v>
      </c>
      <c r="Q18" s="27">
        <f t="shared" si="17"/>
        <v>0.29199999999999998</v>
      </c>
    </row>
    <row r="19" spans="1:17" x14ac:dyDescent="0.3">
      <c r="A19" s="36"/>
      <c r="B19" s="28"/>
      <c r="C19" s="24" t="s">
        <v>13</v>
      </c>
      <c r="D19" s="24">
        <v>16.04</v>
      </c>
      <c r="E19" s="24">
        <v>0.17</v>
      </c>
      <c r="F19" s="26">
        <f t="shared" si="0"/>
        <v>22.367323757875571</v>
      </c>
      <c r="G19" s="27">
        <f t="shared" si="12"/>
        <v>0.17</v>
      </c>
      <c r="H19" s="26">
        <f t="shared" si="2"/>
        <v>4.7217905909827289</v>
      </c>
      <c r="I19" s="27">
        <f t="shared" si="13"/>
        <v>0.17</v>
      </c>
      <c r="J19" s="26">
        <f t="shared" si="4"/>
        <v>11.094088549445036</v>
      </c>
      <c r="K19" s="27">
        <f t="shared" si="14"/>
        <v>0.17</v>
      </c>
      <c r="L19" s="26">
        <f t="shared" si="6"/>
        <v>12.463443566901182</v>
      </c>
      <c r="M19" s="27">
        <f t="shared" si="15"/>
        <v>0.16048000000000001</v>
      </c>
      <c r="N19" s="26">
        <f t="shared" si="8"/>
        <v>6.5037069665633949</v>
      </c>
      <c r="O19" s="27">
        <f t="shared" si="16"/>
        <v>0.10642000000000001</v>
      </c>
      <c r="P19" s="26">
        <f t="shared" si="10"/>
        <v>1.0390958459325474</v>
      </c>
      <c r="Q19" s="27">
        <f t="shared" si="17"/>
        <v>4.9640000000000004E-2</v>
      </c>
    </row>
    <row r="20" spans="1:17" x14ac:dyDescent="0.3">
      <c r="A20" s="36"/>
      <c r="B20" s="23" t="s">
        <v>22</v>
      </c>
      <c r="C20" s="24" t="s">
        <v>23</v>
      </c>
      <c r="D20" s="25">
        <v>162.28</v>
      </c>
      <c r="E20" s="24">
        <v>0.17</v>
      </c>
      <c r="F20" s="26">
        <f t="shared" si="0"/>
        <v>226.294844103993</v>
      </c>
      <c r="G20" s="27">
        <f t="shared" si="12"/>
        <v>0.17</v>
      </c>
      <c r="H20" s="26">
        <f t="shared" si="2"/>
        <v>47.771332737199337</v>
      </c>
      <c r="I20" s="27">
        <f t="shared" si="13"/>
        <v>0.17</v>
      </c>
      <c r="J20" s="26">
        <f t="shared" si="4"/>
        <v>112.24119013740278</v>
      </c>
      <c r="K20" s="27">
        <f t="shared" si="14"/>
        <v>0.17</v>
      </c>
      <c r="L20" s="26">
        <f t="shared" si="6"/>
        <v>126.09523828159126</v>
      </c>
      <c r="M20" s="27">
        <f t="shared" si="15"/>
        <v>0.16048000000000001</v>
      </c>
      <c r="N20" s="26">
        <f t="shared" si="8"/>
        <v>65.799349534532908</v>
      </c>
      <c r="O20" s="27">
        <f t="shared" si="16"/>
        <v>0.10642000000000001</v>
      </c>
      <c r="P20" s="26">
        <f t="shared" si="10"/>
        <v>10.512747748000862</v>
      </c>
      <c r="Q20" s="27">
        <f t="shared" si="17"/>
        <v>4.9640000000000004E-2</v>
      </c>
    </row>
    <row r="21" spans="1:17" x14ac:dyDescent="0.3">
      <c r="A21" s="36"/>
      <c r="B21" s="23" t="s">
        <v>24</v>
      </c>
      <c r="C21" s="24" t="s">
        <v>12</v>
      </c>
      <c r="D21" s="25">
        <v>277.24</v>
      </c>
      <c r="E21" s="24">
        <v>0.03</v>
      </c>
      <c r="F21" s="26">
        <f t="shared" si="0"/>
        <v>386.60329417914113</v>
      </c>
      <c r="G21" s="27">
        <f t="shared" si="12"/>
        <v>0.03</v>
      </c>
      <c r="H21" s="26">
        <f t="shared" si="2"/>
        <v>81.612794479055609</v>
      </c>
      <c r="I21" s="27">
        <f t="shared" si="13"/>
        <v>0.03</v>
      </c>
      <c r="J21" s="26">
        <f t="shared" si="4"/>
        <v>191.75343575113106</v>
      </c>
      <c r="K21" s="27">
        <f t="shared" si="14"/>
        <v>0.03</v>
      </c>
      <c r="L21" s="26">
        <f t="shared" si="6"/>
        <v>215.42176399549152</v>
      </c>
      <c r="M21" s="27">
        <f t="shared" si="15"/>
        <v>2.8319999999999998E-2</v>
      </c>
      <c r="N21" s="26">
        <f t="shared" si="8"/>
        <v>112.41195258167305</v>
      </c>
      <c r="O21" s="27">
        <f t="shared" si="16"/>
        <v>1.8779999999999998E-2</v>
      </c>
      <c r="P21" s="26">
        <f t="shared" si="10"/>
        <v>17.960033187427651</v>
      </c>
      <c r="Q21" s="27">
        <f t="shared" si="17"/>
        <v>8.7599999999999987E-3</v>
      </c>
    </row>
    <row r="22" spans="1:17" x14ac:dyDescent="0.3">
      <c r="A22" s="36"/>
      <c r="B22" s="23" t="s">
        <v>25</v>
      </c>
      <c r="C22" s="24" t="s">
        <v>12</v>
      </c>
      <c r="D22" s="25">
        <v>252.8</v>
      </c>
      <c r="E22" s="24">
        <v>0.33</v>
      </c>
      <c r="F22" s="26">
        <f t="shared" si="0"/>
        <v>352.52240935105641</v>
      </c>
      <c r="G22" s="27">
        <f t="shared" si="12"/>
        <v>0.33</v>
      </c>
      <c r="H22" s="26">
        <f t="shared" si="2"/>
        <v>74.418245723219087</v>
      </c>
      <c r="I22" s="27">
        <f t="shared" si="13"/>
        <v>0.33</v>
      </c>
      <c r="J22" s="26">
        <f t="shared" si="4"/>
        <v>174.84947539274972</v>
      </c>
      <c r="K22" s="27">
        <f t="shared" si="14"/>
        <v>0.33</v>
      </c>
      <c r="L22" s="26">
        <f t="shared" si="6"/>
        <v>196.43133003195879</v>
      </c>
      <c r="M22" s="27">
        <f t="shared" si="15"/>
        <v>0.31152000000000002</v>
      </c>
      <c r="N22" s="26">
        <f t="shared" si="8"/>
        <v>102.50231428598669</v>
      </c>
      <c r="O22" s="27">
        <f t="shared" si="16"/>
        <v>0.20658000000000001</v>
      </c>
      <c r="P22" s="26">
        <f t="shared" si="10"/>
        <v>16.376772434647634</v>
      </c>
      <c r="Q22" s="27">
        <f t="shared" si="17"/>
        <v>9.6360000000000001E-2</v>
      </c>
    </row>
    <row r="23" spans="1:17" x14ac:dyDescent="0.3">
      <c r="A23" s="36"/>
      <c r="B23" s="23" t="s">
        <v>26</v>
      </c>
      <c r="C23" s="24" t="s">
        <v>12</v>
      </c>
      <c r="D23" s="25">
        <v>61.1</v>
      </c>
      <c r="E23" s="24">
        <v>0.17</v>
      </c>
      <c r="F23" s="26">
        <f t="shared" si="0"/>
        <v>85.202212070211814</v>
      </c>
      <c r="G23" s="27">
        <f t="shared" si="12"/>
        <v>0.17</v>
      </c>
      <c r="H23" s="26">
        <f t="shared" si="2"/>
        <v>17.986371889591322</v>
      </c>
      <c r="I23" s="27">
        <f t="shared" si="13"/>
        <v>0.17</v>
      </c>
      <c r="J23" s="26">
        <f t="shared" si="4"/>
        <v>42.259900895953358</v>
      </c>
      <c r="K23" s="27">
        <f t="shared" si="14"/>
        <v>0.17</v>
      </c>
      <c r="L23" s="26">
        <f t="shared" si="6"/>
        <v>47.476084908831808</v>
      </c>
      <c r="M23" s="27">
        <f t="shared" si="15"/>
        <v>0.16048000000000001</v>
      </c>
      <c r="N23" s="26">
        <f t="shared" si="8"/>
        <v>24.774095739215927</v>
      </c>
      <c r="O23" s="27">
        <f t="shared" si="16"/>
        <v>0.10642000000000001</v>
      </c>
      <c r="P23" s="26">
        <f t="shared" si="10"/>
        <v>3.958151881950041</v>
      </c>
      <c r="Q23" s="27">
        <f t="shared" si="17"/>
        <v>4.9640000000000004E-2</v>
      </c>
    </row>
    <row r="24" spans="1:17" x14ac:dyDescent="0.3">
      <c r="A24" s="36"/>
      <c r="B24" s="23" t="s">
        <v>27</v>
      </c>
      <c r="C24" s="24" t="s">
        <v>12</v>
      </c>
      <c r="D24" s="25">
        <v>82.72</v>
      </c>
      <c r="E24" s="24">
        <v>0.03</v>
      </c>
      <c r="F24" s="26">
        <f t="shared" si="0"/>
        <v>115.3506871104406</v>
      </c>
      <c r="G24" s="27">
        <f t="shared" si="12"/>
        <v>0.03</v>
      </c>
      <c r="H24" s="26">
        <f t="shared" si="2"/>
        <v>24.350780404369786</v>
      </c>
      <c r="I24" s="27">
        <f t="shared" si="13"/>
        <v>0.03</v>
      </c>
      <c r="J24" s="26">
        <f t="shared" si="4"/>
        <v>57.21340428990608</v>
      </c>
      <c r="K24" s="27">
        <f t="shared" si="14"/>
        <v>0.03</v>
      </c>
      <c r="L24" s="26">
        <f t="shared" si="6"/>
        <v>64.275314953495368</v>
      </c>
      <c r="M24" s="27">
        <f t="shared" si="15"/>
        <v>2.8319999999999998E-2</v>
      </c>
      <c r="N24" s="26">
        <f t="shared" si="8"/>
        <v>33.540314231553864</v>
      </c>
      <c r="O24" s="27">
        <f t="shared" si="16"/>
        <v>1.8779999999999998E-2</v>
      </c>
      <c r="P24" s="26">
        <f t="shared" si="10"/>
        <v>5.3587287017169789</v>
      </c>
      <c r="Q24" s="27">
        <f t="shared" si="17"/>
        <v>8.7599999999999987E-3</v>
      </c>
    </row>
    <row r="25" spans="1:17" x14ac:dyDescent="0.3">
      <c r="A25" s="36"/>
      <c r="B25" s="23" t="s">
        <v>9</v>
      </c>
      <c r="C25" s="24" t="s">
        <v>28</v>
      </c>
      <c r="D25" s="25">
        <v>67.94</v>
      </c>
      <c r="E25" s="24">
        <v>0.91</v>
      </c>
      <c r="F25" s="26">
        <f t="shared" si="0"/>
        <v>94.740397513096397</v>
      </c>
      <c r="G25" s="27">
        <f t="shared" si="12"/>
        <v>0.91</v>
      </c>
      <c r="H25" s="26">
        <f t="shared" si="2"/>
        <v>19.999903538115127</v>
      </c>
      <c r="I25" s="27">
        <f t="shared" si="13"/>
        <v>0.91</v>
      </c>
      <c r="J25" s="26">
        <f t="shared" si="4"/>
        <v>46.990796511801484</v>
      </c>
      <c r="K25" s="27">
        <f t="shared" si="14"/>
        <v>0.91</v>
      </c>
      <c r="L25" s="26">
        <f t="shared" si="6"/>
        <v>52.79091994608892</v>
      </c>
      <c r="M25" s="27">
        <f t="shared" si="15"/>
        <v>0.85904000000000003</v>
      </c>
      <c r="N25" s="26">
        <f t="shared" si="8"/>
        <v>27.547496964358917</v>
      </c>
      <c r="O25" s="27">
        <f t="shared" si="16"/>
        <v>0.56966000000000006</v>
      </c>
      <c r="P25" s="26">
        <f t="shared" si="10"/>
        <v>4.4012575918115511</v>
      </c>
      <c r="Q25" s="27">
        <f t="shared" si="17"/>
        <v>0.26572000000000001</v>
      </c>
    </row>
    <row r="26" spans="1:17" x14ac:dyDescent="0.3">
      <c r="A26" s="36"/>
      <c r="B26" s="23" t="s">
        <v>29</v>
      </c>
      <c r="C26" s="24" t="s">
        <v>30</v>
      </c>
      <c r="D26" s="25">
        <v>111.36</v>
      </c>
      <c r="E26" s="24">
        <v>0.17</v>
      </c>
      <c r="F26" s="26">
        <f t="shared" si="0"/>
        <v>155.28835247362991</v>
      </c>
      <c r="G26" s="27">
        <f t="shared" si="12"/>
        <v>0.17</v>
      </c>
      <c r="H26" s="26">
        <f>D26*$H$3</f>
        <v>32.781708242633215</v>
      </c>
      <c r="I26" s="27">
        <f t="shared" si="13"/>
        <v>0.17</v>
      </c>
      <c r="J26" s="26">
        <f t="shared" si="4"/>
        <v>77.022300552755567</v>
      </c>
      <c r="K26" s="27">
        <f t="shared" si="14"/>
        <v>0.17</v>
      </c>
      <c r="L26" s="26">
        <f t="shared" si="6"/>
        <v>86.529244115343872</v>
      </c>
      <c r="M26" s="27">
        <f t="shared" si="15"/>
        <v>0.16048000000000001</v>
      </c>
      <c r="N26" s="26">
        <f t="shared" si="8"/>
        <v>45.152918191801724</v>
      </c>
      <c r="O26" s="27">
        <f t="shared" si="16"/>
        <v>0.10642000000000001</v>
      </c>
      <c r="P26" s="26">
        <f t="shared" si="10"/>
        <v>7.2140719079207294</v>
      </c>
      <c r="Q26" s="27">
        <f t="shared" si="17"/>
        <v>4.9640000000000004E-2</v>
      </c>
    </row>
    <row r="27" spans="1:17" x14ac:dyDescent="0.3">
      <c r="A27" s="28"/>
      <c r="B27" s="23" t="s">
        <v>31</v>
      </c>
      <c r="C27" s="24" t="s">
        <v>20</v>
      </c>
      <c r="D27" s="25">
        <v>267.89999999999998</v>
      </c>
      <c r="E27" s="24">
        <v>0.33</v>
      </c>
      <c r="F27" s="26">
        <f t="shared" si="0"/>
        <v>373.57892984631326</v>
      </c>
      <c r="G27" s="27">
        <f t="shared" si="12"/>
        <v>0.33</v>
      </c>
      <c r="H27" s="26">
        <f>D27*$H$3</f>
        <v>78.863322900515783</v>
      </c>
      <c r="I27" s="27">
        <f>E27*$I$3</f>
        <v>0.33</v>
      </c>
      <c r="J27" s="26">
        <f t="shared" si="4"/>
        <v>185.29341162071853</v>
      </c>
      <c r="K27" s="27">
        <f t="shared" si="14"/>
        <v>0.33</v>
      </c>
      <c r="L27" s="26">
        <f>D27*$L$3</f>
        <v>208.16437229257022</v>
      </c>
      <c r="M27" s="27">
        <f t="shared" si="15"/>
        <v>0.31152000000000002</v>
      </c>
      <c r="N27" s="26">
        <f>D27*$N$3</f>
        <v>108.62488131810058</v>
      </c>
      <c r="O27" s="27">
        <f t="shared" si="16"/>
        <v>0.20658000000000001</v>
      </c>
      <c r="P27" s="26">
        <f t="shared" si="10"/>
        <v>17.354973636242487</v>
      </c>
      <c r="Q27" s="27">
        <f t="shared" si="17"/>
        <v>9.6360000000000001E-2</v>
      </c>
    </row>
    <row r="28" spans="1:17" x14ac:dyDescent="0.3">
      <c r="A28" s="37" t="s">
        <v>32</v>
      </c>
      <c r="B28" s="37" t="s">
        <v>33</v>
      </c>
      <c r="C28" s="38" t="s">
        <v>34</v>
      </c>
      <c r="D28" s="38" t="s">
        <v>34</v>
      </c>
      <c r="E28" s="38" t="s">
        <v>34</v>
      </c>
      <c r="F28" s="39" t="s">
        <v>34</v>
      </c>
      <c r="G28" s="39" t="s">
        <v>34</v>
      </c>
      <c r="H28" s="39" t="s">
        <v>34</v>
      </c>
      <c r="I28" s="39" t="s">
        <v>34</v>
      </c>
      <c r="J28" s="39" t="s">
        <v>34</v>
      </c>
      <c r="K28" s="39" t="s">
        <v>34</v>
      </c>
      <c r="L28" s="39" t="s">
        <v>34</v>
      </c>
      <c r="M28" s="39" t="s">
        <v>34</v>
      </c>
      <c r="N28" s="39" t="s">
        <v>34</v>
      </c>
      <c r="O28" s="39" t="s">
        <v>34</v>
      </c>
      <c r="P28" s="39" t="s">
        <v>34</v>
      </c>
      <c r="Q28" s="39" t="s">
        <v>34</v>
      </c>
    </row>
    <row r="29" spans="1:17" x14ac:dyDescent="0.3">
      <c r="A29" s="43" t="s">
        <v>124</v>
      </c>
      <c r="B29" s="11"/>
      <c r="C29" s="11"/>
      <c r="D29" s="11"/>
      <c r="E29" s="11"/>
      <c r="F29" s="11"/>
      <c r="G29" s="11"/>
      <c r="H29" s="11"/>
      <c r="I29" s="11"/>
      <c r="J29" s="11"/>
      <c r="K29" s="11"/>
      <c r="L29" s="11"/>
      <c r="M29" s="11"/>
      <c r="N29" s="11"/>
      <c r="O29" s="11"/>
      <c r="P29" s="11"/>
      <c r="Q29" s="11"/>
    </row>
  </sheetData>
  <mergeCells count="20">
    <mergeCell ref="Q10:Q11"/>
    <mergeCell ref="A15:A27"/>
    <mergeCell ref="B15:B16"/>
    <mergeCell ref="B18:B19"/>
    <mergeCell ref="P4:Q4"/>
    <mergeCell ref="A6:A7"/>
    <mergeCell ref="A8:A14"/>
    <mergeCell ref="B10:B11"/>
    <mergeCell ref="E10:E11"/>
    <mergeCell ref="G10:G11"/>
    <mergeCell ref="I10:I11"/>
    <mergeCell ref="K10:K11"/>
    <mergeCell ref="M10:M11"/>
    <mergeCell ref="O10:O11"/>
    <mergeCell ref="D4:E4"/>
    <mergeCell ref="F4:G4"/>
    <mergeCell ref="H4:I4"/>
    <mergeCell ref="J4:K4"/>
    <mergeCell ref="L4:M4"/>
    <mergeCell ref="N4:O4"/>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E9DD7-70E9-4942-82A4-B6F8D0C7AF44}">
  <dimension ref="A1:O43"/>
  <sheetViews>
    <sheetView workbookViewId="0">
      <selection activeCell="A35" sqref="A35:XFD41"/>
    </sheetView>
  </sheetViews>
  <sheetFormatPr defaultRowHeight="14.4" x14ac:dyDescent="0.3"/>
  <cols>
    <col min="1" max="1" width="14.5546875" customWidth="1"/>
    <col min="2" max="2" width="34.5546875" style="42" customWidth="1"/>
    <col min="3" max="3" width="25.6640625" style="42" customWidth="1"/>
    <col min="4" max="4" width="9.6640625" style="42" customWidth="1"/>
    <col min="5" max="6" width="20" style="42" customWidth="1"/>
    <col min="7" max="7" width="16.5546875" style="42" customWidth="1"/>
    <col min="8" max="8" width="12.6640625" style="42" customWidth="1"/>
    <col min="9" max="9" width="9.5546875" style="42" bestFit="1" customWidth="1"/>
    <col min="10" max="10" width="8.33203125" style="42" bestFit="1" customWidth="1"/>
    <col min="11" max="11" width="9.44140625" style="42" bestFit="1" customWidth="1"/>
    <col min="12" max="13" width="8.33203125" style="42" bestFit="1" customWidth="1"/>
    <col min="14" max="14" width="9.77734375" style="42" bestFit="1" customWidth="1"/>
    <col min="15" max="15" width="8.88671875" style="42"/>
  </cols>
  <sheetData>
    <row r="1" spans="1:14" x14ac:dyDescent="0.3">
      <c r="A1" s="81" t="s">
        <v>118</v>
      </c>
    </row>
    <row r="2" spans="1:14" ht="31.8" x14ac:dyDescent="0.3">
      <c r="I2" s="44" t="s">
        <v>120</v>
      </c>
      <c r="J2" s="44" t="s">
        <v>120</v>
      </c>
      <c r="K2" s="44" t="s">
        <v>120</v>
      </c>
      <c r="L2" s="44" t="s">
        <v>120</v>
      </c>
      <c r="M2" s="44" t="s">
        <v>120</v>
      </c>
      <c r="N2" s="44" t="s">
        <v>120</v>
      </c>
    </row>
    <row r="3" spans="1:14" x14ac:dyDescent="0.3">
      <c r="B3" s="45"/>
      <c r="C3" s="45"/>
      <c r="D3" s="45"/>
      <c r="E3" s="45"/>
      <c r="F3" s="45"/>
      <c r="G3" s="45"/>
      <c r="H3" s="45"/>
      <c r="I3" s="12">
        <v>1.39447155597728</v>
      </c>
      <c r="J3" s="12">
        <v>0.29437597200640458</v>
      </c>
      <c r="K3" s="12">
        <v>0.69165140582575046</v>
      </c>
      <c r="L3" s="12">
        <v>0.77702266626565974</v>
      </c>
      <c r="M3" s="12">
        <v>0.40546801537178273</v>
      </c>
      <c r="N3" s="12">
        <v>6.4781536529460573E-2</v>
      </c>
    </row>
    <row r="4" spans="1:14" x14ac:dyDescent="0.3">
      <c r="A4" s="5"/>
      <c r="B4" s="45"/>
      <c r="C4" s="46" t="s">
        <v>142</v>
      </c>
      <c r="D4" s="47"/>
      <c r="E4" s="46" t="s">
        <v>125</v>
      </c>
      <c r="F4" s="48"/>
      <c r="G4" s="48"/>
      <c r="H4" s="47"/>
      <c r="I4" s="49" t="s">
        <v>0</v>
      </c>
      <c r="J4" s="49" t="s">
        <v>126</v>
      </c>
      <c r="K4" s="49" t="s">
        <v>127</v>
      </c>
      <c r="L4" s="49" t="s">
        <v>128</v>
      </c>
      <c r="M4" s="49" t="s">
        <v>1</v>
      </c>
      <c r="N4" s="49" t="s">
        <v>2</v>
      </c>
    </row>
    <row r="5" spans="1:14" ht="30.6" x14ac:dyDescent="0.3">
      <c r="A5" s="6" t="s">
        <v>3</v>
      </c>
      <c r="B5" s="50" t="s">
        <v>35</v>
      </c>
      <c r="C5" s="51" t="s">
        <v>129</v>
      </c>
      <c r="D5" s="52" t="s">
        <v>36</v>
      </c>
      <c r="E5" s="52" t="s">
        <v>130</v>
      </c>
      <c r="F5" s="52" t="s">
        <v>131</v>
      </c>
      <c r="G5" s="53" t="s">
        <v>37</v>
      </c>
      <c r="H5" s="51" t="s">
        <v>38</v>
      </c>
      <c r="I5" s="54" t="s">
        <v>37</v>
      </c>
      <c r="J5" s="54" t="s">
        <v>37</v>
      </c>
      <c r="K5" s="54" t="s">
        <v>37</v>
      </c>
      <c r="L5" s="54" t="s">
        <v>37</v>
      </c>
      <c r="M5" s="54" t="s">
        <v>37</v>
      </c>
      <c r="N5" s="54" t="s">
        <v>37</v>
      </c>
    </row>
    <row r="6" spans="1:14" x14ac:dyDescent="0.3">
      <c r="A6" s="6" t="s">
        <v>6</v>
      </c>
      <c r="B6" s="55" t="s">
        <v>39</v>
      </c>
      <c r="C6" s="25" t="s">
        <v>40</v>
      </c>
      <c r="D6" s="56">
        <v>3.5</v>
      </c>
      <c r="E6" s="51">
        <v>1</v>
      </c>
      <c r="F6" s="25">
        <v>0.03</v>
      </c>
      <c r="G6" s="51">
        <v>7.2</v>
      </c>
      <c r="H6" s="25"/>
      <c r="I6" s="57">
        <f>$G6*I$3</f>
        <v>10.040195203036417</v>
      </c>
      <c r="J6" s="57">
        <f t="shared" ref="I6:N21" si="0">$G6*J$3</f>
        <v>2.1195069984461132</v>
      </c>
      <c r="K6" s="57">
        <f t="shared" si="0"/>
        <v>4.9798901219454033</v>
      </c>
      <c r="L6" s="57">
        <f t="shared" si="0"/>
        <v>5.5945631971127501</v>
      </c>
      <c r="M6" s="57">
        <f>$G6*M$3</f>
        <v>2.9193697106768357</v>
      </c>
      <c r="N6" s="57">
        <f>$G6*N$3</f>
        <v>0.46642706301211612</v>
      </c>
    </row>
    <row r="7" spans="1:14" x14ac:dyDescent="0.3">
      <c r="A7" s="7" t="s">
        <v>41</v>
      </c>
      <c r="B7" s="50" t="s">
        <v>42</v>
      </c>
      <c r="C7" s="25"/>
      <c r="D7" s="58"/>
      <c r="E7" s="51">
        <v>0.185</v>
      </c>
      <c r="F7" s="25"/>
      <c r="G7" s="25">
        <v>11.8</v>
      </c>
      <c r="H7" s="25" t="s">
        <v>43</v>
      </c>
      <c r="I7" s="57">
        <f>$G7*I$3</f>
        <v>16.454764360531904</v>
      </c>
      <c r="J7" s="57">
        <f t="shared" si="0"/>
        <v>3.4736364696755744</v>
      </c>
      <c r="K7" s="57">
        <f>$G7*K$3</f>
        <v>8.1614865887438555</v>
      </c>
      <c r="L7" s="57">
        <f t="shared" si="0"/>
        <v>9.1688674619347861</v>
      </c>
      <c r="M7" s="57">
        <f>$G7*M$3</f>
        <v>4.7845225813870362</v>
      </c>
      <c r="N7" s="57">
        <f t="shared" si="0"/>
        <v>0.76442213104763479</v>
      </c>
    </row>
    <row r="8" spans="1:14" x14ac:dyDescent="0.3">
      <c r="A8" s="4"/>
      <c r="B8" s="55" t="s">
        <v>44</v>
      </c>
      <c r="C8" s="25" t="s">
        <v>45</v>
      </c>
      <c r="D8" s="58">
        <v>1.5</v>
      </c>
      <c r="E8" s="25"/>
      <c r="F8" s="25">
        <v>0.02</v>
      </c>
      <c r="G8" s="25">
        <v>11.8</v>
      </c>
      <c r="H8" s="25"/>
      <c r="I8" s="57">
        <f>$G8*I$3</f>
        <v>16.454764360531904</v>
      </c>
      <c r="J8" s="57">
        <f t="shared" si="0"/>
        <v>3.4736364696755744</v>
      </c>
      <c r="K8" s="57">
        <f t="shared" si="0"/>
        <v>8.1614865887438555</v>
      </c>
      <c r="L8" s="57">
        <f t="shared" si="0"/>
        <v>9.1688674619347861</v>
      </c>
      <c r="M8" s="57">
        <f t="shared" si="0"/>
        <v>4.7845225813870362</v>
      </c>
      <c r="N8" s="57">
        <f t="shared" si="0"/>
        <v>0.76442213104763479</v>
      </c>
    </row>
    <row r="9" spans="1:14" x14ac:dyDescent="0.3">
      <c r="A9" s="4"/>
      <c r="B9" s="55" t="s">
        <v>46</v>
      </c>
      <c r="C9" s="25" t="s">
        <v>47</v>
      </c>
      <c r="D9" s="58">
        <v>1</v>
      </c>
      <c r="E9" s="25"/>
      <c r="F9" s="25">
        <v>0.04</v>
      </c>
      <c r="G9" s="25">
        <v>15.7</v>
      </c>
      <c r="H9" s="25"/>
      <c r="I9" s="57">
        <f t="shared" si="0"/>
        <v>21.893203428843297</v>
      </c>
      <c r="J9" s="57">
        <f t="shared" si="0"/>
        <v>4.6217027605005514</v>
      </c>
      <c r="K9" s="57">
        <f t="shared" si="0"/>
        <v>10.858927071464281</v>
      </c>
      <c r="L9" s="57">
        <f t="shared" si="0"/>
        <v>12.199255860370858</v>
      </c>
      <c r="M9" s="57">
        <f t="shared" si="0"/>
        <v>6.365847841336989</v>
      </c>
      <c r="N9" s="57">
        <f t="shared" si="0"/>
        <v>1.017070123512531</v>
      </c>
    </row>
    <row r="10" spans="1:14" x14ac:dyDescent="0.3">
      <c r="A10" s="4"/>
      <c r="B10" s="55" t="s">
        <v>48</v>
      </c>
      <c r="C10" s="25" t="s">
        <v>49</v>
      </c>
      <c r="D10" s="58">
        <v>1</v>
      </c>
      <c r="E10" s="25"/>
      <c r="F10" s="25">
        <v>0.02</v>
      </c>
      <c r="G10" s="25">
        <v>7.8</v>
      </c>
      <c r="H10" s="25"/>
      <c r="I10" s="57">
        <f t="shared" si="0"/>
        <v>10.876878136622784</v>
      </c>
      <c r="J10" s="57">
        <f t="shared" si="0"/>
        <v>2.2961325816499558</v>
      </c>
      <c r="K10" s="57">
        <f t="shared" si="0"/>
        <v>5.3948809654408532</v>
      </c>
      <c r="L10" s="57">
        <f t="shared" si="0"/>
        <v>6.0607767968721458</v>
      </c>
      <c r="M10" s="57">
        <f t="shared" si="0"/>
        <v>3.1626505198999051</v>
      </c>
      <c r="N10" s="57">
        <f t="shared" si="0"/>
        <v>0.50529598492979244</v>
      </c>
    </row>
    <row r="11" spans="1:14" x14ac:dyDescent="0.3">
      <c r="A11" s="4"/>
      <c r="B11" s="50" t="s">
        <v>50</v>
      </c>
      <c r="C11" s="25"/>
      <c r="D11" s="58"/>
      <c r="E11" s="51">
        <v>0.246</v>
      </c>
      <c r="F11" s="25"/>
      <c r="G11" s="51">
        <v>42.4</v>
      </c>
      <c r="H11" s="25" t="s">
        <v>51</v>
      </c>
      <c r="I11" s="57">
        <f>$G11*I$3</f>
        <v>59.125593973436672</v>
      </c>
      <c r="J11" s="57">
        <f t="shared" si="0"/>
        <v>12.481541213071553</v>
      </c>
      <c r="K11" s="57">
        <f t="shared" si="0"/>
        <v>29.326019607011819</v>
      </c>
      <c r="L11" s="57">
        <f t="shared" si="0"/>
        <v>32.945761049663972</v>
      </c>
      <c r="M11" s="57">
        <f>$G11*M$3</f>
        <v>17.191843851763586</v>
      </c>
      <c r="N11" s="57">
        <f t="shared" si="0"/>
        <v>2.7467371488491281</v>
      </c>
    </row>
    <row r="12" spans="1:14" x14ac:dyDescent="0.3">
      <c r="A12" s="4"/>
      <c r="B12" s="55" t="s">
        <v>52</v>
      </c>
      <c r="C12" s="25" t="s">
        <v>49</v>
      </c>
      <c r="D12" s="58">
        <v>1</v>
      </c>
      <c r="E12" s="25"/>
      <c r="F12" s="25">
        <v>0.02</v>
      </c>
      <c r="G12" s="25">
        <v>7.8</v>
      </c>
      <c r="H12" s="25"/>
      <c r="I12" s="57">
        <f t="shared" si="0"/>
        <v>10.876878136622784</v>
      </c>
      <c r="J12" s="57">
        <f t="shared" si="0"/>
        <v>2.2961325816499558</v>
      </c>
      <c r="K12" s="57">
        <f t="shared" si="0"/>
        <v>5.3948809654408532</v>
      </c>
      <c r="L12" s="57">
        <f t="shared" si="0"/>
        <v>6.0607767968721458</v>
      </c>
      <c r="M12" s="57">
        <f t="shared" si="0"/>
        <v>3.1626505198999051</v>
      </c>
      <c r="N12" s="57">
        <f t="shared" si="0"/>
        <v>0.50529598492979244</v>
      </c>
    </row>
    <row r="13" spans="1:14" x14ac:dyDescent="0.3">
      <c r="A13" s="4"/>
      <c r="B13" s="55" t="s">
        <v>53</v>
      </c>
      <c r="C13" s="25" t="s">
        <v>54</v>
      </c>
      <c r="D13" s="58">
        <v>1</v>
      </c>
      <c r="E13" s="25"/>
      <c r="F13" s="25">
        <v>0.09</v>
      </c>
      <c r="G13" s="25">
        <v>34.5</v>
      </c>
      <c r="H13" s="25"/>
      <c r="I13" s="57">
        <f t="shared" si="0"/>
        <v>48.109268681216157</v>
      </c>
      <c r="J13" s="57">
        <f t="shared" si="0"/>
        <v>10.155971034220958</v>
      </c>
      <c r="K13" s="57">
        <f t="shared" si="0"/>
        <v>23.861973500988391</v>
      </c>
      <c r="L13" s="57">
        <f t="shared" si="0"/>
        <v>26.807281986165261</v>
      </c>
      <c r="M13" s="57">
        <f t="shared" si="0"/>
        <v>13.988646530326504</v>
      </c>
      <c r="N13" s="57">
        <f t="shared" si="0"/>
        <v>2.23496301026639</v>
      </c>
    </row>
    <row r="14" spans="1:14" x14ac:dyDescent="0.3">
      <c r="A14" s="4"/>
      <c r="B14" s="59" t="s">
        <v>55</v>
      </c>
      <c r="C14" s="25" t="s">
        <v>56</v>
      </c>
      <c r="D14" s="58">
        <v>1</v>
      </c>
      <c r="E14" s="25"/>
      <c r="F14" s="25">
        <v>0.09</v>
      </c>
      <c r="G14" s="25">
        <v>33</v>
      </c>
      <c r="H14" s="25"/>
      <c r="I14" s="57">
        <f t="shared" si="0"/>
        <v>46.017561347250243</v>
      </c>
      <c r="J14" s="57">
        <f t="shared" si="0"/>
        <v>9.7144070762113515</v>
      </c>
      <c r="K14" s="57">
        <f t="shared" si="0"/>
        <v>22.824496392249767</v>
      </c>
      <c r="L14" s="57">
        <f t="shared" si="0"/>
        <v>25.64174798676677</v>
      </c>
      <c r="M14" s="57">
        <f t="shared" si="0"/>
        <v>13.38044450726883</v>
      </c>
      <c r="N14" s="57">
        <f t="shared" si="0"/>
        <v>2.1377907054721987</v>
      </c>
    </row>
    <row r="15" spans="1:14" x14ac:dyDescent="0.3">
      <c r="A15" s="4"/>
      <c r="B15" s="55" t="s">
        <v>57</v>
      </c>
      <c r="C15" s="24" t="s">
        <v>58</v>
      </c>
      <c r="D15" s="58">
        <v>1</v>
      </c>
      <c r="E15" s="25"/>
      <c r="F15" s="25">
        <v>0.26</v>
      </c>
      <c r="G15" s="25">
        <v>94.2</v>
      </c>
      <c r="H15" s="25"/>
      <c r="I15" s="57">
        <f t="shared" si="0"/>
        <v>131.35922057305979</v>
      </c>
      <c r="J15" s="57">
        <f t="shared" si="0"/>
        <v>27.730216563003314</v>
      </c>
      <c r="K15" s="57">
        <f t="shared" si="0"/>
        <v>65.15356242878569</v>
      </c>
      <c r="L15" s="57">
        <f t="shared" si="0"/>
        <v>73.195535162225156</v>
      </c>
      <c r="M15" s="57">
        <f t="shared" si="0"/>
        <v>38.195087048021932</v>
      </c>
      <c r="N15" s="57">
        <f t="shared" si="0"/>
        <v>6.1024207410751865</v>
      </c>
    </row>
    <row r="16" spans="1:14" x14ac:dyDescent="0.3">
      <c r="A16" s="4"/>
      <c r="B16" s="50" t="s">
        <v>59</v>
      </c>
      <c r="C16" s="25" t="s">
        <v>60</v>
      </c>
      <c r="D16" s="58">
        <v>1</v>
      </c>
      <c r="E16" s="51">
        <v>0.16400000000000001</v>
      </c>
      <c r="F16" s="25">
        <v>0.08</v>
      </c>
      <c r="G16" s="51">
        <v>29.8</v>
      </c>
      <c r="H16" s="25" t="s">
        <v>61</v>
      </c>
      <c r="I16" s="57">
        <f t="shared" si="0"/>
        <v>41.555252368122943</v>
      </c>
      <c r="J16" s="57">
        <f t="shared" si="0"/>
        <v>8.7724039657908577</v>
      </c>
      <c r="K16" s="57">
        <f t="shared" si="0"/>
        <v>20.611211893607365</v>
      </c>
      <c r="L16" s="57">
        <f t="shared" si="0"/>
        <v>23.155275454716662</v>
      </c>
      <c r="M16" s="57">
        <f t="shared" si="0"/>
        <v>12.082946858079126</v>
      </c>
      <c r="N16" s="57">
        <f t="shared" si="0"/>
        <v>1.9304897885779251</v>
      </c>
    </row>
    <row r="17" spans="1:14" x14ac:dyDescent="0.3">
      <c r="A17" s="4"/>
      <c r="B17" s="50" t="s">
        <v>62</v>
      </c>
      <c r="C17" s="60" t="s">
        <v>63</v>
      </c>
      <c r="D17" s="61">
        <v>1</v>
      </c>
      <c r="E17" s="62">
        <v>0.246</v>
      </c>
      <c r="F17" s="60">
        <v>0.02</v>
      </c>
      <c r="G17" s="62">
        <v>7.8</v>
      </c>
      <c r="H17" s="60" t="s">
        <v>51</v>
      </c>
      <c r="I17" s="57">
        <f>$G17*I$3</f>
        <v>10.876878136622784</v>
      </c>
      <c r="J17" s="57">
        <f t="shared" si="0"/>
        <v>2.2961325816499558</v>
      </c>
      <c r="K17" s="57">
        <f t="shared" si="0"/>
        <v>5.3948809654408532</v>
      </c>
      <c r="L17" s="57">
        <f t="shared" si="0"/>
        <v>6.0607767968721458</v>
      </c>
      <c r="M17" s="57">
        <f t="shared" si="0"/>
        <v>3.1626505198999051</v>
      </c>
      <c r="N17" s="57">
        <f t="shared" si="0"/>
        <v>0.50529598492979244</v>
      </c>
    </row>
    <row r="18" spans="1:14" x14ac:dyDescent="0.3">
      <c r="A18" s="4"/>
      <c r="B18" s="55" t="s">
        <v>64</v>
      </c>
      <c r="C18" s="63"/>
      <c r="D18" s="63"/>
      <c r="E18" s="63"/>
      <c r="F18" s="63"/>
      <c r="G18" s="63"/>
      <c r="H18" s="63"/>
      <c r="I18" s="57"/>
      <c r="J18" s="57"/>
      <c r="K18" s="57"/>
      <c r="L18" s="57"/>
      <c r="M18" s="57"/>
      <c r="N18" s="57"/>
    </row>
    <row r="19" spans="1:14" x14ac:dyDescent="0.3">
      <c r="A19" s="4"/>
      <c r="B19" s="50" t="s">
        <v>65</v>
      </c>
      <c r="C19" s="25" t="s">
        <v>66</v>
      </c>
      <c r="D19" s="58">
        <v>1</v>
      </c>
      <c r="E19" s="51">
        <v>6.2E-2</v>
      </c>
      <c r="F19" s="25">
        <v>1.72</v>
      </c>
      <c r="G19" s="51">
        <v>626.20000000000005</v>
      </c>
      <c r="H19" s="25" t="s">
        <v>67</v>
      </c>
      <c r="I19" s="57">
        <f t="shared" si="0"/>
        <v>873.21808835297281</v>
      </c>
      <c r="J19" s="57">
        <f t="shared" si="0"/>
        <v>184.33823367041057</v>
      </c>
      <c r="K19" s="57">
        <f t="shared" si="0"/>
        <v>433.11211032808495</v>
      </c>
      <c r="L19" s="57">
        <f t="shared" si="0"/>
        <v>486.57159361555614</v>
      </c>
      <c r="M19" s="57">
        <f t="shared" si="0"/>
        <v>253.90407122581036</v>
      </c>
      <c r="N19" s="57">
        <f t="shared" si="0"/>
        <v>40.566198174748216</v>
      </c>
    </row>
    <row r="20" spans="1:14" x14ac:dyDescent="0.3">
      <c r="A20" s="4"/>
      <c r="B20" s="50" t="s">
        <v>68</v>
      </c>
      <c r="C20" s="25" t="s">
        <v>58</v>
      </c>
      <c r="D20" s="58">
        <v>1</v>
      </c>
      <c r="E20" s="51">
        <v>0.246</v>
      </c>
      <c r="F20" s="25">
        <v>1.63</v>
      </c>
      <c r="G20" s="51">
        <v>593.29999999999995</v>
      </c>
      <c r="H20" s="25" t="s">
        <v>51</v>
      </c>
      <c r="I20" s="57">
        <f t="shared" si="0"/>
        <v>827.33997416132013</v>
      </c>
      <c r="J20" s="57">
        <f t="shared" si="0"/>
        <v>174.65326419139981</v>
      </c>
      <c r="K20" s="57">
        <f t="shared" si="0"/>
        <v>410.35677907641769</v>
      </c>
      <c r="L20" s="57">
        <f t="shared" si="0"/>
        <v>461.00754789541588</v>
      </c>
      <c r="M20" s="57">
        <f t="shared" si="0"/>
        <v>240.56417352007867</v>
      </c>
      <c r="N20" s="57">
        <f t="shared" si="0"/>
        <v>38.434885622928952</v>
      </c>
    </row>
    <row r="21" spans="1:14" x14ac:dyDescent="0.3">
      <c r="A21" s="4"/>
      <c r="B21" s="50" t="s">
        <v>69</v>
      </c>
      <c r="C21" s="60" t="s">
        <v>70</v>
      </c>
      <c r="D21" s="61">
        <v>1</v>
      </c>
      <c r="E21" s="62">
        <v>4.9000000000000002E-2</v>
      </c>
      <c r="F21" s="60">
        <v>0.08</v>
      </c>
      <c r="G21" s="62">
        <v>28.3</v>
      </c>
      <c r="H21" s="60" t="s">
        <v>71</v>
      </c>
      <c r="I21" s="57">
        <f>$G21*I$3</f>
        <v>39.463545034157022</v>
      </c>
      <c r="J21" s="57">
        <f t="shared" si="0"/>
        <v>8.3308400077812497</v>
      </c>
      <c r="K21" s="57">
        <f t="shared" si="0"/>
        <v>19.573734784868737</v>
      </c>
      <c r="L21" s="57">
        <f t="shared" si="0"/>
        <v>21.989741455318171</v>
      </c>
      <c r="M21" s="57">
        <f t="shared" si="0"/>
        <v>11.474744835021452</v>
      </c>
      <c r="N21" s="57">
        <f t="shared" si="0"/>
        <v>1.8333174837837343</v>
      </c>
    </row>
    <row r="22" spans="1:14" x14ac:dyDescent="0.3">
      <c r="A22" s="4"/>
      <c r="B22" s="55" t="s">
        <v>72</v>
      </c>
      <c r="C22" s="63"/>
      <c r="D22" s="63"/>
      <c r="E22" s="63"/>
      <c r="F22" s="63"/>
      <c r="G22" s="63"/>
      <c r="H22" s="63"/>
      <c r="I22" s="57"/>
      <c r="J22" s="57"/>
      <c r="K22" s="57"/>
      <c r="L22" s="57"/>
      <c r="M22" s="57"/>
      <c r="N22" s="57"/>
    </row>
    <row r="23" spans="1:14" x14ac:dyDescent="0.3">
      <c r="A23" s="4"/>
      <c r="B23" s="50" t="s">
        <v>73</v>
      </c>
      <c r="C23" s="60" t="s">
        <v>74</v>
      </c>
      <c r="D23" s="61">
        <v>1</v>
      </c>
      <c r="E23" s="62">
        <v>0.05</v>
      </c>
      <c r="F23" s="60">
        <v>0.17</v>
      </c>
      <c r="G23" s="62">
        <v>61.2</v>
      </c>
      <c r="H23" s="60" t="s">
        <v>75</v>
      </c>
      <c r="I23" s="57">
        <f t="shared" ref="I23:N33" si="1">$G23*I$3</f>
        <v>85.341659225809536</v>
      </c>
      <c r="J23" s="57">
        <f t="shared" si="1"/>
        <v>18.015809486791962</v>
      </c>
      <c r="K23" s="57">
        <f t="shared" si="1"/>
        <v>42.329066036535927</v>
      </c>
      <c r="L23" s="57">
        <f t="shared" si="1"/>
        <v>47.553787175458382</v>
      </c>
      <c r="M23" s="57">
        <f t="shared" si="1"/>
        <v>24.814642540753105</v>
      </c>
      <c r="N23" s="57">
        <f>$G23*N$3</f>
        <v>3.9646300356029873</v>
      </c>
    </row>
    <row r="24" spans="1:14" x14ac:dyDescent="0.3">
      <c r="A24" s="4"/>
      <c r="B24" s="50" t="s">
        <v>132</v>
      </c>
      <c r="C24" s="63"/>
      <c r="D24" s="63"/>
      <c r="E24" s="63"/>
      <c r="F24" s="63"/>
      <c r="G24" s="63"/>
      <c r="H24" s="63"/>
      <c r="I24" s="57"/>
      <c r="J24" s="57"/>
      <c r="K24" s="57"/>
      <c r="L24" s="57"/>
      <c r="M24" s="57"/>
      <c r="N24" s="57"/>
    </row>
    <row r="25" spans="1:14" x14ac:dyDescent="0.3">
      <c r="A25" s="4"/>
      <c r="B25" s="50" t="s">
        <v>76</v>
      </c>
      <c r="C25" s="25" t="s">
        <v>77</v>
      </c>
      <c r="D25" s="58">
        <v>1</v>
      </c>
      <c r="E25" s="51">
        <v>0.123</v>
      </c>
      <c r="F25" s="25">
        <v>0.06</v>
      </c>
      <c r="G25" s="51">
        <v>20.399999999999999</v>
      </c>
      <c r="H25" s="25" t="s">
        <v>78</v>
      </c>
      <c r="I25" s="57">
        <f t="shared" si="1"/>
        <v>28.447219741936511</v>
      </c>
      <c r="J25" s="57">
        <f t="shared" si="1"/>
        <v>6.0052698289306532</v>
      </c>
      <c r="K25" s="57">
        <f t="shared" si="1"/>
        <v>14.109688678845309</v>
      </c>
      <c r="L25" s="57">
        <f t="shared" si="1"/>
        <v>15.851262391819457</v>
      </c>
      <c r="M25" s="57">
        <f t="shared" si="1"/>
        <v>8.2715475135843679</v>
      </c>
      <c r="N25" s="57">
        <f t="shared" si="1"/>
        <v>1.3215433452009957</v>
      </c>
    </row>
    <row r="26" spans="1:14" x14ac:dyDescent="0.3">
      <c r="A26" s="4"/>
      <c r="B26" s="50" t="s">
        <v>79</v>
      </c>
      <c r="C26" s="25"/>
      <c r="D26" s="58"/>
      <c r="E26" s="51">
        <v>6.0999999999999999E-2</v>
      </c>
      <c r="F26" s="25"/>
      <c r="G26" s="51">
        <v>198.5</v>
      </c>
      <c r="H26" s="25" t="s">
        <v>80</v>
      </c>
      <c r="I26" s="57">
        <f t="shared" si="1"/>
        <v>276.80260386149007</v>
      </c>
      <c r="J26" s="57">
        <f t="shared" si="1"/>
        <v>58.433630443271312</v>
      </c>
      <c r="K26" s="57">
        <f t="shared" si="1"/>
        <v>137.29280405641146</v>
      </c>
      <c r="L26" s="57">
        <f t="shared" si="1"/>
        <v>154.23899925373345</v>
      </c>
      <c r="M26" s="57">
        <f t="shared" si="1"/>
        <v>80.485401051298865</v>
      </c>
      <c r="N26" s="57">
        <f t="shared" si="1"/>
        <v>12.859135001097924</v>
      </c>
    </row>
    <row r="27" spans="1:14" x14ac:dyDescent="0.3">
      <c r="A27" s="4"/>
      <c r="B27" s="59" t="s">
        <v>81</v>
      </c>
      <c r="C27" s="24" t="s">
        <v>82</v>
      </c>
      <c r="D27" s="56">
        <v>1.5</v>
      </c>
      <c r="E27" s="24"/>
      <c r="F27" s="25">
        <v>0.2</v>
      </c>
      <c r="G27" s="25">
        <v>108.3</v>
      </c>
      <c r="H27" s="25"/>
      <c r="I27" s="57">
        <f t="shared" si="1"/>
        <v>151.02126951233942</v>
      </c>
      <c r="J27" s="57">
        <f t="shared" si="1"/>
        <v>31.880917768293617</v>
      </c>
      <c r="K27" s="57">
        <f t="shared" si="1"/>
        <v>74.905847250928772</v>
      </c>
      <c r="L27" s="57">
        <f t="shared" si="1"/>
        <v>84.151554756570945</v>
      </c>
      <c r="M27" s="57">
        <f t="shared" si="1"/>
        <v>43.912186064764072</v>
      </c>
      <c r="N27" s="57">
        <f t="shared" si="1"/>
        <v>7.0158404061405797</v>
      </c>
    </row>
    <row r="28" spans="1:14" x14ac:dyDescent="0.3">
      <c r="A28" s="3"/>
      <c r="B28" s="55" t="s">
        <v>83</v>
      </c>
      <c r="C28" s="25" t="s">
        <v>58</v>
      </c>
      <c r="D28" s="58">
        <v>2</v>
      </c>
      <c r="E28" s="25"/>
      <c r="F28" s="25">
        <v>0.4</v>
      </c>
      <c r="G28" s="25">
        <v>288.8</v>
      </c>
      <c r="H28" s="25"/>
      <c r="I28" s="57">
        <f t="shared" si="1"/>
        <v>402.72338536623846</v>
      </c>
      <c r="J28" s="57">
        <f t="shared" si="1"/>
        <v>85.015780715449651</v>
      </c>
      <c r="K28" s="57">
        <f t="shared" si="1"/>
        <v>199.74892600247674</v>
      </c>
      <c r="L28" s="57">
        <f t="shared" si="1"/>
        <v>224.40414601752255</v>
      </c>
      <c r="M28" s="57">
        <f t="shared" si="1"/>
        <v>117.09916283937086</v>
      </c>
      <c r="N28" s="57">
        <f t="shared" si="1"/>
        <v>18.708907749708214</v>
      </c>
    </row>
    <row r="29" spans="1:14" x14ac:dyDescent="0.3">
      <c r="A29" s="2" t="s">
        <v>17</v>
      </c>
      <c r="B29" s="55" t="s">
        <v>84</v>
      </c>
      <c r="C29" s="24" t="s">
        <v>77</v>
      </c>
      <c r="D29" s="56">
        <v>1</v>
      </c>
      <c r="E29" s="64">
        <v>0.5</v>
      </c>
      <c r="F29" s="25">
        <v>0.43</v>
      </c>
      <c r="G29" s="51">
        <v>157</v>
      </c>
      <c r="H29" s="25"/>
      <c r="I29" s="57">
        <f t="shared" si="1"/>
        <v>218.93203428843296</v>
      </c>
      <c r="J29" s="57">
        <f t="shared" si="1"/>
        <v>46.217027605005519</v>
      </c>
      <c r="K29" s="57">
        <f t="shared" si="1"/>
        <v>108.58927071464282</v>
      </c>
      <c r="L29" s="57">
        <f t="shared" si="1"/>
        <v>121.99255860370857</v>
      </c>
      <c r="M29" s="57">
        <f t="shared" si="1"/>
        <v>63.658478413369892</v>
      </c>
      <c r="N29" s="57">
        <f t="shared" si="1"/>
        <v>10.170701235125311</v>
      </c>
    </row>
    <row r="30" spans="1:14" x14ac:dyDescent="0.3">
      <c r="A30" s="4"/>
      <c r="B30" s="55" t="s">
        <v>85</v>
      </c>
      <c r="C30" s="25" t="s">
        <v>86</v>
      </c>
      <c r="D30" s="58">
        <v>1</v>
      </c>
      <c r="E30" s="51">
        <v>0.25</v>
      </c>
      <c r="F30" s="25">
        <v>0.61</v>
      </c>
      <c r="G30" s="51">
        <v>224.4</v>
      </c>
      <c r="H30" s="24"/>
      <c r="I30" s="57">
        <f t="shared" si="1"/>
        <v>312.91941716130162</v>
      </c>
      <c r="J30" s="57">
        <f t="shared" si="1"/>
        <v>66.057968118237184</v>
      </c>
      <c r="K30" s="57">
        <f t="shared" si="1"/>
        <v>155.20657546729842</v>
      </c>
      <c r="L30" s="57">
        <f t="shared" si="1"/>
        <v>174.36388631001404</v>
      </c>
      <c r="M30" s="57">
        <f t="shared" si="1"/>
        <v>90.987022649428042</v>
      </c>
      <c r="N30" s="57">
        <f t="shared" si="1"/>
        <v>14.536976797210952</v>
      </c>
    </row>
    <row r="31" spans="1:14" x14ac:dyDescent="0.3">
      <c r="A31" s="4"/>
      <c r="B31" s="55" t="s">
        <v>87</v>
      </c>
      <c r="C31" s="25" t="s">
        <v>88</v>
      </c>
      <c r="D31" s="58">
        <v>1</v>
      </c>
      <c r="E31" s="51">
        <v>0.25</v>
      </c>
      <c r="F31" s="25">
        <v>4.24</v>
      </c>
      <c r="G31" s="51">
        <v>221.3</v>
      </c>
      <c r="H31" s="24"/>
      <c r="I31" s="57">
        <f t="shared" si="1"/>
        <v>308.59655533777209</v>
      </c>
      <c r="J31" s="57">
        <f t="shared" si="1"/>
        <v>65.145402605017338</v>
      </c>
      <c r="K31" s="57">
        <f t="shared" si="1"/>
        <v>153.06245610923858</v>
      </c>
      <c r="L31" s="57">
        <f t="shared" si="1"/>
        <v>171.95511604459051</v>
      </c>
      <c r="M31" s="57">
        <f t="shared" si="1"/>
        <v>89.730071801775523</v>
      </c>
      <c r="N31" s="57">
        <f t="shared" si="1"/>
        <v>14.336154033969626</v>
      </c>
    </row>
    <row r="32" spans="1:14" x14ac:dyDescent="0.3">
      <c r="A32" s="4"/>
      <c r="B32" s="55" t="s">
        <v>89</v>
      </c>
      <c r="C32" s="25" t="s">
        <v>90</v>
      </c>
      <c r="D32" s="58">
        <v>1</v>
      </c>
      <c r="E32" s="51">
        <v>9.7500000000000003E-2</v>
      </c>
      <c r="F32" s="25">
        <v>0.13</v>
      </c>
      <c r="G32" s="51">
        <v>47.1</v>
      </c>
      <c r="H32" s="24" t="s">
        <v>91</v>
      </c>
      <c r="I32" s="57">
        <f t="shared" si="1"/>
        <v>65.679610286529893</v>
      </c>
      <c r="J32" s="57">
        <f t="shared" si="1"/>
        <v>13.865108281501657</v>
      </c>
      <c r="K32" s="57">
        <f t="shared" si="1"/>
        <v>32.576781214392845</v>
      </c>
      <c r="L32" s="57">
        <f t="shared" si="1"/>
        <v>36.597767581112578</v>
      </c>
      <c r="M32" s="57">
        <f t="shared" si="1"/>
        <v>19.097543524010966</v>
      </c>
      <c r="N32" s="57">
        <f t="shared" si="1"/>
        <v>3.0512103705375933</v>
      </c>
    </row>
    <row r="33" spans="1:14" x14ac:dyDescent="0.3">
      <c r="A33" s="3"/>
      <c r="B33" s="55" t="s">
        <v>92</v>
      </c>
      <c r="C33" s="25" t="s">
        <v>82</v>
      </c>
      <c r="D33" s="52"/>
      <c r="E33" s="51">
        <v>4.8000000000000001E-2</v>
      </c>
      <c r="F33" s="25">
        <v>0.4</v>
      </c>
      <c r="G33" s="51">
        <v>146</v>
      </c>
      <c r="H33" s="24" t="s">
        <v>93</v>
      </c>
      <c r="I33" s="57">
        <f>$G33*I$3</f>
        <v>203.59284717268289</v>
      </c>
      <c r="J33" s="57">
        <f t="shared" si="1"/>
        <v>42.978891912935069</v>
      </c>
      <c r="K33" s="57">
        <f t="shared" si="1"/>
        <v>100.98110525055957</v>
      </c>
      <c r="L33" s="57">
        <f t="shared" si="1"/>
        <v>113.44530927478633</v>
      </c>
      <c r="M33" s="57">
        <f t="shared" si="1"/>
        <v>59.198330244280278</v>
      </c>
      <c r="N33" s="57">
        <f t="shared" si="1"/>
        <v>9.4581043333012431</v>
      </c>
    </row>
    <row r="34" spans="1:14" ht="16.2" x14ac:dyDescent="0.3">
      <c r="A34" s="43" t="s">
        <v>140</v>
      </c>
      <c r="B34" s="80"/>
      <c r="C34" s="80"/>
      <c r="D34" s="80"/>
      <c r="E34" s="80"/>
      <c r="F34" s="80"/>
      <c r="G34" s="80"/>
      <c r="H34" s="80"/>
    </row>
    <row r="35" spans="1:14" x14ac:dyDescent="0.3">
      <c r="A35" s="1"/>
      <c r="I35" s="57"/>
      <c r="J35" s="57"/>
      <c r="K35" s="57"/>
      <c r="L35" s="57"/>
      <c r="M35" s="57"/>
      <c r="N35" s="57"/>
    </row>
    <row r="36" spans="1:14" x14ac:dyDescent="0.3">
      <c r="A36" s="1"/>
      <c r="I36" s="57"/>
      <c r="J36" s="57"/>
      <c r="K36" s="57"/>
      <c r="L36" s="57"/>
      <c r="M36" s="57"/>
      <c r="N36" s="57"/>
    </row>
    <row r="37" spans="1:14" x14ac:dyDescent="0.3">
      <c r="A37" s="1"/>
      <c r="I37" s="57"/>
      <c r="J37" s="57"/>
      <c r="K37" s="57"/>
      <c r="L37" s="57"/>
      <c r="M37" s="57"/>
      <c r="N37" s="57"/>
    </row>
    <row r="38" spans="1:14" x14ac:dyDescent="0.3">
      <c r="A38" s="1"/>
    </row>
    <row r="39" spans="1:14" x14ac:dyDescent="0.3">
      <c r="A39" s="1"/>
    </row>
    <row r="40" spans="1:14" x14ac:dyDescent="0.3">
      <c r="A40" s="1"/>
    </row>
    <row r="41" spans="1:14" x14ac:dyDescent="0.3">
      <c r="A41" s="1"/>
    </row>
    <row r="42" spans="1:14" x14ac:dyDescent="0.3">
      <c r="A42" s="1"/>
    </row>
    <row r="43" spans="1:14" x14ac:dyDescent="0.3">
      <c r="A43" s="1"/>
    </row>
  </sheetData>
  <mergeCells count="22">
    <mergeCell ref="H23:H24"/>
    <mergeCell ref="A29:A33"/>
    <mergeCell ref="D21:D22"/>
    <mergeCell ref="E21:E22"/>
    <mergeCell ref="F21:F22"/>
    <mergeCell ref="G21:G22"/>
    <mergeCell ref="H21:H22"/>
    <mergeCell ref="C23:C24"/>
    <mergeCell ref="D23:D24"/>
    <mergeCell ref="E23:E24"/>
    <mergeCell ref="F23:F24"/>
    <mergeCell ref="G23:G24"/>
    <mergeCell ref="C4:D4"/>
    <mergeCell ref="E4:H4"/>
    <mergeCell ref="A7:A28"/>
    <mergeCell ref="C17:C18"/>
    <mergeCell ref="D17:D18"/>
    <mergeCell ref="E17:E18"/>
    <mergeCell ref="F17:F18"/>
    <mergeCell ref="G17:G18"/>
    <mergeCell ref="H17:H18"/>
    <mergeCell ref="C21:C2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B986-0F25-4EB7-BFCA-14C26001E477}">
  <dimension ref="A1:Q34"/>
  <sheetViews>
    <sheetView workbookViewId="0"/>
  </sheetViews>
  <sheetFormatPr defaultRowHeight="14.4" x14ac:dyDescent="0.3"/>
  <cols>
    <col min="1" max="1" width="57.77734375" style="9" customWidth="1"/>
    <col min="2" max="2" width="13.33203125" style="9" customWidth="1"/>
    <col min="3" max="3" width="16.88671875" style="9" customWidth="1"/>
    <col min="4" max="4" width="10.44140625" style="9" customWidth="1"/>
    <col min="5" max="5" width="10.77734375" style="9" customWidth="1"/>
    <col min="6" max="17" width="8.88671875" style="42"/>
  </cols>
  <sheetData>
    <row r="1" spans="1:17" x14ac:dyDescent="0.3">
      <c r="A1" s="40" t="s">
        <v>119</v>
      </c>
    </row>
    <row r="2" spans="1:17" ht="31.8" x14ac:dyDescent="0.3">
      <c r="F2" s="41" t="s">
        <v>120</v>
      </c>
      <c r="G2" s="41" t="s">
        <v>121</v>
      </c>
      <c r="H2" s="41" t="s">
        <v>120</v>
      </c>
      <c r="I2" s="41" t="s">
        <v>121</v>
      </c>
      <c r="J2" s="41" t="s">
        <v>120</v>
      </c>
      <c r="K2" s="41" t="s">
        <v>121</v>
      </c>
      <c r="L2" s="41" t="s">
        <v>120</v>
      </c>
      <c r="M2" s="41" t="s">
        <v>121</v>
      </c>
      <c r="N2" s="41" t="s">
        <v>120</v>
      </c>
      <c r="O2" s="41" t="s">
        <v>121</v>
      </c>
      <c r="P2" s="41" t="s">
        <v>120</v>
      </c>
      <c r="Q2" s="41" t="s">
        <v>121</v>
      </c>
    </row>
    <row r="3" spans="1:17" x14ac:dyDescent="0.3">
      <c r="B3" s="10"/>
      <c r="C3" s="10"/>
      <c r="D3" s="10"/>
      <c r="E3" s="10"/>
      <c r="F3" s="12">
        <v>1.39447155597728</v>
      </c>
      <c r="G3" s="13">
        <v>1</v>
      </c>
      <c r="H3" s="12">
        <v>0.29437597200640458</v>
      </c>
      <c r="I3" s="12">
        <v>1</v>
      </c>
      <c r="J3" s="12">
        <v>0.69165140582575046</v>
      </c>
      <c r="K3" s="12">
        <v>1</v>
      </c>
      <c r="L3" s="12">
        <v>0.77702266626565974</v>
      </c>
      <c r="M3" s="12">
        <v>0.94399999999999995</v>
      </c>
      <c r="N3" s="12">
        <v>0.40546801537178273</v>
      </c>
      <c r="O3" s="12">
        <v>0.626</v>
      </c>
      <c r="P3" s="12">
        <v>6.4781536529460573E-2</v>
      </c>
      <c r="Q3" s="12">
        <v>0.29199999999999998</v>
      </c>
    </row>
    <row r="4" spans="1:17" x14ac:dyDescent="0.3">
      <c r="A4" s="10"/>
      <c r="B4" s="16" t="s">
        <v>125</v>
      </c>
      <c r="C4" s="65"/>
      <c r="D4" s="65"/>
      <c r="E4" s="17"/>
      <c r="F4" s="18" t="s">
        <v>0</v>
      </c>
      <c r="G4" s="47"/>
      <c r="H4" s="18" t="s">
        <v>126</v>
      </c>
      <c r="I4" s="47"/>
      <c r="J4" s="18" t="s">
        <v>127</v>
      </c>
      <c r="K4" s="47"/>
      <c r="L4" s="18" t="s">
        <v>128</v>
      </c>
      <c r="M4" s="47"/>
      <c r="N4" s="18" t="s">
        <v>1</v>
      </c>
      <c r="O4" s="47"/>
      <c r="P4" s="18" t="s">
        <v>2</v>
      </c>
      <c r="Q4" s="47"/>
    </row>
    <row r="5" spans="1:17" ht="23.4" customHeight="1" x14ac:dyDescent="0.3">
      <c r="A5" s="55"/>
      <c r="B5" s="46" t="s">
        <v>94</v>
      </c>
      <c r="C5" s="17"/>
      <c r="D5" s="16" t="s">
        <v>95</v>
      </c>
      <c r="E5" s="17"/>
      <c r="F5" s="50" t="s">
        <v>94</v>
      </c>
      <c r="G5" s="66" t="s">
        <v>96</v>
      </c>
      <c r="H5" s="50" t="s">
        <v>94</v>
      </c>
      <c r="I5" s="66" t="s">
        <v>96</v>
      </c>
      <c r="J5" s="50" t="s">
        <v>94</v>
      </c>
      <c r="K5" s="66" t="s">
        <v>96</v>
      </c>
      <c r="L5" s="50" t="s">
        <v>94</v>
      </c>
      <c r="M5" s="66" t="s">
        <v>96</v>
      </c>
      <c r="N5" s="50" t="s">
        <v>94</v>
      </c>
      <c r="O5" s="66" t="s">
        <v>96</v>
      </c>
      <c r="P5" s="50" t="s">
        <v>94</v>
      </c>
      <c r="Q5" s="66" t="s">
        <v>96</v>
      </c>
    </row>
    <row r="6" spans="1:17" x14ac:dyDescent="0.3">
      <c r="A6" s="67"/>
      <c r="B6" s="60" t="s">
        <v>133</v>
      </c>
      <c r="C6" s="25" t="s">
        <v>97</v>
      </c>
      <c r="D6" s="68" t="s">
        <v>98</v>
      </c>
      <c r="E6" s="32" t="s">
        <v>96</v>
      </c>
    </row>
    <row r="7" spans="1:17" x14ac:dyDescent="0.3">
      <c r="A7" s="69"/>
      <c r="B7" s="28"/>
      <c r="C7" s="25" t="s">
        <v>99</v>
      </c>
      <c r="D7" s="28"/>
      <c r="E7" s="28"/>
    </row>
    <row r="8" spans="1:17" x14ac:dyDescent="0.3">
      <c r="A8" s="50" t="s">
        <v>134</v>
      </c>
      <c r="B8" s="51">
        <v>531</v>
      </c>
      <c r="C8" s="70">
        <v>17142.16</v>
      </c>
      <c r="D8" s="52" t="s">
        <v>8</v>
      </c>
      <c r="E8" s="51">
        <v>4.7E-2</v>
      </c>
      <c r="F8" s="71">
        <f>$C8*F$3</f>
        <v>23904.25452801149</v>
      </c>
      <c r="G8" s="42">
        <f>$E8*G$3</f>
        <v>4.7E-2</v>
      </c>
      <c r="H8" s="71">
        <f>$C8*H$3</f>
        <v>5046.2400122893087</v>
      </c>
      <c r="I8" s="42">
        <f>$E8*I$3</f>
        <v>4.7E-2</v>
      </c>
      <c r="J8" s="71">
        <f>$C8*J$3</f>
        <v>11856.399062889946</v>
      </c>
      <c r="K8" s="42">
        <f>$E8*K$3</f>
        <v>4.7E-2</v>
      </c>
      <c r="L8" s="71">
        <f>$C8*L$3</f>
        <v>13319.846868752542</v>
      </c>
      <c r="M8" s="42">
        <f>$E8*M$3</f>
        <v>4.4367999999999998E-2</v>
      </c>
      <c r="N8" s="71">
        <f>$C8*N$3</f>
        <v>6950.5975943855592</v>
      </c>
      <c r="O8" s="42">
        <f>$E8*O$3</f>
        <v>2.9422E-2</v>
      </c>
      <c r="P8" s="71">
        <f>$C8*P$3</f>
        <v>1110.4954642338578</v>
      </c>
      <c r="Q8" s="42">
        <f>$E8*Q$3</f>
        <v>1.3723999999999998E-2</v>
      </c>
    </row>
    <row r="9" spans="1:17" x14ac:dyDescent="0.3">
      <c r="A9" s="55" t="s">
        <v>100</v>
      </c>
      <c r="B9" s="25">
        <v>366</v>
      </c>
      <c r="C9" s="72">
        <v>11846.81</v>
      </c>
      <c r="D9" s="58"/>
      <c r="E9" s="73"/>
      <c r="F9" s="71">
        <f t="shared" ref="F9:F10" si="0">$C9*F$3</f>
        <v>16520.039574067199</v>
      </c>
      <c r="H9" s="71">
        <f t="shared" ref="H9:H27" si="1">$C9*H$3</f>
        <v>3487.4162089251936</v>
      </c>
      <c r="J9" s="71">
        <f t="shared" ref="J9:J26" si="2">$C9*J$3</f>
        <v>8193.8627910505584</v>
      </c>
      <c r="L9" s="71">
        <f t="shared" ref="L9:L27" si="3">$C9*L$3</f>
        <v>9205.2398929426799</v>
      </c>
      <c r="N9" s="71">
        <f t="shared" ref="N9:N27" si="4">$C9*N$3</f>
        <v>4803.5025391865893</v>
      </c>
      <c r="P9" s="71">
        <f t="shared" ref="P9:P27" si="5">$C9*P$3</f>
        <v>767.45455477257883</v>
      </c>
    </row>
    <row r="10" spans="1:17" x14ac:dyDescent="0.3">
      <c r="A10" s="55" t="s">
        <v>101</v>
      </c>
      <c r="B10" s="25">
        <v>103</v>
      </c>
      <c r="C10" s="74">
        <v>43428.4</v>
      </c>
      <c r="D10" s="58"/>
      <c r="E10" s="75"/>
      <c r="F10" s="71">
        <f t="shared" si="0"/>
        <v>60559.668521603708</v>
      </c>
      <c r="H10" s="71">
        <f>$C10*H$3</f>
        <v>12784.277462682941</v>
      </c>
      <c r="J10" s="71">
        <f t="shared" si="2"/>
        <v>30037.313912763024</v>
      </c>
      <c r="L10" s="71">
        <f t="shared" si="3"/>
        <v>33744.851159651582</v>
      </c>
      <c r="N10" s="71">
        <f t="shared" si="4"/>
        <v>17608.827158771928</v>
      </c>
      <c r="P10" s="71">
        <f t="shared" si="5"/>
        <v>2813.3584810160255</v>
      </c>
    </row>
    <row r="11" spans="1:17" x14ac:dyDescent="0.3">
      <c r="A11" s="55" t="s">
        <v>102</v>
      </c>
      <c r="B11" s="25">
        <v>62</v>
      </c>
      <c r="C11" s="72">
        <v>4732.67</v>
      </c>
      <c r="D11" s="58"/>
      <c r="E11" s="75"/>
      <c r="F11" s="71">
        <f>$C11*F$3</f>
        <v>6599.5736988269937</v>
      </c>
      <c r="H11" s="71">
        <f t="shared" si="1"/>
        <v>1393.1843314355508</v>
      </c>
      <c r="J11" s="71">
        <f t="shared" si="2"/>
        <v>3273.3578588093546</v>
      </c>
      <c r="L11" s="71">
        <f t="shared" si="3"/>
        <v>3677.3918619554997</v>
      </c>
      <c r="N11" s="71">
        <f t="shared" si="4"/>
        <v>1918.946312309575</v>
      </c>
      <c r="P11" s="71">
        <f t="shared" si="5"/>
        <v>306.58963448688218</v>
      </c>
    </row>
    <row r="12" spans="1:17" x14ac:dyDescent="0.3">
      <c r="A12" s="50" t="s">
        <v>135</v>
      </c>
      <c r="B12" s="51">
        <v>1304</v>
      </c>
      <c r="C12" s="70">
        <v>5777.12</v>
      </c>
      <c r="D12" s="52" t="s">
        <v>103</v>
      </c>
      <c r="E12" s="51">
        <v>0.25800000000000001</v>
      </c>
      <c r="F12" s="71">
        <f t="shared" ref="F12:F26" si="6">$C12*F$3</f>
        <v>8056.0295154674641</v>
      </c>
      <c r="G12" s="42">
        <f>$E12*G$3</f>
        <v>0.25800000000000001</v>
      </c>
      <c r="H12" s="71">
        <f t="shared" si="1"/>
        <v>1700.6453153976399</v>
      </c>
      <c r="I12" s="42">
        <f>$E12*I$3</f>
        <v>0.25800000000000001</v>
      </c>
      <c r="J12" s="71">
        <f t="shared" si="2"/>
        <v>3995.7531696240594</v>
      </c>
      <c r="K12" s="42">
        <f>$E12*K$3</f>
        <v>0.25800000000000001</v>
      </c>
      <c r="L12" s="71">
        <f t="shared" si="3"/>
        <v>4488.9531857366683</v>
      </c>
      <c r="M12" s="42">
        <f>$E12*M$3</f>
        <v>0.24355199999999999</v>
      </c>
      <c r="N12" s="71">
        <f t="shared" si="4"/>
        <v>2342.4373809646336</v>
      </c>
      <c r="O12" s="42">
        <f>$E12*O$3</f>
        <v>0.16150800000000001</v>
      </c>
      <c r="P12" s="71">
        <f>$C12*P$3</f>
        <v>374.25071031507724</v>
      </c>
      <c r="Q12" s="42">
        <f>$E12*Q$3</f>
        <v>7.5336E-2</v>
      </c>
    </row>
    <row r="13" spans="1:17" x14ac:dyDescent="0.3">
      <c r="A13" s="55" t="s">
        <v>104</v>
      </c>
      <c r="B13" s="25">
        <v>671</v>
      </c>
      <c r="C13" s="72">
        <v>6213.37</v>
      </c>
      <c r="D13" s="58"/>
      <c r="E13" s="75"/>
      <c r="F13" s="71">
        <f t="shared" si="6"/>
        <v>8664.3677317625516</v>
      </c>
      <c r="H13" s="71">
        <f t="shared" si="1"/>
        <v>1829.066833185434</v>
      </c>
      <c r="J13" s="71">
        <f t="shared" si="2"/>
        <v>4297.4860954155429</v>
      </c>
      <c r="L13" s="71">
        <f t="shared" si="3"/>
        <v>4827.9293238950622</v>
      </c>
      <c r="N13" s="71">
        <f t="shared" si="4"/>
        <v>2519.3228026705738</v>
      </c>
      <c r="P13" s="71">
        <f t="shared" si="5"/>
        <v>402.51165562605445</v>
      </c>
    </row>
    <row r="14" spans="1:17" x14ac:dyDescent="0.3">
      <c r="A14" s="55" t="s">
        <v>105</v>
      </c>
      <c r="B14" s="25">
        <v>220</v>
      </c>
      <c r="C14" s="72">
        <v>3948.39</v>
      </c>
      <c r="D14" s="58"/>
      <c r="E14" s="75"/>
      <c r="F14" s="71">
        <f t="shared" si="6"/>
        <v>5505.9175469051324</v>
      </c>
      <c r="H14" s="71">
        <f t="shared" si="1"/>
        <v>1162.3111441103676</v>
      </c>
      <c r="J14" s="71">
        <f t="shared" si="2"/>
        <v>2730.9094942483348</v>
      </c>
      <c r="L14" s="71">
        <f t="shared" si="3"/>
        <v>3067.9885252566683</v>
      </c>
      <c r="N14" s="71">
        <f t="shared" si="4"/>
        <v>1600.9458572137933</v>
      </c>
      <c r="P14" s="71">
        <f t="shared" si="5"/>
        <v>255.78277101755683</v>
      </c>
    </row>
    <row r="15" spans="1:17" x14ac:dyDescent="0.3">
      <c r="A15" s="55" t="s">
        <v>106</v>
      </c>
      <c r="B15" s="25">
        <v>198</v>
      </c>
      <c r="C15" s="72">
        <v>5526.91</v>
      </c>
      <c r="D15" s="58"/>
      <c r="E15" s="75"/>
      <c r="F15" s="71">
        <f t="shared" si="6"/>
        <v>7707.1187874463885</v>
      </c>
      <c r="H15" s="71">
        <f t="shared" si="1"/>
        <v>1626.9895034419176</v>
      </c>
      <c r="J15" s="71">
        <f t="shared" si="2"/>
        <v>3822.6950713723986</v>
      </c>
      <c r="L15" s="71">
        <f t="shared" si="3"/>
        <v>4294.5343444103373</v>
      </c>
      <c r="N15" s="71">
        <f t="shared" si="4"/>
        <v>2240.9852288384595</v>
      </c>
      <c r="P15" s="71">
        <f t="shared" si="5"/>
        <v>358.04172206004091</v>
      </c>
    </row>
    <row r="16" spans="1:17" x14ac:dyDescent="0.3">
      <c r="A16" s="55" t="s">
        <v>107</v>
      </c>
      <c r="B16" s="25">
        <v>108</v>
      </c>
      <c r="C16" s="72">
        <v>3623.26</v>
      </c>
      <c r="D16" s="58"/>
      <c r="E16" s="75"/>
      <c r="F16" s="71">
        <f t="shared" si="6"/>
        <v>5052.5330099102403</v>
      </c>
      <c r="H16" s="71">
        <f t="shared" si="1"/>
        <v>1066.6006843319255</v>
      </c>
      <c r="J16" s="71">
        <f t="shared" si="2"/>
        <v>2506.0328726722087</v>
      </c>
      <c r="L16" s="71">
        <f t="shared" si="3"/>
        <v>2815.3551457737144</v>
      </c>
      <c r="N16" s="71">
        <f t="shared" si="4"/>
        <v>1469.1160413759656</v>
      </c>
      <c r="P16" s="71">
        <f t="shared" si="5"/>
        <v>234.72035004573334</v>
      </c>
    </row>
    <row r="17" spans="1:17" x14ac:dyDescent="0.3">
      <c r="A17" s="55" t="s">
        <v>108</v>
      </c>
      <c r="B17" s="25">
        <v>107</v>
      </c>
      <c r="C17" s="72">
        <v>9438.4599999999991</v>
      </c>
      <c r="D17" s="58"/>
      <c r="E17" s="75"/>
      <c r="F17" s="71">
        <f>$C17*F$3</f>
        <v>13161.664002229318</v>
      </c>
      <c r="H17" s="71">
        <f t="shared" si="1"/>
        <v>2778.4558367435693</v>
      </c>
      <c r="J17" s="71">
        <f t="shared" si="2"/>
        <v>6528.1241278301122</v>
      </c>
      <c r="L17" s="71">
        <f t="shared" si="3"/>
        <v>7333.8973546417783</v>
      </c>
      <c r="N17" s="71">
        <f t="shared" si="4"/>
        <v>3826.9936443659562</v>
      </c>
      <c r="P17" s="71">
        <f t="shared" si="5"/>
        <v>611.43794127185242</v>
      </c>
    </row>
    <row r="18" spans="1:17" x14ac:dyDescent="0.3">
      <c r="A18" s="76" t="s">
        <v>136</v>
      </c>
      <c r="B18" s="24" t="s">
        <v>137</v>
      </c>
      <c r="C18" s="77">
        <v>27705.599999999999</v>
      </c>
      <c r="D18" s="58"/>
      <c r="E18" s="64">
        <v>1.2E-4</v>
      </c>
      <c r="F18" s="71">
        <f t="shared" si="6"/>
        <v>38634.671141284125</v>
      </c>
      <c r="G18" s="42">
        <f>$E18*G$3</f>
        <v>1.2E-4</v>
      </c>
      <c r="H18" s="71">
        <f t="shared" si="1"/>
        <v>8155.8629300206421</v>
      </c>
      <c r="I18" s="42">
        <f>$E18*I$3</f>
        <v>1.2E-4</v>
      </c>
      <c r="J18" s="71">
        <f t="shared" si="2"/>
        <v>19162.61718924591</v>
      </c>
      <c r="K18" s="42">
        <f>$E18*K$3</f>
        <v>1.2E-4</v>
      </c>
      <c r="L18" s="71">
        <f t="shared" si="3"/>
        <v>21527.879182489862</v>
      </c>
      <c r="M18" s="42">
        <f>$E18*M$3</f>
        <v>1.1328E-4</v>
      </c>
      <c r="N18" s="71">
        <f t="shared" si="4"/>
        <v>11233.734646684463</v>
      </c>
      <c r="O18" s="42">
        <f>$E18*O$3</f>
        <v>7.5119999999999999E-5</v>
      </c>
      <c r="P18" s="71">
        <f t="shared" si="5"/>
        <v>1794.8113384706228</v>
      </c>
      <c r="Q18" s="42">
        <f>$E18*Q$3</f>
        <v>3.5039999999999997E-5</v>
      </c>
    </row>
    <row r="19" spans="1:17" x14ac:dyDescent="0.3">
      <c r="A19" s="50" t="s">
        <v>138</v>
      </c>
      <c r="B19" s="51">
        <v>198</v>
      </c>
      <c r="C19" s="70">
        <v>12341.32</v>
      </c>
      <c r="D19" s="52" t="s">
        <v>8</v>
      </c>
      <c r="E19" s="51">
        <v>2.9000000000000001E-2</v>
      </c>
      <c r="F19" s="71">
        <f t="shared" si="6"/>
        <v>17209.619703213524</v>
      </c>
      <c r="G19" s="42">
        <f>$E19*G$3</f>
        <v>2.9000000000000001E-2</v>
      </c>
      <c r="H19" s="71">
        <f t="shared" si="1"/>
        <v>3632.988070842081</v>
      </c>
      <c r="I19" s="42">
        <f>$E19*I$3</f>
        <v>2.9000000000000001E-2</v>
      </c>
      <c r="J19" s="71">
        <f t="shared" si="2"/>
        <v>8535.8913277454503</v>
      </c>
      <c r="K19" s="42">
        <f>$E19*K$3</f>
        <v>2.9000000000000001E-2</v>
      </c>
      <c r="L19" s="71">
        <f t="shared" si="3"/>
        <v>9589.4853716377111</v>
      </c>
      <c r="M19" s="42">
        <f>$E19*M$3</f>
        <v>2.7376000000000001E-2</v>
      </c>
      <c r="N19" s="71">
        <f t="shared" si="4"/>
        <v>5004.0105274680891</v>
      </c>
      <c r="O19" s="42">
        <f>$E19*O$3</f>
        <v>1.8154E-2</v>
      </c>
      <c r="P19" s="71">
        <f t="shared" si="5"/>
        <v>799.48967240176239</v>
      </c>
      <c r="Q19" s="42">
        <f>$E19*Q$3</f>
        <v>8.4679999999999998E-3</v>
      </c>
    </row>
    <row r="20" spans="1:17" x14ac:dyDescent="0.3">
      <c r="A20" s="55" t="s">
        <v>109</v>
      </c>
      <c r="B20" s="25">
        <v>92</v>
      </c>
      <c r="C20" s="78">
        <v>15108.88</v>
      </c>
      <c r="D20" s="58"/>
      <c r="E20" s="75"/>
      <c r="F20" s="71">
        <f t="shared" si="6"/>
        <v>21068.903402674005</v>
      </c>
      <c r="H20" s="71">
        <f t="shared" si="1"/>
        <v>4447.6912359281259</v>
      </c>
      <c r="J20" s="71">
        <f t="shared" si="2"/>
        <v>10450.078092452564</v>
      </c>
      <c r="L20" s="71">
        <f t="shared" si="3"/>
        <v>11739.942221887901</v>
      </c>
      <c r="N20" s="71">
        <f t="shared" si="4"/>
        <v>6126.1675880904204</v>
      </c>
      <c r="P20" s="71">
        <f t="shared" si="5"/>
        <v>978.77646163923623</v>
      </c>
    </row>
    <row r="21" spans="1:17" x14ac:dyDescent="0.3">
      <c r="A21" s="55" t="s">
        <v>110</v>
      </c>
      <c r="B21" s="25">
        <v>71</v>
      </c>
      <c r="C21" s="78">
        <v>10183.01</v>
      </c>
      <c r="D21" s="58"/>
      <c r="E21" s="75"/>
      <c r="F21" s="71">
        <f t="shared" si="6"/>
        <v>14199.917799232202</v>
      </c>
      <c r="H21" s="71">
        <f t="shared" si="1"/>
        <v>2997.6334667009382</v>
      </c>
      <c r="J21" s="71">
        <f t="shared" si="2"/>
        <v>7043.0931820376754</v>
      </c>
      <c r="L21" s="71">
        <f t="shared" si="3"/>
        <v>7912.4295808098759</v>
      </c>
      <c r="N21" s="71">
        <f t="shared" si="4"/>
        <v>4128.8848552110176</v>
      </c>
      <c r="P21" s="71">
        <f t="shared" si="5"/>
        <v>659.67103429486235</v>
      </c>
    </row>
    <row r="22" spans="1:17" x14ac:dyDescent="0.3">
      <c r="A22" s="55" t="s">
        <v>111</v>
      </c>
      <c r="B22" s="25">
        <v>19</v>
      </c>
      <c r="C22" s="78">
        <v>9003.42</v>
      </c>
      <c r="D22" s="58"/>
      <c r="E22" s="75"/>
      <c r="F22" s="71">
        <f t="shared" si="6"/>
        <v>12555.013096516963</v>
      </c>
      <c r="H22" s="71">
        <f t="shared" si="1"/>
        <v>2650.3905138819032</v>
      </c>
      <c r="J22" s="71">
        <f t="shared" si="2"/>
        <v>6227.2281002396785</v>
      </c>
      <c r="L22" s="71">
        <f t="shared" si="3"/>
        <v>6995.8614139095662</v>
      </c>
      <c r="N22" s="71">
        <f t="shared" si="4"/>
        <v>3650.5988389586159</v>
      </c>
      <c r="P22" s="71">
        <f t="shared" si="5"/>
        <v>583.25538162007592</v>
      </c>
    </row>
    <row r="23" spans="1:17" x14ac:dyDescent="0.3">
      <c r="A23" s="55" t="s">
        <v>112</v>
      </c>
      <c r="B23" s="25">
        <v>16</v>
      </c>
      <c r="C23" s="72">
        <v>9969.1200000000008</v>
      </c>
      <c r="D23" s="58"/>
      <c r="E23" s="75"/>
      <c r="F23" s="71">
        <f t="shared" si="6"/>
        <v>13901.654278124222</v>
      </c>
      <c r="H23" s="71">
        <f t="shared" si="1"/>
        <v>2934.6693900484884</v>
      </c>
      <c r="J23" s="71">
        <f t="shared" si="2"/>
        <v>6895.155862845606</v>
      </c>
      <c r="L23" s="71">
        <f t="shared" si="3"/>
        <v>7746.2322027223145</v>
      </c>
      <c r="N23" s="71">
        <f t="shared" si="4"/>
        <v>4042.1593014031469</v>
      </c>
      <c r="P23" s="71">
        <f t="shared" si="5"/>
        <v>645.81491144657605</v>
      </c>
    </row>
    <row r="24" spans="1:17" x14ac:dyDescent="0.3">
      <c r="A24" s="50" t="s">
        <v>139</v>
      </c>
      <c r="B24" s="51">
        <v>225</v>
      </c>
      <c r="C24" s="72">
        <v>3068.22</v>
      </c>
      <c r="D24" s="52" t="s">
        <v>113</v>
      </c>
      <c r="E24" s="51">
        <v>0.16900000000000001</v>
      </c>
      <c r="F24" s="71">
        <f t="shared" si="6"/>
        <v>4278.5455174806102</v>
      </c>
      <c r="G24" s="42">
        <f>$E24*G$3</f>
        <v>0.16900000000000001</v>
      </c>
      <c r="H24" s="71">
        <f t="shared" si="1"/>
        <v>903.21024482949065</v>
      </c>
      <c r="I24" s="42">
        <f>$E24*I$3</f>
        <v>0.16900000000000001</v>
      </c>
      <c r="J24" s="71">
        <f t="shared" si="2"/>
        <v>2122.138676382684</v>
      </c>
      <c r="K24" s="42">
        <f>$E24*K$3</f>
        <v>0.16900000000000001</v>
      </c>
      <c r="L24" s="71">
        <f t="shared" si="3"/>
        <v>2384.0764850896226</v>
      </c>
      <c r="M24" s="42">
        <f>$E24*M$3</f>
        <v>0.15953600000000001</v>
      </c>
      <c r="N24" s="71">
        <f t="shared" si="4"/>
        <v>1244.0650741240111</v>
      </c>
      <c r="O24" s="42">
        <f>$E24*O$3</f>
        <v>0.10579400000000001</v>
      </c>
      <c r="P24" s="71">
        <f t="shared" si="5"/>
        <v>198.7640060104215</v>
      </c>
      <c r="Q24" s="42">
        <f>$E24*Q$3</f>
        <v>4.9348000000000003E-2</v>
      </c>
    </row>
    <row r="25" spans="1:17" x14ac:dyDescent="0.3">
      <c r="A25" s="55" t="s">
        <v>114</v>
      </c>
      <c r="B25" s="25">
        <v>109</v>
      </c>
      <c r="C25" s="72">
        <v>3526.35</v>
      </c>
      <c r="D25" s="58"/>
      <c r="E25" s="75"/>
      <c r="F25" s="71">
        <f t="shared" si="6"/>
        <v>4917.3947714204814</v>
      </c>
      <c r="H25" s="71">
        <f t="shared" si="1"/>
        <v>1038.0727088847848</v>
      </c>
      <c r="J25" s="71">
        <f t="shared" si="2"/>
        <v>2439.004934933635</v>
      </c>
      <c r="L25" s="71">
        <f t="shared" si="3"/>
        <v>2740.053879185909</v>
      </c>
      <c r="N25" s="71">
        <f t="shared" si="4"/>
        <v>1429.822136006286</v>
      </c>
      <c r="P25" s="71">
        <f t="shared" si="5"/>
        <v>228.4423713406633</v>
      </c>
    </row>
    <row r="26" spans="1:17" x14ac:dyDescent="0.3">
      <c r="A26" s="55" t="s">
        <v>115</v>
      </c>
      <c r="B26" s="25">
        <v>60</v>
      </c>
      <c r="C26" s="72">
        <v>3495.14</v>
      </c>
      <c r="D26" s="58"/>
      <c r="E26" s="75"/>
      <c r="F26" s="71">
        <f t="shared" si="6"/>
        <v>4873.8733141584298</v>
      </c>
      <c r="H26" s="71">
        <f t="shared" si="1"/>
        <v>1028.8852347984648</v>
      </c>
      <c r="J26" s="71">
        <f t="shared" si="2"/>
        <v>2417.4184945578136</v>
      </c>
      <c r="L26" s="71">
        <f t="shared" si="3"/>
        <v>2715.8030017717579</v>
      </c>
      <c r="N26" s="71">
        <f t="shared" si="4"/>
        <v>1417.1674792465326</v>
      </c>
      <c r="P26" s="71">
        <f t="shared" si="5"/>
        <v>226.42053958557881</v>
      </c>
    </row>
    <row r="27" spans="1:17" x14ac:dyDescent="0.3">
      <c r="A27" s="55" t="s">
        <v>116</v>
      </c>
      <c r="B27" s="25">
        <v>56</v>
      </c>
      <c r="C27" s="78">
        <v>1719.1</v>
      </c>
      <c r="D27" s="58"/>
      <c r="E27" s="75"/>
      <c r="F27" s="71">
        <f>$C27*F$3</f>
        <v>2397.2360518805417</v>
      </c>
      <c r="H27" s="71">
        <f t="shared" si="1"/>
        <v>506.06173347621012</v>
      </c>
      <c r="J27" s="71">
        <f>$C27*J$3</f>
        <v>1189.0179317550476</v>
      </c>
      <c r="L27" s="71">
        <f t="shared" si="3"/>
        <v>1335.7796655772956</v>
      </c>
      <c r="N27" s="71">
        <f t="shared" si="4"/>
        <v>697.04006522563168</v>
      </c>
      <c r="P27" s="71">
        <f t="shared" si="5"/>
        <v>111.36593944779567</v>
      </c>
    </row>
    <row r="28" spans="1:17" ht="16.2" x14ac:dyDescent="0.3">
      <c r="A28" s="43" t="s">
        <v>141</v>
      </c>
      <c r="B28" s="79"/>
      <c r="C28" s="79"/>
      <c r="D28" s="79"/>
      <c r="E28" s="79"/>
    </row>
    <row r="29" spans="1:17" x14ac:dyDescent="0.3">
      <c r="A29" s="79"/>
      <c r="B29" s="79"/>
      <c r="C29" s="79"/>
      <c r="D29" s="79"/>
      <c r="E29" s="79"/>
    </row>
    <row r="30" spans="1:17" x14ac:dyDescent="0.3">
      <c r="A30" s="79"/>
      <c r="B30" s="79"/>
      <c r="C30" s="79"/>
      <c r="D30" s="79"/>
      <c r="E30" s="79"/>
    </row>
    <row r="31" spans="1:17" x14ac:dyDescent="0.3">
      <c r="A31" s="79"/>
      <c r="B31" s="79"/>
      <c r="C31" s="79"/>
      <c r="D31" s="79"/>
      <c r="E31" s="79"/>
    </row>
    <row r="32" spans="1:17" x14ac:dyDescent="0.3">
      <c r="A32" s="8"/>
      <c r="B32" s="8"/>
      <c r="C32" s="8"/>
      <c r="D32" s="8"/>
      <c r="E32" s="8"/>
    </row>
    <row r="33" spans="1:5" x14ac:dyDescent="0.3">
      <c r="A33" s="79"/>
      <c r="B33" s="79"/>
      <c r="C33" s="79"/>
      <c r="D33" s="79"/>
      <c r="E33" s="79"/>
    </row>
    <row r="34" spans="1:5" x14ac:dyDescent="0.3">
      <c r="A34" s="11"/>
      <c r="B34" s="11"/>
      <c r="C34" s="11"/>
      <c r="D34" s="11"/>
      <c r="E34" s="11"/>
    </row>
  </sheetData>
  <mergeCells count="13">
    <mergeCell ref="P4:Q4"/>
    <mergeCell ref="B5:C5"/>
    <mergeCell ref="D5:E5"/>
    <mergeCell ref="A6:A7"/>
    <mergeCell ref="B6:B7"/>
    <mergeCell ref="D6:D7"/>
    <mergeCell ref="E6:E7"/>
    <mergeCell ref="B4:E4"/>
    <mergeCell ref="F4:G4"/>
    <mergeCell ref="H4:I4"/>
    <mergeCell ref="J4:K4"/>
    <mergeCell ref="L4:M4"/>
    <mergeCell ref="N4:O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outpatient_care</vt:lpstr>
      <vt:lpstr>medicines</vt:lpstr>
      <vt:lpstr>inpatient_care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2025-08-14T17:23:08Z</dcterms:created>
  <dcterms:modified xsi:type="dcterms:W3CDTF">2025-08-14T17:37:57Z</dcterms:modified>
</cp:coreProperties>
</file>