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\Downloads\"/>
    </mc:Choice>
  </mc:AlternateContent>
  <xr:revisionPtr revIDLastSave="0" documentId="13_ncr:1_{3C2E1FFD-D30E-4025-94AE-17EEE59B3F84}" xr6:coauthVersionLast="47" xr6:coauthVersionMax="47" xr10:uidLastSave="{00000000-0000-0000-0000-000000000000}"/>
  <bookViews>
    <workbookView xWindow="-108" yWindow="-108" windowWidth="23256" windowHeight="12456" xr2:uid="{067FDAFF-CD82-4730-B9EC-0DF338D1A387}"/>
  </bookViews>
  <sheets>
    <sheet name="WorldCupMatches" sheetId="1" r:id="rId1"/>
    <sheet name="box and whisker" sheetId="2" r:id="rId2"/>
    <sheet name="linear regression" sheetId="4" r:id="rId3"/>
    <sheet name="discriptive stats" sheetId="3" r:id="rId4"/>
    <sheet name="summary" sheetId="5" r:id="rId5"/>
    <sheet name="p test" sheetId="7" r:id="rId6"/>
    <sheet name="forecasting" sheetId="9" r:id="rId7"/>
  </sheets>
  <definedNames>
    <definedName name="_xlchart.v1.0" hidden="1">'box and whisker'!$A$1:$A$823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E10" i="3"/>
  <c r="E8" i="3"/>
  <c r="E14" i="3"/>
  <c r="E12" i="3"/>
  <c r="C24" i="9"/>
  <c r="C25" i="9"/>
  <c r="C26" i="9"/>
  <c r="C27" i="9"/>
  <c r="C28" i="9"/>
  <c r="C29" i="9"/>
  <c r="C30" i="9"/>
  <c r="C31" i="9"/>
  <c r="C32" i="9"/>
  <c r="C33" i="9"/>
  <c r="E33" i="9" l="1"/>
  <c r="D25" i="9"/>
  <c r="D33" i="9"/>
  <c r="E25" i="9"/>
  <c r="E32" i="9"/>
  <c r="D24" i="9"/>
  <c r="D32" i="9"/>
  <c r="E24" i="9"/>
  <c r="D31" i="9"/>
  <c r="E31" i="9"/>
  <c r="D30" i="9"/>
  <c r="E30" i="9"/>
  <c r="E29" i="9"/>
  <c r="D29" i="9"/>
  <c r="E28" i="9"/>
  <c r="D28" i="9"/>
  <c r="D27" i="9"/>
  <c r="E27" i="9"/>
  <c r="D26" i="9"/>
  <c r="E26" i="9"/>
  <c r="E4" i="4" l="1"/>
  <c r="E6" i="4"/>
  <c r="E5" i="4"/>
  <c r="P835" i="1" l="1" a="1"/>
  <c r="P83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2" i="1" a="1"/>
  <c r="P2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3" i="1" a="1"/>
  <c r="P3" i="1" s="1"/>
  <c r="P400" i="1" a="1"/>
  <c r="P400" i="1" s="1"/>
  <c r="P401" i="1" a="1"/>
  <c r="P401" i="1" s="1"/>
  <c r="P4" i="1" a="1"/>
  <c r="P4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/>
  <c r="P5" i="1" a="1"/>
  <c r="P5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/>
  <c r="P6" i="1" a="1"/>
  <c r="P6" i="1" s="1"/>
  <c r="P420" i="1" a="1"/>
  <c r="P420" i="1" s="1"/>
  <c r="P421" i="1" a="1"/>
  <c r="P421" i="1" s="1"/>
  <c r="P7" i="1" a="1"/>
  <c r="P7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8" i="1" a="1"/>
  <c r="P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/>
  <c r="P438" i="1" a="1"/>
  <c r="P438" i="1" s="1"/>
  <c r="P439" i="1" a="1"/>
  <c r="P439" i="1" s="1"/>
  <c r="P9" i="1" a="1"/>
  <c r="P9" i="1" s="1"/>
  <c r="P440" i="1" a="1"/>
  <c r="P440" i="1" s="1"/>
  <c r="P441" i="1" a="1"/>
  <c r="P441" i="1" s="1"/>
  <c r="P442" i="1" a="1"/>
  <c r="P442" i="1" s="1"/>
  <c r="P443" i="1" a="1"/>
  <c r="P443" i="1" s="1"/>
  <c r="P10" i="1" a="1"/>
  <c r="P10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/>
  <c r="P449" i="1" a="1"/>
  <c r="P449" i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11" i="1" a="1"/>
  <c r="P11" i="1" s="1"/>
  <c r="P12" i="1" a="1"/>
  <c r="P12" i="1" s="1"/>
  <c r="P13" i="1" a="1"/>
  <c r="P13" i="1" s="1"/>
  <c r="P459" i="1" a="1"/>
  <c r="P459" i="1" s="1"/>
  <c r="P14" i="1" a="1"/>
  <c r="P14" i="1" s="1"/>
  <c r="P460" i="1" a="1"/>
  <c r="P460" i="1" s="1"/>
  <c r="P461" i="1" a="1"/>
  <c r="P461" i="1" s="1"/>
  <c r="P15" i="1" a="1"/>
  <c r="P15" i="1" s="1"/>
  <c r="P16" i="1" a="1"/>
  <c r="P16" i="1" s="1"/>
  <c r="P462" i="1" a="1"/>
  <c r="P462" i="1" s="1"/>
  <c r="P463" i="1" a="1"/>
  <c r="P463" i="1" s="1"/>
  <c r="P464" i="1" a="1"/>
  <c r="P464" i="1" s="1"/>
  <c r="P17" i="1" a="1"/>
  <c r="P17" i="1" s="1"/>
  <c r="P465" i="1" a="1"/>
  <c r="P465" i="1"/>
  <c r="P466" i="1" a="1"/>
  <c r="P466" i="1" s="1"/>
  <c r="P18" i="1" a="1"/>
  <c r="P18" i="1" s="1"/>
  <c r="P467" i="1" a="1"/>
  <c r="P467" i="1" s="1"/>
  <c r="P19" i="1" a="1"/>
  <c r="P19" i="1" s="1"/>
  <c r="P468" i="1" a="1"/>
  <c r="P468" i="1" s="1"/>
  <c r="P20" i="1" a="1"/>
  <c r="P20" i="1" s="1"/>
  <c r="P469" i="1" a="1"/>
  <c r="P469" i="1" s="1"/>
  <c r="P21" i="1" a="1"/>
  <c r="P21" i="1" s="1"/>
  <c r="P470" i="1" a="1"/>
  <c r="P470" i="1" s="1"/>
  <c r="P471" i="1" a="1"/>
  <c r="P471" i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22" i="1" a="1"/>
  <c r="P22" i="1" s="1"/>
  <c r="P489" i="1" a="1"/>
  <c r="P489" i="1" s="1"/>
  <c r="P23" i="1" a="1"/>
  <c r="P23" i="1" s="1"/>
  <c r="P490" i="1" a="1"/>
  <c r="P490" i="1" s="1"/>
  <c r="P491" i="1" a="1"/>
  <c r="P491" i="1" s="1"/>
  <c r="P24" i="1" a="1"/>
  <c r="P24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25" i="1" a="1"/>
  <c r="P25" i="1" s="1"/>
  <c r="P497" i="1" a="1"/>
  <c r="P497" i="1" s="1"/>
  <c r="P498" i="1" a="1"/>
  <c r="P498" i="1" s="1"/>
  <c r="P499" i="1" a="1"/>
  <c r="P499" i="1" s="1"/>
  <c r="P26" i="1" a="1"/>
  <c r="P26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27" i="1" a="1"/>
  <c r="P27" i="1" s="1"/>
  <c r="P509" i="1" a="1"/>
  <c r="P509" i="1" s="1"/>
  <c r="P510" i="1" a="1"/>
  <c r="P510" i="1" s="1"/>
  <c r="P511" i="1" a="1"/>
  <c r="P511" i="1" s="1"/>
  <c r="P28" i="1" a="1"/>
  <c r="P28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29" i="1" a="1"/>
  <c r="P29" i="1" s="1"/>
  <c r="P518" i="1" a="1"/>
  <c r="P518" i="1" s="1"/>
  <c r="P30" i="1" a="1"/>
  <c r="P30" i="1" s="1"/>
  <c r="P519" i="1" a="1"/>
  <c r="P519" i="1" s="1"/>
  <c r="P520" i="1" a="1"/>
  <c r="P520" i="1" s="1"/>
  <c r="P31" i="1" a="1"/>
  <c r="P31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32" i="1" a="1"/>
  <c r="P32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33" i="1" a="1"/>
  <c r="P33" i="1" s="1"/>
  <c r="P543" i="1" a="1"/>
  <c r="P543" i="1" s="1"/>
  <c r="P544" i="1" a="1"/>
  <c r="P544" i="1" s="1"/>
  <c r="P545" i="1" a="1"/>
  <c r="P545" i="1" s="1"/>
  <c r="P34" i="1" a="1"/>
  <c r="P34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35" i="1" a="1"/>
  <c r="P35" i="1" s="1"/>
  <c r="P36" i="1" a="1"/>
  <c r="P36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37" i="1" a="1"/>
  <c r="P37" i="1" s="1"/>
  <c r="P563" i="1" a="1"/>
  <c r="P563" i="1"/>
  <c r="P564" i="1" a="1"/>
  <c r="P564" i="1" s="1"/>
  <c r="P38" i="1" a="1"/>
  <c r="P38" i="1" s="1"/>
  <c r="P39" i="1" a="1"/>
  <c r="P39" i="1"/>
  <c r="P40" i="1" a="1"/>
  <c r="P40" i="1" s="1"/>
  <c r="P565" i="1" a="1"/>
  <c r="P565" i="1" s="1"/>
  <c r="P566" i="1" a="1"/>
  <c r="P566" i="1" s="1"/>
  <c r="P41" i="1" a="1"/>
  <c r="P41" i="1" s="1"/>
  <c r="P42" i="1" a="1"/>
  <c r="P42" i="1" s="1"/>
  <c r="P43" i="1" a="1"/>
  <c r="P43" i="1" s="1"/>
  <c r="P567" i="1" a="1"/>
  <c r="P567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68" i="1" a="1"/>
  <c r="P568" i="1" s="1"/>
  <c r="P51" i="1" a="1"/>
  <c r="P51" i="1" s="1"/>
  <c r="P569" i="1" a="1"/>
  <c r="P569" i="1" s="1"/>
  <c r="P570" i="1" a="1"/>
  <c r="P570" i="1" s="1"/>
  <c r="P571" i="1" a="1"/>
  <c r="P571" i="1" s="1"/>
  <c r="P52" i="1" a="1"/>
  <c r="P52" i="1" s="1"/>
  <c r="P572" i="1" a="1"/>
  <c r="P572" i="1" s="1"/>
  <c r="P573" i="1" a="1"/>
  <c r="P573" i="1" s="1"/>
  <c r="P53" i="1" a="1"/>
  <c r="P53" i="1" s="1"/>
  <c r="P54" i="1" a="1"/>
  <c r="P54" i="1" s="1"/>
  <c r="P574" i="1" a="1"/>
  <c r="P574" i="1"/>
  <c r="P55" i="1" a="1"/>
  <c r="P55" i="1" s="1"/>
  <c r="P575" i="1" a="1"/>
  <c r="P575" i="1" s="1"/>
  <c r="P56" i="1" a="1"/>
  <c r="P56" i="1" s="1"/>
  <c r="P576" i="1" a="1"/>
  <c r="P576" i="1" s="1"/>
  <c r="P57" i="1" a="1"/>
  <c r="P57" i="1" s="1"/>
  <c r="P577" i="1" a="1"/>
  <c r="P577" i="1" s="1"/>
  <c r="P58" i="1" a="1"/>
  <c r="P58" i="1" s="1"/>
  <c r="P59" i="1" a="1"/>
  <c r="P59" i="1" s="1"/>
  <c r="P60" i="1" a="1"/>
  <c r="P60" i="1" s="1"/>
  <c r="P578" i="1" a="1"/>
  <c r="P578" i="1" s="1"/>
  <c r="P579" i="1" a="1"/>
  <c r="P579" i="1" s="1"/>
  <c r="P580" i="1" a="1"/>
  <c r="P580" i="1" s="1"/>
  <c r="P61" i="1" a="1"/>
  <c r="P61" i="1" s="1"/>
  <c r="P581" i="1" a="1"/>
  <c r="P581" i="1" s="1"/>
  <c r="P582" i="1" a="1"/>
  <c r="P582" i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62" i="1" a="1"/>
  <c r="P62" i="1" s="1"/>
  <c r="P588" i="1" a="1"/>
  <c r="P588" i="1" s="1"/>
  <c r="P63" i="1" a="1"/>
  <c r="P63" i="1" s="1"/>
  <c r="P64" i="1" a="1"/>
  <c r="P64" i="1" s="1"/>
  <c r="P589" i="1" a="1"/>
  <c r="P589" i="1" s="1"/>
  <c r="P590" i="1" a="1"/>
  <c r="P590" i="1" s="1"/>
  <c r="P65" i="1" a="1"/>
  <c r="P65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66" i="1" a="1"/>
  <c r="P66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7" i="1" a="1"/>
  <c r="P67" i="1" s="1"/>
  <c r="P68" i="1" a="1"/>
  <c r="P68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9" i="1" a="1"/>
  <c r="P69" i="1" s="1"/>
  <c r="P70" i="1" a="1"/>
  <c r="P70" i="1" s="1"/>
  <c r="P607" i="1" a="1"/>
  <c r="P607" i="1" s="1"/>
  <c r="P71" i="1" a="1"/>
  <c r="P71" i="1" s="1"/>
  <c r="P608" i="1" a="1"/>
  <c r="P608" i="1" s="1"/>
  <c r="P609" i="1" a="1"/>
  <c r="P609" i="1" s="1"/>
  <c r="P72" i="1" a="1"/>
  <c r="P72" i="1" s="1"/>
  <c r="P610" i="1" a="1"/>
  <c r="P610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611" i="1" a="1"/>
  <c r="P611" i="1" s="1"/>
  <c r="P612" i="1" a="1"/>
  <c r="P612" i="1" s="1"/>
  <c r="P78" i="1" a="1"/>
  <c r="P78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79" i="1" a="1"/>
  <c r="P79" i="1" s="1"/>
  <c r="P618" i="1" a="1"/>
  <c r="P618" i="1" s="1"/>
  <c r="P80" i="1" a="1"/>
  <c r="P80" i="1" s="1"/>
  <c r="P619" i="1" a="1"/>
  <c r="P619" i="1" s="1"/>
  <c r="P81" i="1" a="1"/>
  <c r="P81" i="1" s="1"/>
  <c r="P82" i="1" a="1"/>
  <c r="P82" i="1" s="1"/>
  <c r="P83" i="1" a="1"/>
  <c r="P83" i="1"/>
  <c r="P620" i="1" a="1"/>
  <c r="P620" i="1" s="1"/>
  <c r="P621" i="1" a="1"/>
  <c r="P621" i="1" s="1"/>
  <c r="P622" i="1" a="1"/>
  <c r="P622" i="1" s="1"/>
  <c r="P84" i="1" a="1"/>
  <c r="P84" i="1" s="1"/>
  <c r="P85" i="1" a="1"/>
  <c r="P85" i="1" s="1"/>
  <c r="P623" i="1" a="1"/>
  <c r="P623" i="1" s="1"/>
  <c r="P624" i="1" a="1"/>
  <c r="P624" i="1" s="1"/>
  <c r="P625" i="1" a="1"/>
  <c r="P625" i="1" s="1"/>
  <c r="P86" i="1" a="1"/>
  <c r="P86" i="1" s="1"/>
  <c r="P626" i="1" a="1"/>
  <c r="P626" i="1" s="1"/>
  <c r="P627" i="1" a="1"/>
  <c r="P627" i="1" s="1"/>
  <c r="P87" i="1" a="1"/>
  <c r="P87" i="1" s="1"/>
  <c r="P88" i="1" a="1"/>
  <c r="P88" i="1" s="1"/>
  <c r="P89" i="1" a="1"/>
  <c r="P89" i="1" s="1"/>
  <c r="P90" i="1" a="1"/>
  <c r="P90" i="1" s="1"/>
  <c r="P628" i="1" a="1"/>
  <c r="P628" i="1" s="1"/>
  <c r="P629" i="1" a="1"/>
  <c r="P629" i="1" s="1"/>
  <c r="P91" i="1" a="1"/>
  <c r="P91" i="1" s="1"/>
  <c r="P630" i="1" a="1"/>
  <c r="P630" i="1" s="1"/>
  <c r="P92" i="1" a="1"/>
  <c r="P92" i="1"/>
  <c r="P93" i="1" a="1"/>
  <c r="P93" i="1" s="1"/>
  <c r="P94" i="1" a="1"/>
  <c r="P94" i="1" s="1"/>
  <c r="P631" i="1" a="1"/>
  <c r="P631" i="1" s="1"/>
  <c r="P632" i="1" a="1"/>
  <c r="P632" i="1" s="1"/>
  <c r="P95" i="1" a="1"/>
  <c r="P95" i="1" s="1"/>
  <c r="P96" i="1" a="1"/>
  <c r="P96" i="1" s="1"/>
  <c r="P97" i="1" a="1"/>
  <c r="P97" i="1" s="1"/>
  <c r="P633" i="1" a="1"/>
  <c r="P633" i="1" s="1"/>
  <c r="P634" i="1" a="1"/>
  <c r="P634" i="1" s="1"/>
  <c r="P98" i="1" a="1"/>
  <c r="P98" i="1" s="1"/>
  <c r="P99" i="1" a="1"/>
  <c r="P99" i="1" s="1"/>
  <c r="P100" i="1" a="1"/>
  <c r="P100" i="1" s="1"/>
  <c r="P635" i="1" a="1"/>
  <c r="P635" i="1" s="1"/>
  <c r="P636" i="1" a="1"/>
  <c r="P636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637" i="1" a="1"/>
  <c r="P637" i="1" s="1"/>
  <c r="P638" i="1" a="1"/>
  <c r="P638" i="1" s="1"/>
  <c r="P106" i="1" a="1"/>
  <c r="P106" i="1" s="1"/>
  <c r="P107" i="1" a="1"/>
  <c r="P107" i="1" s="1"/>
  <c r="P108" i="1" a="1"/>
  <c r="P108" i="1" s="1"/>
  <c r="P639" i="1" a="1"/>
  <c r="P639" i="1" s="1"/>
  <c r="P109" i="1" a="1"/>
  <c r="P109" i="1" s="1"/>
  <c r="P640" i="1" a="1"/>
  <c r="P640" i="1" s="1"/>
  <c r="P641" i="1" a="1"/>
  <c r="P641" i="1"/>
  <c r="P110" i="1" a="1"/>
  <c r="P110" i="1" s="1"/>
  <c r="P642" i="1" a="1"/>
  <c r="P642" i="1" s="1"/>
  <c r="P111" i="1" a="1"/>
  <c r="P111" i="1" s="1"/>
  <c r="P643" i="1" a="1"/>
  <c r="P643" i="1" s="1"/>
  <c r="P112" i="1" a="1"/>
  <c r="P112" i="1" s="1"/>
  <c r="P113" i="1" a="1"/>
  <c r="P113" i="1" s="1"/>
  <c r="P114" i="1" a="1"/>
  <c r="P114" i="1" s="1"/>
  <c r="P644" i="1" a="1"/>
  <c r="P644" i="1" s="1"/>
  <c r="P115" i="1" a="1"/>
  <c r="P115" i="1" s="1"/>
  <c r="P116" i="1" a="1"/>
  <c r="P116" i="1" s="1"/>
  <c r="P117" i="1" a="1"/>
  <c r="P117" i="1" s="1"/>
  <c r="P645" i="1" a="1"/>
  <c r="P645" i="1"/>
  <c r="P118" i="1" a="1"/>
  <c r="P118" i="1" s="1"/>
  <c r="P646" i="1" a="1"/>
  <c r="P646" i="1" s="1"/>
  <c r="P647" i="1" a="1"/>
  <c r="P647" i="1" s="1"/>
  <c r="P648" i="1" a="1"/>
  <c r="P648" i="1" s="1"/>
  <c r="P119" i="1" a="1"/>
  <c r="P119" i="1" s="1"/>
  <c r="P120" i="1" a="1"/>
  <c r="P120" i="1" s="1"/>
  <c r="P649" i="1" a="1"/>
  <c r="P649" i="1" s="1"/>
  <c r="P121" i="1" a="1"/>
  <c r="P121" i="1" s="1"/>
  <c r="P122" i="1" a="1"/>
  <c r="P122" i="1" s="1"/>
  <c r="P123" i="1" a="1"/>
  <c r="P123" i="1" s="1"/>
  <c r="P124" i="1" a="1"/>
  <c r="P124" i="1" s="1"/>
  <c r="P650" i="1" a="1"/>
  <c r="P650" i="1" s="1"/>
  <c r="P125" i="1" a="1"/>
  <c r="P125" i="1" s="1"/>
  <c r="P651" i="1" a="1"/>
  <c r="P651" i="1" s="1"/>
  <c r="P652" i="1" a="1"/>
  <c r="P652" i="1" s="1"/>
  <c r="P653" i="1" a="1"/>
  <c r="P653" i="1" s="1"/>
  <c r="P126" i="1" a="1"/>
  <c r="P126" i="1" s="1"/>
  <c r="P127" i="1" a="1"/>
  <c r="P127" i="1" s="1"/>
  <c r="P128" i="1" a="1"/>
  <c r="P128" i="1" s="1"/>
  <c r="P654" i="1" a="1"/>
  <c r="P654" i="1" s="1"/>
  <c r="P129" i="1" a="1"/>
  <c r="P129" i="1" s="1"/>
  <c r="P655" i="1" a="1"/>
  <c r="P655" i="1" s="1"/>
  <c r="P656" i="1" a="1"/>
  <c r="P656" i="1" s="1"/>
  <c r="P657" i="1" a="1"/>
  <c r="P657" i="1" s="1"/>
  <c r="P130" i="1" a="1"/>
  <c r="P130" i="1" s="1"/>
  <c r="P658" i="1" a="1"/>
  <c r="P658" i="1" s="1"/>
  <c r="P131" i="1" a="1"/>
  <c r="P131" i="1" s="1"/>
  <c r="P132" i="1" a="1"/>
  <c r="P132" i="1" s="1"/>
  <c r="P659" i="1" a="1"/>
  <c r="P659" i="1" s="1"/>
  <c r="P660" i="1" a="1"/>
  <c r="P660" i="1" s="1"/>
  <c r="P661" i="1" a="1"/>
  <c r="P661" i="1" s="1"/>
  <c r="P662" i="1" a="1"/>
  <c r="P662" i="1" s="1"/>
  <c r="P133" i="1" a="1"/>
  <c r="P133" i="1" s="1"/>
  <c r="P663" i="1" a="1"/>
  <c r="P663" i="1" s="1"/>
  <c r="P664" i="1" a="1"/>
  <c r="P664" i="1" s="1"/>
  <c r="P134" i="1" a="1"/>
  <c r="P134" i="1" s="1"/>
  <c r="P135" i="1" a="1"/>
  <c r="P135" i="1" s="1"/>
  <c r="P136" i="1" a="1"/>
  <c r="P136" i="1" s="1"/>
  <c r="P137" i="1" a="1"/>
  <c r="P137" i="1" s="1"/>
  <c r="P665" i="1" a="1"/>
  <c r="P665" i="1" s="1"/>
  <c r="P138" i="1" a="1"/>
  <c r="P138" i="1" s="1"/>
  <c r="P139" i="1" a="1"/>
  <c r="P139" i="1" s="1"/>
  <c r="P140" i="1" a="1"/>
  <c r="P140" i="1" s="1"/>
  <c r="P666" i="1" a="1"/>
  <c r="P666" i="1" s="1"/>
  <c r="P667" i="1" a="1"/>
  <c r="P667" i="1" s="1"/>
  <c r="P668" i="1" a="1"/>
  <c r="P668" i="1" s="1"/>
  <c r="P669" i="1" a="1"/>
  <c r="P669" i="1" s="1"/>
  <c r="P141" i="1" a="1"/>
  <c r="P141" i="1" s="1"/>
  <c r="P142" i="1" a="1"/>
  <c r="P142" i="1" s="1"/>
  <c r="P143" i="1" a="1"/>
  <c r="P143" i="1" s="1"/>
  <c r="P144" i="1" a="1"/>
  <c r="P144" i="1" s="1"/>
  <c r="P670" i="1" a="1"/>
  <c r="P670" i="1" s="1"/>
  <c r="P671" i="1" a="1"/>
  <c r="P671" i="1" s="1"/>
  <c r="P672" i="1" a="1"/>
  <c r="P672" i="1" s="1"/>
  <c r="P145" i="1" a="1"/>
  <c r="P145" i="1" s="1"/>
  <c r="P673" i="1" a="1"/>
  <c r="P673" i="1" s="1"/>
  <c r="P146" i="1" a="1"/>
  <c r="P146" i="1" s="1"/>
  <c r="P674" i="1" a="1"/>
  <c r="P674" i="1" s="1"/>
  <c r="P147" i="1" a="1"/>
  <c r="P147" i="1" s="1"/>
  <c r="P675" i="1" a="1"/>
  <c r="P675" i="1" s="1"/>
  <c r="P148" i="1" a="1"/>
  <c r="P148" i="1" s="1"/>
  <c r="P676" i="1" a="1"/>
  <c r="P676" i="1" s="1"/>
  <c r="P677" i="1" a="1"/>
  <c r="P677" i="1" s="1"/>
  <c r="P678" i="1" a="1"/>
  <c r="P678" i="1" s="1"/>
  <c r="P149" i="1" a="1"/>
  <c r="P149" i="1" s="1"/>
  <c r="P150" i="1" a="1"/>
  <c r="P150" i="1" s="1"/>
  <c r="P679" i="1" a="1"/>
  <c r="P679" i="1" s="1"/>
  <c r="P680" i="1" a="1"/>
  <c r="P680" i="1" s="1"/>
  <c r="P151" i="1" a="1"/>
  <c r="P151" i="1" s="1"/>
  <c r="P681" i="1" a="1"/>
  <c r="P681" i="1" s="1"/>
  <c r="P152" i="1" a="1"/>
  <c r="P152" i="1" s="1"/>
  <c r="P153" i="1" a="1"/>
  <c r="P153" i="1" s="1"/>
  <c r="P154" i="1" a="1"/>
  <c r="P154" i="1" s="1"/>
  <c r="P682" i="1" a="1"/>
  <c r="P682" i="1" s="1"/>
  <c r="P683" i="1" a="1"/>
  <c r="P683" i="1" s="1"/>
  <c r="P155" i="1" a="1"/>
  <c r="P155" i="1" s="1"/>
  <c r="P684" i="1" a="1"/>
  <c r="P684" i="1" s="1"/>
  <c r="P685" i="1" a="1"/>
  <c r="P685" i="1" s="1"/>
  <c r="P686" i="1" a="1"/>
  <c r="P686" i="1" s="1"/>
  <c r="P687" i="1" a="1"/>
  <c r="P687" i="1" s="1"/>
  <c r="P156" i="1" a="1"/>
  <c r="P156" i="1" s="1"/>
  <c r="P157" i="1" a="1"/>
  <c r="P157" i="1" s="1"/>
  <c r="P688" i="1" a="1"/>
  <c r="P688" i="1" s="1"/>
  <c r="P689" i="1" a="1"/>
  <c r="P689" i="1" s="1"/>
  <c r="P158" i="1" a="1"/>
  <c r="P158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159" i="1" a="1"/>
  <c r="P159" i="1" s="1"/>
  <c r="P160" i="1" a="1"/>
  <c r="P160" i="1" s="1"/>
  <c r="P697" i="1" a="1"/>
  <c r="P697" i="1" s="1"/>
  <c r="P161" i="1" a="1"/>
  <c r="P161" i="1" s="1"/>
  <c r="P162" i="1" a="1"/>
  <c r="P162" i="1" s="1"/>
  <c r="P163" i="1" a="1"/>
  <c r="P163" i="1" s="1"/>
  <c r="P164" i="1" a="1"/>
  <c r="P164" i="1" s="1"/>
  <c r="P698" i="1" a="1"/>
  <c r="P698" i="1" s="1"/>
  <c r="P165" i="1" a="1"/>
  <c r="P165" i="1" s="1"/>
  <c r="P166" i="1" a="1"/>
  <c r="P166" i="1" s="1"/>
  <c r="P167" i="1" a="1"/>
  <c r="P167" i="1" s="1"/>
  <c r="P168" i="1" a="1"/>
  <c r="P168" i="1" s="1"/>
  <c r="P699" i="1" a="1"/>
  <c r="P699" i="1" s="1"/>
  <c r="P700" i="1" a="1"/>
  <c r="P700" i="1" s="1"/>
  <c r="P169" i="1" a="1"/>
  <c r="P169" i="1" s="1"/>
  <c r="P701" i="1" a="1"/>
  <c r="P701" i="1"/>
  <c r="P702" i="1" a="1"/>
  <c r="P702" i="1" s="1"/>
  <c r="P703" i="1" a="1"/>
  <c r="P703" i="1" s="1"/>
  <c r="P170" i="1" a="1"/>
  <c r="P170" i="1" s="1"/>
  <c r="P171" i="1" a="1"/>
  <c r="P171" i="1" s="1"/>
  <c r="P704" i="1" a="1"/>
  <c r="P704" i="1" s="1"/>
  <c r="P172" i="1" a="1"/>
  <c r="P172" i="1" s="1"/>
  <c r="P705" i="1" a="1"/>
  <c r="P705" i="1" s="1"/>
  <c r="P173" i="1" a="1"/>
  <c r="P173" i="1" s="1"/>
  <c r="P174" i="1" a="1"/>
  <c r="P174" i="1" s="1"/>
  <c r="P175" i="1" a="1"/>
  <c r="P175" i="1" s="1"/>
  <c r="P706" i="1" a="1"/>
  <c r="P706" i="1" s="1"/>
  <c r="P176" i="1" a="1"/>
  <c r="P176" i="1" s="1"/>
  <c r="P707" i="1" a="1"/>
  <c r="P707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708" i="1" a="1"/>
  <c r="P708" i="1" s="1"/>
  <c r="P182" i="1" a="1"/>
  <c r="P182" i="1" s="1"/>
  <c r="P183" i="1" a="1"/>
  <c r="P183" i="1" s="1"/>
  <c r="P184" i="1" a="1"/>
  <c r="P184" i="1" s="1"/>
  <c r="P709" i="1" a="1"/>
  <c r="P709" i="1" s="1"/>
  <c r="P710" i="1" a="1"/>
  <c r="P710" i="1" s="1"/>
  <c r="P185" i="1" a="1"/>
  <c r="P185" i="1" s="1"/>
  <c r="P711" i="1" a="1"/>
  <c r="P711" i="1" s="1"/>
  <c r="P712" i="1" a="1"/>
  <c r="P712" i="1" s="1"/>
  <c r="P713" i="1" a="1"/>
  <c r="P713" i="1" s="1"/>
  <c r="P186" i="1" a="1"/>
  <c r="P186" i="1" s="1"/>
  <c r="P714" i="1" a="1"/>
  <c r="P714" i="1" s="1"/>
  <c r="P187" i="1" a="1"/>
  <c r="P187" i="1" s="1"/>
  <c r="P715" i="1" a="1"/>
  <c r="P715" i="1" s="1"/>
  <c r="P188" i="1" a="1"/>
  <c r="P188" i="1" s="1"/>
  <c r="P716" i="1" a="1"/>
  <c r="P716" i="1" s="1"/>
  <c r="P717" i="1" a="1"/>
  <c r="P717" i="1" s="1"/>
  <c r="P189" i="1" a="1"/>
  <c r="P189" i="1" s="1"/>
  <c r="P190" i="1" a="1"/>
  <c r="P190" i="1" s="1"/>
  <c r="P191" i="1" a="1"/>
  <c r="P191" i="1" s="1"/>
  <c r="P718" i="1" a="1"/>
  <c r="P718" i="1" s="1"/>
  <c r="P192" i="1" a="1"/>
  <c r="P192" i="1" s="1"/>
  <c r="P719" i="1" a="1"/>
  <c r="P719" i="1" s="1"/>
  <c r="P193" i="1" a="1"/>
  <c r="P193" i="1" s="1"/>
  <c r="P720" i="1" a="1"/>
  <c r="P720" i="1" s="1"/>
  <c r="P721" i="1" a="1"/>
  <c r="P721" i="1" s="1"/>
  <c r="P722" i="1" a="1"/>
  <c r="P722" i="1"/>
  <c r="P194" i="1" a="1"/>
  <c r="P194" i="1" s="1"/>
  <c r="P195" i="1" a="1"/>
  <c r="P195" i="1" s="1"/>
  <c r="P196" i="1" a="1"/>
  <c r="P196" i="1" s="1"/>
  <c r="P723" i="1" a="1"/>
  <c r="P723" i="1" s="1"/>
  <c r="P197" i="1" a="1"/>
  <c r="P197" i="1" s="1"/>
  <c r="P724" i="1" a="1"/>
  <c r="P724" i="1" s="1"/>
  <c r="P198" i="1" a="1"/>
  <c r="P198" i="1" s="1"/>
  <c r="P199" i="1" a="1"/>
  <c r="P199" i="1" s="1"/>
  <c r="P200" i="1" a="1"/>
  <c r="P200" i="1" s="1"/>
  <c r="P725" i="1" a="1"/>
  <c r="P725" i="1" s="1"/>
  <c r="P201" i="1" a="1"/>
  <c r="P201" i="1" s="1"/>
  <c r="P202" i="1" a="1"/>
  <c r="P202" i="1" s="1"/>
  <c r="P726" i="1" a="1"/>
  <c r="P726" i="1" s="1"/>
  <c r="P203" i="1" a="1"/>
  <c r="P203" i="1" s="1"/>
  <c r="P204" i="1" a="1"/>
  <c r="P204" i="1" s="1"/>
  <c r="P727" i="1" a="1"/>
  <c r="P727" i="1" s="1"/>
  <c r="P728" i="1" a="1"/>
  <c r="P728" i="1" s="1"/>
  <c r="P729" i="1" a="1"/>
  <c r="P729" i="1" s="1"/>
  <c r="P205" i="1" a="1"/>
  <c r="P205" i="1" s="1"/>
  <c r="P730" i="1" a="1"/>
  <c r="P730" i="1" s="1"/>
  <c r="P731" i="1" a="1"/>
  <c r="P731" i="1" s="1"/>
  <c r="P206" i="1" a="1"/>
  <c r="P206" i="1" s="1"/>
  <c r="P207" i="1" a="1"/>
  <c r="P207" i="1" s="1"/>
  <c r="P208" i="1" a="1"/>
  <c r="P208" i="1" s="1"/>
  <c r="P732" i="1" a="1"/>
  <c r="P732" i="1" s="1"/>
  <c r="P733" i="1" a="1"/>
  <c r="P733" i="1" s="1"/>
  <c r="P209" i="1" a="1"/>
  <c r="P209" i="1" s="1"/>
  <c r="P210" i="1" a="1"/>
  <c r="P210" i="1" s="1"/>
  <c r="P734" i="1" a="1"/>
  <c r="P734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735" i="1" a="1"/>
  <c r="P735" i="1" s="1"/>
  <c r="P736" i="1" a="1"/>
  <c r="P736" i="1" s="1"/>
  <c r="P216" i="1" a="1"/>
  <c r="P216" i="1" s="1"/>
  <c r="P217" i="1" a="1"/>
  <c r="P217" i="1" s="1"/>
  <c r="P737" i="1" a="1"/>
  <c r="P737" i="1" s="1"/>
  <c r="P738" i="1" a="1"/>
  <c r="P738" i="1" s="1"/>
  <c r="P739" i="1" a="1"/>
  <c r="P739" i="1" s="1"/>
  <c r="P218" i="1" a="1"/>
  <c r="P218" i="1" s="1"/>
  <c r="P219" i="1" a="1"/>
  <c r="P219" i="1" s="1"/>
  <c r="P220" i="1" a="1"/>
  <c r="P220" i="1" s="1"/>
  <c r="P740" i="1" a="1"/>
  <c r="P740" i="1" s="1"/>
  <c r="P741" i="1" a="1"/>
  <c r="P741" i="1" s="1"/>
  <c r="P742" i="1" a="1"/>
  <c r="P742" i="1" s="1"/>
  <c r="P221" i="1" a="1"/>
  <c r="P221" i="1" s="1"/>
  <c r="P222" i="1" a="1"/>
  <c r="P222" i="1" s="1"/>
  <c r="P743" i="1" a="1"/>
  <c r="P743" i="1" s="1"/>
  <c r="P223" i="1" a="1"/>
  <c r="P223" i="1" s="1"/>
  <c r="P744" i="1" a="1"/>
  <c r="P744" i="1" s="1"/>
  <c r="P224" i="1" a="1"/>
  <c r="P224" i="1" s="1"/>
  <c r="P745" i="1" a="1"/>
  <c r="P745" i="1" s="1"/>
  <c r="P746" i="1" a="1"/>
  <c r="P746" i="1" s="1"/>
  <c r="P747" i="1" a="1"/>
  <c r="P747" i="1" s="1"/>
  <c r="P225" i="1" a="1"/>
  <c r="P225" i="1" s="1"/>
  <c r="P226" i="1" a="1"/>
  <c r="P226" i="1" s="1"/>
  <c r="P748" i="1" a="1"/>
  <c r="P748" i="1" s="1"/>
  <c r="P749" i="1" a="1"/>
  <c r="P749" i="1" s="1"/>
  <c r="P227" i="1" a="1"/>
  <c r="P227" i="1" s="1"/>
  <c r="P750" i="1" a="1"/>
  <c r="P750" i="1" s="1"/>
  <c r="P228" i="1" a="1"/>
  <c r="P228" i="1" s="1"/>
  <c r="P751" i="1" a="1"/>
  <c r="P751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752" i="1" a="1"/>
  <c r="P752" i="1" s="1"/>
  <c r="P753" i="1" a="1"/>
  <c r="P753" i="1" s="1"/>
  <c r="P237" i="1" a="1"/>
  <c r="P237" i="1" s="1"/>
  <c r="P238" i="1" a="1"/>
  <c r="P238" i="1" s="1"/>
  <c r="P239" i="1" a="1"/>
  <c r="P239" i="1" s="1"/>
  <c r="P754" i="1" a="1"/>
  <c r="P754" i="1" s="1"/>
  <c r="P755" i="1" a="1"/>
  <c r="P755" i="1" s="1"/>
  <c r="P240" i="1" a="1"/>
  <c r="P240" i="1" s="1"/>
  <c r="P756" i="1" a="1"/>
  <c r="P756" i="1" s="1"/>
  <c r="P241" i="1" a="1"/>
  <c r="P241" i="1" s="1"/>
  <c r="P242" i="1" a="1"/>
  <c r="P242" i="1" s="1"/>
  <c r="P757" i="1" a="1"/>
  <c r="P757" i="1" s="1"/>
  <c r="P243" i="1" a="1"/>
  <c r="P243" i="1" s="1"/>
  <c r="P244" i="1" a="1"/>
  <c r="P244" i="1" s="1"/>
  <c r="P758" i="1" a="1"/>
  <c r="P758" i="1" s="1"/>
  <c r="P245" i="1" a="1"/>
  <c r="P245" i="1" s="1"/>
  <c r="P759" i="1" a="1"/>
  <c r="P759" i="1" s="1"/>
  <c r="P246" i="1" a="1"/>
  <c r="P246" i="1" s="1"/>
  <c r="P247" i="1" a="1"/>
  <c r="P247" i="1" s="1"/>
  <c r="P760" i="1" a="1"/>
  <c r="P760" i="1" s="1"/>
  <c r="P761" i="1" a="1"/>
  <c r="P761" i="1" s="1"/>
  <c r="P248" i="1" a="1"/>
  <c r="P248" i="1" s="1"/>
  <c r="P249" i="1" a="1"/>
  <c r="P249" i="1" s="1"/>
  <c r="P762" i="1" a="1"/>
  <c r="P762" i="1" s="1"/>
  <c r="P250" i="1" a="1"/>
  <c r="P250" i="1" s="1"/>
  <c r="P763" i="1" a="1"/>
  <c r="P763" i="1" s="1"/>
  <c r="P251" i="1" a="1"/>
  <c r="P251" i="1" s="1"/>
  <c r="P764" i="1" a="1"/>
  <c r="P764" i="1" s="1"/>
  <c r="P252" i="1" a="1"/>
  <c r="P252" i="1" s="1"/>
  <c r="P765" i="1" a="1"/>
  <c r="P765" i="1" s="1"/>
  <c r="P253" i="1" a="1"/>
  <c r="P253" i="1" s="1"/>
  <c r="P766" i="1" a="1"/>
  <c r="P766" i="1" s="1"/>
  <c r="P254" i="1" a="1"/>
  <c r="P254" i="1" s="1"/>
  <c r="P767" i="1" a="1"/>
  <c r="P767" i="1" s="1"/>
  <c r="P768" i="1" a="1"/>
  <c r="P768" i="1" s="1"/>
  <c r="P255" i="1" a="1"/>
  <c r="P255" i="1" s="1"/>
  <c r="P769" i="1" a="1"/>
  <c r="P769" i="1" s="1"/>
  <c r="P770" i="1" a="1"/>
  <c r="P770" i="1" s="1"/>
  <c r="P256" i="1" a="1"/>
  <c r="P256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257" i="1" a="1"/>
  <c r="P257" i="1" s="1"/>
  <c r="P777" i="1" a="1"/>
  <c r="P777" i="1" s="1"/>
  <c r="P258" i="1" a="1"/>
  <c r="P258" i="1" s="1"/>
  <c r="P259" i="1" a="1"/>
  <c r="P259" i="1" s="1"/>
  <c r="P260" i="1" a="1"/>
  <c r="P260" i="1" s="1"/>
  <c r="P778" i="1" a="1"/>
  <c r="P778" i="1" s="1"/>
  <c r="P261" i="1" a="1"/>
  <c r="P261" i="1" s="1"/>
  <c r="P262" i="1" a="1"/>
  <c r="P262" i="1" s="1"/>
  <c r="P263" i="1" a="1"/>
  <c r="P263" i="1" s="1"/>
  <c r="P779" i="1" a="1"/>
  <c r="P779" i="1" s="1"/>
  <c r="P264" i="1" a="1"/>
  <c r="P264" i="1" s="1"/>
  <c r="P265" i="1" a="1"/>
  <c r="P265" i="1" s="1"/>
  <c r="P266" i="1" a="1"/>
  <c r="P266" i="1" s="1"/>
  <c r="P780" i="1" a="1"/>
  <c r="P780" i="1" s="1"/>
  <c r="P267" i="1" a="1"/>
  <c r="P267" i="1" s="1"/>
  <c r="P781" i="1" a="1"/>
  <c r="P781" i="1" s="1"/>
  <c r="P268" i="1" a="1"/>
  <c r="P268" i="1" s="1"/>
  <c r="P782" i="1" a="1"/>
  <c r="P782" i="1" s="1"/>
  <c r="P269" i="1" a="1"/>
  <c r="P269" i="1" s="1"/>
  <c r="P783" i="1" a="1"/>
  <c r="P783" i="1" s="1"/>
  <c r="P270" i="1" a="1"/>
  <c r="P270" i="1" s="1"/>
  <c r="P271" i="1" a="1"/>
  <c r="P271" i="1" s="1"/>
  <c r="P784" i="1" a="1"/>
  <c r="P784" i="1" s="1"/>
  <c r="P272" i="1" a="1"/>
  <c r="P272" i="1" s="1"/>
  <c r="P273" i="1" a="1"/>
  <c r="P273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274" i="1" a="1"/>
  <c r="P274" i="1" s="1"/>
  <c r="P791" i="1" a="1"/>
  <c r="P791" i="1" s="1"/>
  <c r="P275" i="1" a="1"/>
  <c r="P275" i="1" s="1"/>
  <c r="P276" i="1" a="1"/>
  <c r="P276" i="1" s="1"/>
  <c r="P792" i="1" a="1"/>
  <c r="P792" i="1" s="1"/>
  <c r="P277" i="1" a="1"/>
  <c r="P277" i="1" s="1"/>
  <c r="P278" i="1" a="1"/>
  <c r="P278" i="1" s="1"/>
  <c r="P279" i="1" a="1"/>
  <c r="P279" i="1" s="1"/>
  <c r="P280" i="1" a="1"/>
  <c r="P280" i="1" s="1"/>
  <c r="P793" i="1" a="1"/>
  <c r="P793" i="1" s="1"/>
  <c r="P281" i="1" a="1"/>
  <c r="P281" i="1" s="1"/>
  <c r="P282" i="1" a="1"/>
  <c r="P282" i="1" s="1"/>
  <c r="P283" i="1" a="1"/>
  <c r="P283" i="1" s="1"/>
  <c r="P794" i="1" a="1"/>
  <c r="P794" i="1" s="1"/>
  <c r="P795" i="1" a="1"/>
  <c r="P795" i="1" s="1"/>
  <c r="P284" i="1" a="1"/>
  <c r="P284" i="1" s="1"/>
  <c r="P285" i="1" a="1"/>
  <c r="P285" i="1" s="1"/>
  <c r="P286" i="1" a="1"/>
  <c r="P286" i="1" s="1"/>
  <c r="P796" i="1" a="1"/>
  <c r="P796" i="1" s="1"/>
  <c r="P797" i="1" a="1"/>
  <c r="P797" i="1" s="1"/>
  <c r="P798" i="1" a="1"/>
  <c r="P798" i="1" s="1"/>
  <c r="P287" i="1" a="1"/>
  <c r="P287" i="1" s="1"/>
  <c r="P288" i="1" a="1"/>
  <c r="P288" i="1" s="1"/>
  <c r="P289" i="1" a="1"/>
  <c r="P289" i="1" s="1"/>
  <c r="P799" i="1" a="1"/>
  <c r="P799" i="1" s="1"/>
  <c r="P290" i="1" a="1"/>
  <c r="P290" i="1"/>
  <c r="P291" i="1" a="1"/>
  <c r="P291" i="1" s="1"/>
  <c r="P292" i="1" a="1"/>
  <c r="P292" i="1" s="1"/>
  <c r="P800" i="1" a="1"/>
  <c r="P800" i="1" s="1"/>
  <c r="P801" i="1" a="1"/>
  <c r="P801" i="1" s="1"/>
  <c r="P293" i="1" a="1"/>
  <c r="P293" i="1" s="1"/>
  <c r="P294" i="1" a="1"/>
  <c r="P294" i="1" s="1"/>
  <c r="P295" i="1" a="1"/>
  <c r="P295" i="1" s="1"/>
  <c r="P296" i="1" a="1"/>
  <c r="P296" i="1" s="1"/>
  <c r="P802" i="1" a="1"/>
  <c r="P802" i="1" s="1"/>
  <c r="P297" i="1" a="1"/>
  <c r="P297" i="1" s="1"/>
  <c r="P298" i="1" a="1"/>
  <c r="P298" i="1" s="1"/>
  <c r="P299" i="1" a="1"/>
  <c r="P299" i="1" s="1"/>
  <c r="P300" i="1" a="1"/>
  <c r="P300" i="1" s="1"/>
  <c r="P803" i="1" a="1"/>
  <c r="P803" i="1" s="1"/>
  <c r="P804" i="1" a="1"/>
  <c r="P804" i="1" s="1"/>
  <c r="P805" i="1" a="1"/>
  <c r="P805" i="1" s="1"/>
  <c r="P806" i="1" a="1"/>
  <c r="P806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807" i="1" a="1"/>
  <c r="P807" i="1" s="1"/>
  <c r="P306" i="1" a="1"/>
  <c r="P306" i="1" s="1"/>
  <c r="P808" i="1" a="1"/>
  <c r="P808" i="1" s="1"/>
  <c r="P809" i="1" a="1"/>
  <c r="P809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810" i="1" a="1"/>
  <c r="P810" i="1" s="1"/>
  <c r="P314" i="1" a="1"/>
  <c r="P314" i="1" s="1"/>
  <c r="P811" i="1" a="1"/>
  <c r="P811" i="1" s="1"/>
  <c r="P812" i="1" a="1"/>
  <c r="P812" i="1" s="1"/>
  <c r="P813" i="1" a="1"/>
  <c r="P813" i="1" s="1"/>
  <c r="P814" i="1" a="1"/>
  <c r="P814" i="1" s="1"/>
  <c r="P315" i="1" a="1"/>
  <c r="P315" i="1" s="1"/>
  <c r="P815" i="1" a="1"/>
  <c r="P815" i="1" s="1"/>
  <c r="P816" i="1" a="1"/>
  <c r="P816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817" i="1" a="1"/>
  <c r="P817" i="1" s="1"/>
  <c r="P818" i="1" a="1"/>
  <c r="P818" i="1" s="1"/>
  <c r="P323" i="1" a="1"/>
  <c r="P323" i="1" s="1"/>
  <c r="P819" i="1" a="1"/>
  <c r="P819" i="1" s="1"/>
  <c r="P820" i="1" a="1"/>
  <c r="P820" i="1" s="1"/>
  <c r="P324" i="1" a="1"/>
  <c r="P324" i="1" s="1"/>
  <c r="P325" i="1" a="1"/>
  <c r="P325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326" i="1" a="1"/>
  <c r="P326" i="1" s="1"/>
  <c r="P327" i="1" a="1"/>
  <c r="P327" i="1" s="1"/>
  <c r="P826" i="1" a="1"/>
  <c r="P826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827" i="1" a="1"/>
  <c r="P827" i="1" s="1"/>
  <c r="P828" i="1" a="1"/>
  <c r="P828" i="1" s="1"/>
  <c r="P333" i="1" a="1"/>
  <c r="P333" i="1" s="1"/>
  <c r="P334" i="1" a="1"/>
  <c r="P334" i="1" s="1"/>
  <c r="P335" i="1" a="1"/>
  <c r="P335" i="1"/>
  <c r="P336" i="1" a="1"/>
  <c r="P336" i="1" s="1"/>
  <c r="P829" i="1" a="1"/>
  <c r="P829" i="1" s="1"/>
  <c r="P337" i="1" a="1"/>
  <c r="P337" i="1" s="1"/>
  <c r="P830" i="1" a="1"/>
  <c r="P830" i="1" s="1"/>
  <c r="P831" i="1" a="1"/>
  <c r="P831" i="1" s="1"/>
  <c r="P338" i="1" a="1"/>
  <c r="P338" i="1" s="1"/>
  <c r="P339" i="1" a="1"/>
  <c r="P339" i="1" s="1"/>
  <c r="P340" i="1" a="1"/>
  <c r="P340" i="1" s="1"/>
  <c r="P832" i="1" a="1"/>
  <c r="P832" i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833" i="1" a="1"/>
  <c r="P833" i="1" s="1"/>
  <c r="P346" i="1" a="1"/>
  <c r="P346" i="1" s="1"/>
  <c r="P834" i="1" a="1"/>
  <c r="P834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836" i="1" a="1"/>
  <c r="P836" i="1" s="1"/>
  <c r="P837" i="1" a="1"/>
  <c r="P837" i="1" s="1"/>
  <c r="P838" i="1" a="1"/>
  <c r="P838" i="1" s="1"/>
  <c r="P839" i="1" a="1"/>
  <c r="P839" i="1" s="1"/>
  <c r="P353" i="1" a="1"/>
  <c r="P353" i="1" s="1"/>
  <c r="P354" i="1" a="1"/>
  <c r="P354" i="1" s="1"/>
  <c r="P355" i="1" a="1"/>
  <c r="P355" i="1" s="1"/>
  <c r="P840" i="1" a="1"/>
  <c r="P840" i="1" s="1"/>
  <c r="P356" i="1" a="1"/>
  <c r="P356" i="1" s="1"/>
  <c r="P357" i="1" a="1"/>
  <c r="P357" i="1" s="1"/>
  <c r="P841" i="1" a="1"/>
  <c r="P841" i="1" s="1"/>
  <c r="P842" i="1" a="1"/>
  <c r="P842" i="1" s="1"/>
  <c r="P358" i="1" a="1"/>
  <c r="P358" i="1" s="1"/>
  <c r="P843" i="1" a="1"/>
  <c r="P843" i="1" s="1"/>
  <c r="P844" i="1" a="1"/>
  <c r="P844" i="1" s="1"/>
  <c r="P359" i="1" a="1"/>
  <c r="P359" i="1" s="1"/>
  <c r="P845" i="1" a="1"/>
  <c r="P845" i="1" s="1"/>
  <c r="P846" i="1" a="1"/>
  <c r="P846" i="1" s="1"/>
  <c r="P360" i="1" a="1"/>
  <c r="P360" i="1" s="1"/>
  <c r="P847" i="1" a="1"/>
  <c r="P847" i="1" s="1"/>
  <c r="P848" i="1" a="1"/>
  <c r="P848" i="1" s="1"/>
  <c r="P849" i="1" a="1"/>
  <c r="P849" i="1" s="1"/>
  <c r="P850" i="1" a="1"/>
  <c r="P850" i="1" s="1"/>
  <c r="P361" i="1" a="1"/>
  <c r="P361" i="1" s="1"/>
  <c r="P851" i="1" a="1"/>
  <c r="P851" i="1" s="1"/>
  <c r="P852" i="1" a="1"/>
  <c r="P852" i="1" s="1"/>
  <c r="P362" i="1" a="1"/>
  <c r="P362" i="1" s="1"/>
  <c r="P363" i="1" a="1"/>
  <c r="P363" i="1" s="1"/>
  <c r="P364" i="1" a="1"/>
  <c r="P364" i="1" s="1"/>
  <c r="P365" i="1" a="1"/>
  <c r="P365" i="1" s="1"/>
  <c r="P853" i="1" a="1"/>
  <c r="P853" i="1" s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2" i="1"/>
  <c r="E394" i="1"/>
  <c r="E395" i="1"/>
  <c r="E396" i="1"/>
  <c r="E397" i="1"/>
  <c r="E398" i="1"/>
  <c r="E399" i="1"/>
  <c r="E3" i="1"/>
  <c r="E400" i="1"/>
  <c r="E401" i="1"/>
  <c r="E4" i="1"/>
  <c r="E402" i="1"/>
  <c r="E403" i="1"/>
  <c r="E404" i="1"/>
  <c r="E405" i="1"/>
  <c r="E406" i="1"/>
  <c r="E5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6" i="1"/>
  <c r="E420" i="1"/>
  <c r="E421" i="1"/>
  <c r="E7" i="1"/>
  <c r="E422" i="1"/>
  <c r="E423" i="1"/>
  <c r="E424" i="1"/>
  <c r="E425" i="1"/>
  <c r="E426" i="1"/>
  <c r="E427" i="1"/>
  <c r="E428" i="1"/>
  <c r="E8" i="1"/>
  <c r="E429" i="1"/>
  <c r="E430" i="1"/>
  <c r="E431" i="1"/>
  <c r="E432" i="1"/>
  <c r="E433" i="1"/>
  <c r="E434" i="1"/>
  <c r="E435" i="1"/>
  <c r="E436" i="1"/>
  <c r="E437" i="1"/>
  <c r="E438" i="1"/>
  <c r="E439" i="1"/>
  <c r="E9" i="1"/>
  <c r="E440" i="1"/>
  <c r="E441" i="1"/>
  <c r="E442" i="1"/>
  <c r="E443" i="1"/>
  <c r="E10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11" i="1"/>
  <c r="E12" i="1"/>
  <c r="E13" i="1"/>
  <c r="E459" i="1"/>
  <c r="E14" i="1"/>
  <c r="E460" i="1"/>
  <c r="E461" i="1"/>
  <c r="E15" i="1"/>
  <c r="E16" i="1"/>
  <c r="E462" i="1"/>
  <c r="E463" i="1"/>
  <c r="E464" i="1"/>
  <c r="E17" i="1"/>
  <c r="E465" i="1"/>
  <c r="E466" i="1"/>
  <c r="E18" i="1"/>
  <c r="E467" i="1"/>
  <c r="E19" i="1"/>
  <c r="E468" i="1"/>
  <c r="E20" i="1"/>
  <c r="E469" i="1"/>
  <c r="E21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22" i="1"/>
  <c r="E489" i="1"/>
  <c r="E23" i="1"/>
  <c r="E490" i="1"/>
  <c r="E491" i="1"/>
  <c r="E24" i="1"/>
  <c r="E492" i="1"/>
  <c r="E493" i="1"/>
  <c r="E494" i="1"/>
  <c r="E495" i="1"/>
  <c r="E496" i="1"/>
  <c r="E25" i="1"/>
  <c r="E497" i="1"/>
  <c r="E498" i="1"/>
  <c r="E499" i="1"/>
  <c r="E26" i="1"/>
  <c r="E500" i="1"/>
  <c r="E501" i="1"/>
  <c r="E502" i="1"/>
  <c r="E503" i="1"/>
  <c r="E504" i="1"/>
  <c r="E505" i="1"/>
  <c r="E506" i="1"/>
  <c r="E507" i="1"/>
  <c r="E508" i="1"/>
  <c r="E27" i="1"/>
  <c r="E509" i="1"/>
  <c r="E510" i="1"/>
  <c r="E511" i="1"/>
  <c r="E28" i="1"/>
  <c r="E512" i="1"/>
  <c r="E513" i="1"/>
  <c r="E514" i="1"/>
  <c r="E515" i="1"/>
  <c r="E516" i="1"/>
  <c r="E517" i="1"/>
  <c r="E29" i="1"/>
  <c r="E518" i="1"/>
  <c r="E30" i="1"/>
  <c r="E519" i="1"/>
  <c r="E520" i="1"/>
  <c r="E31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32" i="1"/>
  <c r="E536" i="1"/>
  <c r="E537" i="1"/>
  <c r="E538" i="1"/>
  <c r="E539" i="1"/>
  <c r="E540" i="1"/>
  <c r="E541" i="1"/>
  <c r="E542" i="1"/>
  <c r="E33" i="1"/>
  <c r="E543" i="1"/>
  <c r="E544" i="1"/>
  <c r="E545" i="1"/>
  <c r="E34" i="1"/>
  <c r="E546" i="1"/>
  <c r="E547" i="1"/>
  <c r="E548" i="1"/>
  <c r="E549" i="1"/>
  <c r="E550" i="1"/>
  <c r="E551" i="1"/>
  <c r="E552" i="1"/>
  <c r="E35" i="1"/>
  <c r="E36" i="1"/>
  <c r="E553" i="1"/>
  <c r="E554" i="1"/>
  <c r="E555" i="1"/>
  <c r="E556" i="1"/>
  <c r="E557" i="1"/>
  <c r="E558" i="1"/>
  <c r="E559" i="1"/>
  <c r="E560" i="1"/>
  <c r="E561" i="1"/>
  <c r="E562" i="1"/>
  <c r="E37" i="1"/>
  <c r="E563" i="1"/>
  <c r="E564" i="1"/>
  <c r="E38" i="1"/>
  <c r="E39" i="1"/>
  <c r="E40" i="1"/>
  <c r="E565" i="1"/>
  <c r="E566" i="1"/>
  <c r="E41" i="1"/>
  <c r="E42" i="1"/>
  <c r="E43" i="1"/>
  <c r="E567" i="1"/>
  <c r="E44" i="1"/>
  <c r="E45" i="1"/>
  <c r="E46" i="1"/>
  <c r="E47" i="1"/>
  <c r="E48" i="1"/>
  <c r="E49" i="1"/>
  <c r="E50" i="1"/>
  <c r="E568" i="1"/>
  <c r="E51" i="1"/>
  <c r="E569" i="1"/>
  <c r="E570" i="1"/>
  <c r="E571" i="1"/>
  <c r="E52" i="1"/>
  <c r="E572" i="1"/>
  <c r="E573" i="1"/>
  <c r="E53" i="1"/>
  <c r="E54" i="1"/>
  <c r="E574" i="1"/>
  <c r="E55" i="1"/>
  <c r="E575" i="1"/>
  <c r="E56" i="1"/>
  <c r="E576" i="1"/>
  <c r="E57" i="1"/>
  <c r="E577" i="1"/>
  <c r="E58" i="1"/>
  <c r="E59" i="1"/>
  <c r="E60" i="1"/>
  <c r="E578" i="1"/>
  <c r="E579" i="1"/>
  <c r="E580" i="1"/>
  <c r="E61" i="1"/>
  <c r="E581" i="1"/>
  <c r="E582" i="1"/>
  <c r="E583" i="1"/>
  <c r="E584" i="1"/>
  <c r="E585" i="1"/>
  <c r="E586" i="1"/>
  <c r="E587" i="1"/>
  <c r="E62" i="1"/>
  <c r="E588" i="1"/>
  <c r="E63" i="1"/>
  <c r="E64" i="1"/>
  <c r="E589" i="1"/>
  <c r="E590" i="1"/>
  <c r="E65" i="1"/>
  <c r="E591" i="1"/>
  <c r="E592" i="1"/>
  <c r="E593" i="1"/>
  <c r="E594" i="1"/>
  <c r="E595" i="1"/>
  <c r="E66" i="1"/>
  <c r="E596" i="1"/>
  <c r="E597" i="1"/>
  <c r="E598" i="1"/>
  <c r="E599" i="1"/>
  <c r="E600" i="1"/>
  <c r="E67" i="1"/>
  <c r="E68" i="1"/>
  <c r="E601" i="1"/>
  <c r="E602" i="1"/>
  <c r="E603" i="1"/>
  <c r="E604" i="1"/>
  <c r="E605" i="1"/>
  <c r="E606" i="1"/>
  <c r="E69" i="1"/>
  <c r="E70" i="1"/>
  <c r="E607" i="1"/>
  <c r="E71" i="1"/>
  <c r="E608" i="1"/>
  <c r="E609" i="1"/>
  <c r="E72" i="1"/>
  <c r="E610" i="1"/>
  <c r="E73" i="1"/>
  <c r="E74" i="1"/>
  <c r="E75" i="1"/>
  <c r="E76" i="1"/>
  <c r="E77" i="1"/>
  <c r="E611" i="1"/>
  <c r="E612" i="1"/>
  <c r="E78" i="1"/>
  <c r="E613" i="1"/>
  <c r="E614" i="1"/>
  <c r="E615" i="1"/>
  <c r="E616" i="1"/>
  <c r="E617" i="1"/>
  <c r="E79" i="1"/>
  <c r="E618" i="1"/>
  <c r="E80" i="1"/>
  <c r="E619" i="1"/>
  <c r="E81" i="1"/>
  <c r="E82" i="1"/>
  <c r="E83" i="1"/>
  <c r="E620" i="1"/>
  <c r="E621" i="1"/>
  <c r="E622" i="1"/>
  <c r="E84" i="1"/>
  <c r="E85" i="1"/>
  <c r="E623" i="1"/>
  <c r="E624" i="1"/>
  <c r="E625" i="1"/>
  <c r="E86" i="1"/>
  <c r="E626" i="1"/>
  <c r="E627" i="1"/>
  <c r="E87" i="1"/>
  <c r="E88" i="1"/>
  <c r="E89" i="1"/>
  <c r="E90" i="1"/>
  <c r="E628" i="1"/>
  <c r="E629" i="1"/>
  <c r="E91" i="1"/>
  <c r="E630" i="1"/>
  <c r="E92" i="1"/>
  <c r="E93" i="1"/>
  <c r="E94" i="1"/>
  <c r="E631" i="1"/>
  <c r="E632" i="1"/>
  <c r="E95" i="1"/>
  <c r="E96" i="1"/>
  <c r="E97" i="1"/>
  <c r="E633" i="1"/>
  <c r="E634" i="1"/>
  <c r="E98" i="1"/>
  <c r="E99" i="1"/>
  <c r="E100" i="1"/>
  <c r="E635" i="1"/>
  <c r="E636" i="1"/>
  <c r="E101" i="1"/>
  <c r="E102" i="1"/>
  <c r="E103" i="1"/>
  <c r="E104" i="1"/>
  <c r="E105" i="1"/>
  <c r="E637" i="1"/>
  <c r="E638" i="1"/>
  <c r="E106" i="1"/>
  <c r="E107" i="1"/>
  <c r="E108" i="1"/>
  <c r="E639" i="1"/>
  <c r="E109" i="1"/>
  <c r="E640" i="1"/>
  <c r="E641" i="1"/>
  <c r="E110" i="1"/>
  <c r="E642" i="1"/>
  <c r="E111" i="1"/>
  <c r="E643" i="1"/>
  <c r="E112" i="1"/>
  <c r="E113" i="1"/>
  <c r="E114" i="1"/>
  <c r="E644" i="1"/>
  <c r="E115" i="1"/>
  <c r="E116" i="1"/>
  <c r="E117" i="1"/>
  <c r="E645" i="1"/>
  <c r="E118" i="1"/>
  <c r="E646" i="1"/>
  <c r="E647" i="1"/>
  <c r="E648" i="1"/>
  <c r="E119" i="1"/>
  <c r="E120" i="1"/>
  <c r="E649" i="1"/>
  <c r="E121" i="1"/>
  <c r="E122" i="1"/>
  <c r="E123" i="1"/>
  <c r="E124" i="1"/>
  <c r="E650" i="1"/>
  <c r="E125" i="1"/>
  <c r="E651" i="1"/>
  <c r="E652" i="1"/>
  <c r="E653" i="1"/>
  <c r="E126" i="1"/>
  <c r="E127" i="1"/>
  <c r="E128" i="1"/>
  <c r="E654" i="1"/>
  <c r="E129" i="1"/>
  <c r="E655" i="1"/>
  <c r="E656" i="1"/>
  <c r="E657" i="1"/>
  <c r="E130" i="1"/>
  <c r="E658" i="1"/>
  <c r="E131" i="1"/>
  <c r="E132" i="1"/>
  <c r="E659" i="1"/>
  <c r="E660" i="1"/>
  <c r="E661" i="1"/>
  <c r="E662" i="1"/>
  <c r="E133" i="1"/>
  <c r="E663" i="1"/>
  <c r="E664" i="1"/>
  <c r="E134" i="1"/>
  <c r="E135" i="1"/>
  <c r="E136" i="1"/>
  <c r="E137" i="1"/>
  <c r="E665" i="1"/>
  <c r="E138" i="1"/>
  <c r="E139" i="1"/>
  <c r="E140" i="1"/>
  <c r="E666" i="1"/>
  <c r="E667" i="1"/>
  <c r="E668" i="1"/>
  <c r="E669" i="1"/>
  <c r="E141" i="1"/>
  <c r="E142" i="1"/>
  <c r="E143" i="1"/>
  <c r="E144" i="1"/>
  <c r="E670" i="1"/>
  <c r="E671" i="1"/>
  <c r="E672" i="1"/>
  <c r="E145" i="1"/>
  <c r="E673" i="1"/>
  <c r="E146" i="1"/>
  <c r="E674" i="1"/>
  <c r="E147" i="1"/>
  <c r="E675" i="1"/>
  <c r="E148" i="1"/>
  <c r="E676" i="1"/>
  <c r="E677" i="1"/>
  <c r="E678" i="1"/>
  <c r="E149" i="1"/>
  <c r="E150" i="1"/>
  <c r="E679" i="1"/>
  <c r="E680" i="1"/>
  <c r="E151" i="1"/>
  <c r="E681" i="1"/>
  <c r="E152" i="1"/>
  <c r="E153" i="1"/>
  <c r="E154" i="1"/>
  <c r="E682" i="1"/>
  <c r="E683" i="1"/>
  <c r="E155" i="1"/>
  <c r="E684" i="1"/>
  <c r="E685" i="1"/>
  <c r="E686" i="1"/>
  <c r="E687" i="1"/>
  <c r="E156" i="1"/>
  <c r="E157" i="1"/>
  <c r="E688" i="1"/>
  <c r="E689" i="1"/>
  <c r="E158" i="1"/>
  <c r="E690" i="1"/>
  <c r="E691" i="1"/>
  <c r="E692" i="1"/>
  <c r="E693" i="1"/>
  <c r="E694" i="1"/>
  <c r="E695" i="1"/>
  <c r="E696" i="1"/>
  <c r="E159" i="1"/>
  <c r="E160" i="1"/>
  <c r="E697" i="1"/>
  <c r="E161" i="1"/>
  <c r="E162" i="1"/>
  <c r="E163" i="1"/>
  <c r="E164" i="1"/>
  <c r="E698" i="1"/>
  <c r="E165" i="1"/>
  <c r="E166" i="1"/>
  <c r="E167" i="1"/>
  <c r="E168" i="1"/>
  <c r="E699" i="1"/>
  <c r="E700" i="1"/>
  <c r="E169" i="1"/>
  <c r="E701" i="1"/>
  <c r="E702" i="1"/>
  <c r="E703" i="1"/>
  <c r="E170" i="1"/>
  <c r="E171" i="1"/>
  <c r="E704" i="1"/>
  <c r="E172" i="1"/>
  <c r="E705" i="1"/>
  <c r="E173" i="1"/>
  <c r="E174" i="1"/>
  <c r="E175" i="1"/>
  <c r="E706" i="1"/>
  <c r="E176" i="1"/>
  <c r="E707" i="1"/>
  <c r="E177" i="1"/>
  <c r="E178" i="1"/>
  <c r="E179" i="1"/>
  <c r="E180" i="1"/>
  <c r="E181" i="1"/>
  <c r="E708" i="1"/>
  <c r="E182" i="1"/>
  <c r="E183" i="1"/>
  <c r="E184" i="1"/>
  <c r="E709" i="1"/>
  <c r="E710" i="1"/>
  <c r="E185" i="1"/>
  <c r="E711" i="1"/>
  <c r="E712" i="1"/>
  <c r="E713" i="1"/>
  <c r="E186" i="1"/>
  <c r="E714" i="1"/>
  <c r="E187" i="1"/>
  <c r="E715" i="1"/>
  <c r="E188" i="1"/>
  <c r="E716" i="1"/>
  <c r="E717" i="1"/>
  <c r="E189" i="1"/>
  <c r="E190" i="1"/>
  <c r="E191" i="1"/>
  <c r="E718" i="1"/>
  <c r="E192" i="1"/>
  <c r="E719" i="1"/>
  <c r="E193" i="1"/>
  <c r="E720" i="1"/>
  <c r="E721" i="1"/>
  <c r="E722" i="1"/>
  <c r="E194" i="1"/>
  <c r="E195" i="1"/>
  <c r="E196" i="1"/>
  <c r="E723" i="1"/>
  <c r="E197" i="1"/>
  <c r="E724" i="1"/>
  <c r="E198" i="1"/>
  <c r="E199" i="1"/>
  <c r="E200" i="1"/>
  <c r="E725" i="1"/>
  <c r="E201" i="1"/>
  <c r="E202" i="1"/>
  <c r="E726" i="1"/>
  <c r="E203" i="1"/>
  <c r="E204" i="1"/>
  <c r="E727" i="1"/>
  <c r="E728" i="1"/>
  <c r="E729" i="1"/>
  <c r="E205" i="1"/>
  <c r="E730" i="1"/>
  <c r="E731" i="1"/>
  <c r="E206" i="1"/>
  <c r="E207" i="1"/>
  <c r="E208" i="1"/>
  <c r="E732" i="1"/>
  <c r="E733" i="1"/>
  <c r="E209" i="1"/>
  <c r="E210" i="1"/>
  <c r="E734" i="1"/>
  <c r="E211" i="1"/>
  <c r="E212" i="1"/>
  <c r="E213" i="1"/>
  <c r="E214" i="1"/>
  <c r="E215" i="1"/>
  <c r="E735" i="1"/>
  <c r="E736" i="1"/>
  <c r="E216" i="1"/>
  <c r="E217" i="1"/>
  <c r="E737" i="1"/>
  <c r="E738" i="1"/>
  <c r="E739" i="1"/>
  <c r="E218" i="1"/>
  <c r="E219" i="1"/>
  <c r="E220" i="1"/>
  <c r="E740" i="1"/>
  <c r="E741" i="1"/>
  <c r="E742" i="1"/>
  <c r="E221" i="1"/>
  <c r="E222" i="1"/>
  <c r="E743" i="1"/>
  <c r="E223" i="1"/>
  <c r="E744" i="1"/>
  <c r="E224" i="1"/>
  <c r="E745" i="1"/>
  <c r="E746" i="1"/>
  <c r="E747" i="1"/>
  <c r="E225" i="1"/>
  <c r="E226" i="1"/>
  <c r="E748" i="1"/>
  <c r="E749" i="1"/>
  <c r="E227" i="1"/>
  <c r="E750" i="1"/>
  <c r="E228" i="1"/>
  <c r="E751" i="1"/>
  <c r="E229" i="1"/>
  <c r="E230" i="1"/>
  <c r="E231" i="1"/>
  <c r="E232" i="1"/>
  <c r="E233" i="1"/>
  <c r="E234" i="1"/>
  <c r="E235" i="1"/>
  <c r="E236" i="1"/>
  <c r="E752" i="1"/>
  <c r="E753" i="1"/>
  <c r="E237" i="1"/>
  <c r="E238" i="1"/>
  <c r="E239" i="1"/>
  <c r="E754" i="1"/>
  <c r="E755" i="1"/>
  <c r="E240" i="1"/>
  <c r="E756" i="1"/>
  <c r="E241" i="1"/>
  <c r="E242" i="1"/>
  <c r="E757" i="1"/>
  <c r="E243" i="1"/>
  <c r="E244" i="1"/>
  <c r="E758" i="1"/>
  <c r="E245" i="1"/>
  <c r="E759" i="1"/>
  <c r="E246" i="1"/>
  <c r="E247" i="1"/>
  <c r="E760" i="1"/>
  <c r="E761" i="1"/>
  <c r="E248" i="1"/>
  <c r="E249" i="1"/>
  <c r="E762" i="1"/>
  <c r="E250" i="1"/>
  <c r="E763" i="1"/>
  <c r="E251" i="1"/>
  <c r="E764" i="1"/>
  <c r="E252" i="1"/>
  <c r="E765" i="1"/>
  <c r="E253" i="1"/>
  <c r="E766" i="1"/>
  <c r="E254" i="1"/>
  <c r="E767" i="1"/>
  <c r="E768" i="1"/>
  <c r="E255" i="1"/>
  <c r="E769" i="1"/>
  <c r="E770" i="1"/>
  <c r="E256" i="1"/>
  <c r="E771" i="1"/>
  <c r="E772" i="1"/>
  <c r="E773" i="1"/>
  <c r="E774" i="1"/>
  <c r="E775" i="1"/>
  <c r="E776" i="1"/>
  <c r="E257" i="1"/>
  <c r="E777" i="1"/>
  <c r="E258" i="1"/>
  <c r="E259" i="1"/>
  <c r="E260" i="1"/>
  <c r="E778" i="1"/>
  <c r="E261" i="1"/>
  <c r="E262" i="1"/>
  <c r="E263" i="1"/>
  <c r="E779" i="1"/>
  <c r="E264" i="1"/>
  <c r="E265" i="1"/>
  <c r="E266" i="1"/>
  <c r="E780" i="1"/>
  <c r="E267" i="1"/>
  <c r="E781" i="1"/>
  <c r="E268" i="1"/>
  <c r="E782" i="1"/>
  <c r="E269" i="1"/>
  <c r="E783" i="1"/>
  <c r="E270" i="1"/>
  <c r="E271" i="1"/>
  <c r="E784" i="1"/>
  <c r="E272" i="1"/>
  <c r="E273" i="1"/>
  <c r="E785" i="1"/>
  <c r="E786" i="1"/>
  <c r="E787" i="1"/>
  <c r="E788" i="1"/>
  <c r="E789" i="1"/>
  <c r="E790" i="1"/>
  <c r="E274" i="1"/>
  <c r="E791" i="1"/>
  <c r="E275" i="1"/>
  <c r="E276" i="1"/>
  <c r="E792" i="1"/>
  <c r="E277" i="1"/>
  <c r="E278" i="1"/>
  <c r="E279" i="1"/>
  <c r="E280" i="1"/>
  <c r="E793" i="1"/>
  <c r="E281" i="1"/>
  <c r="E282" i="1"/>
  <c r="E283" i="1"/>
  <c r="E794" i="1"/>
  <c r="E795" i="1"/>
  <c r="E284" i="1"/>
  <c r="E285" i="1"/>
  <c r="E286" i="1"/>
  <c r="E796" i="1"/>
  <c r="E797" i="1"/>
  <c r="E798" i="1"/>
  <c r="E287" i="1"/>
  <c r="E288" i="1"/>
  <c r="E289" i="1"/>
  <c r="E799" i="1"/>
  <c r="E290" i="1"/>
  <c r="E291" i="1"/>
  <c r="E292" i="1"/>
  <c r="E800" i="1"/>
  <c r="E801" i="1"/>
  <c r="E293" i="1"/>
  <c r="E294" i="1"/>
  <c r="E295" i="1"/>
  <c r="E296" i="1"/>
  <c r="E802" i="1"/>
  <c r="E297" i="1"/>
  <c r="E298" i="1"/>
  <c r="E299" i="1"/>
  <c r="E300" i="1"/>
  <c r="E803" i="1"/>
  <c r="E804" i="1"/>
  <c r="E805" i="1"/>
  <c r="E806" i="1"/>
  <c r="E301" i="1"/>
  <c r="E302" i="1"/>
  <c r="E303" i="1"/>
  <c r="E304" i="1"/>
  <c r="E305" i="1"/>
  <c r="E807" i="1"/>
  <c r="E306" i="1"/>
  <c r="E808" i="1"/>
  <c r="E809" i="1"/>
  <c r="E307" i="1"/>
  <c r="E308" i="1"/>
  <c r="E309" i="1"/>
  <c r="E310" i="1"/>
  <c r="E311" i="1"/>
  <c r="E312" i="1"/>
  <c r="E313" i="1"/>
  <c r="E810" i="1"/>
  <c r="E314" i="1"/>
  <c r="E811" i="1"/>
  <c r="E812" i="1"/>
  <c r="E813" i="1"/>
  <c r="E814" i="1"/>
  <c r="E315" i="1"/>
  <c r="E815" i="1"/>
  <c r="E816" i="1"/>
  <c r="E316" i="1"/>
  <c r="E317" i="1"/>
  <c r="E318" i="1"/>
  <c r="E319" i="1"/>
  <c r="E320" i="1"/>
  <c r="E321" i="1"/>
  <c r="E322" i="1"/>
  <c r="E817" i="1"/>
  <c r="E818" i="1"/>
  <c r="E323" i="1"/>
  <c r="E819" i="1"/>
  <c r="E820" i="1"/>
  <c r="E324" i="1"/>
  <c r="E325" i="1"/>
  <c r="E821" i="1"/>
  <c r="E822" i="1"/>
  <c r="E823" i="1"/>
  <c r="E824" i="1"/>
  <c r="E825" i="1"/>
  <c r="E326" i="1"/>
  <c r="E327" i="1"/>
  <c r="E826" i="1"/>
  <c r="E328" i="1"/>
  <c r="E329" i="1"/>
  <c r="E330" i="1"/>
  <c r="E331" i="1"/>
  <c r="E332" i="1"/>
  <c r="E827" i="1"/>
  <c r="E828" i="1"/>
  <c r="E333" i="1"/>
  <c r="E334" i="1"/>
  <c r="E335" i="1"/>
  <c r="E336" i="1"/>
  <c r="E829" i="1"/>
  <c r="E337" i="1"/>
  <c r="E830" i="1"/>
  <c r="E831" i="1"/>
  <c r="E338" i="1"/>
  <c r="E339" i="1"/>
  <c r="E340" i="1"/>
  <c r="E832" i="1"/>
  <c r="E341" i="1"/>
  <c r="E342" i="1"/>
  <c r="E343" i="1"/>
  <c r="E344" i="1"/>
  <c r="E345" i="1"/>
  <c r="E833" i="1"/>
  <c r="E346" i="1"/>
  <c r="E834" i="1"/>
  <c r="E347" i="1"/>
  <c r="E348" i="1"/>
  <c r="E349" i="1"/>
  <c r="E835" i="1"/>
  <c r="E350" i="1"/>
  <c r="E351" i="1"/>
  <c r="E352" i="1"/>
  <c r="E836" i="1"/>
  <c r="E837" i="1"/>
  <c r="E838" i="1"/>
  <c r="E839" i="1"/>
  <c r="E353" i="1"/>
  <c r="E354" i="1"/>
  <c r="E355" i="1"/>
  <c r="E840" i="1"/>
  <c r="E356" i="1"/>
  <c r="E357" i="1"/>
  <c r="E841" i="1"/>
  <c r="E842" i="1"/>
  <c r="E358" i="1"/>
  <c r="E843" i="1"/>
  <c r="E844" i="1"/>
  <c r="E359" i="1"/>
  <c r="E845" i="1"/>
  <c r="E846" i="1"/>
  <c r="E360" i="1"/>
  <c r="E847" i="1"/>
  <c r="E848" i="1"/>
  <c r="E849" i="1"/>
  <c r="E850" i="1"/>
  <c r="E361" i="1"/>
  <c r="E851" i="1"/>
  <c r="E852" i="1"/>
  <c r="E362" i="1"/>
  <c r="E363" i="1"/>
  <c r="E364" i="1"/>
  <c r="E365" i="1"/>
  <c r="E853" i="1"/>
  <c r="M366" i="1" a="1"/>
  <c r="M366" i="1" s="1"/>
  <c r="N366" i="1" s="1"/>
  <c r="M367" i="1" a="1"/>
  <c r="M367" i="1" s="1"/>
  <c r="N367" i="1" s="1"/>
  <c r="M368" i="1" a="1"/>
  <c r="M368" i="1" s="1"/>
  <c r="N368" i="1" s="1"/>
  <c r="M369" i="1" a="1"/>
  <c r="M369" i="1" s="1"/>
  <c r="N369" i="1" s="1"/>
  <c r="M370" i="1" a="1"/>
  <c r="M370" i="1" s="1"/>
  <c r="N370" i="1" s="1"/>
  <c r="M371" i="1" a="1"/>
  <c r="M371" i="1" s="1"/>
  <c r="N371" i="1" s="1"/>
  <c r="M372" i="1" a="1"/>
  <c r="M372" i="1" s="1"/>
  <c r="N372" i="1" s="1"/>
  <c r="M373" i="1" a="1"/>
  <c r="M373" i="1" s="1"/>
  <c r="N373" i="1" s="1"/>
  <c r="M374" i="1" a="1"/>
  <c r="M374" i="1" s="1"/>
  <c r="N374" i="1" s="1"/>
  <c r="M375" i="1" a="1"/>
  <c r="M375" i="1" s="1"/>
  <c r="N375" i="1" s="1"/>
  <c r="M376" i="1" a="1"/>
  <c r="M376" i="1" s="1"/>
  <c r="N376" i="1" s="1"/>
  <c r="M377" i="1" a="1"/>
  <c r="M377" i="1" s="1"/>
  <c r="N377" i="1" s="1"/>
  <c r="M378" i="1" a="1"/>
  <c r="M378" i="1" s="1"/>
  <c r="N378" i="1" s="1"/>
  <c r="M379" i="1" a="1"/>
  <c r="M379" i="1" s="1"/>
  <c r="N379" i="1" s="1"/>
  <c r="M380" i="1" a="1"/>
  <c r="M380" i="1" s="1"/>
  <c r="N380" i="1" s="1"/>
  <c r="M381" i="1" a="1"/>
  <c r="M381" i="1" s="1"/>
  <c r="N381" i="1" s="1"/>
  <c r="M382" i="1" a="1"/>
  <c r="M382" i="1" s="1"/>
  <c r="N382" i="1" s="1"/>
  <c r="M383" i="1" a="1"/>
  <c r="M383" i="1" s="1"/>
  <c r="N383" i="1" s="1"/>
  <c r="M384" i="1" a="1"/>
  <c r="M384" i="1" s="1"/>
  <c r="N384" i="1" s="1"/>
  <c r="M385" i="1" a="1"/>
  <c r="M385" i="1" s="1"/>
  <c r="N385" i="1" s="1"/>
  <c r="M386" i="1" a="1"/>
  <c r="M386" i="1" s="1"/>
  <c r="N386" i="1" s="1"/>
  <c r="M387" i="1" a="1"/>
  <c r="M387" i="1" s="1"/>
  <c r="N387" i="1" s="1"/>
  <c r="M388" i="1" a="1"/>
  <c r="M388" i="1" s="1"/>
  <c r="N388" i="1" s="1"/>
  <c r="M389" i="1" a="1"/>
  <c r="M389" i="1" s="1"/>
  <c r="N389" i="1" s="1"/>
  <c r="M390" i="1" a="1"/>
  <c r="M390" i="1" s="1"/>
  <c r="N390" i="1" s="1"/>
  <c r="M391" i="1" a="1"/>
  <c r="M391" i="1" s="1"/>
  <c r="N391" i="1" s="1"/>
  <c r="M392" i="1" a="1"/>
  <c r="M392" i="1" s="1"/>
  <c r="N392" i="1" s="1"/>
  <c r="M393" i="1" a="1"/>
  <c r="M393" i="1" s="1"/>
  <c r="N393" i="1" s="1"/>
  <c r="M2" i="1" a="1"/>
  <c r="M2" i="1" s="1"/>
  <c r="N2" i="1" s="1"/>
  <c r="M394" i="1" a="1"/>
  <c r="M394" i="1" s="1"/>
  <c r="N394" i="1" s="1"/>
  <c r="M395" i="1" a="1"/>
  <c r="M395" i="1" s="1"/>
  <c r="N395" i="1" s="1"/>
  <c r="M396" i="1" a="1"/>
  <c r="M396" i="1" s="1"/>
  <c r="N396" i="1" s="1"/>
  <c r="M397" i="1" a="1"/>
  <c r="M397" i="1" s="1"/>
  <c r="N397" i="1" s="1"/>
  <c r="M398" i="1" a="1"/>
  <c r="M398" i="1" s="1"/>
  <c r="N398" i="1" s="1"/>
  <c r="M399" i="1" a="1"/>
  <c r="M399" i="1" s="1"/>
  <c r="N399" i="1" s="1"/>
  <c r="M3" i="1" a="1"/>
  <c r="M3" i="1" s="1"/>
  <c r="N3" i="1" s="1"/>
  <c r="M400" i="1" a="1"/>
  <c r="M400" i="1" s="1"/>
  <c r="N400" i="1" s="1"/>
  <c r="M401" i="1" a="1"/>
  <c r="M401" i="1" s="1"/>
  <c r="N401" i="1" s="1"/>
  <c r="M4" i="1" a="1"/>
  <c r="M4" i="1" s="1"/>
  <c r="N4" i="1" s="1"/>
  <c r="M402" i="1" a="1"/>
  <c r="M402" i="1" s="1"/>
  <c r="N402" i="1" s="1"/>
  <c r="M403" i="1" a="1"/>
  <c r="M403" i="1" s="1"/>
  <c r="N403" i="1" s="1"/>
  <c r="M404" i="1" a="1"/>
  <c r="M404" i="1" s="1"/>
  <c r="N404" i="1" s="1"/>
  <c r="M405" i="1" a="1"/>
  <c r="M405" i="1" s="1"/>
  <c r="N405" i="1" s="1"/>
  <c r="M406" i="1" a="1"/>
  <c r="M406" i="1" s="1"/>
  <c r="N406" i="1" s="1"/>
  <c r="M5" i="1" a="1"/>
  <c r="M5" i="1" s="1"/>
  <c r="N5" i="1" s="1"/>
  <c r="M407" i="1" a="1"/>
  <c r="M407" i="1" s="1"/>
  <c r="N407" i="1" s="1"/>
  <c r="M408" i="1" a="1"/>
  <c r="M408" i="1" s="1"/>
  <c r="N408" i="1" s="1"/>
  <c r="M409" i="1" a="1"/>
  <c r="M409" i="1" s="1"/>
  <c r="N409" i="1" s="1"/>
  <c r="M410" i="1" a="1"/>
  <c r="M410" i="1" s="1"/>
  <c r="N410" i="1" s="1"/>
  <c r="M411" i="1" a="1"/>
  <c r="M411" i="1" s="1"/>
  <c r="N411" i="1" s="1"/>
  <c r="M412" i="1" a="1"/>
  <c r="M412" i="1" s="1"/>
  <c r="N412" i="1" s="1"/>
  <c r="M413" i="1" a="1"/>
  <c r="M413" i="1" s="1"/>
  <c r="N413" i="1" s="1"/>
  <c r="M414" i="1" a="1"/>
  <c r="M414" i="1" s="1"/>
  <c r="N414" i="1" s="1"/>
  <c r="M415" i="1" a="1"/>
  <c r="M415" i="1" s="1"/>
  <c r="N415" i="1" s="1"/>
  <c r="M416" i="1" a="1"/>
  <c r="M416" i="1" s="1"/>
  <c r="N416" i="1" s="1"/>
  <c r="M417" i="1" a="1"/>
  <c r="M417" i="1" s="1"/>
  <c r="N417" i="1" s="1"/>
  <c r="M418" i="1" a="1"/>
  <c r="M418" i="1" s="1"/>
  <c r="N418" i="1" s="1"/>
  <c r="M419" i="1" a="1"/>
  <c r="M419" i="1" s="1"/>
  <c r="N419" i="1" s="1"/>
  <c r="M6" i="1" a="1"/>
  <c r="M6" i="1" s="1"/>
  <c r="N6" i="1" s="1"/>
  <c r="M420" i="1" a="1"/>
  <c r="M420" i="1" s="1"/>
  <c r="N420" i="1" s="1"/>
  <c r="M421" i="1" a="1"/>
  <c r="M421" i="1" s="1"/>
  <c r="N421" i="1" s="1"/>
  <c r="M7" i="1" a="1"/>
  <c r="M7" i="1" s="1"/>
  <c r="N7" i="1" s="1"/>
  <c r="M422" i="1" a="1"/>
  <c r="M422" i="1" s="1"/>
  <c r="N422" i="1" s="1"/>
  <c r="M423" i="1" a="1"/>
  <c r="M423" i="1" s="1"/>
  <c r="N423" i="1" s="1"/>
  <c r="M424" i="1" a="1"/>
  <c r="M424" i="1" s="1"/>
  <c r="N424" i="1" s="1"/>
  <c r="M425" i="1" a="1"/>
  <c r="M425" i="1" s="1"/>
  <c r="N425" i="1" s="1"/>
  <c r="M426" i="1" a="1"/>
  <c r="M426" i="1" s="1"/>
  <c r="N426" i="1" s="1"/>
  <c r="M427" i="1" a="1"/>
  <c r="M427" i="1" s="1"/>
  <c r="N427" i="1" s="1"/>
  <c r="M428" i="1" a="1"/>
  <c r="M428" i="1" s="1"/>
  <c r="N428" i="1" s="1"/>
  <c r="M8" i="1" a="1"/>
  <c r="M8" i="1" s="1"/>
  <c r="N8" i="1" s="1"/>
  <c r="M429" i="1" a="1"/>
  <c r="M429" i="1" s="1"/>
  <c r="N429" i="1" s="1"/>
  <c r="M430" i="1" a="1"/>
  <c r="M430" i="1" s="1"/>
  <c r="N430" i="1" s="1"/>
  <c r="M431" i="1" a="1"/>
  <c r="M431" i="1" s="1"/>
  <c r="N431" i="1" s="1"/>
  <c r="M432" i="1" a="1"/>
  <c r="M432" i="1" s="1"/>
  <c r="N432" i="1" s="1"/>
  <c r="M433" i="1" a="1"/>
  <c r="M433" i="1" s="1"/>
  <c r="N433" i="1" s="1"/>
  <c r="M434" i="1" a="1"/>
  <c r="M434" i="1" s="1"/>
  <c r="N434" i="1" s="1"/>
  <c r="M435" i="1" a="1"/>
  <c r="M435" i="1" s="1"/>
  <c r="N435" i="1" s="1"/>
  <c r="M436" i="1" a="1"/>
  <c r="M436" i="1" s="1"/>
  <c r="N436" i="1" s="1"/>
  <c r="M437" i="1" a="1"/>
  <c r="M437" i="1" s="1"/>
  <c r="N437" i="1" s="1"/>
  <c r="M438" i="1" a="1"/>
  <c r="M438" i="1" s="1"/>
  <c r="N438" i="1" s="1"/>
  <c r="M439" i="1" a="1"/>
  <c r="M439" i="1" s="1"/>
  <c r="N439" i="1" s="1"/>
  <c r="M9" i="1" a="1"/>
  <c r="M9" i="1" s="1"/>
  <c r="N9" i="1" s="1"/>
  <c r="M440" i="1" a="1"/>
  <c r="M440" i="1" s="1"/>
  <c r="N440" i="1" s="1"/>
  <c r="M441" i="1" a="1"/>
  <c r="M441" i="1" s="1"/>
  <c r="N441" i="1" s="1"/>
  <c r="M442" i="1" a="1"/>
  <c r="M442" i="1" s="1"/>
  <c r="N442" i="1" s="1"/>
  <c r="M443" i="1" a="1"/>
  <c r="M443" i="1" s="1"/>
  <c r="N443" i="1" s="1"/>
  <c r="M10" i="1" a="1"/>
  <c r="M10" i="1" s="1"/>
  <c r="N10" i="1" s="1"/>
  <c r="M444" i="1" a="1"/>
  <c r="M444" i="1" s="1"/>
  <c r="N444" i="1" s="1"/>
  <c r="M445" i="1" a="1"/>
  <c r="M445" i="1" s="1"/>
  <c r="N445" i="1" s="1"/>
  <c r="M446" i="1" a="1"/>
  <c r="M446" i="1" s="1"/>
  <c r="N446" i="1" s="1"/>
  <c r="M447" i="1" a="1"/>
  <c r="M447" i="1" s="1"/>
  <c r="N447" i="1" s="1"/>
  <c r="M448" i="1" a="1"/>
  <c r="M448" i="1" s="1"/>
  <c r="N448" i="1" s="1"/>
  <c r="M449" i="1" a="1"/>
  <c r="M449" i="1" s="1"/>
  <c r="N449" i="1" s="1"/>
  <c r="M450" i="1" a="1"/>
  <c r="M450" i="1" s="1"/>
  <c r="N450" i="1" s="1"/>
  <c r="M451" i="1" a="1"/>
  <c r="M451" i="1" s="1"/>
  <c r="N451" i="1" s="1"/>
  <c r="M452" i="1" a="1"/>
  <c r="M452" i="1" s="1"/>
  <c r="N452" i="1" s="1"/>
  <c r="M453" i="1" a="1"/>
  <c r="M453" i="1" s="1"/>
  <c r="N453" i="1" s="1"/>
  <c r="M454" i="1" a="1"/>
  <c r="M454" i="1" s="1"/>
  <c r="N454" i="1" s="1"/>
  <c r="M455" i="1" a="1"/>
  <c r="M455" i="1" s="1"/>
  <c r="N455" i="1" s="1"/>
  <c r="M456" i="1" a="1"/>
  <c r="M456" i="1" s="1"/>
  <c r="N456" i="1" s="1"/>
  <c r="M457" i="1" a="1"/>
  <c r="M457" i="1" s="1"/>
  <c r="N457" i="1" s="1"/>
  <c r="M458" i="1" a="1"/>
  <c r="M458" i="1" s="1"/>
  <c r="N458" i="1" s="1"/>
  <c r="M11" i="1" a="1"/>
  <c r="M11" i="1" s="1"/>
  <c r="N11" i="1" s="1"/>
  <c r="M12" i="1" a="1"/>
  <c r="M12" i="1" s="1"/>
  <c r="N12" i="1" s="1"/>
  <c r="M13" i="1" a="1"/>
  <c r="M13" i="1" s="1"/>
  <c r="N13" i="1" s="1"/>
  <c r="M459" i="1" a="1"/>
  <c r="M459" i="1" s="1"/>
  <c r="N459" i="1" s="1"/>
  <c r="M14" i="1" a="1"/>
  <c r="M14" i="1" s="1"/>
  <c r="N14" i="1" s="1"/>
  <c r="M460" i="1" a="1"/>
  <c r="M460" i="1" s="1"/>
  <c r="N460" i="1" s="1"/>
  <c r="M461" i="1" a="1"/>
  <c r="M461" i="1" s="1"/>
  <c r="N461" i="1" s="1"/>
  <c r="M15" i="1" a="1"/>
  <c r="M15" i="1" s="1"/>
  <c r="N15" i="1" s="1"/>
  <c r="M16" i="1" a="1"/>
  <c r="M16" i="1" s="1"/>
  <c r="N16" i="1" s="1"/>
  <c r="M462" i="1" a="1"/>
  <c r="M462" i="1"/>
  <c r="N462" i="1" s="1"/>
  <c r="M463" i="1" a="1"/>
  <c r="M463" i="1" s="1"/>
  <c r="N463" i="1" s="1"/>
  <c r="M464" i="1" a="1"/>
  <c r="M464" i="1" s="1"/>
  <c r="N464" i="1" s="1"/>
  <c r="M17" i="1" a="1"/>
  <c r="M17" i="1" s="1"/>
  <c r="N17" i="1" s="1"/>
  <c r="M465" i="1" a="1"/>
  <c r="M465" i="1" s="1"/>
  <c r="N465" i="1" s="1"/>
  <c r="M466" i="1" a="1"/>
  <c r="M466" i="1" s="1"/>
  <c r="N466" i="1" s="1"/>
  <c r="M18" i="1" a="1"/>
  <c r="M18" i="1" s="1"/>
  <c r="N18" i="1" s="1"/>
  <c r="M467" i="1" a="1"/>
  <c r="M467" i="1" s="1"/>
  <c r="N467" i="1" s="1"/>
  <c r="M19" i="1" a="1"/>
  <c r="M19" i="1" s="1"/>
  <c r="N19" i="1" s="1"/>
  <c r="M468" i="1" a="1"/>
  <c r="M468" i="1" s="1"/>
  <c r="N468" i="1" s="1"/>
  <c r="M20" i="1" a="1"/>
  <c r="M20" i="1" s="1"/>
  <c r="N20" i="1" s="1"/>
  <c r="M469" i="1" a="1"/>
  <c r="M469" i="1" s="1"/>
  <c r="N469" i="1" s="1"/>
  <c r="M21" i="1" a="1"/>
  <c r="M21" i="1" s="1"/>
  <c r="N21" i="1" s="1"/>
  <c r="M470" i="1" a="1"/>
  <c r="M470" i="1" s="1"/>
  <c r="N470" i="1" s="1"/>
  <c r="M471" i="1" a="1"/>
  <c r="M471" i="1" s="1"/>
  <c r="N471" i="1" s="1"/>
  <c r="M472" i="1" a="1"/>
  <c r="M472" i="1" s="1"/>
  <c r="N472" i="1" s="1"/>
  <c r="M473" i="1" a="1"/>
  <c r="M473" i="1" s="1"/>
  <c r="N473" i="1" s="1"/>
  <c r="M474" i="1" a="1"/>
  <c r="M474" i="1" s="1"/>
  <c r="N474" i="1" s="1"/>
  <c r="M475" i="1" a="1"/>
  <c r="M475" i="1" s="1"/>
  <c r="N475" i="1" s="1"/>
  <c r="M476" i="1" a="1"/>
  <c r="M476" i="1" s="1"/>
  <c r="N476" i="1" s="1"/>
  <c r="M477" i="1" a="1"/>
  <c r="M477" i="1" s="1"/>
  <c r="N477" i="1" s="1"/>
  <c r="M478" i="1" a="1"/>
  <c r="M478" i="1" s="1"/>
  <c r="N478" i="1" s="1"/>
  <c r="M479" i="1" a="1"/>
  <c r="M479" i="1" s="1"/>
  <c r="N479" i="1" s="1"/>
  <c r="M480" i="1" a="1"/>
  <c r="M480" i="1" s="1"/>
  <c r="N480" i="1" s="1"/>
  <c r="M481" i="1" a="1"/>
  <c r="M481" i="1" s="1"/>
  <c r="N481" i="1" s="1"/>
  <c r="M482" i="1" a="1"/>
  <c r="M482" i="1" s="1"/>
  <c r="N482" i="1" s="1"/>
  <c r="M483" i="1" a="1"/>
  <c r="M483" i="1" s="1"/>
  <c r="N483" i="1" s="1"/>
  <c r="M484" i="1" a="1"/>
  <c r="M484" i="1" s="1"/>
  <c r="N484" i="1" s="1"/>
  <c r="M485" i="1" a="1"/>
  <c r="M485" i="1" s="1"/>
  <c r="N485" i="1" s="1"/>
  <c r="M486" i="1" a="1"/>
  <c r="M486" i="1" s="1"/>
  <c r="N486" i="1" s="1"/>
  <c r="M487" i="1" a="1"/>
  <c r="M487" i="1" s="1"/>
  <c r="N487" i="1" s="1"/>
  <c r="M488" i="1" a="1"/>
  <c r="M488" i="1" s="1"/>
  <c r="N488" i="1" s="1"/>
  <c r="M22" i="1" a="1"/>
  <c r="M22" i="1" s="1"/>
  <c r="N22" i="1" s="1"/>
  <c r="M489" i="1" a="1"/>
  <c r="M489" i="1" s="1"/>
  <c r="N489" i="1" s="1"/>
  <c r="M23" i="1" a="1"/>
  <c r="M23" i="1" s="1"/>
  <c r="N23" i="1" s="1"/>
  <c r="M490" i="1" a="1"/>
  <c r="M490" i="1" s="1"/>
  <c r="N490" i="1" s="1"/>
  <c r="M491" i="1" a="1"/>
  <c r="M491" i="1" s="1"/>
  <c r="N491" i="1" s="1"/>
  <c r="M24" i="1" a="1"/>
  <c r="M24" i="1" s="1"/>
  <c r="N24" i="1" s="1"/>
  <c r="M492" i="1" a="1"/>
  <c r="M492" i="1" s="1"/>
  <c r="N492" i="1" s="1"/>
  <c r="M493" i="1" a="1"/>
  <c r="M493" i="1" s="1"/>
  <c r="N493" i="1" s="1"/>
  <c r="M494" i="1" a="1"/>
  <c r="M494" i="1" s="1"/>
  <c r="N494" i="1" s="1"/>
  <c r="M495" i="1" a="1"/>
  <c r="M495" i="1" s="1"/>
  <c r="N495" i="1" s="1"/>
  <c r="M496" i="1" a="1"/>
  <c r="M496" i="1" s="1"/>
  <c r="N496" i="1" s="1"/>
  <c r="M25" i="1" a="1"/>
  <c r="M25" i="1" s="1"/>
  <c r="N25" i="1" s="1"/>
  <c r="M497" i="1" a="1"/>
  <c r="M497" i="1" s="1"/>
  <c r="N497" i="1" s="1"/>
  <c r="M498" i="1" a="1"/>
  <c r="M498" i="1" s="1"/>
  <c r="N498" i="1" s="1"/>
  <c r="M499" i="1" a="1"/>
  <c r="M499" i="1" s="1"/>
  <c r="N499" i="1" s="1"/>
  <c r="M26" i="1" a="1"/>
  <c r="M26" i="1" s="1"/>
  <c r="N26" i="1" s="1"/>
  <c r="M500" i="1" a="1"/>
  <c r="M500" i="1" s="1"/>
  <c r="N500" i="1" s="1"/>
  <c r="M501" i="1" a="1"/>
  <c r="M501" i="1" s="1"/>
  <c r="N501" i="1" s="1"/>
  <c r="M502" i="1" a="1"/>
  <c r="M502" i="1" s="1"/>
  <c r="N502" i="1" s="1"/>
  <c r="M503" i="1" a="1"/>
  <c r="M503" i="1" s="1"/>
  <c r="N503" i="1" s="1"/>
  <c r="M504" i="1" a="1"/>
  <c r="M504" i="1" s="1"/>
  <c r="N504" i="1" s="1"/>
  <c r="M505" i="1" a="1"/>
  <c r="M505" i="1" s="1"/>
  <c r="N505" i="1" s="1"/>
  <c r="M506" i="1" a="1"/>
  <c r="M506" i="1" s="1"/>
  <c r="N506" i="1" s="1"/>
  <c r="M507" i="1" a="1"/>
  <c r="M507" i="1" s="1"/>
  <c r="N507" i="1" s="1"/>
  <c r="M508" i="1" a="1"/>
  <c r="M508" i="1" s="1"/>
  <c r="N508" i="1" s="1"/>
  <c r="M27" i="1" a="1"/>
  <c r="M27" i="1" s="1"/>
  <c r="N27" i="1" s="1"/>
  <c r="M509" i="1" a="1"/>
  <c r="M509" i="1" s="1"/>
  <c r="N509" i="1" s="1"/>
  <c r="M510" i="1" a="1"/>
  <c r="M510" i="1" s="1"/>
  <c r="N510" i="1" s="1"/>
  <c r="M511" i="1" a="1"/>
  <c r="M511" i="1" s="1"/>
  <c r="N511" i="1" s="1"/>
  <c r="M28" i="1" a="1"/>
  <c r="M28" i="1" s="1"/>
  <c r="N28" i="1" s="1"/>
  <c r="M512" i="1" a="1"/>
  <c r="M512" i="1" s="1"/>
  <c r="N512" i="1" s="1"/>
  <c r="M513" i="1" a="1"/>
  <c r="M513" i="1" s="1"/>
  <c r="N513" i="1" s="1"/>
  <c r="M514" i="1" a="1"/>
  <c r="M514" i="1" s="1"/>
  <c r="N514" i="1" s="1"/>
  <c r="M515" i="1" a="1"/>
  <c r="M515" i="1" s="1"/>
  <c r="N515" i="1" s="1"/>
  <c r="M516" i="1" a="1"/>
  <c r="M516" i="1" s="1"/>
  <c r="N516" i="1" s="1"/>
  <c r="M517" i="1" a="1"/>
  <c r="M517" i="1" s="1"/>
  <c r="N517" i="1" s="1"/>
  <c r="M29" i="1" a="1"/>
  <c r="M29" i="1" s="1"/>
  <c r="N29" i="1" s="1"/>
  <c r="M518" i="1" a="1"/>
  <c r="M518" i="1" s="1"/>
  <c r="N518" i="1" s="1"/>
  <c r="M30" i="1" a="1"/>
  <c r="M30" i="1" s="1"/>
  <c r="N30" i="1" s="1"/>
  <c r="M519" i="1" a="1"/>
  <c r="M519" i="1" s="1"/>
  <c r="N519" i="1" s="1"/>
  <c r="M520" i="1" a="1"/>
  <c r="M520" i="1" s="1"/>
  <c r="N520" i="1" s="1"/>
  <c r="M31" i="1" a="1"/>
  <c r="M31" i="1" s="1"/>
  <c r="N31" i="1" s="1"/>
  <c r="M521" i="1" a="1"/>
  <c r="M521" i="1" s="1"/>
  <c r="N521" i="1" s="1"/>
  <c r="M522" i="1" a="1"/>
  <c r="M522" i="1" s="1"/>
  <c r="N522" i="1" s="1"/>
  <c r="M523" i="1" a="1"/>
  <c r="M523" i="1" s="1"/>
  <c r="N523" i="1" s="1"/>
  <c r="M524" i="1" a="1"/>
  <c r="M524" i="1" s="1"/>
  <c r="N524" i="1" s="1"/>
  <c r="M525" i="1" a="1"/>
  <c r="M525" i="1" s="1"/>
  <c r="N525" i="1" s="1"/>
  <c r="M526" i="1" a="1"/>
  <c r="M526" i="1" s="1"/>
  <c r="N526" i="1" s="1"/>
  <c r="M527" i="1" a="1"/>
  <c r="M527" i="1" s="1"/>
  <c r="N527" i="1" s="1"/>
  <c r="M528" i="1" a="1"/>
  <c r="M528" i="1" s="1"/>
  <c r="N528" i="1" s="1"/>
  <c r="M529" i="1" a="1"/>
  <c r="M529" i="1" s="1"/>
  <c r="N529" i="1" s="1"/>
  <c r="M530" i="1" a="1"/>
  <c r="M530" i="1" s="1"/>
  <c r="N530" i="1" s="1"/>
  <c r="M531" i="1" a="1"/>
  <c r="M531" i="1" s="1"/>
  <c r="N531" i="1" s="1"/>
  <c r="M532" i="1" a="1"/>
  <c r="M532" i="1" s="1"/>
  <c r="N532" i="1" s="1"/>
  <c r="M533" i="1" a="1"/>
  <c r="M533" i="1" s="1"/>
  <c r="N533" i="1" s="1"/>
  <c r="M534" i="1" a="1"/>
  <c r="M534" i="1" s="1"/>
  <c r="N534" i="1" s="1"/>
  <c r="M535" i="1" a="1"/>
  <c r="M535" i="1" s="1"/>
  <c r="N535" i="1" s="1"/>
  <c r="M32" i="1" a="1"/>
  <c r="M32" i="1" s="1"/>
  <c r="N32" i="1" s="1"/>
  <c r="M536" i="1" a="1"/>
  <c r="M536" i="1" s="1"/>
  <c r="N536" i="1" s="1"/>
  <c r="M537" i="1" a="1"/>
  <c r="M537" i="1" s="1"/>
  <c r="N537" i="1" s="1"/>
  <c r="M538" i="1" a="1"/>
  <c r="M538" i="1" s="1"/>
  <c r="N538" i="1" s="1"/>
  <c r="M539" i="1" a="1"/>
  <c r="M539" i="1" s="1"/>
  <c r="N539" i="1" s="1"/>
  <c r="M540" i="1" a="1"/>
  <c r="M540" i="1" s="1"/>
  <c r="N540" i="1" s="1"/>
  <c r="M541" i="1" a="1"/>
  <c r="M541" i="1" s="1"/>
  <c r="N541" i="1" s="1"/>
  <c r="M542" i="1" a="1"/>
  <c r="M542" i="1" s="1"/>
  <c r="N542" i="1" s="1"/>
  <c r="M33" i="1" a="1"/>
  <c r="M33" i="1" s="1"/>
  <c r="N33" i="1" s="1"/>
  <c r="M543" i="1" a="1"/>
  <c r="M543" i="1" s="1"/>
  <c r="N543" i="1" s="1"/>
  <c r="M544" i="1" a="1"/>
  <c r="M544" i="1" s="1"/>
  <c r="N544" i="1" s="1"/>
  <c r="M545" i="1" a="1"/>
  <c r="M545" i="1" s="1"/>
  <c r="N545" i="1" s="1"/>
  <c r="M34" i="1" a="1"/>
  <c r="M34" i="1" s="1"/>
  <c r="N34" i="1" s="1"/>
  <c r="M546" i="1" a="1"/>
  <c r="M546" i="1" s="1"/>
  <c r="N546" i="1" s="1"/>
  <c r="M547" i="1" a="1"/>
  <c r="M547" i="1" s="1"/>
  <c r="N547" i="1" s="1"/>
  <c r="M548" i="1" a="1"/>
  <c r="M548" i="1" s="1"/>
  <c r="N548" i="1" s="1"/>
  <c r="M549" i="1" a="1"/>
  <c r="M549" i="1" s="1"/>
  <c r="N549" i="1" s="1"/>
  <c r="M550" i="1" a="1"/>
  <c r="M550" i="1" s="1"/>
  <c r="N550" i="1" s="1"/>
  <c r="M551" i="1" a="1"/>
  <c r="M551" i="1" s="1"/>
  <c r="N551" i="1" s="1"/>
  <c r="M552" i="1" a="1"/>
  <c r="M552" i="1" s="1"/>
  <c r="N552" i="1" s="1"/>
  <c r="M35" i="1" a="1"/>
  <c r="M35" i="1" s="1"/>
  <c r="N35" i="1" s="1"/>
  <c r="M36" i="1" a="1"/>
  <c r="M36" i="1" s="1"/>
  <c r="N36" i="1" s="1"/>
  <c r="M553" i="1" a="1"/>
  <c r="M553" i="1" s="1"/>
  <c r="N553" i="1" s="1"/>
  <c r="M554" i="1" a="1"/>
  <c r="M554" i="1" s="1"/>
  <c r="N554" i="1" s="1"/>
  <c r="M555" i="1" a="1"/>
  <c r="M555" i="1" s="1"/>
  <c r="N555" i="1" s="1"/>
  <c r="M556" i="1" a="1"/>
  <c r="M556" i="1" s="1"/>
  <c r="N556" i="1" s="1"/>
  <c r="M557" i="1" a="1"/>
  <c r="M557" i="1" s="1"/>
  <c r="N557" i="1" s="1"/>
  <c r="M558" i="1" a="1"/>
  <c r="M558" i="1" s="1"/>
  <c r="N558" i="1" s="1"/>
  <c r="M559" i="1" a="1"/>
  <c r="M559" i="1" s="1"/>
  <c r="N559" i="1" s="1"/>
  <c r="M560" i="1" a="1"/>
  <c r="M560" i="1" s="1"/>
  <c r="N560" i="1" s="1"/>
  <c r="M561" i="1" a="1"/>
  <c r="M561" i="1" s="1"/>
  <c r="N561" i="1" s="1"/>
  <c r="M562" i="1" a="1"/>
  <c r="M562" i="1" s="1"/>
  <c r="N562" i="1" s="1"/>
  <c r="M37" i="1" a="1"/>
  <c r="M37" i="1" s="1"/>
  <c r="N37" i="1" s="1"/>
  <c r="M563" i="1" a="1"/>
  <c r="M563" i="1" s="1"/>
  <c r="N563" i="1" s="1"/>
  <c r="M564" i="1" a="1"/>
  <c r="M564" i="1" s="1"/>
  <c r="N564" i="1" s="1"/>
  <c r="M38" i="1" a="1"/>
  <c r="M38" i="1" s="1"/>
  <c r="N38" i="1" s="1"/>
  <c r="M39" i="1" a="1"/>
  <c r="M39" i="1" s="1"/>
  <c r="N39" i="1" s="1"/>
  <c r="M40" i="1" a="1"/>
  <c r="M40" i="1" s="1"/>
  <c r="N40" i="1" s="1"/>
  <c r="M565" i="1" a="1"/>
  <c r="M565" i="1" s="1"/>
  <c r="N565" i="1" s="1"/>
  <c r="M566" i="1" a="1"/>
  <c r="M566" i="1"/>
  <c r="N566" i="1" s="1"/>
  <c r="M41" i="1" a="1"/>
  <c r="M41" i="1" s="1"/>
  <c r="N41" i="1" s="1"/>
  <c r="M42" i="1" a="1"/>
  <c r="M42" i="1" s="1"/>
  <c r="N42" i="1" s="1"/>
  <c r="M43" i="1" a="1"/>
  <c r="M43" i="1" s="1"/>
  <c r="N43" i="1" s="1"/>
  <c r="M567" i="1" a="1"/>
  <c r="M567" i="1" s="1"/>
  <c r="N567" i="1" s="1"/>
  <c r="M44" i="1" a="1"/>
  <c r="M44" i="1" s="1"/>
  <c r="N44" i="1" s="1"/>
  <c r="M45" i="1" a="1"/>
  <c r="M45" i="1" s="1"/>
  <c r="N45" i="1" s="1"/>
  <c r="M46" i="1" a="1"/>
  <c r="M46" i="1" s="1"/>
  <c r="N46" i="1" s="1"/>
  <c r="M47" i="1" a="1"/>
  <c r="M47" i="1" s="1"/>
  <c r="N47" i="1" s="1"/>
  <c r="M48" i="1" a="1"/>
  <c r="M48" i="1" s="1"/>
  <c r="N48" i="1" s="1"/>
  <c r="M49" i="1" a="1"/>
  <c r="M49" i="1" s="1"/>
  <c r="N49" i="1" s="1"/>
  <c r="M50" i="1" a="1"/>
  <c r="M50" i="1" s="1"/>
  <c r="N50" i="1" s="1"/>
  <c r="M568" i="1" a="1"/>
  <c r="M568" i="1" s="1"/>
  <c r="N568" i="1" s="1"/>
  <c r="M51" i="1" a="1"/>
  <c r="M51" i="1" s="1"/>
  <c r="N51" i="1" s="1"/>
  <c r="M569" i="1" a="1"/>
  <c r="M569" i="1" s="1"/>
  <c r="N569" i="1" s="1"/>
  <c r="M570" i="1" a="1"/>
  <c r="M570" i="1" s="1"/>
  <c r="N570" i="1" s="1"/>
  <c r="M571" i="1" a="1"/>
  <c r="M571" i="1" s="1"/>
  <c r="N571" i="1" s="1"/>
  <c r="M52" i="1" a="1"/>
  <c r="M52" i="1" s="1"/>
  <c r="N52" i="1" s="1"/>
  <c r="M572" i="1" a="1"/>
  <c r="M572" i="1" s="1"/>
  <c r="N572" i="1" s="1"/>
  <c r="M573" i="1" a="1"/>
  <c r="M573" i="1" s="1"/>
  <c r="N573" i="1" s="1"/>
  <c r="M53" i="1" a="1"/>
  <c r="M53" i="1" s="1"/>
  <c r="N53" i="1" s="1"/>
  <c r="M54" i="1" a="1"/>
  <c r="M54" i="1" s="1"/>
  <c r="N54" i="1" s="1"/>
  <c r="M574" i="1" a="1"/>
  <c r="M574" i="1" s="1"/>
  <c r="N574" i="1" s="1"/>
  <c r="M55" i="1" a="1"/>
  <c r="M55" i="1" s="1"/>
  <c r="N55" i="1" s="1"/>
  <c r="M575" i="1" a="1"/>
  <c r="M575" i="1" s="1"/>
  <c r="N575" i="1" s="1"/>
  <c r="M56" i="1" a="1"/>
  <c r="M56" i="1" s="1"/>
  <c r="N56" i="1" s="1"/>
  <c r="M576" i="1" a="1"/>
  <c r="M576" i="1" s="1"/>
  <c r="N576" i="1" s="1"/>
  <c r="M57" i="1" a="1"/>
  <c r="M57" i="1" s="1"/>
  <c r="N57" i="1" s="1"/>
  <c r="M577" i="1" a="1"/>
  <c r="M577" i="1" s="1"/>
  <c r="N577" i="1" s="1"/>
  <c r="M58" i="1" a="1"/>
  <c r="M58" i="1" s="1"/>
  <c r="N58" i="1" s="1"/>
  <c r="M59" i="1" a="1"/>
  <c r="M59" i="1" s="1"/>
  <c r="N59" i="1" s="1"/>
  <c r="M60" i="1" a="1"/>
  <c r="M60" i="1" s="1"/>
  <c r="N60" i="1" s="1"/>
  <c r="M578" i="1" a="1"/>
  <c r="M578" i="1" s="1"/>
  <c r="N578" i="1" s="1"/>
  <c r="M579" i="1" a="1"/>
  <c r="M579" i="1" s="1"/>
  <c r="N579" i="1" s="1"/>
  <c r="M580" i="1" a="1"/>
  <c r="M580" i="1" s="1"/>
  <c r="N580" i="1" s="1"/>
  <c r="M61" i="1" a="1"/>
  <c r="M61" i="1" s="1"/>
  <c r="N61" i="1" s="1"/>
  <c r="M581" i="1" a="1"/>
  <c r="M581" i="1" s="1"/>
  <c r="N581" i="1" s="1"/>
  <c r="M582" i="1" a="1"/>
  <c r="M582" i="1" s="1"/>
  <c r="N582" i="1" s="1"/>
  <c r="M583" i="1" a="1"/>
  <c r="M583" i="1" s="1"/>
  <c r="N583" i="1" s="1"/>
  <c r="M584" i="1" a="1"/>
  <c r="M584" i="1" s="1"/>
  <c r="N584" i="1" s="1"/>
  <c r="M585" i="1" a="1"/>
  <c r="M585" i="1" s="1"/>
  <c r="N585" i="1" s="1"/>
  <c r="M586" i="1" a="1"/>
  <c r="M586" i="1" s="1"/>
  <c r="N586" i="1" s="1"/>
  <c r="M587" i="1" a="1"/>
  <c r="M587" i="1" s="1"/>
  <c r="N587" i="1" s="1"/>
  <c r="M62" i="1" a="1"/>
  <c r="M62" i="1" s="1"/>
  <c r="N62" i="1" s="1"/>
  <c r="M588" i="1" a="1"/>
  <c r="M588" i="1" s="1"/>
  <c r="N588" i="1" s="1"/>
  <c r="M63" i="1" a="1"/>
  <c r="M63" i="1" s="1"/>
  <c r="N63" i="1" s="1"/>
  <c r="M64" i="1" a="1"/>
  <c r="M64" i="1"/>
  <c r="N64" i="1" s="1"/>
  <c r="M589" i="1" a="1"/>
  <c r="M589" i="1" s="1"/>
  <c r="N589" i="1" s="1"/>
  <c r="M590" i="1" a="1"/>
  <c r="M590" i="1" s="1"/>
  <c r="N590" i="1" s="1"/>
  <c r="M65" i="1" a="1"/>
  <c r="M65" i="1" s="1"/>
  <c r="N65" i="1" s="1"/>
  <c r="M591" i="1" a="1"/>
  <c r="M591" i="1" s="1"/>
  <c r="N591" i="1" s="1"/>
  <c r="M592" i="1" a="1"/>
  <c r="M592" i="1" s="1"/>
  <c r="N592" i="1" s="1"/>
  <c r="M593" i="1" a="1"/>
  <c r="M593" i="1" s="1"/>
  <c r="N593" i="1" s="1"/>
  <c r="M594" i="1" a="1"/>
  <c r="M594" i="1" s="1"/>
  <c r="N594" i="1" s="1"/>
  <c r="M595" i="1" a="1"/>
  <c r="M595" i="1" s="1"/>
  <c r="N595" i="1" s="1"/>
  <c r="M66" i="1" a="1"/>
  <c r="M66" i="1" s="1"/>
  <c r="N66" i="1" s="1"/>
  <c r="M596" i="1" a="1"/>
  <c r="M596" i="1" s="1"/>
  <c r="N596" i="1" s="1"/>
  <c r="M597" i="1" a="1"/>
  <c r="M597" i="1" s="1"/>
  <c r="N597" i="1" s="1"/>
  <c r="M598" i="1" a="1"/>
  <c r="M598" i="1" s="1"/>
  <c r="N598" i="1" s="1"/>
  <c r="M599" i="1" a="1"/>
  <c r="M599" i="1" s="1"/>
  <c r="N599" i="1" s="1"/>
  <c r="M600" i="1" a="1"/>
  <c r="M600" i="1"/>
  <c r="N600" i="1" s="1"/>
  <c r="M67" i="1" a="1"/>
  <c r="M67" i="1" s="1"/>
  <c r="N67" i="1" s="1"/>
  <c r="M68" i="1" a="1"/>
  <c r="M68" i="1" s="1"/>
  <c r="N68" i="1" s="1"/>
  <c r="M601" i="1" a="1"/>
  <c r="M601" i="1" s="1"/>
  <c r="N601" i="1" s="1"/>
  <c r="M602" i="1" a="1"/>
  <c r="M602" i="1" s="1"/>
  <c r="N602" i="1" s="1"/>
  <c r="M603" i="1" a="1"/>
  <c r="M603" i="1" s="1"/>
  <c r="N603" i="1" s="1"/>
  <c r="M604" i="1" a="1"/>
  <c r="M604" i="1" s="1"/>
  <c r="N604" i="1" s="1"/>
  <c r="M605" i="1" a="1"/>
  <c r="M605" i="1" s="1"/>
  <c r="N605" i="1" s="1"/>
  <c r="M606" i="1" a="1"/>
  <c r="M606" i="1" s="1"/>
  <c r="N606" i="1" s="1"/>
  <c r="M69" i="1" a="1"/>
  <c r="M69" i="1" s="1"/>
  <c r="N69" i="1" s="1"/>
  <c r="M70" i="1" a="1"/>
  <c r="M70" i="1" s="1"/>
  <c r="N70" i="1" s="1"/>
  <c r="M607" i="1" a="1"/>
  <c r="M607" i="1" s="1"/>
  <c r="N607" i="1" s="1"/>
  <c r="M71" i="1" a="1"/>
  <c r="M71" i="1" s="1"/>
  <c r="N71" i="1" s="1"/>
  <c r="M608" i="1" a="1"/>
  <c r="M608" i="1" s="1"/>
  <c r="N608" i="1" s="1"/>
  <c r="M609" i="1" a="1"/>
  <c r="M609" i="1" s="1"/>
  <c r="N609" i="1" s="1"/>
  <c r="M72" i="1" a="1"/>
  <c r="M72" i="1" s="1"/>
  <c r="N72" i="1" s="1"/>
  <c r="M610" i="1" a="1"/>
  <c r="M610" i="1" s="1"/>
  <c r="N610" i="1" s="1"/>
  <c r="M73" i="1" a="1"/>
  <c r="M73" i="1" s="1"/>
  <c r="N73" i="1" s="1"/>
  <c r="M74" i="1" a="1"/>
  <c r="M74" i="1" s="1"/>
  <c r="N74" i="1" s="1"/>
  <c r="M75" i="1" a="1"/>
  <c r="M75" i="1" s="1"/>
  <c r="N75" i="1" s="1"/>
  <c r="M76" i="1" a="1"/>
  <c r="M76" i="1" s="1"/>
  <c r="N76" i="1" s="1"/>
  <c r="M77" i="1" a="1"/>
  <c r="M77" i="1" s="1"/>
  <c r="N77" i="1" s="1"/>
  <c r="M611" i="1" a="1"/>
  <c r="M611" i="1" s="1"/>
  <c r="N611" i="1" s="1"/>
  <c r="M612" i="1" a="1"/>
  <c r="M612" i="1" s="1"/>
  <c r="N612" i="1" s="1"/>
  <c r="M78" i="1" a="1"/>
  <c r="M78" i="1" s="1"/>
  <c r="N78" i="1" s="1"/>
  <c r="M613" i="1" a="1"/>
  <c r="M613" i="1" s="1"/>
  <c r="N613" i="1" s="1"/>
  <c r="M614" i="1" a="1"/>
  <c r="M614" i="1" s="1"/>
  <c r="N614" i="1" s="1"/>
  <c r="M615" i="1" a="1"/>
  <c r="M615" i="1" s="1"/>
  <c r="N615" i="1" s="1"/>
  <c r="M616" i="1" a="1"/>
  <c r="M616" i="1" s="1"/>
  <c r="N616" i="1" s="1"/>
  <c r="M617" i="1" a="1"/>
  <c r="M617" i="1" s="1"/>
  <c r="N617" i="1" s="1"/>
  <c r="M79" i="1" a="1"/>
  <c r="M79" i="1" s="1"/>
  <c r="N79" i="1" s="1"/>
  <c r="M618" i="1" a="1"/>
  <c r="M618" i="1" s="1"/>
  <c r="N618" i="1" s="1"/>
  <c r="M80" i="1" a="1"/>
  <c r="M80" i="1" s="1"/>
  <c r="N80" i="1" s="1"/>
  <c r="M619" i="1" a="1"/>
  <c r="M619" i="1" s="1"/>
  <c r="N619" i="1" s="1"/>
  <c r="M81" i="1" a="1"/>
  <c r="M81" i="1" s="1"/>
  <c r="N81" i="1" s="1"/>
  <c r="M82" i="1" a="1"/>
  <c r="M82" i="1" s="1"/>
  <c r="N82" i="1" s="1"/>
  <c r="M83" i="1" a="1"/>
  <c r="M83" i="1" s="1"/>
  <c r="N83" i="1" s="1"/>
  <c r="M620" i="1" a="1"/>
  <c r="M620" i="1" s="1"/>
  <c r="N620" i="1" s="1"/>
  <c r="M621" i="1" a="1"/>
  <c r="M621" i="1" s="1"/>
  <c r="N621" i="1" s="1"/>
  <c r="M622" i="1" a="1"/>
  <c r="M622" i="1" s="1"/>
  <c r="N622" i="1" s="1"/>
  <c r="M84" i="1" a="1"/>
  <c r="M84" i="1" s="1"/>
  <c r="N84" i="1" s="1"/>
  <c r="M85" i="1" a="1"/>
  <c r="M85" i="1" s="1"/>
  <c r="N85" i="1" s="1"/>
  <c r="M623" i="1" a="1"/>
  <c r="M623" i="1" s="1"/>
  <c r="N623" i="1" s="1"/>
  <c r="M624" i="1" a="1"/>
  <c r="M624" i="1" s="1"/>
  <c r="N624" i="1" s="1"/>
  <c r="M625" i="1" a="1"/>
  <c r="M625" i="1" s="1"/>
  <c r="N625" i="1" s="1"/>
  <c r="M86" i="1" a="1"/>
  <c r="M86" i="1" s="1"/>
  <c r="N86" i="1" s="1"/>
  <c r="M626" i="1" a="1"/>
  <c r="M626" i="1" s="1"/>
  <c r="N626" i="1" s="1"/>
  <c r="M627" i="1" a="1"/>
  <c r="M627" i="1"/>
  <c r="N627" i="1" s="1"/>
  <c r="M87" i="1" a="1"/>
  <c r="M87" i="1" s="1"/>
  <c r="N87" i="1" s="1"/>
  <c r="M88" i="1" a="1"/>
  <c r="M88" i="1" s="1"/>
  <c r="N88" i="1" s="1"/>
  <c r="M89" i="1" a="1"/>
  <c r="M89" i="1" s="1"/>
  <c r="N89" i="1" s="1"/>
  <c r="M90" i="1" a="1"/>
  <c r="M90" i="1" s="1"/>
  <c r="N90" i="1" s="1"/>
  <c r="M628" i="1" a="1"/>
  <c r="M628" i="1" s="1"/>
  <c r="N628" i="1" s="1"/>
  <c r="M629" i="1" a="1"/>
  <c r="M629" i="1" s="1"/>
  <c r="N629" i="1" s="1"/>
  <c r="M91" i="1" a="1"/>
  <c r="M91" i="1" s="1"/>
  <c r="N91" i="1" s="1"/>
  <c r="M630" i="1" a="1"/>
  <c r="M630" i="1" s="1"/>
  <c r="N630" i="1" s="1"/>
  <c r="M92" i="1" a="1"/>
  <c r="M92" i="1" s="1"/>
  <c r="N92" i="1" s="1"/>
  <c r="M93" i="1" a="1"/>
  <c r="M93" i="1"/>
  <c r="N93" i="1" s="1"/>
  <c r="M94" i="1" a="1"/>
  <c r="M94" i="1" s="1"/>
  <c r="N94" i="1" s="1"/>
  <c r="M631" i="1" a="1"/>
  <c r="M631" i="1" s="1"/>
  <c r="N631" i="1" s="1"/>
  <c r="M632" i="1" a="1"/>
  <c r="M632" i="1" s="1"/>
  <c r="N632" i="1" s="1"/>
  <c r="M95" i="1" a="1"/>
  <c r="M95" i="1" s="1"/>
  <c r="N95" i="1" s="1"/>
  <c r="M96" i="1" a="1"/>
  <c r="M96" i="1" s="1"/>
  <c r="N96" i="1" s="1"/>
  <c r="M97" i="1" a="1"/>
  <c r="M97" i="1" s="1"/>
  <c r="N97" i="1" s="1"/>
  <c r="M633" i="1" a="1"/>
  <c r="M633" i="1" s="1"/>
  <c r="N633" i="1" s="1"/>
  <c r="M634" i="1" a="1"/>
  <c r="M634" i="1" s="1"/>
  <c r="N634" i="1" s="1"/>
  <c r="M98" i="1" a="1"/>
  <c r="M98" i="1" s="1"/>
  <c r="N98" i="1" s="1"/>
  <c r="M99" i="1" a="1"/>
  <c r="M99" i="1" s="1"/>
  <c r="N99" i="1" s="1"/>
  <c r="M100" i="1" a="1"/>
  <c r="M100" i="1" s="1"/>
  <c r="N100" i="1" s="1"/>
  <c r="M635" i="1" a="1"/>
  <c r="M635" i="1" s="1"/>
  <c r="N635" i="1" s="1"/>
  <c r="M636" i="1" a="1"/>
  <c r="M636" i="1" s="1"/>
  <c r="N636" i="1" s="1"/>
  <c r="M101" i="1" a="1"/>
  <c r="M101" i="1" s="1"/>
  <c r="N101" i="1" s="1"/>
  <c r="M102" i="1" a="1"/>
  <c r="M102" i="1" s="1"/>
  <c r="N102" i="1" s="1"/>
  <c r="M103" i="1" a="1"/>
  <c r="M103" i="1" s="1"/>
  <c r="N103" i="1" s="1"/>
  <c r="M104" i="1" a="1"/>
  <c r="M104" i="1" s="1"/>
  <c r="N104" i="1" s="1"/>
  <c r="M105" i="1" a="1"/>
  <c r="M105" i="1"/>
  <c r="N105" i="1" s="1"/>
  <c r="M637" i="1" a="1"/>
  <c r="M637" i="1" s="1"/>
  <c r="N637" i="1" s="1"/>
  <c r="M638" i="1" a="1"/>
  <c r="M638" i="1" s="1"/>
  <c r="N638" i="1" s="1"/>
  <c r="M106" i="1" a="1"/>
  <c r="M106" i="1" s="1"/>
  <c r="N106" i="1" s="1"/>
  <c r="M107" i="1" a="1"/>
  <c r="M107" i="1" s="1"/>
  <c r="N107" i="1" s="1"/>
  <c r="M108" i="1" a="1"/>
  <c r="M108" i="1" s="1"/>
  <c r="N108" i="1" s="1"/>
  <c r="M639" i="1" a="1"/>
  <c r="M639" i="1" s="1"/>
  <c r="N639" i="1" s="1"/>
  <c r="M109" i="1" a="1"/>
  <c r="M109" i="1" s="1"/>
  <c r="N109" i="1" s="1"/>
  <c r="M640" i="1" a="1"/>
  <c r="M640" i="1" s="1"/>
  <c r="N640" i="1" s="1"/>
  <c r="M641" i="1" a="1"/>
  <c r="M641" i="1" s="1"/>
  <c r="N641" i="1" s="1"/>
  <c r="M110" i="1" a="1"/>
  <c r="M110" i="1" s="1"/>
  <c r="N110" i="1" s="1"/>
  <c r="M642" i="1" a="1"/>
  <c r="M642" i="1" s="1"/>
  <c r="N642" i="1" s="1"/>
  <c r="M111" i="1" a="1"/>
  <c r="M111" i="1" s="1"/>
  <c r="N111" i="1" s="1"/>
  <c r="M643" i="1" a="1"/>
  <c r="M643" i="1" s="1"/>
  <c r="N643" i="1" s="1"/>
  <c r="M112" i="1" a="1"/>
  <c r="M112" i="1" s="1"/>
  <c r="N112" i="1" s="1"/>
  <c r="M113" i="1" a="1"/>
  <c r="M113" i="1" s="1"/>
  <c r="N113" i="1" s="1"/>
  <c r="M114" i="1" a="1"/>
  <c r="M114" i="1" s="1"/>
  <c r="N114" i="1" s="1"/>
  <c r="M644" i="1" a="1"/>
  <c r="M644" i="1" s="1"/>
  <c r="N644" i="1" s="1"/>
  <c r="M115" i="1" a="1"/>
  <c r="M115" i="1" s="1"/>
  <c r="N115" i="1" s="1"/>
  <c r="M116" i="1" a="1"/>
  <c r="M116" i="1" s="1"/>
  <c r="N116" i="1" s="1"/>
  <c r="M117" i="1" a="1"/>
  <c r="M117" i="1" s="1"/>
  <c r="N117" i="1" s="1"/>
  <c r="M645" i="1" a="1"/>
  <c r="M645" i="1" s="1"/>
  <c r="N645" i="1" s="1"/>
  <c r="M118" i="1" a="1"/>
  <c r="M118" i="1" s="1"/>
  <c r="N118" i="1" s="1"/>
  <c r="M646" i="1" a="1"/>
  <c r="M646" i="1" s="1"/>
  <c r="N646" i="1" s="1"/>
  <c r="M647" i="1" a="1"/>
  <c r="M647" i="1" s="1"/>
  <c r="N647" i="1" s="1"/>
  <c r="M648" i="1" a="1"/>
  <c r="M648" i="1" s="1"/>
  <c r="N648" i="1" s="1"/>
  <c r="M119" i="1" a="1"/>
  <c r="M119" i="1" s="1"/>
  <c r="N119" i="1" s="1"/>
  <c r="M120" i="1" a="1"/>
  <c r="M120" i="1" s="1"/>
  <c r="N120" i="1" s="1"/>
  <c r="M649" i="1" a="1"/>
  <c r="M649" i="1" s="1"/>
  <c r="N649" i="1" s="1"/>
  <c r="M121" i="1" a="1"/>
  <c r="M121" i="1" s="1"/>
  <c r="N121" i="1" s="1"/>
  <c r="M122" i="1" a="1"/>
  <c r="M122" i="1" s="1"/>
  <c r="N122" i="1" s="1"/>
  <c r="M123" i="1" a="1"/>
  <c r="M123" i="1" s="1"/>
  <c r="N123" i="1" s="1"/>
  <c r="M124" i="1" a="1"/>
  <c r="M124" i="1" s="1"/>
  <c r="N124" i="1" s="1"/>
  <c r="M650" i="1" a="1"/>
  <c r="M650" i="1" s="1"/>
  <c r="N650" i="1" s="1"/>
  <c r="M125" i="1" a="1"/>
  <c r="M125" i="1" s="1"/>
  <c r="N125" i="1" s="1"/>
  <c r="M651" i="1" a="1"/>
  <c r="M651" i="1" s="1"/>
  <c r="N651" i="1" s="1"/>
  <c r="M652" i="1" a="1"/>
  <c r="M652" i="1" s="1"/>
  <c r="N652" i="1" s="1"/>
  <c r="M653" i="1" a="1"/>
  <c r="M653" i="1" s="1"/>
  <c r="N653" i="1" s="1"/>
  <c r="M126" i="1" a="1"/>
  <c r="M126" i="1" s="1"/>
  <c r="N126" i="1" s="1"/>
  <c r="M127" i="1" a="1"/>
  <c r="M127" i="1" s="1"/>
  <c r="N127" i="1" s="1"/>
  <c r="M128" i="1" a="1"/>
  <c r="M128" i="1" s="1"/>
  <c r="N128" i="1" s="1"/>
  <c r="M654" i="1" a="1"/>
  <c r="M654" i="1" s="1"/>
  <c r="N654" i="1" s="1"/>
  <c r="M129" i="1" a="1"/>
  <c r="M129" i="1" s="1"/>
  <c r="N129" i="1" s="1"/>
  <c r="M655" i="1" a="1"/>
  <c r="M655" i="1" s="1"/>
  <c r="N655" i="1" s="1"/>
  <c r="M656" i="1" a="1"/>
  <c r="M656" i="1" s="1"/>
  <c r="N656" i="1" s="1"/>
  <c r="M657" i="1" a="1"/>
  <c r="M657" i="1" s="1"/>
  <c r="N657" i="1" s="1"/>
  <c r="M130" i="1" a="1"/>
  <c r="M130" i="1" s="1"/>
  <c r="N130" i="1" s="1"/>
  <c r="M658" i="1" a="1"/>
  <c r="M658" i="1" s="1"/>
  <c r="N658" i="1" s="1"/>
  <c r="M131" i="1" a="1"/>
  <c r="M131" i="1" s="1"/>
  <c r="N131" i="1" s="1"/>
  <c r="M132" i="1" a="1"/>
  <c r="M132" i="1" s="1"/>
  <c r="N132" i="1" s="1"/>
  <c r="M659" i="1" a="1"/>
  <c r="M659" i="1" s="1"/>
  <c r="N659" i="1" s="1"/>
  <c r="M660" i="1" a="1"/>
  <c r="M660" i="1" s="1"/>
  <c r="N660" i="1" s="1"/>
  <c r="M661" i="1" a="1"/>
  <c r="M661" i="1" s="1"/>
  <c r="N661" i="1" s="1"/>
  <c r="M662" i="1" a="1"/>
  <c r="M662" i="1" s="1"/>
  <c r="N662" i="1" s="1"/>
  <c r="M133" i="1" a="1"/>
  <c r="M133" i="1" s="1"/>
  <c r="N133" i="1" s="1"/>
  <c r="M663" i="1" a="1"/>
  <c r="M663" i="1" s="1"/>
  <c r="N663" i="1" s="1"/>
  <c r="M664" i="1" a="1"/>
  <c r="M664" i="1" s="1"/>
  <c r="N664" i="1" s="1"/>
  <c r="M134" i="1" a="1"/>
  <c r="M134" i="1" s="1"/>
  <c r="N134" i="1" s="1"/>
  <c r="M135" i="1" a="1"/>
  <c r="M135" i="1" s="1"/>
  <c r="N135" i="1" s="1"/>
  <c r="M136" i="1" a="1"/>
  <c r="M136" i="1" s="1"/>
  <c r="N136" i="1" s="1"/>
  <c r="M137" i="1" a="1"/>
  <c r="M137" i="1" s="1"/>
  <c r="N137" i="1" s="1"/>
  <c r="M665" i="1" a="1"/>
  <c r="M665" i="1" s="1"/>
  <c r="N665" i="1" s="1"/>
  <c r="M138" i="1" a="1"/>
  <c r="M138" i="1" s="1"/>
  <c r="N138" i="1" s="1"/>
  <c r="M139" i="1" a="1"/>
  <c r="M139" i="1" s="1"/>
  <c r="N139" i="1" s="1"/>
  <c r="M140" i="1" a="1"/>
  <c r="M140" i="1" s="1"/>
  <c r="N140" i="1" s="1"/>
  <c r="M666" i="1" a="1"/>
  <c r="M666" i="1" s="1"/>
  <c r="N666" i="1" s="1"/>
  <c r="M667" i="1" a="1"/>
  <c r="M667" i="1" s="1"/>
  <c r="N667" i="1" s="1"/>
  <c r="M668" i="1" a="1"/>
  <c r="M668" i="1" s="1"/>
  <c r="N668" i="1" s="1"/>
  <c r="M669" i="1" a="1"/>
  <c r="M669" i="1" s="1"/>
  <c r="N669" i="1" s="1"/>
  <c r="M141" i="1" a="1"/>
  <c r="M141" i="1" s="1"/>
  <c r="N141" i="1" s="1"/>
  <c r="M142" i="1" a="1"/>
  <c r="M142" i="1" s="1"/>
  <c r="N142" i="1" s="1"/>
  <c r="M143" i="1" a="1"/>
  <c r="M143" i="1" s="1"/>
  <c r="N143" i="1" s="1"/>
  <c r="M144" i="1" a="1"/>
  <c r="M144" i="1" s="1"/>
  <c r="N144" i="1" s="1"/>
  <c r="M670" i="1" a="1"/>
  <c r="M670" i="1" s="1"/>
  <c r="N670" i="1" s="1"/>
  <c r="M671" i="1" a="1"/>
  <c r="M671" i="1" s="1"/>
  <c r="N671" i="1" s="1"/>
  <c r="M672" i="1" a="1"/>
  <c r="M672" i="1" s="1"/>
  <c r="N672" i="1" s="1"/>
  <c r="M145" i="1" a="1"/>
  <c r="M145" i="1" s="1"/>
  <c r="N145" i="1" s="1"/>
  <c r="M673" i="1" a="1"/>
  <c r="M673" i="1" s="1"/>
  <c r="N673" i="1" s="1"/>
  <c r="M146" i="1" a="1"/>
  <c r="M146" i="1" s="1"/>
  <c r="N146" i="1" s="1"/>
  <c r="M674" i="1" a="1"/>
  <c r="M674" i="1" s="1"/>
  <c r="N674" i="1" s="1"/>
  <c r="M147" i="1" a="1"/>
  <c r="M147" i="1" s="1"/>
  <c r="N147" i="1" s="1"/>
  <c r="M675" i="1" a="1"/>
  <c r="M675" i="1" s="1"/>
  <c r="N675" i="1" s="1"/>
  <c r="M148" i="1" a="1"/>
  <c r="M148" i="1" s="1"/>
  <c r="N148" i="1" s="1"/>
  <c r="M676" i="1" a="1"/>
  <c r="M676" i="1" s="1"/>
  <c r="N676" i="1" s="1"/>
  <c r="M677" i="1" a="1"/>
  <c r="M677" i="1" s="1"/>
  <c r="N677" i="1" s="1"/>
  <c r="M678" i="1" a="1"/>
  <c r="M678" i="1" s="1"/>
  <c r="N678" i="1" s="1"/>
  <c r="M149" i="1" a="1"/>
  <c r="M149" i="1" s="1"/>
  <c r="N149" i="1" s="1"/>
  <c r="M150" i="1" a="1"/>
  <c r="M150" i="1" s="1"/>
  <c r="N150" i="1" s="1"/>
  <c r="M679" i="1" a="1"/>
  <c r="M679" i="1" s="1"/>
  <c r="N679" i="1" s="1"/>
  <c r="M680" i="1" a="1"/>
  <c r="M680" i="1" s="1"/>
  <c r="N680" i="1" s="1"/>
  <c r="M151" i="1" a="1"/>
  <c r="M151" i="1" s="1"/>
  <c r="N151" i="1" s="1"/>
  <c r="M681" i="1" a="1"/>
  <c r="M681" i="1" s="1"/>
  <c r="N681" i="1" s="1"/>
  <c r="M152" i="1" a="1"/>
  <c r="M152" i="1" s="1"/>
  <c r="N152" i="1" s="1"/>
  <c r="M153" i="1" a="1"/>
  <c r="M153" i="1" s="1"/>
  <c r="N153" i="1" s="1"/>
  <c r="M154" i="1" a="1"/>
  <c r="M154" i="1" s="1"/>
  <c r="N154" i="1" s="1"/>
  <c r="M682" i="1" a="1"/>
  <c r="M682" i="1" s="1"/>
  <c r="N682" i="1" s="1"/>
  <c r="M683" i="1" a="1"/>
  <c r="M683" i="1" s="1"/>
  <c r="N683" i="1" s="1"/>
  <c r="M155" i="1" a="1"/>
  <c r="M155" i="1" s="1"/>
  <c r="N155" i="1" s="1"/>
  <c r="M684" i="1" a="1"/>
  <c r="M684" i="1" s="1"/>
  <c r="N684" i="1" s="1"/>
  <c r="M685" i="1" a="1"/>
  <c r="M685" i="1" s="1"/>
  <c r="N685" i="1" s="1"/>
  <c r="M686" i="1" a="1"/>
  <c r="M686" i="1" s="1"/>
  <c r="N686" i="1" s="1"/>
  <c r="M687" i="1" a="1"/>
  <c r="M687" i="1" s="1"/>
  <c r="N687" i="1" s="1"/>
  <c r="M156" i="1" a="1"/>
  <c r="M156" i="1" s="1"/>
  <c r="N156" i="1" s="1"/>
  <c r="M157" i="1" a="1"/>
  <c r="M157" i="1" s="1"/>
  <c r="N157" i="1" s="1"/>
  <c r="M688" i="1" a="1"/>
  <c r="M688" i="1" s="1"/>
  <c r="N688" i="1" s="1"/>
  <c r="M689" i="1" a="1"/>
  <c r="M689" i="1" s="1"/>
  <c r="N689" i="1" s="1"/>
  <c r="M158" i="1" a="1"/>
  <c r="M158" i="1" s="1"/>
  <c r="N158" i="1" s="1"/>
  <c r="M690" i="1" a="1"/>
  <c r="M690" i="1" s="1"/>
  <c r="N690" i="1" s="1"/>
  <c r="M691" i="1" a="1"/>
  <c r="M691" i="1" s="1"/>
  <c r="N691" i="1" s="1"/>
  <c r="M692" i="1" a="1"/>
  <c r="M692" i="1" s="1"/>
  <c r="N692" i="1" s="1"/>
  <c r="M693" i="1" a="1"/>
  <c r="M693" i="1" s="1"/>
  <c r="N693" i="1" s="1"/>
  <c r="M694" i="1" a="1"/>
  <c r="M694" i="1" s="1"/>
  <c r="N694" i="1" s="1"/>
  <c r="M695" i="1" a="1"/>
  <c r="M695" i="1" s="1"/>
  <c r="N695" i="1" s="1"/>
  <c r="M696" i="1" a="1"/>
  <c r="M696" i="1" s="1"/>
  <c r="N696" i="1" s="1"/>
  <c r="M159" i="1" a="1"/>
  <c r="M159" i="1" s="1"/>
  <c r="N159" i="1" s="1"/>
  <c r="M160" i="1" a="1"/>
  <c r="M160" i="1" s="1"/>
  <c r="N160" i="1" s="1"/>
  <c r="M697" i="1" a="1"/>
  <c r="M697" i="1" s="1"/>
  <c r="N697" i="1" s="1"/>
  <c r="M161" i="1" a="1"/>
  <c r="M161" i="1" s="1"/>
  <c r="N161" i="1" s="1"/>
  <c r="M162" i="1" a="1"/>
  <c r="M162" i="1" s="1"/>
  <c r="N162" i="1" s="1"/>
  <c r="M163" i="1" a="1"/>
  <c r="M163" i="1" s="1"/>
  <c r="N163" i="1" s="1"/>
  <c r="M164" i="1" a="1"/>
  <c r="M164" i="1" s="1"/>
  <c r="N164" i="1" s="1"/>
  <c r="M698" i="1" a="1"/>
  <c r="M698" i="1" s="1"/>
  <c r="N698" i="1" s="1"/>
  <c r="M165" i="1" a="1"/>
  <c r="M165" i="1" s="1"/>
  <c r="N165" i="1" s="1"/>
  <c r="M166" i="1" a="1"/>
  <c r="M166" i="1" s="1"/>
  <c r="N166" i="1" s="1"/>
  <c r="M167" i="1" a="1"/>
  <c r="M167" i="1" s="1"/>
  <c r="N167" i="1" s="1"/>
  <c r="M168" i="1" a="1"/>
  <c r="M168" i="1" s="1"/>
  <c r="N168" i="1" s="1"/>
  <c r="M699" i="1" a="1"/>
  <c r="M699" i="1" s="1"/>
  <c r="N699" i="1" s="1"/>
  <c r="M700" i="1" a="1"/>
  <c r="M700" i="1" s="1"/>
  <c r="N700" i="1" s="1"/>
  <c r="M169" i="1" a="1"/>
  <c r="M169" i="1" s="1"/>
  <c r="N169" i="1" s="1"/>
  <c r="M701" i="1" a="1"/>
  <c r="M701" i="1" s="1"/>
  <c r="N701" i="1" s="1"/>
  <c r="M702" i="1" a="1"/>
  <c r="M702" i="1" s="1"/>
  <c r="N702" i="1" s="1"/>
  <c r="M703" i="1" a="1"/>
  <c r="M703" i="1" s="1"/>
  <c r="N703" i="1" s="1"/>
  <c r="M170" i="1" a="1"/>
  <c r="M170" i="1" s="1"/>
  <c r="N170" i="1" s="1"/>
  <c r="M171" i="1" a="1"/>
  <c r="M171" i="1" s="1"/>
  <c r="N171" i="1" s="1"/>
  <c r="M704" i="1" a="1"/>
  <c r="M704" i="1" s="1"/>
  <c r="N704" i="1" s="1"/>
  <c r="M172" i="1" a="1"/>
  <c r="M172" i="1" s="1"/>
  <c r="N172" i="1" s="1"/>
  <c r="M705" i="1" a="1"/>
  <c r="M705" i="1" s="1"/>
  <c r="N705" i="1" s="1"/>
  <c r="M173" i="1" a="1"/>
  <c r="M173" i="1" s="1"/>
  <c r="N173" i="1" s="1"/>
  <c r="M174" i="1" a="1"/>
  <c r="M174" i="1" s="1"/>
  <c r="N174" i="1" s="1"/>
  <c r="M175" i="1" a="1"/>
  <c r="M175" i="1" s="1"/>
  <c r="N175" i="1" s="1"/>
  <c r="M706" i="1" a="1"/>
  <c r="M706" i="1" s="1"/>
  <c r="N706" i="1" s="1"/>
  <c r="M176" i="1" a="1"/>
  <c r="M176" i="1" s="1"/>
  <c r="N176" i="1" s="1"/>
  <c r="M707" i="1" a="1"/>
  <c r="M707" i="1" s="1"/>
  <c r="N707" i="1" s="1"/>
  <c r="M177" i="1" a="1"/>
  <c r="M177" i="1" s="1"/>
  <c r="N177" i="1" s="1"/>
  <c r="M178" i="1" a="1"/>
  <c r="M178" i="1" s="1"/>
  <c r="N178" i="1" s="1"/>
  <c r="M179" i="1" a="1"/>
  <c r="M179" i="1" s="1"/>
  <c r="N179" i="1" s="1"/>
  <c r="M180" i="1" a="1"/>
  <c r="M180" i="1" s="1"/>
  <c r="N180" i="1" s="1"/>
  <c r="M181" i="1" a="1"/>
  <c r="M181" i="1" s="1"/>
  <c r="N181" i="1" s="1"/>
  <c r="M708" i="1" a="1"/>
  <c r="M708" i="1" s="1"/>
  <c r="N708" i="1" s="1"/>
  <c r="M182" i="1" a="1"/>
  <c r="M182" i="1" s="1"/>
  <c r="N182" i="1" s="1"/>
  <c r="M183" i="1" a="1"/>
  <c r="M183" i="1" s="1"/>
  <c r="N183" i="1" s="1"/>
  <c r="M184" i="1" a="1"/>
  <c r="M184" i="1" s="1"/>
  <c r="N184" i="1" s="1"/>
  <c r="M709" i="1" a="1"/>
  <c r="M709" i="1" s="1"/>
  <c r="N709" i="1" s="1"/>
  <c r="M710" i="1" a="1"/>
  <c r="M710" i="1" s="1"/>
  <c r="N710" i="1" s="1"/>
  <c r="M185" i="1" a="1"/>
  <c r="M185" i="1" s="1"/>
  <c r="N185" i="1" s="1"/>
  <c r="M711" i="1" a="1"/>
  <c r="M711" i="1" s="1"/>
  <c r="N711" i="1" s="1"/>
  <c r="M712" i="1" a="1"/>
  <c r="M712" i="1" s="1"/>
  <c r="N712" i="1" s="1"/>
  <c r="M713" i="1" a="1"/>
  <c r="M713" i="1" s="1"/>
  <c r="N713" i="1" s="1"/>
  <c r="M186" i="1" a="1"/>
  <c r="M186" i="1" s="1"/>
  <c r="N186" i="1" s="1"/>
  <c r="M714" i="1" a="1"/>
  <c r="M714" i="1" s="1"/>
  <c r="N714" i="1" s="1"/>
  <c r="M187" i="1" a="1"/>
  <c r="M187" i="1" s="1"/>
  <c r="N187" i="1" s="1"/>
  <c r="M715" i="1" a="1"/>
  <c r="M715" i="1"/>
  <c r="N715" i="1" s="1"/>
  <c r="M188" i="1" a="1"/>
  <c r="M188" i="1" s="1"/>
  <c r="N188" i="1" s="1"/>
  <c r="M716" i="1" a="1"/>
  <c r="M716" i="1" s="1"/>
  <c r="N716" i="1" s="1"/>
  <c r="M717" i="1" a="1"/>
  <c r="M717" i="1" s="1"/>
  <c r="N717" i="1" s="1"/>
  <c r="M189" i="1" a="1"/>
  <c r="M189" i="1" s="1"/>
  <c r="N189" i="1" s="1"/>
  <c r="M190" i="1" a="1"/>
  <c r="M190" i="1" s="1"/>
  <c r="N190" i="1" s="1"/>
  <c r="M191" i="1" a="1"/>
  <c r="M191" i="1" s="1"/>
  <c r="N191" i="1" s="1"/>
  <c r="M718" i="1" a="1"/>
  <c r="M718" i="1" s="1"/>
  <c r="N718" i="1" s="1"/>
  <c r="M192" i="1" a="1"/>
  <c r="M192" i="1" s="1"/>
  <c r="N192" i="1" s="1"/>
  <c r="M719" i="1" a="1"/>
  <c r="M719" i="1" s="1"/>
  <c r="N719" i="1" s="1"/>
  <c r="M193" i="1" a="1"/>
  <c r="M193" i="1" s="1"/>
  <c r="N193" i="1" s="1"/>
  <c r="M720" i="1" a="1"/>
  <c r="M720" i="1" s="1"/>
  <c r="N720" i="1" s="1"/>
  <c r="M721" i="1" a="1"/>
  <c r="M721" i="1"/>
  <c r="N721" i="1" s="1"/>
  <c r="M722" i="1" a="1"/>
  <c r="M722" i="1" s="1"/>
  <c r="N722" i="1" s="1"/>
  <c r="M194" i="1" a="1"/>
  <c r="M194" i="1" s="1"/>
  <c r="N194" i="1" s="1"/>
  <c r="M195" i="1" a="1"/>
  <c r="M195" i="1"/>
  <c r="N195" i="1" s="1"/>
  <c r="M196" i="1" a="1"/>
  <c r="M196" i="1" s="1"/>
  <c r="N196" i="1" s="1"/>
  <c r="M723" i="1" a="1"/>
  <c r="M723" i="1" s="1"/>
  <c r="N723" i="1" s="1"/>
  <c r="M197" i="1" a="1"/>
  <c r="M197" i="1" s="1"/>
  <c r="N197" i="1" s="1"/>
  <c r="M724" i="1" a="1"/>
  <c r="M724" i="1" s="1"/>
  <c r="N724" i="1" s="1"/>
  <c r="M198" i="1" a="1"/>
  <c r="M198" i="1" s="1"/>
  <c r="N198" i="1" s="1"/>
  <c r="M199" i="1" a="1"/>
  <c r="M199" i="1" s="1"/>
  <c r="N199" i="1" s="1"/>
  <c r="M200" i="1" a="1"/>
  <c r="M200" i="1" s="1"/>
  <c r="N200" i="1" s="1"/>
  <c r="M725" i="1" a="1"/>
  <c r="M725" i="1" s="1"/>
  <c r="N725" i="1" s="1"/>
  <c r="M201" i="1" a="1"/>
  <c r="M201" i="1" s="1"/>
  <c r="N201" i="1" s="1"/>
  <c r="M202" i="1" a="1"/>
  <c r="M202" i="1" s="1"/>
  <c r="N202" i="1" s="1"/>
  <c r="M726" i="1" a="1"/>
  <c r="M726" i="1"/>
  <c r="N726" i="1" s="1"/>
  <c r="M203" i="1" a="1"/>
  <c r="M203" i="1" s="1"/>
  <c r="N203" i="1" s="1"/>
  <c r="M204" i="1" a="1"/>
  <c r="M204" i="1" s="1"/>
  <c r="N204" i="1" s="1"/>
  <c r="M727" i="1" a="1"/>
  <c r="M727" i="1" s="1"/>
  <c r="N727" i="1" s="1"/>
  <c r="M728" i="1" a="1"/>
  <c r="M728" i="1" s="1"/>
  <c r="N728" i="1" s="1"/>
  <c r="M729" i="1" a="1"/>
  <c r="M729" i="1" s="1"/>
  <c r="N729" i="1" s="1"/>
  <c r="M205" i="1" a="1"/>
  <c r="M205" i="1" s="1"/>
  <c r="N205" i="1" s="1"/>
  <c r="M730" i="1" a="1"/>
  <c r="M730" i="1" s="1"/>
  <c r="N730" i="1" s="1"/>
  <c r="M731" i="1" a="1"/>
  <c r="M731" i="1" s="1"/>
  <c r="N731" i="1" s="1"/>
  <c r="M206" i="1" a="1"/>
  <c r="M206" i="1" s="1"/>
  <c r="N206" i="1" s="1"/>
  <c r="M207" i="1" a="1"/>
  <c r="M207" i="1" s="1"/>
  <c r="N207" i="1" s="1"/>
  <c r="M208" i="1" a="1"/>
  <c r="M208" i="1" s="1"/>
  <c r="N208" i="1" s="1"/>
  <c r="M732" i="1" a="1"/>
  <c r="M732" i="1" s="1"/>
  <c r="N732" i="1" s="1"/>
  <c r="M733" i="1" a="1"/>
  <c r="M733" i="1" s="1"/>
  <c r="N733" i="1" s="1"/>
  <c r="M209" i="1" a="1"/>
  <c r="M209" i="1" s="1"/>
  <c r="N209" i="1" s="1"/>
  <c r="M210" i="1" a="1"/>
  <c r="M210" i="1" s="1"/>
  <c r="N210" i="1" s="1"/>
  <c r="M734" i="1" a="1"/>
  <c r="M734" i="1" s="1"/>
  <c r="N734" i="1" s="1"/>
  <c r="M211" i="1" a="1"/>
  <c r="M211" i="1" s="1"/>
  <c r="N211" i="1" s="1"/>
  <c r="M212" i="1" a="1"/>
  <c r="M212" i="1" s="1"/>
  <c r="N212" i="1" s="1"/>
  <c r="M213" i="1" a="1"/>
  <c r="M213" i="1" s="1"/>
  <c r="N213" i="1" s="1"/>
  <c r="M214" i="1" a="1"/>
  <c r="M214" i="1" s="1"/>
  <c r="N214" i="1" s="1"/>
  <c r="M215" i="1" a="1"/>
  <c r="M215" i="1" s="1"/>
  <c r="N215" i="1" s="1"/>
  <c r="M735" i="1" a="1"/>
  <c r="M735" i="1" s="1"/>
  <c r="N735" i="1" s="1"/>
  <c r="M736" i="1" a="1"/>
  <c r="M736" i="1" s="1"/>
  <c r="N736" i="1" s="1"/>
  <c r="M216" i="1" a="1"/>
  <c r="M216" i="1" s="1"/>
  <c r="N216" i="1" s="1"/>
  <c r="M217" i="1" a="1"/>
  <c r="M217" i="1" s="1"/>
  <c r="N217" i="1" s="1"/>
  <c r="M737" i="1" a="1"/>
  <c r="M737" i="1" s="1"/>
  <c r="N737" i="1" s="1"/>
  <c r="M738" i="1" a="1"/>
  <c r="M738" i="1" s="1"/>
  <c r="N738" i="1" s="1"/>
  <c r="M739" i="1" a="1"/>
  <c r="M739" i="1" s="1"/>
  <c r="N739" i="1" s="1"/>
  <c r="M218" i="1" a="1"/>
  <c r="M218" i="1" s="1"/>
  <c r="N218" i="1" s="1"/>
  <c r="M219" i="1" a="1"/>
  <c r="M219" i="1" s="1"/>
  <c r="N219" i="1" s="1"/>
  <c r="M220" i="1" a="1"/>
  <c r="M220" i="1" s="1"/>
  <c r="N220" i="1" s="1"/>
  <c r="M740" i="1" a="1"/>
  <c r="M740" i="1" s="1"/>
  <c r="N740" i="1" s="1"/>
  <c r="M741" i="1" a="1"/>
  <c r="M741" i="1" s="1"/>
  <c r="N741" i="1" s="1"/>
  <c r="M742" i="1" a="1"/>
  <c r="M742" i="1"/>
  <c r="N742" i="1" s="1"/>
  <c r="M221" i="1" a="1"/>
  <c r="M221" i="1" s="1"/>
  <c r="N221" i="1" s="1"/>
  <c r="M222" i="1" a="1"/>
  <c r="M222" i="1" s="1"/>
  <c r="N222" i="1" s="1"/>
  <c r="M743" i="1" a="1"/>
  <c r="M743" i="1" s="1"/>
  <c r="N743" i="1" s="1"/>
  <c r="M223" i="1" a="1"/>
  <c r="M223" i="1" s="1"/>
  <c r="N223" i="1" s="1"/>
  <c r="M744" i="1" a="1"/>
  <c r="M744" i="1" s="1"/>
  <c r="N744" i="1" s="1"/>
  <c r="M224" i="1" a="1"/>
  <c r="M224" i="1" s="1"/>
  <c r="N224" i="1" s="1"/>
  <c r="M745" i="1" a="1"/>
  <c r="M745" i="1" s="1"/>
  <c r="N745" i="1" s="1"/>
  <c r="M746" i="1" a="1"/>
  <c r="M746" i="1"/>
  <c r="N746" i="1" s="1"/>
  <c r="M747" i="1" a="1"/>
  <c r="M747" i="1" s="1"/>
  <c r="N747" i="1" s="1"/>
  <c r="M225" i="1" a="1"/>
  <c r="M225" i="1" s="1"/>
  <c r="N225" i="1" s="1"/>
  <c r="M226" i="1" a="1"/>
  <c r="M226" i="1" s="1"/>
  <c r="N226" i="1" s="1"/>
  <c r="M748" i="1" a="1"/>
  <c r="M748" i="1" s="1"/>
  <c r="N748" i="1" s="1"/>
  <c r="M749" i="1" a="1"/>
  <c r="M749" i="1" s="1"/>
  <c r="N749" i="1" s="1"/>
  <c r="M227" i="1" a="1"/>
  <c r="M227" i="1" s="1"/>
  <c r="N227" i="1" s="1"/>
  <c r="M750" i="1" a="1"/>
  <c r="M750" i="1" s="1"/>
  <c r="N750" i="1" s="1"/>
  <c r="M228" i="1" a="1"/>
  <c r="M228" i="1" s="1"/>
  <c r="N228" i="1" s="1"/>
  <c r="M751" i="1" a="1"/>
  <c r="M751" i="1" s="1"/>
  <c r="N751" i="1" s="1"/>
  <c r="M229" i="1" a="1"/>
  <c r="M229" i="1" s="1"/>
  <c r="N229" i="1" s="1"/>
  <c r="M230" i="1" a="1"/>
  <c r="M230" i="1" s="1"/>
  <c r="N230" i="1" s="1"/>
  <c r="M231" i="1" a="1"/>
  <c r="M231" i="1" s="1"/>
  <c r="N231" i="1" s="1"/>
  <c r="M232" i="1" a="1"/>
  <c r="M232" i="1" s="1"/>
  <c r="N232" i="1" s="1"/>
  <c r="M233" i="1" a="1"/>
  <c r="M233" i="1" s="1"/>
  <c r="N233" i="1" s="1"/>
  <c r="M234" i="1" a="1"/>
  <c r="M234" i="1" s="1"/>
  <c r="N234" i="1" s="1"/>
  <c r="M235" i="1" a="1"/>
  <c r="M235" i="1" s="1"/>
  <c r="N235" i="1" s="1"/>
  <c r="M236" i="1" a="1"/>
  <c r="M236" i="1" s="1"/>
  <c r="N236" i="1" s="1"/>
  <c r="M752" i="1" a="1"/>
  <c r="M752" i="1" s="1"/>
  <c r="N752" i="1" s="1"/>
  <c r="M753" i="1" a="1"/>
  <c r="M753" i="1" s="1"/>
  <c r="N753" i="1" s="1"/>
  <c r="M237" i="1" a="1"/>
  <c r="M237" i="1"/>
  <c r="N237" i="1" s="1"/>
  <c r="M238" i="1" a="1"/>
  <c r="M238" i="1" s="1"/>
  <c r="N238" i="1" s="1"/>
  <c r="M239" i="1" a="1"/>
  <c r="M239" i="1" s="1"/>
  <c r="N239" i="1" s="1"/>
  <c r="M754" i="1" a="1"/>
  <c r="M754" i="1" s="1"/>
  <c r="N754" i="1" s="1"/>
  <c r="M755" i="1" a="1"/>
  <c r="M755" i="1" s="1"/>
  <c r="N755" i="1" s="1"/>
  <c r="M240" i="1" a="1"/>
  <c r="M240" i="1" s="1"/>
  <c r="N240" i="1" s="1"/>
  <c r="M756" i="1" a="1"/>
  <c r="M756" i="1" s="1"/>
  <c r="N756" i="1" s="1"/>
  <c r="M241" i="1" a="1"/>
  <c r="M241" i="1" s="1"/>
  <c r="N241" i="1" s="1"/>
  <c r="M242" i="1" a="1"/>
  <c r="M242" i="1" s="1"/>
  <c r="N242" i="1" s="1"/>
  <c r="M757" i="1" a="1"/>
  <c r="M757" i="1" s="1"/>
  <c r="N757" i="1" s="1"/>
  <c r="M243" i="1" a="1"/>
  <c r="M243" i="1" s="1"/>
  <c r="N243" i="1" s="1"/>
  <c r="M244" i="1" a="1"/>
  <c r="M244" i="1" s="1"/>
  <c r="N244" i="1" s="1"/>
  <c r="M758" i="1" a="1"/>
  <c r="M758" i="1" s="1"/>
  <c r="N758" i="1" s="1"/>
  <c r="M245" i="1" a="1"/>
  <c r="M245" i="1" s="1"/>
  <c r="N245" i="1" s="1"/>
  <c r="M759" i="1" a="1"/>
  <c r="M759" i="1" s="1"/>
  <c r="N759" i="1" s="1"/>
  <c r="M246" i="1" a="1"/>
  <c r="M246" i="1" s="1"/>
  <c r="N246" i="1" s="1"/>
  <c r="M247" i="1" a="1"/>
  <c r="M247" i="1"/>
  <c r="N247" i="1" s="1"/>
  <c r="M760" i="1" a="1"/>
  <c r="M760" i="1" s="1"/>
  <c r="N760" i="1" s="1"/>
  <c r="M761" i="1" a="1"/>
  <c r="M761" i="1" s="1"/>
  <c r="N761" i="1" s="1"/>
  <c r="M248" i="1" a="1"/>
  <c r="M248" i="1" s="1"/>
  <c r="N248" i="1" s="1"/>
  <c r="M249" i="1" a="1"/>
  <c r="M249" i="1" s="1"/>
  <c r="N249" i="1" s="1"/>
  <c r="M762" i="1" a="1"/>
  <c r="M762" i="1" s="1"/>
  <c r="N762" i="1" s="1"/>
  <c r="M250" i="1" a="1"/>
  <c r="M250" i="1" s="1"/>
  <c r="N250" i="1" s="1"/>
  <c r="M763" i="1" a="1"/>
  <c r="M763" i="1" s="1"/>
  <c r="N763" i="1" s="1"/>
  <c r="M251" i="1" a="1"/>
  <c r="M251" i="1" s="1"/>
  <c r="N251" i="1" s="1"/>
  <c r="M764" i="1" a="1"/>
  <c r="M764" i="1" s="1"/>
  <c r="N764" i="1" s="1"/>
  <c r="M252" i="1" a="1"/>
  <c r="M252" i="1" s="1"/>
  <c r="N252" i="1" s="1"/>
  <c r="M765" i="1" a="1"/>
  <c r="M765" i="1" s="1"/>
  <c r="N765" i="1" s="1"/>
  <c r="M253" i="1" a="1"/>
  <c r="M253" i="1" s="1"/>
  <c r="N253" i="1" s="1"/>
  <c r="M766" i="1" a="1"/>
  <c r="M766" i="1" s="1"/>
  <c r="N766" i="1" s="1"/>
  <c r="M254" i="1" a="1"/>
  <c r="M254" i="1" s="1"/>
  <c r="N254" i="1" s="1"/>
  <c r="M767" i="1" a="1"/>
  <c r="M767" i="1" s="1"/>
  <c r="N767" i="1" s="1"/>
  <c r="M768" i="1" a="1"/>
  <c r="M768" i="1" s="1"/>
  <c r="N768" i="1" s="1"/>
  <c r="M255" i="1" a="1"/>
  <c r="M255" i="1" s="1"/>
  <c r="N255" i="1" s="1"/>
  <c r="M769" i="1" a="1"/>
  <c r="M769" i="1" s="1"/>
  <c r="N769" i="1" s="1"/>
  <c r="M770" i="1" a="1"/>
  <c r="M770" i="1" s="1"/>
  <c r="N770" i="1" s="1"/>
  <c r="M256" i="1" a="1"/>
  <c r="M256" i="1" s="1"/>
  <c r="N256" i="1" s="1"/>
  <c r="M771" i="1" a="1"/>
  <c r="M771" i="1" s="1"/>
  <c r="N771" i="1" s="1"/>
  <c r="M772" i="1" a="1"/>
  <c r="M772" i="1" s="1"/>
  <c r="N772" i="1" s="1"/>
  <c r="M773" i="1" a="1"/>
  <c r="M773" i="1" s="1"/>
  <c r="N773" i="1" s="1"/>
  <c r="M774" i="1" a="1"/>
  <c r="M774" i="1" s="1"/>
  <c r="N774" i="1" s="1"/>
  <c r="M775" i="1" a="1"/>
  <c r="M775" i="1" s="1"/>
  <c r="N775" i="1" s="1"/>
  <c r="M776" i="1" a="1"/>
  <c r="M776" i="1" s="1"/>
  <c r="N776" i="1" s="1"/>
  <c r="M257" i="1" a="1"/>
  <c r="M257" i="1" s="1"/>
  <c r="N257" i="1" s="1"/>
  <c r="M777" i="1" a="1"/>
  <c r="M777" i="1" s="1"/>
  <c r="N777" i="1" s="1"/>
  <c r="M258" i="1" a="1"/>
  <c r="M258" i="1" s="1"/>
  <c r="N258" i="1" s="1"/>
  <c r="M259" i="1" a="1"/>
  <c r="M259" i="1" s="1"/>
  <c r="N259" i="1" s="1"/>
  <c r="M260" i="1" a="1"/>
  <c r="M260" i="1"/>
  <c r="N260" i="1" s="1"/>
  <c r="M778" i="1" a="1"/>
  <c r="M778" i="1" s="1"/>
  <c r="N778" i="1" s="1"/>
  <c r="M261" i="1" a="1"/>
  <c r="M261" i="1" s="1"/>
  <c r="N261" i="1" s="1"/>
  <c r="M262" i="1" a="1"/>
  <c r="M262" i="1" s="1"/>
  <c r="N262" i="1" s="1"/>
  <c r="M263" i="1" a="1"/>
  <c r="M263" i="1" s="1"/>
  <c r="N263" i="1" s="1"/>
  <c r="M779" i="1" a="1"/>
  <c r="M779" i="1" s="1"/>
  <c r="N779" i="1" s="1"/>
  <c r="M264" i="1" a="1"/>
  <c r="M264" i="1" s="1"/>
  <c r="N264" i="1" s="1"/>
  <c r="M265" i="1" a="1"/>
  <c r="M265" i="1" s="1"/>
  <c r="N265" i="1" s="1"/>
  <c r="M266" i="1" a="1"/>
  <c r="M266" i="1" s="1"/>
  <c r="N266" i="1" s="1"/>
  <c r="M780" i="1" a="1"/>
  <c r="M780" i="1" s="1"/>
  <c r="N780" i="1" s="1"/>
  <c r="M267" i="1" a="1"/>
  <c r="M267" i="1" s="1"/>
  <c r="N267" i="1" s="1"/>
  <c r="M781" i="1" a="1"/>
  <c r="M781" i="1" s="1"/>
  <c r="N781" i="1" s="1"/>
  <c r="M268" i="1" a="1"/>
  <c r="M268" i="1" s="1"/>
  <c r="N268" i="1" s="1"/>
  <c r="M782" i="1" a="1"/>
  <c r="M782" i="1" s="1"/>
  <c r="N782" i="1" s="1"/>
  <c r="M269" i="1" a="1"/>
  <c r="M269" i="1" s="1"/>
  <c r="N269" i="1" s="1"/>
  <c r="M783" i="1" a="1"/>
  <c r="M783" i="1" s="1"/>
  <c r="N783" i="1" s="1"/>
  <c r="M270" i="1" a="1"/>
  <c r="M270" i="1" s="1"/>
  <c r="N270" i="1" s="1"/>
  <c r="M271" i="1" a="1"/>
  <c r="M271" i="1" s="1"/>
  <c r="N271" i="1" s="1"/>
  <c r="M784" i="1" a="1"/>
  <c r="M784" i="1" s="1"/>
  <c r="N784" i="1" s="1"/>
  <c r="M272" i="1" a="1"/>
  <c r="M272" i="1" s="1"/>
  <c r="N272" i="1" s="1"/>
  <c r="M273" i="1" a="1"/>
  <c r="M273" i="1" s="1"/>
  <c r="N273" i="1" s="1"/>
  <c r="M785" i="1" a="1"/>
  <c r="M785" i="1" s="1"/>
  <c r="N785" i="1" s="1"/>
  <c r="M786" i="1" a="1"/>
  <c r="M786" i="1" s="1"/>
  <c r="N786" i="1" s="1"/>
  <c r="M787" i="1" a="1"/>
  <c r="M787" i="1" s="1"/>
  <c r="N787" i="1" s="1"/>
  <c r="M788" i="1" a="1"/>
  <c r="M788" i="1" s="1"/>
  <c r="N788" i="1" s="1"/>
  <c r="M789" i="1" a="1"/>
  <c r="M789" i="1" s="1"/>
  <c r="N789" i="1" s="1"/>
  <c r="M790" i="1" a="1"/>
  <c r="M790" i="1" s="1"/>
  <c r="N790" i="1" s="1"/>
  <c r="M274" i="1" a="1"/>
  <c r="M274" i="1" s="1"/>
  <c r="N274" i="1" s="1"/>
  <c r="M791" i="1" a="1"/>
  <c r="M791" i="1" s="1"/>
  <c r="N791" i="1" s="1"/>
  <c r="M275" i="1" a="1"/>
  <c r="M275" i="1" s="1"/>
  <c r="N275" i="1" s="1"/>
  <c r="M276" i="1" a="1"/>
  <c r="M276" i="1" s="1"/>
  <c r="N276" i="1" s="1"/>
  <c r="M792" i="1" a="1"/>
  <c r="M792" i="1"/>
  <c r="N792" i="1" s="1"/>
  <c r="M277" i="1" a="1"/>
  <c r="M277" i="1" s="1"/>
  <c r="N277" i="1" s="1"/>
  <c r="M278" i="1" a="1"/>
  <c r="M278" i="1" s="1"/>
  <c r="N278" i="1" s="1"/>
  <c r="M279" i="1" a="1"/>
  <c r="M279" i="1" s="1"/>
  <c r="N279" i="1" s="1"/>
  <c r="M280" i="1" a="1"/>
  <c r="M280" i="1" s="1"/>
  <c r="N280" i="1" s="1"/>
  <c r="M793" i="1" a="1"/>
  <c r="M793" i="1" s="1"/>
  <c r="N793" i="1" s="1"/>
  <c r="M281" i="1" a="1"/>
  <c r="M281" i="1" s="1"/>
  <c r="N281" i="1" s="1"/>
  <c r="M282" i="1" a="1"/>
  <c r="M282" i="1" s="1"/>
  <c r="N282" i="1" s="1"/>
  <c r="M283" i="1" a="1"/>
  <c r="M283" i="1" s="1"/>
  <c r="N283" i="1" s="1"/>
  <c r="M794" i="1" a="1"/>
  <c r="M794" i="1" s="1"/>
  <c r="N794" i="1" s="1"/>
  <c r="M795" i="1" a="1"/>
  <c r="M795" i="1" s="1"/>
  <c r="N795" i="1" s="1"/>
  <c r="M284" i="1" a="1"/>
  <c r="M284" i="1" s="1"/>
  <c r="N284" i="1" s="1"/>
  <c r="M285" i="1" a="1"/>
  <c r="M285" i="1"/>
  <c r="N285" i="1" s="1"/>
  <c r="M286" i="1" a="1"/>
  <c r="M286" i="1" s="1"/>
  <c r="N286" i="1" s="1"/>
  <c r="M796" i="1" a="1"/>
  <c r="M796" i="1" s="1"/>
  <c r="N796" i="1" s="1"/>
  <c r="M797" i="1" a="1"/>
  <c r="M797" i="1" s="1"/>
  <c r="N797" i="1" s="1"/>
  <c r="M798" i="1" a="1"/>
  <c r="M798" i="1"/>
  <c r="N798" i="1" s="1"/>
  <c r="M287" i="1" a="1"/>
  <c r="M287" i="1" s="1"/>
  <c r="N287" i="1" s="1"/>
  <c r="M288" i="1" a="1"/>
  <c r="M288" i="1" s="1"/>
  <c r="N288" i="1" s="1"/>
  <c r="M289" i="1" a="1"/>
  <c r="M289" i="1" s="1"/>
  <c r="N289" i="1" s="1"/>
  <c r="M799" i="1" a="1"/>
  <c r="M799" i="1" s="1"/>
  <c r="N799" i="1" s="1"/>
  <c r="M290" i="1" a="1"/>
  <c r="M290" i="1" s="1"/>
  <c r="N290" i="1" s="1"/>
  <c r="M291" i="1" a="1"/>
  <c r="M291" i="1" s="1"/>
  <c r="N291" i="1" s="1"/>
  <c r="M292" i="1" a="1"/>
  <c r="M292" i="1" s="1"/>
  <c r="N292" i="1" s="1"/>
  <c r="M800" i="1" a="1"/>
  <c r="M800" i="1" s="1"/>
  <c r="N800" i="1" s="1"/>
  <c r="M801" i="1" a="1"/>
  <c r="M801" i="1" s="1"/>
  <c r="N801" i="1" s="1"/>
  <c r="M293" i="1" a="1"/>
  <c r="M293" i="1" s="1"/>
  <c r="N293" i="1" s="1"/>
  <c r="M294" i="1" a="1"/>
  <c r="M294" i="1" s="1"/>
  <c r="N294" i="1" s="1"/>
  <c r="M295" i="1" a="1"/>
  <c r="M295" i="1" s="1"/>
  <c r="N295" i="1" s="1"/>
  <c r="M296" i="1" a="1"/>
  <c r="M296" i="1" s="1"/>
  <c r="N296" i="1" s="1"/>
  <c r="M802" i="1" a="1"/>
  <c r="M802" i="1" s="1"/>
  <c r="N802" i="1" s="1"/>
  <c r="M297" i="1" a="1"/>
  <c r="M297" i="1" s="1"/>
  <c r="N297" i="1" s="1"/>
  <c r="M298" i="1" a="1"/>
  <c r="M298" i="1" s="1"/>
  <c r="N298" i="1" s="1"/>
  <c r="M299" i="1" a="1"/>
  <c r="M299" i="1" s="1"/>
  <c r="N299" i="1" s="1"/>
  <c r="M300" i="1" a="1"/>
  <c r="M300" i="1" s="1"/>
  <c r="N300" i="1" s="1"/>
  <c r="M803" i="1" a="1"/>
  <c r="M803" i="1" s="1"/>
  <c r="N803" i="1" s="1"/>
  <c r="M804" i="1" a="1"/>
  <c r="M804" i="1" s="1"/>
  <c r="N804" i="1" s="1"/>
  <c r="M805" i="1" a="1"/>
  <c r="M805" i="1" s="1"/>
  <c r="N805" i="1" s="1"/>
  <c r="M806" i="1" a="1"/>
  <c r="M806" i="1" s="1"/>
  <c r="N806" i="1" s="1"/>
  <c r="M301" i="1" a="1"/>
  <c r="M301" i="1" s="1"/>
  <c r="N301" i="1" s="1"/>
  <c r="M302" i="1" a="1"/>
  <c r="M302" i="1" s="1"/>
  <c r="N302" i="1" s="1"/>
  <c r="M303" i="1" a="1"/>
  <c r="M303" i="1" s="1"/>
  <c r="N303" i="1" s="1"/>
  <c r="M304" i="1" a="1"/>
  <c r="M304" i="1" s="1"/>
  <c r="N304" i="1" s="1"/>
  <c r="M305" i="1" a="1"/>
  <c r="M305" i="1" s="1"/>
  <c r="N305" i="1" s="1"/>
  <c r="M807" i="1" a="1"/>
  <c r="M807" i="1" s="1"/>
  <c r="N807" i="1" s="1"/>
  <c r="M306" i="1" a="1"/>
  <c r="M306" i="1" s="1"/>
  <c r="N306" i="1" s="1"/>
  <c r="M808" i="1" a="1"/>
  <c r="M808" i="1" s="1"/>
  <c r="N808" i="1" s="1"/>
  <c r="M809" i="1" a="1"/>
  <c r="M809" i="1" s="1"/>
  <c r="N809" i="1" s="1"/>
  <c r="M307" i="1" a="1"/>
  <c r="M307" i="1" s="1"/>
  <c r="N307" i="1" s="1"/>
  <c r="M308" i="1" a="1"/>
  <c r="M308" i="1" s="1"/>
  <c r="N308" i="1" s="1"/>
  <c r="M309" i="1" a="1"/>
  <c r="M309" i="1" s="1"/>
  <c r="N309" i="1" s="1"/>
  <c r="M310" i="1" a="1"/>
  <c r="M310" i="1" s="1"/>
  <c r="N310" i="1" s="1"/>
  <c r="M311" i="1" a="1"/>
  <c r="M311" i="1" s="1"/>
  <c r="N311" i="1" s="1"/>
  <c r="M312" i="1" a="1"/>
  <c r="M312" i="1" s="1"/>
  <c r="N312" i="1" s="1"/>
  <c r="M313" i="1" a="1"/>
  <c r="M313" i="1" s="1"/>
  <c r="N313" i="1" s="1"/>
  <c r="M810" i="1" a="1"/>
  <c r="M810" i="1" s="1"/>
  <c r="N810" i="1" s="1"/>
  <c r="M314" i="1" a="1"/>
  <c r="M314" i="1" s="1"/>
  <c r="N314" i="1" s="1"/>
  <c r="M811" i="1" a="1"/>
  <c r="M811" i="1" s="1"/>
  <c r="N811" i="1" s="1"/>
  <c r="M812" i="1" a="1"/>
  <c r="M812" i="1" s="1"/>
  <c r="N812" i="1" s="1"/>
  <c r="M813" i="1" a="1"/>
  <c r="M813" i="1" s="1"/>
  <c r="N813" i="1" s="1"/>
  <c r="M814" i="1" a="1"/>
  <c r="M814" i="1" s="1"/>
  <c r="N814" i="1" s="1"/>
  <c r="M315" i="1" a="1"/>
  <c r="M315" i="1" s="1"/>
  <c r="N315" i="1" s="1"/>
  <c r="M815" i="1" a="1"/>
  <c r="M815" i="1" s="1"/>
  <c r="N815" i="1" s="1"/>
  <c r="M816" i="1" a="1"/>
  <c r="M816" i="1" s="1"/>
  <c r="N816" i="1" s="1"/>
  <c r="M316" i="1" a="1"/>
  <c r="M316" i="1" s="1"/>
  <c r="N316" i="1" s="1"/>
  <c r="M317" i="1" a="1"/>
  <c r="M317" i="1" s="1"/>
  <c r="N317" i="1" s="1"/>
  <c r="M318" i="1" a="1"/>
  <c r="M318" i="1" s="1"/>
  <c r="N318" i="1" s="1"/>
  <c r="M319" i="1" a="1"/>
  <c r="M319" i="1" s="1"/>
  <c r="N319" i="1" s="1"/>
  <c r="M320" i="1" a="1"/>
  <c r="M320" i="1" s="1"/>
  <c r="N320" i="1" s="1"/>
  <c r="M321" i="1" a="1"/>
  <c r="M321" i="1" s="1"/>
  <c r="N321" i="1" s="1"/>
  <c r="M322" i="1" a="1"/>
  <c r="M322" i="1" s="1"/>
  <c r="N322" i="1" s="1"/>
  <c r="M817" i="1" a="1"/>
  <c r="M817" i="1" s="1"/>
  <c r="N817" i="1" s="1"/>
  <c r="M818" i="1" a="1"/>
  <c r="M818" i="1" s="1"/>
  <c r="N818" i="1" s="1"/>
  <c r="M323" i="1" a="1"/>
  <c r="M323" i="1" s="1"/>
  <c r="N323" i="1" s="1"/>
  <c r="M819" i="1" a="1"/>
  <c r="M819" i="1" s="1"/>
  <c r="N819" i="1" s="1"/>
  <c r="M820" i="1" a="1"/>
  <c r="M820" i="1" s="1"/>
  <c r="N820" i="1" s="1"/>
  <c r="M324" i="1" a="1"/>
  <c r="M324" i="1" s="1"/>
  <c r="N324" i="1" s="1"/>
  <c r="M325" i="1" a="1"/>
  <c r="M325" i="1" s="1"/>
  <c r="N325" i="1" s="1"/>
  <c r="M821" i="1" a="1"/>
  <c r="M821" i="1" s="1"/>
  <c r="N821" i="1" s="1"/>
  <c r="M822" i="1" a="1"/>
  <c r="M822" i="1" s="1"/>
  <c r="N822" i="1" s="1"/>
  <c r="M823" i="1" a="1"/>
  <c r="M823" i="1" s="1"/>
  <c r="N823" i="1" s="1"/>
  <c r="M824" i="1" a="1"/>
  <c r="M824" i="1"/>
  <c r="N824" i="1" s="1"/>
  <c r="M825" i="1" a="1"/>
  <c r="M825" i="1" s="1"/>
  <c r="N825" i="1" s="1"/>
  <c r="M326" i="1" a="1"/>
  <c r="M326" i="1" s="1"/>
  <c r="N326" i="1" s="1"/>
  <c r="M327" i="1" a="1"/>
  <c r="M327" i="1" s="1"/>
  <c r="N327" i="1" s="1"/>
  <c r="M826" i="1" a="1"/>
  <c r="M826" i="1" s="1"/>
  <c r="N826" i="1" s="1"/>
  <c r="M328" i="1" a="1"/>
  <c r="M328" i="1" s="1"/>
  <c r="N328" i="1" s="1"/>
  <c r="M329" i="1" a="1"/>
  <c r="M329" i="1" s="1"/>
  <c r="N329" i="1" s="1"/>
  <c r="M330" i="1" a="1"/>
  <c r="M330" i="1" s="1"/>
  <c r="N330" i="1" s="1"/>
  <c r="M331" i="1" a="1"/>
  <c r="M331" i="1" s="1"/>
  <c r="N331" i="1" s="1"/>
  <c r="M332" i="1" a="1"/>
  <c r="M332" i="1" s="1"/>
  <c r="N332" i="1" s="1"/>
  <c r="M827" i="1" a="1"/>
  <c r="M827" i="1" s="1"/>
  <c r="N827" i="1" s="1"/>
  <c r="M828" i="1" a="1"/>
  <c r="M828" i="1" s="1"/>
  <c r="N828" i="1" s="1"/>
  <c r="M333" i="1" a="1"/>
  <c r="M333" i="1" s="1"/>
  <c r="N333" i="1" s="1"/>
  <c r="M334" i="1" a="1"/>
  <c r="M334" i="1" s="1"/>
  <c r="N334" i="1" s="1"/>
  <c r="M335" i="1" a="1"/>
  <c r="M335" i="1" s="1"/>
  <c r="N335" i="1" s="1"/>
  <c r="M336" i="1" a="1"/>
  <c r="M336" i="1" s="1"/>
  <c r="N336" i="1" s="1"/>
  <c r="M829" i="1" a="1"/>
  <c r="M829" i="1" s="1"/>
  <c r="N829" i="1" s="1"/>
  <c r="M337" i="1" a="1"/>
  <c r="M337" i="1" s="1"/>
  <c r="N337" i="1" s="1"/>
  <c r="M830" i="1" a="1"/>
  <c r="M830" i="1" s="1"/>
  <c r="N830" i="1" s="1"/>
  <c r="M831" i="1" a="1"/>
  <c r="M831" i="1" s="1"/>
  <c r="N831" i="1" s="1"/>
  <c r="M338" i="1" a="1"/>
  <c r="M338" i="1" s="1"/>
  <c r="N338" i="1" s="1"/>
  <c r="M339" i="1" a="1"/>
  <c r="M339" i="1" s="1"/>
  <c r="N339" i="1" s="1"/>
  <c r="M340" i="1" a="1"/>
  <c r="M340" i="1" s="1"/>
  <c r="N340" i="1" s="1"/>
  <c r="M832" i="1" a="1"/>
  <c r="M832" i="1" s="1"/>
  <c r="N832" i="1" s="1"/>
  <c r="M341" i="1" a="1"/>
  <c r="M341" i="1" s="1"/>
  <c r="N341" i="1" s="1"/>
  <c r="M342" i="1" a="1"/>
  <c r="M342" i="1" s="1"/>
  <c r="N342" i="1" s="1"/>
  <c r="M343" i="1" a="1"/>
  <c r="M343" i="1" s="1"/>
  <c r="N343" i="1" s="1"/>
  <c r="M344" i="1" a="1"/>
  <c r="M344" i="1" s="1"/>
  <c r="N344" i="1" s="1"/>
  <c r="M345" i="1" a="1"/>
  <c r="M345" i="1" s="1"/>
  <c r="N345" i="1" s="1"/>
  <c r="M833" i="1" a="1"/>
  <c r="M833" i="1" s="1"/>
  <c r="N833" i="1" s="1"/>
  <c r="M346" i="1" a="1"/>
  <c r="M346" i="1" s="1"/>
  <c r="N346" i="1" s="1"/>
  <c r="M834" i="1" a="1"/>
  <c r="M834" i="1" s="1"/>
  <c r="N834" i="1" s="1"/>
  <c r="M347" i="1" a="1"/>
  <c r="M347" i="1" s="1"/>
  <c r="N347" i="1" s="1"/>
  <c r="M348" i="1" a="1"/>
  <c r="M348" i="1" s="1"/>
  <c r="N348" i="1" s="1"/>
  <c r="M349" i="1" a="1"/>
  <c r="M349" i="1" s="1"/>
  <c r="N349" i="1" s="1"/>
  <c r="M835" i="1" a="1"/>
  <c r="M835" i="1" s="1"/>
  <c r="N835" i="1" s="1"/>
  <c r="M350" i="1" a="1"/>
  <c r="M350" i="1" s="1"/>
  <c r="N350" i="1" s="1"/>
  <c r="M351" i="1" a="1"/>
  <c r="M351" i="1" s="1"/>
  <c r="N351" i="1" s="1"/>
  <c r="M352" i="1" a="1"/>
  <c r="M352" i="1" s="1"/>
  <c r="N352" i="1" s="1"/>
  <c r="M836" i="1" a="1"/>
  <c r="M836" i="1" s="1"/>
  <c r="N836" i="1" s="1"/>
  <c r="M837" i="1" a="1"/>
  <c r="M837" i="1"/>
  <c r="N837" i="1" s="1"/>
  <c r="M838" i="1" a="1"/>
  <c r="M838" i="1" s="1"/>
  <c r="N838" i="1" s="1"/>
  <c r="M839" i="1" a="1"/>
  <c r="M839" i="1" s="1"/>
  <c r="N839" i="1" s="1"/>
  <c r="M353" i="1" a="1"/>
  <c r="M353" i="1" s="1"/>
  <c r="N353" i="1" s="1"/>
  <c r="M354" i="1" a="1"/>
  <c r="M354" i="1" s="1"/>
  <c r="N354" i="1" s="1"/>
  <c r="M355" i="1" a="1"/>
  <c r="M355" i="1" s="1"/>
  <c r="N355" i="1" s="1"/>
  <c r="M840" i="1" a="1"/>
  <c r="M840" i="1" s="1"/>
  <c r="N840" i="1" s="1"/>
  <c r="M356" i="1" a="1"/>
  <c r="M356" i="1" s="1"/>
  <c r="N356" i="1" s="1"/>
  <c r="M357" i="1" a="1"/>
  <c r="M357" i="1" s="1"/>
  <c r="N357" i="1" s="1"/>
  <c r="M841" i="1" a="1"/>
  <c r="M841" i="1" s="1"/>
  <c r="N841" i="1" s="1"/>
  <c r="M842" i="1" a="1"/>
  <c r="M842" i="1" s="1"/>
  <c r="N842" i="1" s="1"/>
  <c r="M358" i="1" a="1"/>
  <c r="M358" i="1"/>
  <c r="N358" i="1" s="1"/>
  <c r="M843" i="1" a="1"/>
  <c r="M843" i="1" s="1"/>
  <c r="N843" i="1" s="1"/>
  <c r="M844" i="1" a="1"/>
  <c r="M844" i="1" s="1"/>
  <c r="N844" i="1" s="1"/>
  <c r="M359" i="1" a="1"/>
  <c r="M359" i="1" s="1"/>
  <c r="N359" i="1" s="1"/>
  <c r="M845" i="1" a="1"/>
  <c r="M845" i="1" s="1"/>
  <c r="N845" i="1" s="1"/>
  <c r="M846" i="1" a="1"/>
  <c r="M846" i="1" s="1"/>
  <c r="N846" i="1" s="1"/>
  <c r="M360" i="1" a="1"/>
  <c r="M360" i="1" s="1"/>
  <c r="N360" i="1" s="1"/>
  <c r="M847" i="1" a="1"/>
  <c r="M847" i="1" s="1"/>
  <c r="N847" i="1" s="1"/>
  <c r="M848" i="1" a="1"/>
  <c r="M848" i="1" s="1"/>
  <c r="N848" i="1" s="1"/>
  <c r="M849" i="1" a="1"/>
  <c r="M849" i="1" s="1"/>
  <c r="N849" i="1" s="1"/>
  <c r="M850" i="1" a="1"/>
  <c r="M850" i="1" s="1"/>
  <c r="N850" i="1" s="1"/>
  <c r="M361" i="1" a="1"/>
  <c r="M361" i="1" s="1"/>
  <c r="N361" i="1" s="1"/>
  <c r="M851" i="1" a="1"/>
  <c r="M851" i="1" s="1"/>
  <c r="N851" i="1" s="1"/>
  <c r="M852" i="1" a="1"/>
  <c r="M852" i="1" s="1"/>
  <c r="N852" i="1" s="1"/>
  <c r="M362" i="1" a="1"/>
  <c r="M362" i="1" s="1"/>
  <c r="N362" i="1" s="1"/>
  <c r="M363" i="1" a="1"/>
  <c r="M363" i="1" s="1"/>
  <c r="N363" i="1" s="1"/>
  <c r="M364" i="1" a="1"/>
  <c r="M364" i="1" s="1"/>
  <c r="N364" i="1" s="1"/>
  <c r="M365" i="1" a="1"/>
  <c r="M365" i="1" s="1"/>
  <c r="N365" i="1" s="1"/>
  <c r="M853" i="1" a="1"/>
  <c r="M853" i="1" s="1"/>
  <c r="N8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<sst xmlns="http://schemas.openxmlformats.org/spreadsheetml/2006/main" count="7750" uniqueCount="1179">
  <si>
    <t>Year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</si>
  <si>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</si>
  <si>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</si>
  <si>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</si>
  <si>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</si>
  <si>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</si>
  <si>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</si>
  <si>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</si>
  <si>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Attendance</t>
  </si>
  <si>
    <t>Half-time Home Goals</t>
  </si>
  <si>
    <t>Half-time Away Goals</t>
  </si>
  <si>
    <t>Referee</t>
  </si>
  <si>
    <t>Assistant 1</t>
  </si>
  <si>
    <t>Assistant 2</t>
  </si>
  <si>
    <t>Group 1</t>
  </si>
  <si>
    <t>Pocitos</t>
  </si>
  <si>
    <t xml:space="preserve">Montevideo </t>
  </si>
  <si>
    <t>France</t>
  </si>
  <si>
    <t>Mexico</t>
  </si>
  <si>
    <t>LOMBARDI Domingo (URU)</t>
  </si>
  <si>
    <t>CRISTOPHE Henry (BEL)</t>
  </si>
  <si>
    <t>REGO Gilberto (BRA)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</si>
  <si>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</si>
  <si>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</si>
  <si>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</si>
  <si>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</si>
  <si>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</si>
  <si>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</si>
  <si>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</si>
  <si>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Group 2</t>
  </si>
  <si>
    <t>Yugoslavia</t>
  </si>
  <si>
    <t>Brazil</t>
  </si>
  <si>
    <t>TEJADA Anibal (URU)</t>
  </si>
  <si>
    <t>VALLARINO Ricardo (URU)</t>
  </si>
  <si>
    <t>BALWAY Thomas (FRA)</t>
  </si>
  <si>
    <t>Group 3</t>
  </si>
  <si>
    <t>Romania</t>
  </si>
  <si>
    <t>Peru</t>
  </si>
  <si>
    <t>LANGENUS Jean (BEL)</t>
  </si>
  <si>
    <t>Argentina</t>
  </si>
  <si>
    <t>SAUCEDO Ulises (BOL)</t>
  </si>
  <si>
    <t>RADULESCU Constantin (ROU)</t>
  </si>
  <si>
    <t>Chile</t>
  </si>
  <si>
    <t>APHESTEGUY Martin (URU)</t>
  </si>
  <si>
    <t>Bolivia</t>
  </si>
  <si>
    <t>Paraguay</t>
  </si>
  <si>
    <t>Estadio Centenario</t>
  </si>
  <si>
    <t>Uruguay</t>
  </si>
  <si>
    <t>ALONSO Gualberto (URU)</t>
  </si>
  <si>
    <t>VALLEJO Gaspar (MEX)</t>
  </si>
  <si>
    <t>Semi-finals</t>
  </si>
  <si>
    <t>Final</t>
  </si>
  <si>
    <t>Preliminary round</t>
  </si>
  <si>
    <t>Stadio Benito Mussolini</t>
  </si>
  <si>
    <t xml:space="preserve">Turin </t>
  </si>
  <si>
    <t>Austria</t>
  </si>
  <si>
    <t>VAN MOORSEL Johannes (NED)</t>
  </si>
  <si>
    <t>CAIRONI Camillo (ITA)</t>
  </si>
  <si>
    <t>BAERT Louis (BEL)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</si>
  <si>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</si>
  <si>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</si>
  <si>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</si>
  <si>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</si>
  <si>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</si>
  <si>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</si>
  <si>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</si>
  <si>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</si>
  <si>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</si>
  <si>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</si>
  <si>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</si>
  <si>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</si>
  <si>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</si>
  <si>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</si>
  <si>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</si>
  <si>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</si>
  <si>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</si>
  <si>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</si>
  <si>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</si>
  <si>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</si>
  <si>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</si>
  <si>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</si>
  <si>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</si>
  <si>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</si>
  <si>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</si>
  <si>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</si>
  <si>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</si>
  <si>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</si>
  <si>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</si>
  <si>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</si>
  <si>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</si>
  <si>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</si>
  <si>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</si>
  <si>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</si>
  <si>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</si>
  <si>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</si>
  <si>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</si>
  <si>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</si>
  <si>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Littorio</t>
  </si>
  <si>
    <t xml:space="preserve">Trieste </t>
  </si>
  <si>
    <t>Czechoslovakia</t>
  </si>
  <si>
    <t>SCARPI Giuseppe (ITA)</t>
  </si>
  <si>
    <t>SCORZONI Raffaele (ITA)</t>
  </si>
  <si>
    <t>Quarter-finals</t>
  </si>
  <si>
    <t>MOHAMED Youssuf (EGY)</t>
  </si>
  <si>
    <t>Match for third place</t>
  </si>
  <si>
    <t>First round</t>
  </si>
  <si>
    <t>Parc des Princes</t>
  </si>
  <si>
    <t xml:space="preserve">Paris </t>
  </si>
  <si>
    <t>MARENCO Paul (FRA)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</si>
  <si>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</si>
  <si>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</si>
  <si>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</si>
  <si>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</si>
  <si>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</si>
  <si>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</si>
  <si>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</si>
  <si>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</si>
  <si>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</si>
  <si>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</si>
  <si>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</si>
  <si>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</si>
  <si>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</si>
  <si>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</si>
  <si>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</si>
  <si>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Stade Vï¿½lodrome</t>
  </si>
  <si>
    <t xml:space="preserve">Marseilles </t>
  </si>
  <si>
    <t>Norway</t>
  </si>
  <si>
    <t>BOUTOURE D. (FRA)</t>
  </si>
  <si>
    <t>TREHOU D. (FRA)</t>
  </si>
  <si>
    <t>Stade de la Meinau</t>
  </si>
  <si>
    <t xml:space="preserve">Strasbourg </t>
  </si>
  <si>
    <t>Poland</t>
  </si>
  <si>
    <t>POISSANT Louis (FRA)</t>
  </si>
  <si>
    <t>KISSENBERGER Ernest (FRA)</t>
  </si>
  <si>
    <t>Cavee Verte</t>
  </si>
  <si>
    <t xml:space="preserve">Le Havre </t>
  </si>
  <si>
    <t>LECLERCQ Lucien (FRA)</t>
  </si>
  <si>
    <t>OLIVE D. (FRA)</t>
  </si>
  <si>
    <t>SDEZ Victor (FRA)</t>
  </si>
  <si>
    <t>CAPDEVILLE Pierre (FRA)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</si>
  <si>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</si>
  <si>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</si>
  <si>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</si>
  <si>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</si>
  <si>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</si>
  <si>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</si>
  <si>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</si>
  <si>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>CAPDEVILLE Georges (FRA)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</si>
  <si>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</si>
  <si>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</si>
  <si>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</si>
  <si>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</si>
  <si>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</si>
  <si>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>England</t>
  </si>
  <si>
    <t>VAN DER MEER Karel (NED)</t>
  </si>
  <si>
    <t>GARDELLI Mario (BRA)</t>
  </si>
  <si>
    <t>DAHLNER Gunnar (SWE)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</si>
  <si>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</si>
  <si>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</si>
  <si>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</si>
  <si>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</si>
  <si>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</si>
  <si>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</si>
  <si>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</si>
  <si>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</si>
  <si>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</si>
  <si>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</si>
  <si>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</si>
  <si>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</si>
  <si>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</si>
  <si>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</si>
  <si>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</si>
  <si>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</si>
  <si>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</si>
  <si>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>MALCHER Alberto (BRA)</t>
  </si>
  <si>
    <t>MARINO Esteban (URU)</t>
  </si>
  <si>
    <t>ALVAREZ Alfredo (BOL)</t>
  </si>
  <si>
    <t>MITCHELL Robert (SCO)</t>
  </si>
  <si>
    <t>LEMESIC Leo (YUG)</t>
  </si>
  <si>
    <t>GARCIA Prudencio (USA)</t>
  </si>
  <si>
    <t>ELLIS Arthur (ENG)</t>
  </si>
  <si>
    <t>Ilha do Retiro</t>
  </si>
  <si>
    <t xml:space="preserve">Recife </t>
  </si>
  <si>
    <t>HEYEN Mario Ruben (PAR)</t>
  </si>
  <si>
    <t>Group 6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</si>
  <si>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</si>
  <si>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</si>
  <si>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</si>
  <si>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</si>
  <si>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</si>
  <si>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</si>
  <si>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</si>
  <si>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</si>
  <si>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</si>
  <si>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</si>
  <si>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</si>
  <si>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</si>
  <si>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</si>
  <si>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</si>
  <si>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</si>
  <si>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</si>
  <si>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</si>
  <si>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>Germany FR</t>
  </si>
  <si>
    <t>Turkey</t>
  </si>
  <si>
    <t>ZSOLT Istvan (HUN)</t>
  </si>
  <si>
    <t>MERLOTTI Armand (SUI)</t>
  </si>
  <si>
    <t>Korea Republic</t>
  </si>
  <si>
    <t>VINCENTI Raymond (FRA)</t>
  </si>
  <si>
    <t>VON GUNTER Albert (SUI)</t>
  </si>
  <si>
    <t>STEINER Carl (AUT)</t>
  </si>
  <si>
    <t>St. Jakob</t>
  </si>
  <si>
    <t xml:space="preserve">Basel </t>
  </si>
  <si>
    <t>SCHMETZER Emil (FRG)</t>
  </si>
  <si>
    <t>BUCHMUELLER Fritz (SUI)</t>
  </si>
  <si>
    <t>RUFFLI Willy (SUI)</t>
  </si>
  <si>
    <t>ORLANDINI Vincenzo (ITA)</t>
  </si>
  <si>
    <t>GUIDI Denilo (SUI)</t>
  </si>
  <si>
    <t>STEFANOVIC Vasa (YUG)</t>
  </si>
  <si>
    <t>DOERFLINGER Ernst (SUI)</t>
  </si>
  <si>
    <t>FAULTLESS Charlie (SCO)</t>
  </si>
  <si>
    <t>Comunale di Cornaredo</t>
  </si>
  <si>
    <t xml:space="preserve">Lugano </t>
  </si>
  <si>
    <t>Rasunda Stadium</t>
  </si>
  <si>
    <t xml:space="preserve">Solna </t>
  </si>
  <si>
    <t>LATYCHEV Nikolaj (URS)</t>
  </si>
  <si>
    <t>MOWAT Jack (SCO)</t>
  </si>
  <si>
    <t>ERIKSSON Arne (FIN)</t>
  </si>
  <si>
    <t>Nya Ullevi</t>
  </si>
  <si>
    <t xml:space="preserve">Gothenburg </t>
  </si>
  <si>
    <t>Soviet Union</t>
  </si>
  <si>
    <t>NILSEN Birger (NOR)</t>
  </si>
  <si>
    <t>JORGENSEN Carl Frederik (DEN)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</si>
  <si>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</si>
  <si>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</si>
  <si>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</si>
  <si>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</si>
  <si>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</si>
  <si>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</si>
  <si>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</si>
  <si>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</si>
  <si>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</si>
  <si>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</si>
  <si>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</si>
  <si>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</si>
  <si>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</si>
  <si>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</si>
  <si>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</si>
  <si>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</si>
  <si>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</si>
  <si>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</si>
  <si>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</si>
  <si>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</si>
  <si>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</si>
  <si>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</si>
  <si>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</si>
  <si>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</si>
  <si>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</si>
  <si>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</si>
  <si>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</si>
  <si>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</si>
  <si>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</si>
  <si>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</si>
  <si>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</si>
  <si>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</si>
  <si>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</si>
  <si>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</si>
  <si>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</si>
  <si>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</si>
  <si>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</si>
  <si>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</si>
  <si>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>LUNDELL Bengt (SWE)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</si>
  <si>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</si>
  <si>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</si>
  <si>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</si>
  <si>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</si>
  <si>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</si>
  <si>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</si>
  <si>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</si>
  <si>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</si>
  <si>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</si>
  <si>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</si>
  <si>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</si>
  <si>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</si>
  <si>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</si>
  <si>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</si>
  <si>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</si>
  <si>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Nacional</t>
  </si>
  <si>
    <t xml:space="preserve">Santiago De Chile </t>
  </si>
  <si>
    <t>ASTON Ken (ENG)</t>
  </si>
  <si>
    <t>BLAVIER Arthur (BEL)</t>
  </si>
  <si>
    <t>YAMASAKI MALDONADO Arturo (MEX)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</si>
  <si>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</si>
  <si>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</si>
  <si>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</si>
  <si>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</si>
  <si>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</si>
  <si>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</si>
  <si>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>JONNI Cesare (ITA)</t>
  </si>
  <si>
    <t>MASSARO Artur (CHI)</t>
  </si>
  <si>
    <t>REGINATO Adolfe Molina (CHI)</t>
  </si>
  <si>
    <t>TESANIC Branko (YUG)</t>
  </si>
  <si>
    <t>VICUNA Claudio (CHI)</t>
  </si>
  <si>
    <t>SILVA Luis (CHI)</t>
  </si>
  <si>
    <t>SUNDHEIM Jose Antonio (COL)</t>
  </si>
  <si>
    <t>BULNES R. (CHI)</t>
  </si>
  <si>
    <t>RUMENTCHEV Dimitar (BUL)</t>
  </si>
  <si>
    <t>SILVA Jose Antonio (CHI)</t>
  </si>
  <si>
    <t>Wembley Stadium</t>
  </si>
  <si>
    <t xml:space="preserve">London </t>
  </si>
  <si>
    <t>BAKHRAMOV Tofik (URS)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</si>
  <si>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</si>
  <si>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</si>
  <si>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</si>
  <si>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</si>
  <si>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</si>
  <si>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</si>
  <si>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</si>
  <si>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</si>
  <si>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</si>
  <si>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</si>
  <si>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</si>
  <si>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</si>
  <si>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</si>
  <si>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</si>
  <si>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</si>
  <si>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</si>
  <si>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</si>
  <si>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</si>
  <si>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</si>
  <si>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</si>
  <si>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</si>
  <si>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</si>
  <si>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</si>
  <si>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</si>
  <si>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</si>
  <si>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</si>
  <si>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</si>
  <si>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>White City</t>
  </si>
  <si>
    <t>MARQUES Armando (BRA)</t>
  </si>
  <si>
    <t>DAGNALL Kenneth (ENG)</t>
  </si>
  <si>
    <t>CRAWFORD William (SCO)</t>
  </si>
  <si>
    <t>GOICOECHEA Roberto (ARG)</t>
  </si>
  <si>
    <t>LO BELLO Concetto (ITA)</t>
  </si>
  <si>
    <t>CHOI Duk Ryong (PRK)</t>
  </si>
  <si>
    <t>Estadio Azteca</t>
  </si>
  <si>
    <t xml:space="preserve">Mexico City </t>
  </si>
  <si>
    <t>DUNSTAN Keith (BER)</t>
  </si>
  <si>
    <t>Cuauhtemoc</t>
  </si>
  <si>
    <t xml:space="preserve">Puebla </t>
  </si>
  <si>
    <t>Israel</t>
  </si>
  <si>
    <t>SCHEURER Ruedi (SUI)</t>
  </si>
  <si>
    <t>TAREKEGN Seyoum (ETH)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</si>
  <si>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</si>
  <si>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</si>
  <si>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</si>
  <si>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</si>
  <si>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</si>
  <si>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</si>
  <si>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</si>
  <si>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</si>
  <si>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</si>
  <si>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</si>
  <si>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</si>
  <si>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</si>
  <si>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</si>
  <si>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</si>
  <si>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</si>
  <si>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</si>
  <si>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BARRETO RUIZ Ramon (URU)</t>
  </si>
  <si>
    <t>KLEIN Abraham (ISR)</t>
  </si>
  <si>
    <t>El Salvador</t>
  </si>
  <si>
    <t>RADULESCU Andrei (ROU)</t>
  </si>
  <si>
    <t>GLOECKNER Rudolf (GDR)</t>
  </si>
  <si>
    <t>HORVAT Drago (YUG)</t>
  </si>
  <si>
    <t>EMSBERGER Gyula (HUN)</t>
  </si>
  <si>
    <t>LANDAUER Henry (USA)</t>
  </si>
  <si>
    <t>SALDANHA RIBEIRO Antonio (POR)</t>
  </si>
  <si>
    <t>MARSCHALL Ferdinand (AUT)</t>
  </si>
  <si>
    <t>HORMAZABAL DIAZ Rafael (CHI)</t>
  </si>
  <si>
    <t>COEREZZA Norberto Angel (ARG)</t>
  </si>
  <si>
    <t>DE MORAES Ayrton Vieira (BRA)</t>
  </si>
  <si>
    <t>Waldstadion</t>
  </si>
  <si>
    <t xml:space="preserve">Frankfurt/Main </t>
  </si>
  <si>
    <t>PESTARINO Luis (ARG)</t>
  </si>
  <si>
    <t>Olympiastadion</t>
  </si>
  <si>
    <t xml:space="preserve">Berlin West </t>
  </si>
  <si>
    <t>BABACAN Dogan (TUR)</t>
  </si>
  <si>
    <t>WINSEMANN Werner (CAN)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</si>
  <si>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</si>
  <si>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</si>
  <si>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</si>
  <si>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</si>
  <si>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</si>
  <si>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</si>
  <si>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</si>
  <si>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</si>
  <si>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</si>
  <si>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</si>
  <si>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</si>
  <si>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</si>
  <si>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</si>
  <si>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</si>
  <si>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</si>
  <si>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</si>
  <si>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</si>
  <si>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</si>
  <si>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</si>
  <si>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</si>
  <si>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</si>
  <si>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</si>
  <si>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</si>
  <si>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Munich </t>
  </si>
  <si>
    <t>Haiti</t>
  </si>
  <si>
    <t>LLOBREGAT Vicente (VEN)</t>
  </si>
  <si>
    <t>NAMDAR Jafar (IRN)</t>
  </si>
  <si>
    <t>Neckarstadion</t>
  </si>
  <si>
    <t xml:space="preserve">Stuttgart </t>
  </si>
  <si>
    <t>THOMAS Clive (WAL)</t>
  </si>
  <si>
    <t>ALDINGER Heinz (GER)</t>
  </si>
  <si>
    <t>KAMEL Mahmoud (EGY)</t>
  </si>
  <si>
    <t>VAN GEMERT Arie (NED)</t>
  </si>
  <si>
    <t>LINEMAYR Erich (AUT)</t>
  </si>
  <si>
    <t>ANGONESE Aurelio (ITA)</t>
  </si>
  <si>
    <t>Parkstadion</t>
  </si>
  <si>
    <t xml:space="preserve">Gelsenkirchen </t>
  </si>
  <si>
    <t>OHMSEN Klaus (GER)</t>
  </si>
  <si>
    <t>BIWERSI Ferdinand (GER)</t>
  </si>
  <si>
    <t>ESCHWEILER Walter (GER)</t>
  </si>
  <si>
    <t>NDIAYE Birame (SEN)</t>
  </si>
  <si>
    <t>Group B</t>
  </si>
  <si>
    <t>Group A</t>
  </si>
  <si>
    <t>El Monumental - Estadio Monumental Antonio Vespuci</t>
  </si>
  <si>
    <t xml:space="preserve">Buenos Aires </t>
  </si>
  <si>
    <t>ITHURRALDE Arturo Andres (ARG)</t>
  </si>
  <si>
    <t>COMESANA Miguel (ARG)</t>
  </si>
  <si>
    <t>Estadio Josï¿½ Marï¿½a Minella</t>
  </si>
  <si>
    <t xml:space="preserve">Mar Del Plata </t>
  </si>
  <si>
    <t>SILVAGNO CAVANNA Juan (CHI)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</si>
  <si>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</si>
  <si>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</si>
  <si>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</si>
  <si>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</si>
  <si>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</si>
  <si>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</si>
  <si>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GARRIDO Antonio (POR)</t>
  </si>
  <si>
    <t>PARTRIDGE Pat (ENG)</t>
  </si>
  <si>
    <t>JARGUZ Alojzy (POL)</t>
  </si>
  <si>
    <t>Jose Amalfitani</t>
  </si>
  <si>
    <t>IVANOV Anatoly (URS)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</si>
  <si>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</si>
  <si>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</si>
  <si>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</si>
  <si>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</si>
  <si>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</si>
  <si>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</si>
  <si>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</si>
  <si>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</si>
  <si>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</si>
  <si>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BOUZO Farouk (SYR)</t>
  </si>
  <si>
    <t>RION Francis (BEL)</t>
  </si>
  <si>
    <t>OROZCO GUERRERO Cesar (PER)</t>
  </si>
  <si>
    <t>CORVER Charles (NED)</t>
  </si>
  <si>
    <t>MAKSIMOVIC Dusan (SCG)</t>
  </si>
  <si>
    <t>SEOUDI Hedi (TUN)</t>
  </si>
  <si>
    <t>COELHO Arnaldo (BRA)</t>
  </si>
  <si>
    <t>PROKOP Adolf (GDR)</t>
  </si>
  <si>
    <t>Iran</t>
  </si>
  <si>
    <t>CLIVE Thomas (WAL)</t>
  </si>
  <si>
    <t>Camp Nou</t>
  </si>
  <si>
    <t xml:space="preserve">Barcelona </t>
  </si>
  <si>
    <t>CHRISTOV Vojtech (TCH)</t>
  </si>
  <si>
    <t>Estadio Municipal de Balaï¿½dos</t>
  </si>
  <si>
    <t xml:space="preserve">Vigo </t>
  </si>
  <si>
    <t>VAUTROT Michel (FRA)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</si>
  <si>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</si>
  <si>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</si>
  <si>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</si>
  <si>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</si>
  <si>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</si>
  <si>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>Riazor</t>
  </si>
  <si>
    <t xml:space="preserve">La Coruï¿½A </t>
  </si>
  <si>
    <t>Cameroon</t>
  </si>
  <si>
    <t>WOEHRER Franz (AUT)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</si>
  <si>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</si>
  <si>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</si>
  <si>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</si>
  <si>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</si>
  <si>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</si>
  <si>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</si>
  <si>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</si>
  <si>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</si>
  <si>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</si>
  <si>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</si>
  <si>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</si>
  <si>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</si>
  <si>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</si>
  <si>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</si>
  <si>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</si>
  <si>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</si>
  <si>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San Mames</t>
  </si>
  <si>
    <t xml:space="preserve">Bilbao </t>
  </si>
  <si>
    <t>CASTRO Gaston (CHI)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</si>
  <si>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</si>
  <si>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</si>
  <si>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</si>
  <si>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</si>
  <si>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</si>
  <si>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</si>
  <si>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Carlos Tartiere</t>
  </si>
  <si>
    <t xml:space="preserve">Oviedo </t>
  </si>
  <si>
    <t>CARDELLINO DE SAN VICENTE Juan (URU)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</si>
  <si>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</si>
  <si>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</si>
  <si>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</si>
  <si>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</si>
  <si>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</si>
  <si>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</si>
  <si>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La Romareda</t>
  </si>
  <si>
    <t xml:space="preserve">Zaragoza </t>
  </si>
  <si>
    <t>FREDRIKSSON Erik (SWE)</t>
  </si>
  <si>
    <t>GALLER Bruno (SUI)</t>
  </si>
  <si>
    <t>RUBIO VAZQUEZ Mario (MEX)</t>
  </si>
  <si>
    <t>Jose Rico Perez</t>
  </si>
  <si>
    <t xml:space="preserve">Alicante </t>
  </si>
  <si>
    <t>LACARNE Belaid (ALG)</t>
  </si>
  <si>
    <t>Benito Villamarin</t>
  </si>
  <si>
    <t>SILES Jesus Paulino (CRC)</t>
  </si>
  <si>
    <t>PONNET Alexis (BEL)</t>
  </si>
  <si>
    <t>MOFFATT Malcolm (NIR)</t>
  </si>
  <si>
    <t>SORIANO ALADREN Emilio (ESP)</t>
  </si>
  <si>
    <t>WHITE Clive (ENG)</t>
  </si>
  <si>
    <t>STUPAR Miroslav (URS)</t>
  </si>
  <si>
    <t>MATOVINOVIC Damir (CRO)</t>
  </si>
  <si>
    <t>ORTIZ Hector (PAR)</t>
  </si>
  <si>
    <t>Vicente Calderon</t>
  </si>
  <si>
    <t xml:space="preserve">Madrid </t>
  </si>
  <si>
    <t>Sarria</t>
  </si>
  <si>
    <t>Santiago Bernabeu</t>
  </si>
  <si>
    <t>CODESAL MENDEZ Edgardo (MEX)</t>
  </si>
  <si>
    <t>ROTH Volker (GER)</t>
  </si>
  <si>
    <t>Group C</t>
  </si>
  <si>
    <t>Canada</t>
  </si>
  <si>
    <t>SILVA ARCE Hernan (CHI)</t>
  </si>
  <si>
    <t>ULLOA MORERA Berny (CRC)</t>
  </si>
  <si>
    <t>Group D</t>
  </si>
  <si>
    <t>BAMBRIDGE Christopher (AUS)</t>
  </si>
  <si>
    <t>KEIZER Jan (NED)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</si>
  <si>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</si>
  <si>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</si>
  <si>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</si>
  <si>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</si>
  <si>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</si>
  <si>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</si>
  <si>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</si>
  <si>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</si>
  <si>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</si>
  <si>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</si>
  <si>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</si>
  <si>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</si>
  <si>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</si>
  <si>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</si>
  <si>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</si>
  <si>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</si>
  <si>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</si>
  <si>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</si>
  <si>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</si>
  <si>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</si>
  <si>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>Tecnologico</t>
  </si>
  <si>
    <t>AL SHARIF Jamal (SYR)</t>
  </si>
  <si>
    <t>Bombonera - Estadio Nemesio Diez</t>
  </si>
  <si>
    <t>Iraq</t>
  </si>
  <si>
    <t>PICON-ACKONG Edwin (MRI)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</si>
  <si>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</si>
  <si>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</si>
  <si>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</si>
  <si>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</si>
  <si>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</si>
  <si>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</si>
  <si>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</si>
  <si>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Estadio Corregidora</t>
  </si>
  <si>
    <t xml:space="preserve">Queretaro </t>
  </si>
  <si>
    <t>MARQUEZ RAMIREZ Antonio (MEX)</t>
  </si>
  <si>
    <t>SNODDY Alan (NIR)</t>
  </si>
  <si>
    <t>ARPPI FILHO Romualdo (BRA)</t>
  </si>
  <si>
    <t>TAKADA Shizuo (JPN)</t>
  </si>
  <si>
    <t>IGNA Ioan (ROU)</t>
  </si>
  <si>
    <t>BENNACEUR Ali (TUN)</t>
  </si>
  <si>
    <t>URREA Joaquin (MEX)</t>
  </si>
  <si>
    <t>Round of 16</t>
  </si>
  <si>
    <t>Giuseppe Meazza</t>
  </si>
  <si>
    <t>MAURO Vincent (USA)</t>
  </si>
  <si>
    <t>LISTKIEWICZ Michal (POL)</t>
  </si>
  <si>
    <t>Stadio San Nicola</t>
  </si>
  <si>
    <t xml:space="preserve">Bari </t>
  </si>
  <si>
    <t>Renato Dall Ara</t>
  </si>
  <si>
    <t>rn"&gt;United Arab Emirates</t>
  </si>
  <si>
    <t>Stadio Olimpico</t>
  </si>
  <si>
    <t>RAMIZ WRIGHT Jose (BRA)</t>
  </si>
  <si>
    <t>PEREZ HOYOS Armando (COL)</t>
  </si>
  <si>
    <t>Comunale</t>
  </si>
  <si>
    <t>ROETHLISBERGER Kurt (SUI)</t>
  </si>
  <si>
    <t>VAN LANGENHOVE Marcel (BEL)</t>
  </si>
  <si>
    <t>SCHMIDHUBER Aron (GER)</t>
  </si>
  <si>
    <t>Stadio delle Alpi</t>
  </si>
  <si>
    <t>LANESE Tullio (ITA)</t>
  </si>
  <si>
    <t>JOUINI Neji (TUN)</t>
  </si>
  <si>
    <t>MIKKELSEN Peter (DEN)</t>
  </si>
  <si>
    <t>MANDI Jassim (BHR)</t>
  </si>
  <si>
    <t>Costa Rica</t>
  </si>
  <si>
    <t>LOUSTAU Juan (ARG)</t>
  </si>
  <si>
    <t>MACIEL Carlos (PAR)</t>
  </si>
  <si>
    <t>JACOME GUERRERO Elias V. (ECU)</t>
  </si>
  <si>
    <t>Sant Elia</t>
  </si>
  <si>
    <t xml:space="preserve">Cagliari </t>
  </si>
  <si>
    <t>rn"&gt;Republic of Ireland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</si>
  <si>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</si>
  <si>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</si>
  <si>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</si>
  <si>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</si>
  <si>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</si>
  <si>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</si>
  <si>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KOHL Helmut (AUT)</t>
  </si>
  <si>
    <t>SPIRIN Alexey (RUS)</t>
  </si>
  <si>
    <t>San Paolo</t>
  </si>
  <si>
    <t>DIRAMBA Jean Fidele (GAB)</t>
  </si>
  <si>
    <t>SMITH George (SCO)</t>
  </si>
  <si>
    <t>LORENC Richard (AUS)</t>
  </si>
  <si>
    <t>PAIRETTO Pierluigi (ITA)</t>
  </si>
  <si>
    <t>HANSAL Mohamed (ALG)</t>
  </si>
  <si>
    <t>LO BELLO Rosario (ITA)</t>
  </si>
  <si>
    <t>MAGNI Pierluigi (ITA)</t>
  </si>
  <si>
    <t>LONGHI Carlo (ITA)</t>
  </si>
  <si>
    <t>D ELIA Pietro (ITA)</t>
  </si>
  <si>
    <t>Friuli</t>
  </si>
  <si>
    <t>Cotton Bowl</t>
  </si>
  <si>
    <t xml:space="preserve">Dallas </t>
  </si>
  <si>
    <t>CHRISTENSEN Carl-Johan Meyer (DEN)</t>
  </si>
  <si>
    <t>PEARSON Roy (ENG)</t>
  </si>
  <si>
    <t>Soldier Field</t>
  </si>
  <si>
    <t xml:space="preserve">Chicago </t>
  </si>
  <si>
    <t>BRIZIO CARTER Arturo (MEX)</t>
  </si>
  <si>
    <t>BRAZZALE Eugene (AUS)</t>
  </si>
  <si>
    <t>DUNSTER Gordon (AUS)</t>
  </si>
  <si>
    <t>Pontiac Silverdome</t>
  </si>
  <si>
    <t xml:space="preserve">Detroit </t>
  </si>
  <si>
    <t>LAMOLINA Francisco Oscar (ARG)</t>
  </si>
  <si>
    <t>TAIBI Ernesto (ARG)</t>
  </si>
  <si>
    <t>ZARATE Venancio (PAR)</t>
  </si>
  <si>
    <t>Giants Stadium</t>
  </si>
  <si>
    <t xml:space="preserve">New York/New Jersey </t>
  </si>
  <si>
    <t>VAN DER ENDE Mario (NED)</t>
  </si>
  <si>
    <t>DOLSTRA Jan (NED)</t>
  </si>
  <si>
    <t>PARK Hae-Yong (KOR)</t>
  </si>
  <si>
    <t>Rose Bowl</t>
  </si>
  <si>
    <t xml:space="preserve">Los Angeles </t>
  </si>
  <si>
    <t>AL GHATTAN Yousif Abdulla (BAH)</t>
  </si>
  <si>
    <t>JAMES Douglas Micael (TRI)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</si>
  <si>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</si>
  <si>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</si>
  <si>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</si>
  <si>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</si>
  <si>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</si>
  <si>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>RFK Stadium</t>
  </si>
  <si>
    <t xml:space="preserve">Washington Dc </t>
  </si>
  <si>
    <t>PUHL Sandor (HUN)</t>
  </si>
  <si>
    <t>MARTON Sandor (HUN)</t>
  </si>
  <si>
    <t>IVANOV Valentin (RUS)</t>
  </si>
  <si>
    <t>TEJADA NORIEGA Alberto (PER)</t>
  </si>
  <si>
    <t>Saudi Arabia</t>
  </si>
  <si>
    <t>DIAZ VEGA Manuel (ESP)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</si>
  <si>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</si>
  <si>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</si>
  <si>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</si>
  <si>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</si>
  <si>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</si>
  <si>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</si>
  <si>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Foxboro Stadium</t>
  </si>
  <si>
    <t xml:space="preserve">Boston </t>
  </si>
  <si>
    <t>Greece</t>
  </si>
  <si>
    <t>ANGELES Arturo (USA)</t>
  </si>
  <si>
    <t>Nigeria</t>
  </si>
  <si>
    <t>BADILLA Rodrigo (CRC)</t>
  </si>
  <si>
    <t>FILIPPI Ernesto (URU)</t>
  </si>
  <si>
    <t>HASSAN Abdel-Magid (EGY)</t>
  </si>
  <si>
    <t>FANAEI Mohammad (IRN)</t>
  </si>
  <si>
    <t>BALDAS Fabio (ITA)</t>
  </si>
  <si>
    <t>KRUG Hellmut (GER)</t>
  </si>
  <si>
    <t>MOTTRAM Leslie (SCO)</t>
  </si>
  <si>
    <t>MATTHYS Luc (BEL)</t>
  </si>
  <si>
    <t>EVERSTIG Mikael (SWE)</t>
  </si>
  <si>
    <t>ALVES Paulo Jorge (BRA)</t>
  </si>
  <si>
    <t>MARSIGLIA Renato (BRA)</t>
  </si>
  <si>
    <t>DON Philip (ENG)</t>
  </si>
  <si>
    <t>KARLSSON Bo (SWE)</t>
  </si>
  <si>
    <t>BUJSAIM Ali (UAE)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</si>
  <si>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</si>
  <si>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</si>
  <si>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</si>
  <si>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</si>
  <si>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</si>
  <si>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>La Mosson</t>
  </si>
  <si>
    <t xml:space="preserve">Montpellier </t>
  </si>
  <si>
    <t>ANPRASERT Pirom (THA)</t>
  </si>
  <si>
    <t>ABDUL HAMID Halim (MAS)</t>
  </si>
  <si>
    <t>WICKRAMATUNGA Nimal (SRI)</t>
  </si>
  <si>
    <t>BOUCHARDEAU Lucien (NIG)</t>
  </si>
  <si>
    <t>DANTE Dramane (MLI)</t>
  </si>
  <si>
    <t>MANSRI Mohamed (TUN)</t>
  </si>
  <si>
    <t>GONZALEZ CHAVEZ Epifanio (PAR)</t>
  </si>
  <si>
    <t>GALVAN Celestino (PAR)</t>
  </si>
  <si>
    <t>SALINAS Reynaldo (HON)</t>
  </si>
  <si>
    <t>ALZEID Abdulrahman (KSA)</t>
  </si>
  <si>
    <t>SALIE Achmat (RSA)</t>
  </si>
  <si>
    <t>GHADANFARI Hussain (KUW)</t>
  </si>
  <si>
    <t>Stade Felix Bollaert</t>
  </si>
  <si>
    <t xml:space="preserve">Lens </t>
  </si>
  <si>
    <t>CASTRILLI Javier (ARG)</t>
  </si>
  <si>
    <t>ROSSI Claudio (ARG)</t>
  </si>
  <si>
    <t>DIAZ GALVEZ Jorge (CHI)</t>
  </si>
  <si>
    <t>South Africa</t>
  </si>
  <si>
    <t>REZENDE Marcio (BRA)</t>
  </si>
  <si>
    <t>PINTO Arnaldo (BRA)</t>
  </si>
  <si>
    <t>GONZALES Merere (TRI)</t>
  </si>
  <si>
    <t>La Beaujoire</t>
  </si>
  <si>
    <t xml:space="preserve">Nantes </t>
  </si>
  <si>
    <t>BAHARMAST Esse (USA)</t>
  </si>
  <si>
    <t>TORRES ZUNIGA Luis (CRC)</t>
  </si>
  <si>
    <t>DUPANOV Yuri (BLR)</t>
  </si>
  <si>
    <t>Stade de Gerland</t>
  </si>
  <si>
    <t xml:space="preserve">Lyon </t>
  </si>
  <si>
    <t>BENKO Gunter (AUT)</t>
  </si>
  <si>
    <t>FRED Lencie (VAN)</t>
  </si>
  <si>
    <t>SCHNEIDER Erich (GER)</t>
  </si>
  <si>
    <t>COLLINA Pierluigi (ITA)</t>
  </si>
  <si>
    <t>MAZZEI Gennaro (ITA)</t>
  </si>
  <si>
    <t>ZAMMIT Emanuel (MLT)</t>
  </si>
  <si>
    <t>Group H</t>
  </si>
  <si>
    <t>Japan</t>
  </si>
  <si>
    <t>VAN DEN BROECK Marc (BEL)</t>
  </si>
  <si>
    <t>FOLEY Eddie (IRL)</t>
  </si>
  <si>
    <t>Stade Geoffroy Guichard</t>
  </si>
  <si>
    <t xml:space="preserve">Saint-Etienne </t>
  </si>
  <si>
    <t>POWELL Owen (JAM)</t>
  </si>
  <si>
    <t>POCIEGIEL Jacek (POL)</t>
  </si>
  <si>
    <t>Jamaica</t>
  </si>
  <si>
    <t>Croatia</t>
  </si>
  <si>
    <t>MELO PEREIRA Vitor (POR)</t>
  </si>
  <si>
    <t>GRIGORESCU Nicolae (ROU)</t>
  </si>
  <si>
    <t>POUDEVIGNE Jacques (FRA)</t>
  </si>
  <si>
    <t>Group G</t>
  </si>
  <si>
    <t>OKADA Masayoshi (JPN)</t>
  </si>
  <si>
    <t>JEON Young Hyun (KOR)</t>
  </si>
  <si>
    <t>AL MUSAWI Mohamed (OMA)</t>
  </si>
  <si>
    <t>BELQOLA Said (MAR)</t>
  </si>
  <si>
    <t>NILSSON Mikael (SWE)</t>
  </si>
  <si>
    <t>VAGNER Laszlo (HUN)</t>
  </si>
  <si>
    <t>AMLER Evzen (CZE)</t>
  </si>
  <si>
    <t>RAUSIS Laurent (SUI)</t>
  </si>
  <si>
    <t>LEVNIKOV Nikolai (RUS)</t>
  </si>
  <si>
    <t>WARREN Mark (ENG)</t>
  </si>
  <si>
    <t>EL GHANDOUR Gamal (EGY)</t>
  </si>
  <si>
    <t>LENNIE Edward (AUS)</t>
  </si>
  <si>
    <t>TORO RENDON John (COL)</t>
  </si>
  <si>
    <t>SANCHEZ YANTEN Mario (CHI)</t>
  </si>
  <si>
    <t>McLEOD Ian (RSA)</t>
  </si>
  <si>
    <t>SOLDATOS Aristidis Chris (RSA)</t>
  </si>
  <si>
    <t>RAMDHAN Ramesh (TRI)</t>
  </si>
  <si>
    <t>DALLAS Hugh (SCO)</t>
  </si>
  <si>
    <t>WOJCIK Ryszard (POL)</t>
  </si>
  <si>
    <t>NIELSEN Kim Milton (DEN)</t>
  </si>
  <si>
    <t>PEDERSEN Rune (NOR)</t>
  </si>
  <si>
    <t>MEIER Urs (SUI)</t>
  </si>
  <si>
    <t>HEYNEMANN Bernd (GER)</t>
  </si>
  <si>
    <t>BATTA Marc (FRA)</t>
  </si>
  <si>
    <t>DURKIN Paul (ENG)</t>
  </si>
  <si>
    <t>Seoul World Cup Stadium</t>
  </si>
  <si>
    <t xml:space="preserve">Seoul </t>
  </si>
  <si>
    <t>Senegal</t>
  </si>
  <si>
    <t>ALTRAIFI Ali (KSA)</t>
  </si>
  <si>
    <t>RATTALINO Jorge (ARG)</t>
  </si>
  <si>
    <t>Munsu Football Stadium</t>
  </si>
  <si>
    <t xml:space="preserve">Ulsan </t>
  </si>
  <si>
    <t>MANE Saad (KUW)</t>
  </si>
  <si>
    <t>HASSOUNEH Awni (JOR)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</si>
  <si>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</si>
  <si>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</si>
  <si>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</si>
  <si>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</si>
  <si>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</si>
  <si>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>Sapporo Dome</t>
  </si>
  <si>
    <t xml:space="preserve">Sapporo </t>
  </si>
  <si>
    <t>AQUINO Ubaldo (PAR)</t>
  </si>
  <si>
    <t>GIACOMUZZI Miguel (PAR)</t>
  </si>
  <si>
    <t>RAGOONATH Michael (TRI)</t>
  </si>
  <si>
    <t>Kashima Stadium</t>
  </si>
  <si>
    <t xml:space="preserve">Ibaraki </t>
  </si>
  <si>
    <t>VEISSIERE Gilles (FRA)</t>
  </si>
  <si>
    <t>ARNAULT Frederic (FRA)</t>
  </si>
  <si>
    <t>MUELLER Heiner (GER)</t>
  </si>
  <si>
    <t>Busan Asiad Main Stadium</t>
  </si>
  <si>
    <t xml:space="preserve">Busan </t>
  </si>
  <si>
    <t>MICHEL Lubos (SVK)</t>
  </si>
  <si>
    <t>SRAMKA Igor (SVK)</t>
  </si>
  <si>
    <t>CHARLES Curtis (ATG)</t>
  </si>
  <si>
    <t>Saitama Stadium 2002</t>
  </si>
  <si>
    <t xml:space="preserve">Saitama </t>
  </si>
  <si>
    <t>SIMON Carlos (BRA)</t>
  </si>
  <si>
    <t>OLIVEIRA Jorge (BRA)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</si>
  <si>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</si>
  <si>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</si>
  <si>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</si>
  <si>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</si>
  <si>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</si>
  <si>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</si>
  <si>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KIM Young Joo (KOR)</t>
  </si>
  <si>
    <t>KRISHNAN Visva (SIN)</t>
  </si>
  <si>
    <t>FERNANDEZ Vladimir (SLV)</t>
  </si>
  <si>
    <t>Ecuador</t>
  </si>
  <si>
    <t>HALL Brian (USA)</t>
  </si>
  <si>
    <t>VERGARA Hector (CAN)</t>
  </si>
  <si>
    <t>SHARP Philip (ENG)</t>
  </si>
  <si>
    <t>JUN Lu (CHN)</t>
  </si>
  <si>
    <t>KOMALEESWARAN Sankar (IND)</t>
  </si>
  <si>
    <t>ADJENGUI Taoufik (TUN)</t>
  </si>
  <si>
    <t>China PR</t>
  </si>
  <si>
    <t>VASSARAS Kyros (GRE)</t>
  </si>
  <si>
    <t>MATOS Carlos (POR)</t>
  </si>
  <si>
    <t>POOL Jaap (NED)</t>
  </si>
  <si>
    <t>MATTUS William (CRC)</t>
  </si>
  <si>
    <t>KOLEIT Haidar (LIB)</t>
  </si>
  <si>
    <t>RUIZ Oscar (COL)</t>
  </si>
  <si>
    <t>DORIRI Elise (VAN)</t>
  </si>
  <si>
    <t>LINDBERG Leif (SWE)</t>
  </si>
  <si>
    <t>Kobe Wing Stadium</t>
  </si>
  <si>
    <t xml:space="preserve">Kobe </t>
  </si>
  <si>
    <t>PRENDERGAST Peter (JAM)</t>
  </si>
  <si>
    <t>SMITH Paul (NZL)</t>
  </si>
  <si>
    <t>Suwon World Cup Stadium</t>
  </si>
  <si>
    <t xml:space="preserve">Suwon </t>
  </si>
  <si>
    <t>MORENO Byron (ECU)</t>
  </si>
  <si>
    <t>FIERRO Bomer (ECU)</t>
  </si>
  <si>
    <t>LARSEN Jens (DEN)</t>
  </si>
  <si>
    <t>Daegu World Cup Stadium</t>
  </si>
  <si>
    <t xml:space="preserve">Daegu </t>
  </si>
  <si>
    <t>BATRES Carlos (GUA)</t>
  </si>
  <si>
    <t>SZEKELY Ferenc (HUN)</t>
  </si>
  <si>
    <t>HAUGE Terje (NOR)</t>
  </si>
  <si>
    <t>WIERZBOWSKI Maciej (POL)</t>
  </si>
  <si>
    <t>RAMOS RIZO Felipe (MEX)</t>
  </si>
  <si>
    <t>ORTUBE Rene (BOL)</t>
  </si>
  <si>
    <t>SAEED Mohamed (MDV)</t>
  </si>
  <si>
    <t>Jeonju World Cup Stadium</t>
  </si>
  <si>
    <t xml:space="preserve">Jeonju </t>
  </si>
  <si>
    <t>FARAG Wagih (EGY)</t>
  </si>
  <si>
    <t>MUDZAMIRI Brighton (ZIM)</t>
  </si>
  <si>
    <t>SANCHEZ Angel (ARG)</t>
  </si>
  <si>
    <t>Jeju World Cup Stadium</t>
  </si>
  <si>
    <t xml:space="preserve">Jeju </t>
  </si>
  <si>
    <t>FRISK Anders (SWE)</t>
  </si>
  <si>
    <t>POLL Graham (ENG)</t>
  </si>
  <si>
    <t>Incheon Football Stadium</t>
  </si>
  <si>
    <t xml:space="preserve">Incheon </t>
  </si>
  <si>
    <t>CODJIA Coffi (BEN)</t>
  </si>
  <si>
    <t>International Stadium Yokohama</t>
  </si>
  <si>
    <t xml:space="preserve">Yokohama </t>
  </si>
  <si>
    <t>MERK Markus (GER)</t>
  </si>
  <si>
    <t>Miyagi Stadium</t>
  </si>
  <si>
    <t xml:space="preserve">Rifu </t>
  </si>
  <si>
    <t>DAAMI Mourad (TUN)</t>
  </si>
  <si>
    <t>Oita Stadium Big Eye</t>
  </si>
  <si>
    <t xml:space="preserve">Oita </t>
  </si>
  <si>
    <t>SHIELD Mark (AUS)</t>
  </si>
  <si>
    <t>WEGEREEF Jan (NED)</t>
  </si>
  <si>
    <t>NDOYE Falla (SEN)</t>
  </si>
  <si>
    <t>Shizuoka Stadium Ecopa</t>
  </si>
  <si>
    <t xml:space="preserve">Shizuoka </t>
  </si>
  <si>
    <t>LOPEZ NIETO Antonio (ESP)</t>
  </si>
  <si>
    <t>Osaka Nagai Stadium</t>
  </si>
  <si>
    <t xml:space="preserve">Osaka </t>
  </si>
  <si>
    <t>Daejeon World Cup Stadium</t>
  </si>
  <si>
    <t xml:space="preserve">Daejeon </t>
  </si>
  <si>
    <t>LU Jun (CHN)</t>
  </si>
  <si>
    <t>Third place</t>
  </si>
  <si>
    <t>FIFA World Cup Stadium, Munich</t>
  </si>
  <si>
    <t>ELIZONDO Horacio (ARG)</t>
  </si>
  <si>
    <t>GARCIA Dario (ARG)</t>
  </si>
  <si>
    <t>OTERO Rodolfo (ARG)</t>
  </si>
  <si>
    <t>FIFA World Cup Stadium, Gelsenkirchen</t>
  </si>
  <si>
    <t>HIROSHIMA Yoshikazu (JPN)</t>
  </si>
  <si>
    <t>KIM Dae Young (KOR)</t>
  </si>
  <si>
    <t>FIFA World Cup Stadium, Frankfurt</t>
  </si>
  <si>
    <t>RODRIGUEZ Marco (MEX)</t>
  </si>
  <si>
    <t>CAMARGO Jose Luis (MEX)</t>
  </si>
  <si>
    <t>LEAL Leonel (CRC)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</si>
  <si>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</si>
  <si>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</si>
  <si>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</si>
  <si>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</si>
  <si>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</si>
  <si>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FIFA World Cup Stadium, Hamburg</t>
  </si>
  <si>
    <t>Cï¿½te d'Ivoire</t>
  </si>
  <si>
    <t>DE BLEECKERE Frank (BEL)</t>
  </si>
  <si>
    <t>HERMANS Peter (BEL)</t>
  </si>
  <si>
    <t>VROMANS Walter (BEL)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</si>
  <si>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</si>
  <si>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</si>
  <si>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</si>
  <si>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</si>
  <si>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</si>
  <si>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Franken-Stadion</t>
  </si>
  <si>
    <t xml:space="preserve">Nuremberg </t>
  </si>
  <si>
    <t>ROSETTI Roberto (ITA)</t>
  </si>
  <si>
    <t>COPELLI Cristiano (ITA)</t>
  </si>
  <si>
    <t>STAGNOLI Alessandro (ITA)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</si>
  <si>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</si>
  <si>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</si>
  <si>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</si>
  <si>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</si>
  <si>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</si>
  <si>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</si>
  <si>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Fritz-Walter-Stadion</t>
  </si>
  <si>
    <t xml:space="preserve">Kaiserslautern </t>
  </si>
  <si>
    <t>ABD EL FATAH Essam (EGY)</t>
  </si>
  <si>
    <t>NDOYE Mamadou (SEN)</t>
  </si>
  <si>
    <t>Czech Republic</t>
  </si>
  <si>
    <t>AMARILLA Carlos (PAR)</t>
  </si>
  <si>
    <t>ANDINO Amelio (PAR)</t>
  </si>
  <si>
    <t>BERNAL Manuel (PAR)</t>
  </si>
  <si>
    <t>FIFA World Cup Stadium, Hanover</t>
  </si>
  <si>
    <t>Ghana</t>
  </si>
  <si>
    <t>TAVARES Aristeu (BRA)</t>
  </si>
  <si>
    <t>CORONA Ednilson (BRA)</t>
  </si>
  <si>
    <t>Togo</t>
  </si>
  <si>
    <t>TURNER Glenn (ENG)</t>
  </si>
  <si>
    <t>Gottlieb-Daimler-Stadion</t>
  </si>
  <si>
    <t>GOLUBEV Nikolai (RUS)</t>
  </si>
  <si>
    <t>VOLNIN Evgueni (RUS)</t>
  </si>
  <si>
    <t xml:space="preserve">Berlin </t>
  </si>
  <si>
    <t>ARCHUNDIA Benito (MEX)</t>
  </si>
  <si>
    <t>RAMIREZ Jose (MEX)</t>
  </si>
  <si>
    <t>Ukraine</t>
  </si>
  <si>
    <t>BUSACCA Massimo (SUI)</t>
  </si>
  <si>
    <t>BURAGINA Francesco (SUI)</t>
  </si>
  <si>
    <t>ARNET Matthias (SUI)</t>
  </si>
  <si>
    <t>GIBSON Nathan (AUS)</t>
  </si>
  <si>
    <t>WILSON Ben (AUS)</t>
  </si>
  <si>
    <t>MEDINA CANTALEJO Luis (ESP)</t>
  </si>
  <si>
    <t>GIRALDEZ CARRASCO Victoriano (ESP)</t>
  </si>
  <si>
    <t>MEDINA HERNANDEZ Pedro (ESP)</t>
  </si>
  <si>
    <t>NTAGUNGIRA Celestin (RWA)</t>
  </si>
  <si>
    <t>ADERODJOU Aboudou (BEN)</t>
  </si>
  <si>
    <t>Roman SLYSKO (SVK)</t>
  </si>
  <si>
    <t>BALKO Martin (SVK)</t>
  </si>
  <si>
    <t>TAMAYO Fernando (ECU)</t>
  </si>
  <si>
    <t>NAVIA Jose (COL)</t>
  </si>
  <si>
    <t>POULAT Eric (FRA)</t>
  </si>
  <si>
    <t>DAGORNE Lionel (FRA)</t>
  </si>
  <si>
    <t>TEXIER Vincent (FRA)</t>
  </si>
  <si>
    <t>Soccer City Stadium</t>
  </si>
  <si>
    <t xml:space="preserve">Johannesburg </t>
  </si>
  <si>
    <t>Ravshan IRMATOV (UZB)</t>
  </si>
  <si>
    <t>ILYASOV Rafael (UZB)</t>
  </si>
  <si>
    <t>KOCHKAROV Bakhadyr (KGZ)</t>
  </si>
  <si>
    <t>Cape Town Stadium</t>
  </si>
  <si>
    <t xml:space="preserve">Cape Town </t>
  </si>
  <si>
    <t>NISHIMURA Yuichi (JPN)</t>
  </si>
  <si>
    <t>SAGARA Toru (JPN)</t>
  </si>
  <si>
    <t>JEONG Hae Sang (KOR)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</si>
  <si>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</si>
  <si>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</si>
  <si>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</si>
  <si>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</si>
  <si>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</si>
  <si>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>Ellis Park Stadium</t>
  </si>
  <si>
    <t>Wolfgang STARK (GER)</t>
  </si>
  <si>
    <t>PICKEL Mike (GER)</t>
  </si>
  <si>
    <t>Royal Bafokeng Sports Palace</t>
  </si>
  <si>
    <t xml:space="preserve">Phokeng </t>
  </si>
  <si>
    <t>HAUSMANN Altemir (BRA)</t>
  </si>
  <si>
    <t>BRAATZ Roberto (BRA)</t>
  </si>
  <si>
    <t>Peter Mokaba Stadium</t>
  </si>
  <si>
    <t xml:space="preserve">Polokwane </t>
  </si>
  <si>
    <t>PASTRANA Carlos (HON)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</si>
  <si>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</si>
  <si>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</si>
  <si>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</si>
  <si>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</si>
  <si>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</si>
  <si>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</si>
  <si>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Durban Stadium</t>
  </si>
  <si>
    <t xml:space="preserve">Durban </t>
  </si>
  <si>
    <t>MORIN Alberto (MEX)</t>
  </si>
  <si>
    <t>Stï¿½phane LANNOY (FRA)</t>
  </si>
  <si>
    <t>DANSAULT Eric (FRA)</t>
  </si>
  <si>
    <t>UGO Laurent (FRA)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</si>
  <si>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</si>
  <si>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</si>
  <si>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</si>
  <si>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</si>
  <si>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</si>
  <si>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>TORRENTERA Marvin (MEX)</t>
  </si>
  <si>
    <t>Slovakia</t>
  </si>
  <si>
    <t>DAMON Jerome (RSA)</t>
  </si>
  <si>
    <t>MOLEFE Enock (RSA)</t>
  </si>
  <si>
    <t>ESPINOSA Mauricio (URU)</t>
  </si>
  <si>
    <t>KASSAI Viktor (HUN)</t>
  </si>
  <si>
    <t>EROS Gabor (HUN)</t>
  </si>
  <si>
    <t>VAMOS Tibor (HUN)</t>
  </si>
  <si>
    <t>Mbombela Stadium</t>
  </si>
  <si>
    <t xml:space="preserve">Nelspruit </t>
  </si>
  <si>
    <t>MAILLET Eddy (SEY)</t>
  </si>
  <si>
    <t>MENKOUANDE Evarist (CMR)</t>
  </si>
  <si>
    <t>HASSANI Bechir (TUN)</t>
  </si>
  <si>
    <t>WEBB Howard (ENG)</t>
  </si>
  <si>
    <t>Darren CANN (ENG)</t>
  </si>
  <si>
    <t>MULLARKEY Michael (ENG)</t>
  </si>
  <si>
    <t>GONZALEZ Abraham (COL)</t>
  </si>
  <si>
    <t>CLAVIJO Humberto (COL)</t>
  </si>
  <si>
    <t>AL GHAMDI Khalil (KSA)</t>
  </si>
  <si>
    <t>KAMRANIFAR Hassan (IRN)</t>
  </si>
  <si>
    <t>AL MARZOUQI Saleh (UAE)</t>
  </si>
  <si>
    <t>Alberto UNDIANO MALLENCO (ESP)</t>
  </si>
  <si>
    <t>MARTINEZ Fermin (ESP)</t>
  </si>
  <si>
    <t>YUSTE Juan (ESP)</t>
  </si>
  <si>
    <t>Koman COULIBALY (MLI)</t>
  </si>
  <si>
    <t>ACHIK Redouane (MAR)</t>
  </si>
  <si>
    <t>MANUEL CANDIDO Inacio (ANG)</t>
  </si>
  <si>
    <t>CALCAGNO Paolo (ITA)</t>
  </si>
  <si>
    <t>AYROLDI Stefano (ITA)</t>
  </si>
  <si>
    <t>POZO Pablo (CHI)</t>
  </si>
  <si>
    <t>BASUALTO Patricio (CHI)</t>
  </si>
  <si>
    <t>MONDRIA Francisco (CHI)</t>
  </si>
  <si>
    <t>Arena de Sao Paulo</t>
  </si>
  <si>
    <t>NAGI Toshiyuki (JPN)</t>
  </si>
  <si>
    <t>Estadio das Dunas</t>
  </si>
  <si>
    <t xml:space="preserve">Natal </t>
  </si>
  <si>
    <t>ROLDAN Wilmar (COL)</t>
  </si>
  <si>
    <t>DIAZ Eduardo (COL)</t>
  </si>
  <si>
    <t>Arena Fonte Nova</t>
  </si>
  <si>
    <t xml:space="preserve">Salvador </t>
  </si>
  <si>
    <t>Nicola RIZZOLI (ITA)</t>
  </si>
  <si>
    <t>Renato FAVERANI (ITA)</t>
  </si>
  <si>
    <t>Andrea STEFANI (ITA)</t>
  </si>
  <si>
    <t>Arena Pantanal</t>
  </si>
  <si>
    <t xml:space="preserve">Cuiaba </t>
  </si>
  <si>
    <t>Noumandiez DOUE (CIV)</t>
  </si>
  <si>
    <t>YEO Songuifolo (CIV)</t>
  </si>
  <si>
    <t>BIRUMUSHAHU Jean Claude (BDI)</t>
  </si>
  <si>
    <t>Estadio Mineirao</t>
  </si>
  <si>
    <t>GEIGER Mark (USA)</t>
  </si>
  <si>
    <t>HURD Sean (USA)</t>
  </si>
  <si>
    <t>FLETCHER Joe (CAN)</t>
  </si>
  <si>
    <t>Estadio Castelao</t>
  </si>
  <si>
    <t xml:space="preserve">Fortaleza </t>
  </si>
  <si>
    <t>BRYCH Felix (GER)</t>
  </si>
  <si>
    <t>BORSCH Mark (GER)</t>
  </si>
  <si>
    <t>LUPP Stefan (GER)</t>
  </si>
  <si>
    <t>Arena Amazonia</t>
  </si>
  <si>
    <t xml:space="preserve">Manaus </t>
  </si>
  <si>
    <t>Bjï¿½rn KUIPERS (NED)</t>
  </si>
  <si>
    <t>Sander VAN ROEKEL (NED)</t>
  </si>
  <si>
    <t>Erwin ZEINSTRA (NED)</t>
  </si>
  <si>
    <t>Arena Pernambuco</t>
  </si>
  <si>
    <t>OSSES Enrique (CHI)</t>
  </si>
  <si>
    <t>ASTROZA Carlos (CHI)</t>
  </si>
  <si>
    <t>ROMAN Sergio (CHI)</t>
  </si>
  <si>
    <t>Estadio Nacional</t>
  </si>
  <si>
    <t xml:space="preserve">Brasilia </t>
  </si>
  <si>
    <t>RASULOV Abduxamidullo (UZB)</t>
  </si>
  <si>
    <t>Estadio Beira-Rio</t>
  </si>
  <si>
    <t>RICCI Sandro (BRA)</t>
  </si>
  <si>
    <t>DE CARVALHO Emerson (BRA)</t>
  </si>
  <si>
    <t>VAN GASSE Marcelo (BRA)</t>
  </si>
  <si>
    <t>Estadio do Maracana</t>
  </si>
  <si>
    <t>rn"&gt;Bosnia and Herzegovina</t>
  </si>
  <si>
    <t>AGUILAR Joel (SLV)</t>
  </si>
  <si>
    <t>TORRES William (SLV)</t>
  </si>
  <si>
    <t>ZUMBA Juan (SLV)</t>
  </si>
  <si>
    <t>MAZIC Milorad (SRB)</t>
  </si>
  <si>
    <t>RISTIC Milovan (SRB)</t>
  </si>
  <si>
    <t>DJURDJEVIC Dalibor (SRB)</t>
  </si>
  <si>
    <t>Arena da Baixada</t>
  </si>
  <si>
    <t>VERA Carlos (ECU)</t>
  </si>
  <si>
    <t>LESCANO Christian (ECU)</t>
  </si>
  <si>
    <t>ROMERO Byron (ECU)</t>
  </si>
  <si>
    <t>ERIKSSON Jonas (SWE)</t>
  </si>
  <si>
    <t>KLASENIUS Mathias (SWE)</t>
  </si>
  <si>
    <t>WARNMARK Daniel (SWE)</t>
  </si>
  <si>
    <t>QUINTERO Marcos (MEX)</t>
  </si>
  <si>
    <t>Cï¿½neyt ï¿½AKIR (TUR)</t>
  </si>
  <si>
    <t>DURAN Bahattin (TUR)</t>
  </si>
  <si>
    <t>ONGUN Tarik (TUR)</t>
  </si>
  <si>
    <t>PITANA Nestor (ARG)</t>
  </si>
  <si>
    <t>BELATTI Juan Pablo (ARG)</t>
  </si>
  <si>
    <t>HAIMOUDI Djamel (ALG)</t>
  </si>
  <si>
    <t>ETCHIALI Abdelhak (ALG)</t>
  </si>
  <si>
    <t>PROENCA Pedro (POR)</t>
  </si>
  <si>
    <t>TRIGO Jose (POR)</t>
  </si>
  <si>
    <t>Carlos VELASCO CARBALLO (ESP)</t>
  </si>
  <si>
    <t>ALONSO FERNANDEZ Roberto (ESP)</t>
  </si>
  <si>
    <t>Ben WILLIAMS (AUS)</t>
  </si>
  <si>
    <t>CREAM Matthew (AUS)</t>
  </si>
  <si>
    <t>ANAZ Hakan (AUS)</t>
  </si>
  <si>
    <t>Peter O'LEARY (NZL)</t>
  </si>
  <si>
    <t>RULE Mark (NZL)</t>
  </si>
  <si>
    <t>SHUKRALLA Nawaf (BHR)</t>
  </si>
  <si>
    <t>TULEFAT Yaser (BHR)</t>
  </si>
  <si>
    <t>SALEH Ebrahim (BHR)</t>
  </si>
  <si>
    <t>Bakary GASSAMA (GAM)</t>
  </si>
  <si>
    <t>KABANDA Felicien (RWA)</t>
  </si>
  <si>
    <t>Play-off for third place</t>
  </si>
  <si>
    <t>Winning Team</t>
  </si>
  <si>
    <t>Date</t>
  </si>
  <si>
    <t>Time</t>
  </si>
  <si>
    <t>Time Classification</t>
  </si>
  <si>
    <t>Time to hours</t>
  </si>
  <si>
    <t>Noon</t>
  </si>
  <si>
    <t>Evening</t>
  </si>
  <si>
    <t>Night</t>
  </si>
  <si>
    <t>Morning</t>
  </si>
  <si>
    <t>Time2</t>
  </si>
  <si>
    <t>Winning country name</t>
  </si>
  <si>
    <t>Column1</t>
  </si>
  <si>
    <t>Row Labels</t>
  </si>
  <si>
    <t>Grand Total</t>
  </si>
  <si>
    <t>Sum of Attendance</t>
  </si>
  <si>
    <t>CORRELATION</t>
  </si>
  <si>
    <t>INTERCEPT</t>
  </si>
  <si>
    <t>Y</t>
  </si>
  <si>
    <t>X</t>
  </si>
  <si>
    <t>SLOPE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</si>
  <si>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</si>
  <si>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</si>
  <si>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</si>
  <si>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</si>
  <si>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</si>
  <si>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</si>
  <si>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</si>
  <si>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</si>
  <si>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</si>
  <si>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</si>
  <si>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</si>
  <si>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</si>
  <si>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</si>
  <si>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skewness</t>
  </si>
  <si>
    <t>standard deviation</t>
  </si>
  <si>
    <t>winning team home team</t>
  </si>
  <si>
    <t>t-Test: Two-Sample Assuming Equal Variances</t>
  </si>
  <si>
    <t>Variable 1(1)</t>
  </si>
  <si>
    <t>Variable 2(0)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</si>
  <si>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</si>
  <si>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</si>
  <si>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</si>
  <si>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</si>
  <si>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</si>
  <si>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</si>
  <si>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</si>
  <si>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</si>
  <si>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</si>
  <si>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</si>
  <si>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not significant</t>
  </si>
  <si>
    <t>Timeline</t>
  </si>
  <si>
    <t>Values</t>
  </si>
  <si>
    <t>Forecast</t>
  </si>
  <si>
    <t>Lower Confidence Bound</t>
  </si>
  <si>
    <t>Upper Confidence Bound</t>
  </si>
  <si>
    <t>what is the number of attendace that when to the stadium most??</t>
  </si>
  <si>
    <t>what is the relationship between years and attendance</t>
  </si>
  <si>
    <t>what is the mean,median,mode,skewness and standard deviation of data</t>
  </si>
  <si>
    <t>mean</t>
  </si>
  <si>
    <t>median</t>
  </si>
  <si>
    <t>mode</t>
  </si>
  <si>
    <t xml:space="preserve">the t test is used to compare the mean of two values </t>
  </si>
  <si>
    <t xml:space="preserve">here it compares that when the winning team is home team the mean of attendance to the mean attendance when </t>
  </si>
  <si>
    <t xml:space="preserve">winning team is not home team </t>
  </si>
  <si>
    <t>DISCRIPTIVE STATS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</si>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</sst>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11" xfId="0" applyFill="1" applyBorder="1"/>
    <xf numFmtId="0" fontId="0" fillId="35" borderId="11" xfId="0" applyFill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9" fillId="0" borderId="13" xfId="0" applyFont="1" applyBorder="1" applyAlignment="1">
      <alignment horizontal="centerContinuous"/>
    </xf>
    <xf numFmtId="0" fontId="0" fillId="36" borderId="0" xfId="0" applyFill="1"/>
    <xf numFmtId="0" fontId="19" fillId="0" borderId="13" xfId="0" applyFont="1" applyBorder="1" applyAlignment="1">
      <alignment horizontal="center"/>
    </xf>
    <xf numFmtId="0" fontId="0" fillId="0" borderId="12" xfId="0" applyBorder="1"/>
    <xf numFmtId="0" fontId="14" fillId="0" borderId="0" xfId="0" applyFont="1"/>
    <xf numFmtId="2" fontId="0" fillId="0" borderId="0" xfId="0" applyNumberFormat="1"/>
    <xf numFmtId="0" fontId="19" fillId="0" borderId="14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2" formatCode="0.00"/>
    </dxf>
    <dxf>
      <numFmt numFmtId="2" formatCode="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'linear regression'!$G$4:$G$26</c:f>
              <c:numCache>
                <c:formatCode>General</c:formatCode>
                <c:ptCount val="23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  <c:pt idx="20">
                  <c:v>2018</c:v>
                </c:pt>
                <c:pt idx="21">
                  <c:v>2022</c:v>
                </c:pt>
                <c:pt idx="22">
                  <c:v>2026</c:v>
                </c:pt>
              </c:numCache>
            </c:numRef>
          </c:xVal>
          <c:yVal>
            <c:numRef>
              <c:f>'linear regression'!$H$4:$H$26</c:f>
              <c:numCache>
                <c:formatCode>General</c:formatCode>
                <c:ptCount val="23"/>
                <c:pt idx="0">
                  <c:v>590549</c:v>
                </c:pt>
                <c:pt idx="1">
                  <c:v>363000</c:v>
                </c:pt>
                <c:pt idx="2">
                  <c:v>375700</c:v>
                </c:pt>
                <c:pt idx="3">
                  <c:v>1045246</c:v>
                </c:pt>
                <c:pt idx="4">
                  <c:v>768607</c:v>
                </c:pt>
                <c:pt idx="5">
                  <c:v>819810</c:v>
                </c:pt>
                <c:pt idx="6">
                  <c:v>893172</c:v>
                </c:pt>
                <c:pt idx="7">
                  <c:v>1563135</c:v>
                </c:pt>
                <c:pt idx="8">
                  <c:v>1603975</c:v>
                </c:pt>
                <c:pt idx="9">
                  <c:v>1865753</c:v>
                </c:pt>
                <c:pt idx="10">
                  <c:v>1545791</c:v>
                </c:pt>
                <c:pt idx="11">
                  <c:v>2109723</c:v>
                </c:pt>
                <c:pt idx="12">
                  <c:v>2394031</c:v>
                </c:pt>
                <c:pt idx="13">
                  <c:v>2516215</c:v>
                </c:pt>
                <c:pt idx="14">
                  <c:v>3587538</c:v>
                </c:pt>
                <c:pt idx="15">
                  <c:v>2785100</c:v>
                </c:pt>
                <c:pt idx="16">
                  <c:v>2705197</c:v>
                </c:pt>
                <c:pt idx="17">
                  <c:v>3359439</c:v>
                </c:pt>
                <c:pt idx="18">
                  <c:v>3178856</c:v>
                </c:pt>
                <c:pt idx="19">
                  <c:v>4319243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C-49A6-B94F-43C18AD3D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732111"/>
        <c:axId val="1029738351"/>
      </c:scatterChart>
      <c:valAx>
        <c:axId val="102973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738351"/>
        <c:crosses val="autoZero"/>
        <c:crossBetween val="midCat"/>
      </c:valAx>
      <c:valAx>
        <c:axId val="102973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73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forecasting!$B$1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forecasting!$B$2:$B$33</c:f>
              <c:numCache>
                <c:formatCode>General</c:formatCode>
                <c:ptCount val="32"/>
                <c:pt idx="0">
                  <c:v>32790.944444444445</c:v>
                </c:pt>
                <c:pt idx="1">
                  <c:v>21334.125</c:v>
                </c:pt>
                <c:pt idx="2">
                  <c:v>22148.833333333332</c:v>
                </c:pt>
                <c:pt idx="3">
                  <c:v>28305.510101010103</c:v>
                </c:pt>
                <c:pt idx="4">
                  <c:v>34462.186868686869</c:v>
                </c:pt>
                <c:pt idx="5">
                  <c:v>40618.86363636364</c:v>
                </c:pt>
                <c:pt idx="6">
                  <c:v>34620.076923076922</c:v>
                </c:pt>
                <c:pt idx="7">
                  <c:v>24038.228571428572</c:v>
                </c:pt>
                <c:pt idx="8">
                  <c:v>27637.5625</c:v>
                </c:pt>
                <c:pt idx="9">
                  <c:v>46233.6875</c:v>
                </c:pt>
                <c:pt idx="10">
                  <c:v>51321.875</c:v>
                </c:pt>
                <c:pt idx="11">
                  <c:v>49104.315789473687</c:v>
                </c:pt>
                <c:pt idx="12">
                  <c:v>40960.052631578947</c:v>
                </c:pt>
                <c:pt idx="13">
                  <c:v>39587.153846153844</c:v>
                </c:pt>
                <c:pt idx="14">
                  <c:v>46046.75</c:v>
                </c:pt>
                <c:pt idx="15">
                  <c:v>48838.153846153844</c:v>
                </c:pt>
                <c:pt idx="16">
                  <c:v>68039.903846153844</c:v>
                </c:pt>
                <c:pt idx="17">
                  <c:v>43981.15625</c:v>
                </c:pt>
                <c:pt idx="18">
                  <c:v>42673.59375</c:v>
                </c:pt>
                <c:pt idx="19">
                  <c:v>52633.21875</c:v>
                </c:pt>
                <c:pt idx="20">
                  <c:v>49612.1875</c:v>
                </c:pt>
                <c:pt idx="21">
                  <c:v>55390.949367088608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0-4A32-96F9-7F24545ADBDE}"/>
            </c:ext>
          </c:extLst>
        </c:ser>
        <c:ser>
          <c:idx val="1"/>
          <c:order val="1"/>
          <c:tx>
            <c:strRef>
              <c:f>forecasting!$C$1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forecasting!$A$2:$A$33</c:f>
              <c:numCache>
                <c:formatCode>General</c:formatCode>
                <c:ptCount val="32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1942</c:v>
                </c:pt>
                <c:pt idx="4">
                  <c:v>1946</c:v>
                </c:pt>
                <c:pt idx="5">
                  <c:v>1950</c:v>
                </c:pt>
                <c:pt idx="6">
                  <c:v>1954</c:v>
                </c:pt>
                <c:pt idx="7">
                  <c:v>1958</c:v>
                </c:pt>
                <c:pt idx="8">
                  <c:v>1962</c:v>
                </c:pt>
                <c:pt idx="9">
                  <c:v>1966</c:v>
                </c:pt>
                <c:pt idx="10">
                  <c:v>1970</c:v>
                </c:pt>
                <c:pt idx="11">
                  <c:v>1974</c:v>
                </c:pt>
                <c:pt idx="12">
                  <c:v>1978</c:v>
                </c:pt>
                <c:pt idx="13">
                  <c:v>1982</c:v>
                </c:pt>
                <c:pt idx="14">
                  <c:v>1986</c:v>
                </c:pt>
                <c:pt idx="15">
                  <c:v>1990</c:v>
                </c:pt>
                <c:pt idx="16">
                  <c:v>1994</c:v>
                </c:pt>
                <c:pt idx="17">
                  <c:v>1998</c:v>
                </c:pt>
                <c:pt idx="18">
                  <c:v>2002</c:v>
                </c:pt>
                <c:pt idx="19">
                  <c:v>2006</c:v>
                </c:pt>
                <c:pt idx="20">
                  <c:v>2010</c:v>
                </c:pt>
                <c:pt idx="21">
                  <c:v>2014</c:v>
                </c:pt>
                <c:pt idx="22">
                  <c:v>2018</c:v>
                </c:pt>
                <c:pt idx="23">
                  <c:v>2022</c:v>
                </c:pt>
                <c:pt idx="24">
                  <c:v>2026</c:v>
                </c:pt>
                <c:pt idx="25">
                  <c:v>2030</c:v>
                </c:pt>
                <c:pt idx="26">
                  <c:v>2034</c:v>
                </c:pt>
                <c:pt idx="27">
                  <c:v>2038</c:v>
                </c:pt>
                <c:pt idx="28">
                  <c:v>2042</c:v>
                </c:pt>
                <c:pt idx="29">
                  <c:v>2046</c:v>
                </c:pt>
                <c:pt idx="30">
                  <c:v>2050</c:v>
                </c:pt>
                <c:pt idx="31">
                  <c:v>2054</c:v>
                </c:pt>
              </c:numCache>
            </c:numRef>
          </c:cat>
          <c:val>
            <c:numRef>
              <c:f>forecasting!$C$2:$C$33</c:f>
              <c:numCache>
                <c:formatCode>General</c:formatCode>
                <c:ptCount val="32"/>
                <c:pt idx="21">
                  <c:v>55390.949367088608</c:v>
                </c:pt>
                <c:pt idx="22">
                  <c:v>49706.041026603969</c:v>
                </c:pt>
                <c:pt idx="23">
                  <c:v>50692.317634248553</c:v>
                </c:pt>
                <c:pt idx="24">
                  <c:v>62513.894245378695</c:v>
                </c:pt>
                <c:pt idx="25">
                  <c:v>68198.507271306982</c:v>
                </c:pt>
                <c:pt idx="26">
                  <c:v>62091.971649396008</c:v>
                </c:pt>
                <c:pt idx="27">
                  <c:v>56652.725462878865</c:v>
                </c:pt>
                <c:pt idx="28">
                  <c:v>57639.002070523456</c:v>
                </c:pt>
                <c:pt idx="29">
                  <c:v>69460.578681653598</c:v>
                </c:pt>
                <c:pt idx="30">
                  <c:v>75145.191707581893</c:v>
                </c:pt>
                <c:pt idx="31">
                  <c:v>69038.656085670926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0-4A32-96F9-7F24545ADBDE}"/>
            </c:ext>
          </c:extLst>
        </c:ser>
        <c:ser>
          <c:idx val="2"/>
          <c:order val="2"/>
          <c:tx>
            <c:strRef>
              <c:f>forecasting!$D$1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forecasting!$A$2:$A$33</c:f>
              <c:numCache>
                <c:formatCode>General</c:formatCode>
                <c:ptCount val="32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1942</c:v>
                </c:pt>
                <c:pt idx="4">
                  <c:v>1946</c:v>
                </c:pt>
                <c:pt idx="5">
                  <c:v>1950</c:v>
                </c:pt>
                <c:pt idx="6">
                  <c:v>1954</c:v>
                </c:pt>
                <c:pt idx="7">
                  <c:v>1958</c:v>
                </c:pt>
                <c:pt idx="8">
                  <c:v>1962</c:v>
                </c:pt>
                <c:pt idx="9">
                  <c:v>1966</c:v>
                </c:pt>
                <c:pt idx="10">
                  <c:v>1970</c:v>
                </c:pt>
                <c:pt idx="11">
                  <c:v>1974</c:v>
                </c:pt>
                <c:pt idx="12">
                  <c:v>1978</c:v>
                </c:pt>
                <c:pt idx="13">
                  <c:v>1982</c:v>
                </c:pt>
                <c:pt idx="14">
                  <c:v>1986</c:v>
                </c:pt>
                <c:pt idx="15">
                  <c:v>1990</c:v>
                </c:pt>
                <c:pt idx="16">
                  <c:v>1994</c:v>
                </c:pt>
                <c:pt idx="17">
                  <c:v>1998</c:v>
                </c:pt>
                <c:pt idx="18">
                  <c:v>2002</c:v>
                </c:pt>
                <c:pt idx="19">
                  <c:v>2006</c:v>
                </c:pt>
                <c:pt idx="20">
                  <c:v>2010</c:v>
                </c:pt>
                <c:pt idx="21">
                  <c:v>2014</c:v>
                </c:pt>
                <c:pt idx="22">
                  <c:v>2018</c:v>
                </c:pt>
                <c:pt idx="23">
                  <c:v>2022</c:v>
                </c:pt>
                <c:pt idx="24">
                  <c:v>2026</c:v>
                </c:pt>
                <c:pt idx="25">
                  <c:v>2030</c:v>
                </c:pt>
                <c:pt idx="26">
                  <c:v>2034</c:v>
                </c:pt>
                <c:pt idx="27">
                  <c:v>2038</c:v>
                </c:pt>
                <c:pt idx="28">
                  <c:v>2042</c:v>
                </c:pt>
                <c:pt idx="29">
                  <c:v>2046</c:v>
                </c:pt>
                <c:pt idx="30">
                  <c:v>2050</c:v>
                </c:pt>
                <c:pt idx="31">
                  <c:v>2054</c:v>
                </c:pt>
              </c:numCache>
            </c:numRef>
          </c:cat>
          <c:val>
            <c:numRef>
              <c:f>forecasting!$D$2:$D$33</c:f>
              <c:numCache>
                <c:formatCode>General</c:formatCode>
                <c:ptCount val="32"/>
                <c:pt idx="21" formatCode="0.00">
                  <c:v>55390.949367088608</c:v>
                </c:pt>
                <c:pt idx="22" formatCode="0.00">
                  <c:v>37274.079280570426</c:v>
                </c:pt>
                <c:pt idx="23" formatCode="0.00">
                  <c:v>38160.499368557132</c:v>
                </c:pt>
                <c:pt idx="24" formatCode="0.00">
                  <c:v>49881.448859770615</c:v>
                </c:pt>
                <c:pt idx="25" formatCode="0.00">
                  <c:v>55464.670296916731</c:v>
                </c:pt>
                <c:pt idx="26" formatCode="0.00">
                  <c:v>49255.984692344551</c:v>
                </c:pt>
                <c:pt idx="27" formatCode="0.00">
                  <c:v>43712.265488155484</c:v>
                </c:pt>
                <c:pt idx="28" formatCode="0.00">
                  <c:v>44594.905798522072</c:v>
                </c:pt>
                <c:pt idx="29" formatCode="0.00">
                  <c:v>56312.105482366547</c:v>
                </c:pt>
                <c:pt idx="30" formatCode="0.00">
                  <c:v>61891.606787940284</c:v>
                </c:pt>
                <c:pt idx="31" formatCode="0.00">
                  <c:v>55679.230427734474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0-4A32-96F9-7F24545ADBDE}"/>
            </c:ext>
          </c:extLst>
        </c:ser>
        <c:ser>
          <c:idx val="3"/>
          <c:order val="3"/>
          <c:tx>
            <c:strRef>
              <c:f>forecasting!$E$1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forecasting!$A$2:$A$33</c:f>
              <c:numCache>
                <c:formatCode>General</c:formatCode>
                <c:ptCount val="32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1942</c:v>
                </c:pt>
                <c:pt idx="4">
                  <c:v>1946</c:v>
                </c:pt>
                <c:pt idx="5">
                  <c:v>1950</c:v>
                </c:pt>
                <c:pt idx="6">
                  <c:v>1954</c:v>
                </c:pt>
                <c:pt idx="7">
                  <c:v>1958</c:v>
                </c:pt>
                <c:pt idx="8">
                  <c:v>1962</c:v>
                </c:pt>
                <c:pt idx="9">
                  <c:v>1966</c:v>
                </c:pt>
                <c:pt idx="10">
                  <c:v>1970</c:v>
                </c:pt>
                <c:pt idx="11">
                  <c:v>1974</c:v>
                </c:pt>
                <c:pt idx="12">
                  <c:v>1978</c:v>
                </c:pt>
                <c:pt idx="13">
                  <c:v>1982</c:v>
                </c:pt>
                <c:pt idx="14">
                  <c:v>1986</c:v>
                </c:pt>
                <c:pt idx="15">
                  <c:v>1990</c:v>
                </c:pt>
                <c:pt idx="16">
                  <c:v>1994</c:v>
                </c:pt>
                <c:pt idx="17">
                  <c:v>1998</c:v>
                </c:pt>
                <c:pt idx="18">
                  <c:v>2002</c:v>
                </c:pt>
                <c:pt idx="19">
                  <c:v>2006</c:v>
                </c:pt>
                <c:pt idx="20">
                  <c:v>2010</c:v>
                </c:pt>
                <c:pt idx="21">
                  <c:v>2014</c:v>
                </c:pt>
                <c:pt idx="22">
                  <c:v>2018</c:v>
                </c:pt>
                <c:pt idx="23">
                  <c:v>2022</c:v>
                </c:pt>
                <c:pt idx="24">
                  <c:v>2026</c:v>
                </c:pt>
                <c:pt idx="25">
                  <c:v>2030</c:v>
                </c:pt>
                <c:pt idx="26">
                  <c:v>2034</c:v>
                </c:pt>
                <c:pt idx="27">
                  <c:v>2038</c:v>
                </c:pt>
                <c:pt idx="28">
                  <c:v>2042</c:v>
                </c:pt>
                <c:pt idx="29">
                  <c:v>2046</c:v>
                </c:pt>
                <c:pt idx="30">
                  <c:v>2050</c:v>
                </c:pt>
                <c:pt idx="31">
                  <c:v>2054</c:v>
                </c:pt>
              </c:numCache>
            </c:numRef>
          </c:cat>
          <c:val>
            <c:numRef>
              <c:f>forecasting!$E$2:$E$33</c:f>
              <c:numCache>
                <c:formatCode>General</c:formatCode>
                <c:ptCount val="32"/>
                <c:pt idx="21" formatCode="0.00">
                  <c:v>55390.949367088608</c:v>
                </c:pt>
                <c:pt idx="22" formatCode="0.00">
                  <c:v>62138.002772637512</c:v>
                </c:pt>
                <c:pt idx="23" formatCode="0.00">
                  <c:v>63224.135899939974</c:v>
                </c:pt>
                <c:pt idx="24" formatCode="0.00">
                  <c:v>75146.339630986768</c:v>
                </c:pt>
                <c:pt idx="25" formatCode="0.00">
                  <c:v>80932.344245697226</c:v>
                </c:pt>
                <c:pt idx="26" formatCode="0.00">
                  <c:v>74927.958606447457</c:v>
                </c:pt>
                <c:pt idx="27" formatCode="0.00">
                  <c:v>69593.185437602238</c:v>
                </c:pt>
                <c:pt idx="28" formatCode="0.00">
                  <c:v>70683.098342524841</c:v>
                </c:pt>
                <c:pt idx="29" formatCode="0.00">
                  <c:v>82609.051880940649</c:v>
                </c:pt>
                <c:pt idx="30" formatCode="0.00">
                  <c:v>88398.776627223502</c:v>
                </c:pt>
                <c:pt idx="31" formatCode="0.00">
                  <c:v>82398.081743607385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0-4A32-96F9-7F24545AD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567887"/>
        <c:axId val="1090575567"/>
      </c:lineChart>
      <c:catAx>
        <c:axId val="109056788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575567"/>
        <c:crosses val="autoZero"/>
        <c:auto val="1"/>
        <c:lblAlgn val="ctr"/>
        <c:lblOffset val="100"/>
        <c:noMultiLvlLbl val="0"/>
      </c:catAx>
      <c:valAx>
        <c:axId val="109057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56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1AFFBBA0-F66F-4A78-979F-8B2A2BF79F6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129540</xdr:rowOff>
    </xdr:from>
    <xdr:to>
      <xdr:col>15</xdr:col>
      <xdr:colOff>228600</xdr:colOff>
      <xdr:row>24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2151E6-C88B-7A27-72C0-AB42E5BE5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95300"/>
              <a:ext cx="4572000" cy="4023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3</xdr:row>
      <xdr:rowOff>57150</xdr:rowOff>
    </xdr:from>
    <xdr:to>
      <xdr:col>16</xdr:col>
      <xdr:colOff>320040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D6CF3-34E4-21F3-0630-6E8BEAFBF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19050</xdr:rowOff>
    </xdr:from>
    <xdr:to>
      <xdr:col>18</xdr:col>
      <xdr:colOff>47625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E1C33-3F5E-6FB5-04EE-3F7200FD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hak Nigam" refreshedDate="45446.807734837967" createdVersion="8" refreshedVersion="8" minRefreshableVersion="3" recordCount="852" xr:uid="{95AF000D-D8C9-4160-BAD3-BAAD2DFB5F26}">
  <cacheSource type="worksheet">
    <worksheetSource name="Table1"/>
  </cacheSource>
  <cacheFields count="21">
    <cacheField name="Year" numFmtId="0">
      <sharedItems containsSemiMixedTypes="0" containsString="0" containsNumber="1" containsInteger="1" minValue="1930" maxValue="2014" count="20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</sharedItems>
    </cacheField>
    <cacheField name="Date" numFmtId="15">
      <sharedItems containsSemiMixedTypes="0" containsNonDate="0" containsDate="1" containsString="0" minDate="1930-07-13T00:00:00" maxDate="2014-07-14T00:00:00"/>
    </cacheField>
    <cacheField name="Time" numFmtId="0">
      <sharedItems containsSemiMixedTypes="0" containsString="0" containsNumber="1" containsInteger="1" minValue="11" maxValue="22"/>
    </cacheField>
    <cacheField name="Time to hours" numFmtId="0">
      <sharedItems containsSemiMixedTypes="0" containsString="0" containsNumber="1" containsInteger="1" minValue="0" maxValue="50"/>
    </cacheField>
    <cacheField name="Time2" numFmtId="0">
      <sharedItems/>
    </cacheField>
    <cacheField name="Time Classification" numFmtId="0">
      <sharedItems/>
    </cacheField>
    <cacheField name="Stage" numFmtId="0">
      <sharedItems/>
    </cacheField>
    <cacheField name="Stadium" numFmtId="0">
      <sharedItems/>
    </cacheField>
    <cacheField name="City" numFmtId="0">
      <sharedItems/>
    </cacheField>
    <cacheField name="Home Team Name" numFmtId="0">
      <sharedItems/>
    </cacheField>
    <cacheField name="Home Team Goals" numFmtId="0">
      <sharedItems containsSemiMixedTypes="0" containsString="0" containsNumber="1" containsInteger="1" minValue="0" maxValue="10"/>
    </cacheField>
    <cacheField name="Away Team Goals" numFmtId="0">
      <sharedItems containsSemiMixedTypes="0" containsString="0" containsNumber="1" containsInteger="1" minValue="0" maxValue="7"/>
    </cacheField>
    <cacheField name="Winning Team" numFmtId="0">
      <sharedItems/>
    </cacheField>
    <cacheField name="Away Team Name" numFmtId="0">
      <sharedItems/>
    </cacheField>
    <cacheField name="Winning country name" numFmtId="0">
      <sharedItems/>
    </cacheField>
    <cacheField name="Attendance" numFmtId="0">
      <sharedItems containsString="0" containsBlank="1" containsNumber="1" containsInteger="1" minValue="2000" maxValue="173850"/>
    </cacheField>
    <cacheField name="Half-time Home Goals" numFmtId="0">
      <sharedItems containsSemiMixedTypes="0" containsString="0" containsNumber="1" containsInteger="1" minValue="0" maxValue="6"/>
    </cacheField>
    <cacheField name="Half-time Away Goals" numFmtId="0">
      <sharedItems containsSemiMixedTypes="0" containsString="0" containsNumber="1" containsInteger="1" minValue="0" maxValue="5"/>
    </cacheField>
    <cacheField name="Referee" numFmtId="0">
      <sharedItems/>
    </cacheField>
    <cacheField name="Assistant 1" numFmtId="0">
      <sharedItems/>
    </cacheField>
    <cacheField name="Assistant 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">
  <r>
    <x v="0"/>
    <d v="1930-07-13T00:00:00"/>
    <n v="15"/>
    <n v="0"/>
    <s v="15:0"/>
    <s v="Noon"/>
    <s v="Group 1"/>
    <s v="Pocitos"/>
    <s v="Montevideo "/>
    <s v="France"/>
    <n v="4"/>
    <n v="1"/>
    <s v="Home team"/>
    <s v="Mexico"/>
    <s v="France"/>
    <n v="4444"/>
    <n v="3"/>
    <n v="0"/>
    <s v="LOMBARDI Domingo (URU)"/>
    <s v="CRISTOPHE Henry (BEL)"/>
    <s v="REGO Gilberto (BRA)"/>
  </r>
  <r>
    <x v="0"/>
    <d v="1930-07-13T00:00:00"/>
    <n v="15"/>
    <n v="0"/>
    <s v="15:0"/>
    <s v="Noon"/>
    <s v="Group 4"/>
    <s v="Parque Central"/>
    <s v="Montevideo "/>
    <s v="USA"/>
    <n v="3"/>
    <n v="0"/>
    <s v="Home team"/>
    <s v="Belgium"/>
    <s v="USA"/>
    <n v="18346"/>
    <n v="2"/>
    <n v="0"/>
    <s v="MACIAS Jose (ARG)"/>
    <s v="MATEUCCI Francisco (URU)"/>
    <s v="WARNKEN Alberto (CHI)"/>
  </r>
  <r>
    <x v="0"/>
    <d v="1930-07-14T00:00:00"/>
    <n v="12"/>
    <n v="45"/>
    <s v="12:45"/>
    <s v="Noon"/>
    <s v="Group 2"/>
    <s v="Parque Central"/>
    <s v="Montevideo "/>
    <s v="Yugoslavia"/>
    <n v="2"/>
    <n v="1"/>
    <s v="Home team"/>
    <s v="Brazil"/>
    <s v="Yugoslavia"/>
    <n v="24059"/>
    <n v="2"/>
    <n v="0"/>
    <s v="TEJADA Anibal (URU)"/>
    <s v="VALLARINO Ricardo (URU)"/>
    <s v="BALWAY Thomas (FRA)"/>
  </r>
  <r>
    <x v="0"/>
    <d v="1930-07-14T00:00:00"/>
    <n v="14"/>
    <n v="50"/>
    <s v="14:50"/>
    <s v="Noon"/>
    <s v="Group 3"/>
    <s v="Pocitos"/>
    <s v="Montevideo "/>
    <s v="Romania"/>
    <n v="3"/>
    <n v="1"/>
    <s v="Home team"/>
    <s v="Peru"/>
    <s v="Romania"/>
    <n v="2549"/>
    <n v="1"/>
    <n v="0"/>
    <s v="WARNKEN Alberto (CHI)"/>
    <s v="LANGENUS Jean (BEL)"/>
    <s v="MATEUCCI Francisco (URU)"/>
  </r>
  <r>
    <x v="0"/>
    <d v="1930-07-15T00:00:00"/>
    <n v="16"/>
    <n v="0"/>
    <s v="16:0"/>
    <s v="Evening"/>
    <s v="Group 1"/>
    <s v="Parque Central"/>
    <s v="Montevideo "/>
    <s v="Argentina"/>
    <n v="1"/>
    <n v="0"/>
    <s v="Home team"/>
    <s v="France"/>
    <s v="Argentina"/>
    <n v="23409"/>
    <n v="0"/>
    <n v="0"/>
    <s v="REGO Gilberto (BRA)"/>
    <s v="SAUCEDO Ulises (BOL)"/>
    <s v="RADULESCU Constantin (ROU)"/>
  </r>
  <r>
    <x v="0"/>
    <d v="1930-07-16T00:00:00"/>
    <n v="14"/>
    <n v="45"/>
    <s v="14:45"/>
    <s v="Noon"/>
    <s v="Group 1"/>
    <s v="Parque Central"/>
    <s v="Montevideo "/>
    <s v="Chile"/>
    <n v="3"/>
    <n v="0"/>
    <s v="Home team"/>
    <s v="Mexico"/>
    <s v="Chile"/>
    <n v="9249"/>
    <n v="1"/>
    <n v="0"/>
    <s v="CRISTOPHE Henry (BEL)"/>
    <s v="APHESTEGUY Martin (URU)"/>
    <s v="LANGENUS Jean (BEL)"/>
  </r>
  <r>
    <x v="0"/>
    <d v="1930-07-17T00:00:00"/>
    <n v="12"/>
    <n v="45"/>
    <s v="12:45"/>
    <s v="Noon"/>
    <s v="Group 2"/>
    <s v="Parque Central"/>
    <s v="Montevideo "/>
    <s v="Yugoslavia"/>
    <n v="4"/>
    <n v="0"/>
    <s v="Home team"/>
    <s v="Bolivia"/>
    <s v="Yugoslavia"/>
    <n v="18306"/>
    <n v="0"/>
    <n v="0"/>
    <s v="MATEUCCI Francisco (URU)"/>
    <s v="LOMBARDI Domingo (URU)"/>
    <s v="WARNKEN Alberto (CHI)"/>
  </r>
  <r>
    <x v="0"/>
    <d v="1930-07-17T00:00:00"/>
    <n v="14"/>
    <n v="45"/>
    <s v="14:45"/>
    <s v="Noon"/>
    <s v="Group 4"/>
    <s v="Parque Central"/>
    <s v="Montevideo "/>
    <s v="USA"/>
    <n v="3"/>
    <n v="0"/>
    <s v="Home team"/>
    <s v="Paraguay"/>
    <s v="USA"/>
    <n v="18306"/>
    <n v="2"/>
    <n v="0"/>
    <s v="MACIAS Jose (ARG)"/>
    <s v="APHESTEGUY Martin (URU)"/>
    <s v="TEJADA Anibal (URU)"/>
  </r>
  <r>
    <x v="0"/>
    <d v="1930-07-18T00:00:00"/>
    <n v="14"/>
    <n v="30"/>
    <s v="14:30"/>
    <s v="Noon"/>
    <s v="Group 3"/>
    <s v="Estadio Centenario"/>
    <s v="Montevideo "/>
    <s v="Uruguay"/>
    <n v="1"/>
    <n v="0"/>
    <s v="Home team"/>
    <s v="Peru"/>
    <s v="Uruguay"/>
    <n v="57735"/>
    <n v="0"/>
    <n v="0"/>
    <s v="LANGENUS Jean (BEL)"/>
    <s v="BALWAY Thomas (FRA)"/>
    <s v="CRISTOPHE Henry (BEL)"/>
  </r>
  <r>
    <x v="0"/>
    <d v="1930-07-19T00:00:00"/>
    <n v="12"/>
    <n v="50"/>
    <s v="12:50"/>
    <s v="Noon"/>
    <s v="Group 1"/>
    <s v="Estadio Centenario"/>
    <s v="Montevideo "/>
    <s v="Chile"/>
    <n v="1"/>
    <n v="0"/>
    <s v="Home team"/>
    <s v="France"/>
    <s v="Chile"/>
    <n v="2000"/>
    <n v="0"/>
    <n v="0"/>
    <s v="TEJADA Anibal (URU)"/>
    <s v="LOMBARDI Domingo (URU)"/>
    <s v="REGO Gilberto (BRA)"/>
  </r>
  <r>
    <x v="0"/>
    <d v="1930-07-19T00:00:00"/>
    <n v="15"/>
    <n v="0"/>
    <s v="15:0"/>
    <s v="Noon"/>
    <s v="Group 1"/>
    <s v="Estadio Centenario"/>
    <s v="Montevideo "/>
    <s v="Argentina"/>
    <n v="6"/>
    <n v="3"/>
    <s v="Home team"/>
    <s v="Mexico"/>
    <s v="Argentina"/>
    <n v="42100"/>
    <n v="3"/>
    <n v="1"/>
    <s v="SAUCEDO Ulises (BOL)"/>
    <s v="ALONSO Gualberto (URU)"/>
    <s v="RADULESCU Constantin (ROU)"/>
  </r>
  <r>
    <x v="0"/>
    <d v="1930-07-20T00:00:00"/>
    <n v="13"/>
    <n v="0"/>
    <s v="13:0"/>
    <s v="Noon"/>
    <s v="Group 2"/>
    <s v="Estadio Centenario"/>
    <s v="Montevideo "/>
    <s v="Brazil"/>
    <n v="4"/>
    <n v="0"/>
    <s v="Home team"/>
    <s v="Bolivia"/>
    <s v="Brazil"/>
    <n v="25466"/>
    <n v="1"/>
    <n v="0"/>
    <s v="BALWAY Thomas (FRA)"/>
    <s v="MATEUCCI Francisco (URU)"/>
    <s v="VALLEJO Gaspar (MEX)"/>
  </r>
  <r>
    <x v="0"/>
    <d v="1930-07-20T00:00:00"/>
    <n v="15"/>
    <n v="0"/>
    <s v="15:0"/>
    <s v="Noon"/>
    <s v="Group 4"/>
    <s v="Estadio Centenario"/>
    <s v="Montevideo "/>
    <s v="Paraguay"/>
    <n v="1"/>
    <n v="0"/>
    <s v="Home team"/>
    <s v="Belgium"/>
    <s v="Paraguay"/>
    <n v="12000"/>
    <n v="1"/>
    <n v="0"/>
    <s v="VALLARINO Ricardo (URU)"/>
    <s v="MACIAS Jose (ARG)"/>
    <s v="LOMBARDI Domingo (URU)"/>
  </r>
  <r>
    <x v="0"/>
    <d v="1930-07-21T00:00:00"/>
    <n v="14"/>
    <n v="50"/>
    <s v="14:50"/>
    <s v="Noon"/>
    <s v="Group 3"/>
    <s v="Estadio Centenario"/>
    <s v="Montevideo "/>
    <s v="Uruguay"/>
    <n v="4"/>
    <n v="0"/>
    <s v="Home team"/>
    <s v="Romania"/>
    <s v="Uruguay"/>
    <n v="70022"/>
    <n v="4"/>
    <n v="0"/>
    <s v="REGO Gilberto (BRA)"/>
    <s v="WARNKEN Alberto (CHI)"/>
    <s v="SAUCEDO Ulises (BOL)"/>
  </r>
  <r>
    <x v="0"/>
    <d v="1930-07-22T00:00:00"/>
    <n v="14"/>
    <n v="45"/>
    <s v="14:45"/>
    <s v="Noon"/>
    <s v="Group 1"/>
    <s v="Estadio Centenario"/>
    <s v="Montevideo "/>
    <s v="Argentina"/>
    <n v="3"/>
    <n v="1"/>
    <s v="Home team"/>
    <s v="Chile"/>
    <s v="Argentina"/>
    <n v="41459"/>
    <n v="2"/>
    <n v="1"/>
    <s v="LANGENUS Jean (BEL)"/>
    <s v="CRISTOPHE Henry (BEL)"/>
    <s v="SAUCEDO Ulises (BOL)"/>
  </r>
  <r>
    <x v="0"/>
    <d v="1930-07-26T00:00:00"/>
    <n v="14"/>
    <n v="45"/>
    <s v="14:45"/>
    <s v="Noon"/>
    <s v="Semi-finals"/>
    <s v="Estadio Centenario"/>
    <s v="Montevideo "/>
    <s v="Argentina"/>
    <n v="6"/>
    <n v="1"/>
    <s v="Home team"/>
    <s v="USA"/>
    <s v="Argentina"/>
    <n v="72886"/>
    <n v="1"/>
    <n v="0"/>
    <s v="LANGENUS Jean (BEL)"/>
    <s v="VALLEJO Gaspar (MEX)"/>
    <s v="WARNKEN Alberto (CHI)"/>
  </r>
  <r>
    <x v="0"/>
    <d v="1930-07-27T00:00:00"/>
    <n v="14"/>
    <n v="45"/>
    <s v="14:45"/>
    <s v="Noon"/>
    <s v="Semi-finals"/>
    <s v="Estadio Centenario"/>
    <s v="Montevideo "/>
    <s v="Uruguay"/>
    <n v="6"/>
    <n v="1"/>
    <s v="Home team"/>
    <s v="Yugoslavia"/>
    <s v="Uruguay"/>
    <n v="79867"/>
    <n v="3"/>
    <n v="1"/>
    <s v="REGO Gilberto (BRA)"/>
    <s v="SAUCEDO Ulises (BOL)"/>
    <s v="BALWAY Thomas (FRA)"/>
  </r>
  <r>
    <x v="0"/>
    <d v="1930-07-30T00:00:00"/>
    <n v="14"/>
    <n v="15"/>
    <s v="14:15"/>
    <s v="Noon"/>
    <s v="Final"/>
    <s v="Estadio Centenario"/>
    <s v="Montevideo "/>
    <s v="Uruguay"/>
    <n v="4"/>
    <n v="2"/>
    <s v="Home team"/>
    <s v="Argentina"/>
    <s v="Uruguay"/>
    <n v="68346"/>
    <n v="1"/>
    <n v="2"/>
    <s v="LANGENUS Jean (BEL)"/>
    <s v="SAUCEDO Ulises (BOL)"/>
    <s v="CRISTOPHE Henry (BEL)"/>
  </r>
  <r>
    <x v="1"/>
    <d v="1934-05-27T00:00:00"/>
    <n v="16"/>
    <n v="30"/>
    <s v="16:30"/>
    <s v="Evening"/>
    <s v="Preliminary round"/>
    <s v="Stadio Benito Mussolini"/>
    <s v="Turin "/>
    <s v="Austria"/>
    <n v="3"/>
    <n v="2"/>
    <s v="Home team"/>
    <s v="France"/>
    <s v="Austria"/>
    <n v="16000"/>
    <n v="0"/>
    <n v="0"/>
    <s v="VAN MOORSEL Johannes (NED)"/>
    <s v="CAIRONI Camillo (ITA)"/>
    <s v="BAERT Louis (BEL)"/>
  </r>
  <r>
    <x v="1"/>
    <d v="1934-05-27T00:00:00"/>
    <n v="16"/>
    <n v="30"/>
    <s v="16:30"/>
    <s v="Evening"/>
    <s v="Preliminary round"/>
    <s v="Giorgio Ascarelli"/>
    <s v="Naples "/>
    <s v="Hungary"/>
    <n v="4"/>
    <n v="2"/>
    <s v="Home team"/>
    <s v="Egypt"/>
    <s v="Hungary"/>
    <n v="9000"/>
    <n v="2"/>
    <n v="2"/>
    <s v="BARLASSINA Rinaldo (ITA)"/>
    <s v="DATTILO Generoso (ITA)"/>
    <s v="SASSI Otello (ITA)"/>
  </r>
  <r>
    <x v="1"/>
    <d v="1934-05-27T00:00:00"/>
    <n v="16"/>
    <n v="30"/>
    <s v="16:30"/>
    <s v="Evening"/>
    <s v="Preliminary round"/>
    <s v="San Siro"/>
    <s v="Milan "/>
    <s v="Switzerland"/>
    <n v="3"/>
    <n v="2"/>
    <s v="Home team"/>
    <s v="Netherlands"/>
    <s v="Switzerland"/>
    <n v="33000"/>
    <n v="2"/>
    <n v="1"/>
    <s v="EKLIND Ivan (SWE)"/>
    <s v="BERANEK Alois (AUT)"/>
    <s v="BONIVENTO Ferruccio (ITA)"/>
  </r>
  <r>
    <x v="1"/>
    <d v="1934-05-27T00:00:00"/>
    <n v="16"/>
    <n v="30"/>
    <s v="16:30"/>
    <s v="Evening"/>
    <s v="Preliminary round"/>
    <s v="Littorale"/>
    <s v="Bologna "/>
    <s v="Sweden"/>
    <n v="3"/>
    <n v="2"/>
    <s v="Home team"/>
    <s v="Argentina"/>
    <s v="Sweden"/>
    <n v="14000"/>
    <n v="1"/>
    <n v="1"/>
    <s v="BRAUN Eugen (AUT)"/>
    <s v="CARRARO Albino (ITA)"/>
    <s v="TURBIANI Giuseppe (ITA)"/>
  </r>
  <r>
    <x v="1"/>
    <d v="1934-05-27T00:00:00"/>
    <n v="16"/>
    <n v="30"/>
    <s v="16:30"/>
    <s v="Evening"/>
    <s v="Preliminary round"/>
    <s v="Giovanni Berta"/>
    <s v="Florence "/>
    <s v="Germany"/>
    <n v="5"/>
    <n v="2"/>
    <s v="Home team"/>
    <s v="Belgium"/>
    <s v="Germany"/>
    <n v="8000"/>
    <n v="1"/>
    <n v="2"/>
    <s v="MATTEA Francesco (ITA)"/>
    <s v="MELANDRI Ermenegildo (ITA)"/>
    <s v="BAERT Jacques (FRA)"/>
  </r>
  <r>
    <x v="1"/>
    <d v="1934-05-27T00:00:00"/>
    <n v="16"/>
    <n v="30"/>
    <s v="16:30"/>
    <s v="Evening"/>
    <s v="Preliminary round"/>
    <s v="Luigi Ferraris"/>
    <s v="Genoa "/>
    <s v="Spain"/>
    <n v="3"/>
    <n v="1"/>
    <s v="Home team"/>
    <s v="Brazil"/>
    <s v="Spain"/>
    <n v="21000"/>
    <n v="3"/>
    <n v="0"/>
    <s v="BIRLEM Alfred (GER)"/>
    <s v="CARMINATI Ettore (ITA)"/>
    <s v="IVANCSICS Mihaly (HUN)"/>
  </r>
  <r>
    <x v="1"/>
    <d v="1934-05-27T00:00:00"/>
    <n v="16"/>
    <n v="30"/>
    <s v="16:30"/>
    <s v="Evening"/>
    <s v="Preliminary round"/>
    <s v="Nazionale PNF"/>
    <s v="Rome "/>
    <s v="Italy"/>
    <n v="7"/>
    <n v="1"/>
    <s v="Home team"/>
    <s v="USA"/>
    <s v="Italy"/>
    <n v="25000"/>
    <n v="3"/>
    <n v="0"/>
    <s v="MERCET Rene (SUI)"/>
    <s v="ESCARTIN Pedro (ESP)"/>
    <s v="ZENISEK Bohumil (TCH)"/>
  </r>
  <r>
    <x v="1"/>
    <d v="1934-05-27T00:00:00"/>
    <n v="16"/>
    <n v="30"/>
    <s v="16:30"/>
    <s v="Evening"/>
    <s v="Preliminary round"/>
    <s v="Littorio"/>
    <s v="Trieste "/>
    <s v="Czechoslovakia"/>
    <n v="2"/>
    <n v="1"/>
    <s v="Home team"/>
    <s v="Romania"/>
    <s v="Czechoslovakia"/>
    <n v="9000"/>
    <n v="0"/>
    <n v="1"/>
    <s v="LANGENUS Jean (BEL)"/>
    <s v="SCARPI Giuseppe (ITA)"/>
    <s v="SCORZONI Raffaele (ITA)"/>
  </r>
  <r>
    <x v="1"/>
    <d v="1934-05-31T00:00:00"/>
    <n v="16"/>
    <n v="30"/>
    <s v="16:30"/>
    <s v="Evening"/>
    <s v="Quarter-finals"/>
    <s v="Stadio Benito Mussolini"/>
    <s v="Turin "/>
    <s v="Czechoslovakia"/>
    <n v="3"/>
    <n v="2"/>
    <s v="Home team"/>
    <s v="Switzerland"/>
    <s v="Czechoslovakia"/>
    <n v="12000"/>
    <n v="1"/>
    <n v="1"/>
    <s v="BERANEK Alois (AUT)"/>
    <s v="MOHAMED Youssuf (EGY)"/>
    <s v="BAERT Jacques (FRA)"/>
  </r>
  <r>
    <x v="1"/>
    <d v="1934-05-31T00:00:00"/>
    <n v="16"/>
    <n v="30"/>
    <s v="16:30"/>
    <s v="Evening"/>
    <s v="Quarter-finals"/>
    <s v="San Siro"/>
    <s v="Milan "/>
    <s v="Germany"/>
    <n v="2"/>
    <n v="1"/>
    <s v="Home team"/>
    <s v="Sweden"/>
    <s v="Germany"/>
    <n v="3000"/>
    <n v="0"/>
    <n v="0"/>
    <s v="BARLASSINA Rinaldo (ITA)"/>
    <s v="MERCET Rene (SUI)"/>
    <s v="VAN MOORSEL Johannes (NED)"/>
  </r>
  <r>
    <x v="1"/>
    <d v="1934-05-31T00:00:00"/>
    <n v="16"/>
    <n v="30"/>
    <s v="16:30"/>
    <s v="Evening"/>
    <s v="Quarter-finals"/>
    <s v="Giovanni Berta"/>
    <s v="Florence "/>
    <s v="Italy"/>
    <n v="1"/>
    <n v="1"/>
    <s v="Draw"/>
    <s v="Spain"/>
    <s v="Draw"/>
    <n v="35000"/>
    <n v="0"/>
    <n v="0"/>
    <s v="BAERT Louis (BEL)"/>
    <s v="ZENISEK Bohumil (TCH)"/>
    <s v="IVANCSICS Mihaly (HUN)"/>
  </r>
  <r>
    <x v="1"/>
    <d v="1934-05-31T00:00:00"/>
    <n v="16"/>
    <n v="30"/>
    <s v="16:30"/>
    <s v="Evening"/>
    <s v="Quarter-finals"/>
    <s v="Littorale"/>
    <s v="Bologna "/>
    <s v="Austria"/>
    <n v="2"/>
    <n v="1"/>
    <s v="Home team"/>
    <s v="Hungary"/>
    <s v="Austria"/>
    <n v="23000"/>
    <n v="1"/>
    <n v="0"/>
    <s v="MATTEA Francesco (ITA)"/>
    <s v="ESCARTIN Pedro (ESP)"/>
    <s v="BIRLEM Alfred (GER)"/>
  </r>
  <r>
    <x v="1"/>
    <d v="1934-06-01T00:00:00"/>
    <n v="16"/>
    <n v="30"/>
    <s v="16:30"/>
    <s v="Evening"/>
    <s v="Quarter-finals"/>
    <s v="Giovanni Berta"/>
    <s v="Florence "/>
    <s v="Italy"/>
    <n v="1"/>
    <n v="0"/>
    <s v="Home team"/>
    <s v="Spain"/>
    <s v="Italy"/>
    <n v="43000"/>
    <n v="1"/>
    <n v="0"/>
    <s v="MERCET Rene (SUI)"/>
    <s v="IVANCSICS Mihaly (HUN)"/>
    <s v="ZENISEK Bohumil (TCH)"/>
  </r>
  <r>
    <x v="1"/>
    <d v="1934-06-03T00:00:00"/>
    <n v="16"/>
    <n v="30"/>
    <s v="16:30"/>
    <s v="Evening"/>
    <s v="Semi-finals"/>
    <s v="San Siro"/>
    <s v="Milan "/>
    <s v="Italy"/>
    <n v="1"/>
    <n v="0"/>
    <s v="Home team"/>
    <s v="Austria"/>
    <s v="Italy"/>
    <n v="35000"/>
    <n v="1"/>
    <n v="0"/>
    <s v="EKLIND Ivan (SWE)"/>
    <s v="BAERT Louis (BEL)"/>
    <s v="ZENISEK Bohumil (TCH)"/>
  </r>
  <r>
    <x v="1"/>
    <d v="1934-06-03T00:00:00"/>
    <n v="16"/>
    <n v="30"/>
    <s v="16:30"/>
    <s v="Evening"/>
    <s v="Semi-finals"/>
    <s v="Nazionale PNF"/>
    <s v="Rome "/>
    <s v="Czechoslovakia"/>
    <n v="3"/>
    <n v="1"/>
    <s v="Home team"/>
    <s v="Germany"/>
    <s v="Czechoslovakia"/>
    <n v="15000"/>
    <n v="1"/>
    <n v="0"/>
    <s v="BARLASSINA Rinaldo (ITA)"/>
    <s v="BERANEK Alois (AUT)"/>
    <s v="ESCARTIN Pedro (ESP)"/>
  </r>
  <r>
    <x v="1"/>
    <d v="1934-06-07T00:00:00"/>
    <n v="18"/>
    <n v="0"/>
    <s v="18:0"/>
    <s v="Evening"/>
    <s v="Match for third place"/>
    <s v="Giorgio Ascarelli"/>
    <s v="Naples "/>
    <s v="Germany"/>
    <n v="3"/>
    <n v="2"/>
    <s v="Home team"/>
    <s v="Austria"/>
    <s v="Germany"/>
    <n v="7000"/>
    <n v="3"/>
    <n v="1"/>
    <s v="CARRARO Albino (ITA)"/>
    <s v="CAIRONI Camillo (ITA)"/>
    <s v="ESCARTIN Pedro (ESP)"/>
  </r>
  <r>
    <x v="1"/>
    <d v="1934-06-10T00:00:00"/>
    <n v="17"/>
    <n v="30"/>
    <s v="17:30"/>
    <s v="Evening"/>
    <s v="Final"/>
    <s v="Nazionale PNF"/>
    <s v="Rome "/>
    <s v="Italy"/>
    <n v="2"/>
    <n v="1"/>
    <s v="Home team"/>
    <s v="Czechoslovakia"/>
    <s v="Italy"/>
    <n v="55000"/>
    <n v="0"/>
    <n v="0"/>
    <s v="EKLIND Ivan (SWE)"/>
    <s v="BAERT Louis (BEL)"/>
    <s v="IVANCSICS Mihaly (HUN)"/>
  </r>
  <r>
    <x v="2"/>
    <d v="1938-06-04T00:00:00"/>
    <n v="17"/>
    <n v="0"/>
    <s v="17:0"/>
    <s v="Evening"/>
    <s v="First round"/>
    <s v="Parc des Princes"/>
    <s v="Paris "/>
    <s v="Switzerland"/>
    <n v="1"/>
    <n v="1"/>
    <s v="Draw"/>
    <s v="Germany"/>
    <s v="Draw"/>
    <n v="27152"/>
    <n v="0"/>
    <n v="0"/>
    <s v="LANGENUS Jean (BEL)"/>
    <s v="MARENCO Paul (FRA)"/>
    <s v="VAN MOORSEL Johannes (NED)"/>
  </r>
  <r>
    <x v="2"/>
    <d v="1938-06-05T00:00:00"/>
    <n v="17"/>
    <n v="0"/>
    <s v="17:0"/>
    <s v="Evening"/>
    <s v="First round"/>
    <s v="Velodrome Municipale"/>
    <s v="Reims "/>
    <s v="Hungary"/>
    <n v="6"/>
    <n v="0"/>
    <s v="Home team"/>
    <s v="Dutch East Indies"/>
    <s v="Hungary"/>
    <n v="9000"/>
    <n v="4"/>
    <n v="0"/>
    <s v="CONRIE Roger (FRA)"/>
    <s v="DE LA SALLE Charles (FRA)"/>
    <s v="WEINGARTNER Karl (AUT)"/>
  </r>
  <r>
    <x v="2"/>
    <d v="1938-06-05T00:00:00"/>
    <n v="17"/>
    <n v="0"/>
    <s v="17:0"/>
    <s v="Evening"/>
    <s v="First round"/>
    <s v="Stade Olympique"/>
    <s v="Colombes "/>
    <s v="France"/>
    <n v="3"/>
    <n v="1"/>
    <s v="Home team"/>
    <s v="Belgium"/>
    <s v="France"/>
    <n v="30454"/>
    <n v="2"/>
    <n v="1"/>
    <s v="WUETHRICH Hans (SUI)"/>
    <s v="KRIST Gustav (TCH)"/>
    <s v="BIRLEM Alfred (GER)"/>
  </r>
  <r>
    <x v="2"/>
    <d v="1938-06-05T00:00:00"/>
    <n v="17"/>
    <n v="0"/>
    <s v="17:0"/>
    <s v="Evening"/>
    <s v="First round"/>
    <s v="Stade Municipal"/>
    <s v="Toulouse "/>
    <s v="Cuba"/>
    <n v="3"/>
    <n v="3"/>
    <s v="Draw"/>
    <s v="Romania"/>
    <s v="Draw"/>
    <n v="7000"/>
    <n v="0"/>
    <n v="0"/>
    <s v="SCARPI Giuseppe (ITA)"/>
    <s v="VALPREDE Ferdinand (FRA)"/>
    <s v="MERKCX Jean (FRA)"/>
  </r>
  <r>
    <x v="2"/>
    <d v="1938-06-05T00:00:00"/>
    <n v="17"/>
    <n v="0"/>
    <s v="17:0"/>
    <s v="Evening"/>
    <s v="First round"/>
    <s v="Stade Vï¿½lodrome"/>
    <s v="Marseilles "/>
    <s v="Italy"/>
    <n v="2"/>
    <n v="1"/>
    <s v="Home team"/>
    <s v="Norway"/>
    <s v="Italy"/>
    <n v="19000"/>
    <n v="0"/>
    <n v="0"/>
    <s v="BERANEK Alois (AUT)"/>
    <s v="BOUTOURE D. (FRA)"/>
    <s v="TREHOU D. (FRA)"/>
  </r>
  <r>
    <x v="2"/>
    <d v="1938-06-05T00:00:00"/>
    <n v="17"/>
    <n v="30"/>
    <s v="17:30"/>
    <s v="Evening"/>
    <s v="First round"/>
    <s v="Stade de la Meinau"/>
    <s v="Strasbourg "/>
    <s v="Brazil"/>
    <n v="6"/>
    <n v="5"/>
    <s v="Home team"/>
    <s v="Poland"/>
    <s v="Brazil"/>
    <n v="13452"/>
    <n v="0"/>
    <n v="0"/>
    <s v="EKLIND Ivan (SWE)"/>
    <s v="POISSANT Louis (FRA)"/>
    <s v="KISSENBERGER Ernest (FRA)"/>
  </r>
  <r>
    <x v="2"/>
    <d v="1938-06-05T00:00:00"/>
    <n v="18"/>
    <n v="30"/>
    <s v="18:30"/>
    <s v="Evening"/>
    <s v="First round"/>
    <s v="Cavee Verte"/>
    <s v="Le Havre "/>
    <s v="Czechoslovakia"/>
    <n v="3"/>
    <n v="0"/>
    <s v="Home team"/>
    <s v="Netherlands"/>
    <s v="Czechoslovakia"/>
    <n v="11000"/>
    <n v="0"/>
    <n v="0"/>
    <s v="LECLERCQ Lucien (FRA)"/>
    <s v="OLIVE D. (FRA)"/>
    <s v="SDEZ Victor (FRA)"/>
  </r>
  <r>
    <x v="2"/>
    <d v="1938-06-09T00:00:00"/>
    <n v="18"/>
    <n v="0"/>
    <s v="18:0"/>
    <s v="Evening"/>
    <s v="First round"/>
    <s v="Stade Municipal"/>
    <s v="Toulouse "/>
    <s v="Cuba"/>
    <n v="2"/>
    <n v="1"/>
    <s v="Home team"/>
    <s v="Romania"/>
    <s v="Cuba"/>
    <n v="8000"/>
    <n v="0"/>
    <n v="1"/>
    <s v="BIRLEM Alfred (GER)"/>
    <s v="CAPDEVILLE Pierre (FRA)"/>
    <s v="MARENCO Paul (FRA)"/>
  </r>
  <r>
    <x v="2"/>
    <d v="1938-06-09T00:00:00"/>
    <n v="18"/>
    <n v="0"/>
    <s v="18:0"/>
    <s v="Evening"/>
    <s v="First round"/>
    <s v="Parc des Princes"/>
    <s v="Paris "/>
    <s v="Switzerland"/>
    <n v="4"/>
    <n v="2"/>
    <s v="Home team"/>
    <s v="Germany"/>
    <s v="Switzerland"/>
    <n v="20025"/>
    <n v="1"/>
    <n v="2"/>
    <s v="EKLIND Ivan (SWE)"/>
    <s v="BAERT Louis (BEL)"/>
    <s v="VAN MOORSEL Johannes (NED)"/>
  </r>
  <r>
    <x v="2"/>
    <d v="1938-06-12T00:00:00"/>
    <n v="17"/>
    <n v="0"/>
    <s v="17:0"/>
    <s v="Evening"/>
    <s v="Quarter-finals"/>
    <s v="Stade du Parc Lescure"/>
    <s v="Bordeaux "/>
    <s v="Brazil"/>
    <n v="1"/>
    <n v="1"/>
    <s v="Draw"/>
    <s v="Czechoslovakia"/>
    <s v="Draw"/>
    <n v="22021"/>
    <n v="0"/>
    <n v="0"/>
    <s v="VON HERTZKA Pal (HUN)"/>
    <s v="SCARPI Giuseppe (ITA)"/>
    <s v="DE LA SALLE Charles (FRA)"/>
  </r>
  <r>
    <x v="2"/>
    <d v="1938-06-12T00:00:00"/>
    <n v="17"/>
    <n v="0"/>
    <s v="17:0"/>
    <s v="Evening"/>
    <s v="Quarter-finals"/>
    <s v="Victor Boucquey"/>
    <s v="Lille "/>
    <s v="Hungary"/>
    <n v="2"/>
    <n v="0"/>
    <s v="Home team"/>
    <s v="Switzerland"/>
    <s v="Hungary"/>
    <n v="15000"/>
    <n v="1"/>
    <n v="0"/>
    <s v="BARLASSINA Rinaldo (ITA)"/>
    <s v="BERANEK Alois (AUT)"/>
    <s v="BOUTOURE D. (FRA)"/>
  </r>
  <r>
    <x v="2"/>
    <d v="1938-06-12T00:00:00"/>
    <n v="17"/>
    <n v="0"/>
    <s v="17:0"/>
    <s v="Evening"/>
    <s v="Quarter-finals"/>
    <s v="Fort Carree"/>
    <s v="Antibes "/>
    <s v="Sweden"/>
    <n v="8"/>
    <n v="0"/>
    <s v="Home team"/>
    <s v="Cuba"/>
    <s v="Sweden"/>
    <n v="7000"/>
    <n v="4"/>
    <n v="0"/>
    <s v="KRIST Gustav (TCH)"/>
    <s v="WEINGARTNER Karl (AUT)"/>
    <s v="SDEZ Victor (FRA)"/>
  </r>
  <r>
    <x v="2"/>
    <d v="1938-06-12T00:00:00"/>
    <n v="17"/>
    <n v="0"/>
    <s v="17:0"/>
    <s v="Evening"/>
    <s v="Quarter-finals"/>
    <s v="Stade Olympique"/>
    <s v="Colombes "/>
    <s v="Italy"/>
    <n v="3"/>
    <n v="1"/>
    <s v="Home team"/>
    <s v="France"/>
    <s v="Italy"/>
    <n v="58455"/>
    <n v="1"/>
    <n v="1"/>
    <s v="BAERT Louis (BEL)"/>
    <s v="WUETHRICH Hans (SUI)"/>
    <s v="EKLIND Ivan (SWE)"/>
  </r>
  <r>
    <x v="2"/>
    <d v="1938-06-14T00:00:00"/>
    <n v="18"/>
    <n v="0"/>
    <s v="18:0"/>
    <s v="Evening"/>
    <s v="Quarter-finals"/>
    <s v="Stade du Parc Lescure"/>
    <s v="Bordeaux "/>
    <s v="Brazil"/>
    <n v="2"/>
    <n v="1"/>
    <s v="Home team"/>
    <s v="Czechoslovakia"/>
    <s v="Brazil"/>
    <n v="18141"/>
    <n v="0"/>
    <n v="1"/>
    <s v="CAPDEVILLE Georges (FRA)"/>
    <s v="MARENCO Paul (FRA)"/>
    <s v="KISSENBERGER Ernest (FRA)"/>
  </r>
  <r>
    <x v="2"/>
    <d v="1938-06-16T00:00:00"/>
    <n v="18"/>
    <n v="0"/>
    <s v="18:0"/>
    <s v="Evening"/>
    <s v="Semi-finals"/>
    <s v="Parc des Princes"/>
    <s v="Paris "/>
    <s v="Hungary"/>
    <n v="5"/>
    <n v="1"/>
    <s v="Home team"/>
    <s v="Sweden"/>
    <s v="Hungary"/>
    <n v="20000"/>
    <n v="3"/>
    <n v="1"/>
    <s v="LECLERCQ Lucien (FRA)"/>
    <s v="VAN MOORSEL Johannes (NED)"/>
    <s v="SCARPI Giuseppe (ITA)"/>
  </r>
  <r>
    <x v="2"/>
    <d v="1938-06-16T00:00:00"/>
    <n v="18"/>
    <n v="0"/>
    <s v="18:0"/>
    <s v="Evening"/>
    <s v="Semi-finals"/>
    <s v="Stade Vï¿½lodrome"/>
    <s v="Marseilles "/>
    <s v="Italy"/>
    <n v="2"/>
    <n v="1"/>
    <s v="Home team"/>
    <s v="Brazil"/>
    <s v="Italy"/>
    <n v="33000"/>
    <n v="0"/>
    <n v="0"/>
    <s v="WUETHRICH Hans (SUI)"/>
    <s v="BERANEK Alois (AUT)"/>
    <s v="MARENCO Paul (FRA)"/>
  </r>
  <r>
    <x v="2"/>
    <d v="1938-06-19T00:00:00"/>
    <n v="17"/>
    <n v="0"/>
    <s v="17:0"/>
    <s v="Evening"/>
    <s v="Match for third place"/>
    <s v="Stade du Parc Lescure"/>
    <s v="Bordeaux "/>
    <s v="Brazil"/>
    <n v="4"/>
    <n v="2"/>
    <s v="Home team"/>
    <s v="Sweden"/>
    <s v="Brazil"/>
    <n v="12000"/>
    <n v="1"/>
    <n v="2"/>
    <s v="LANGENUS Jean (BEL)"/>
    <s v="OLIVE D. (FRA)"/>
    <s v="VALPREDE Ferdinand (FRA)"/>
  </r>
  <r>
    <x v="2"/>
    <d v="1938-06-19T00:00:00"/>
    <n v="17"/>
    <n v="0"/>
    <s v="17:0"/>
    <s v="Evening"/>
    <s v="Final"/>
    <s v="Stade Olympique"/>
    <s v="Colombes "/>
    <s v="Italy"/>
    <n v="4"/>
    <n v="2"/>
    <s v="Home team"/>
    <s v="Hungary"/>
    <s v="Italy"/>
    <n v="45000"/>
    <n v="3"/>
    <n v="1"/>
    <s v="CAPDEVILLE Georges (FRA)"/>
    <s v="WUETHRICH Hans (SUI)"/>
    <s v="KRIST Gustav (TCH)"/>
  </r>
  <r>
    <x v="3"/>
    <d v="1950-06-24T00:00:00"/>
    <n v="15"/>
    <n v="0"/>
    <s v="15:0"/>
    <s v="Noon"/>
    <s v="Group 1"/>
    <s v="Maracanï¿½ - Estï¿½dio Jornalista Mï¿½rio Filho"/>
    <s v="Rio De Janeiro "/>
    <s v="Brazil"/>
    <n v="4"/>
    <n v="0"/>
    <s v="Home team"/>
    <s v="Mexico"/>
    <s v="Brazil"/>
    <n v="81649"/>
    <n v="1"/>
    <n v="0"/>
    <s v="READER George (ENG)"/>
    <s v="GRIFFITHS Benjamin (WAL)"/>
    <s v="MITCHELL George (SCO)"/>
  </r>
  <r>
    <x v="3"/>
    <d v="1950-06-25T00:00:00"/>
    <n v="15"/>
    <n v="0"/>
    <s v="15:0"/>
    <s v="Noon"/>
    <s v="Group 2"/>
    <s v="Maracanï¿½ - Estï¿½dio Jornalista Mï¿½rio Filho"/>
    <s v="Rio De Janeiro "/>
    <s v="England"/>
    <n v="2"/>
    <n v="0"/>
    <s v="Home team"/>
    <s v="Chile"/>
    <s v="England"/>
    <n v="29703"/>
    <n v="1"/>
    <n v="0"/>
    <s v="VAN DER MEER Karel (NED)"/>
    <s v="GARDELLI Mario (BRA)"/>
    <s v="DAHLNER Gunnar (SWE)"/>
  </r>
  <r>
    <x v="3"/>
    <d v="1950-06-25T00:00:00"/>
    <n v="15"/>
    <n v="0"/>
    <s v="15:0"/>
    <s v="Noon"/>
    <s v="Group 2"/>
    <s v="Durival de Brito"/>
    <s v="Curitiba "/>
    <s v="Spain"/>
    <n v="3"/>
    <n v="1"/>
    <s v="Home team"/>
    <s v="USA"/>
    <s v="Spain"/>
    <n v="9511"/>
    <n v="0"/>
    <n v="1"/>
    <s v="VIANA Mario (BRA)"/>
    <s v="DA COSTA VIEIRA Jose (POR)"/>
    <s v="DE LA SALLE Charles (FRA)"/>
  </r>
  <r>
    <x v="3"/>
    <d v="1950-06-25T00:00:00"/>
    <n v="15"/>
    <n v="0"/>
    <s v="15:0"/>
    <s v="Noon"/>
    <s v="Group 3"/>
    <s v="Pacaembu"/>
    <s v="Sao Paulo "/>
    <s v="Sweden"/>
    <n v="3"/>
    <n v="2"/>
    <s v="Home team"/>
    <s v="Italy"/>
    <s v="Sweden"/>
    <n v="36502"/>
    <n v="2"/>
    <n v="1"/>
    <s v="LUTZ Jean (SUI)"/>
    <s v="BERANEK Alois (AUT)"/>
    <s v="TEJADA Carlos (MEX)"/>
  </r>
  <r>
    <x v="3"/>
    <d v="1950-06-25T00:00:00"/>
    <n v="15"/>
    <n v="0"/>
    <s v="15:0"/>
    <s v="Noon"/>
    <s v="Group 1"/>
    <s v="Independencia"/>
    <s v="Belo Horizonte "/>
    <s v="Yugoslavia"/>
    <n v="3"/>
    <n v="0"/>
    <s v="Home team"/>
    <s v="Switzerland"/>
    <s v="Yugoslavia"/>
    <n v="7336"/>
    <n v="0"/>
    <n v="0"/>
    <s v="GALEATI Giovanni (ITA)"/>
    <s v="EKLIND Ivan (SWE)"/>
    <s v="DATTILO Generoso (ITA)"/>
  </r>
  <r>
    <x v="3"/>
    <d v="1950-06-28T00:00:00"/>
    <n v="15"/>
    <n v="0"/>
    <s v="15:0"/>
    <s v="Noon"/>
    <s v="Group 1"/>
    <s v="Pacaembu"/>
    <s v="Sao Paulo "/>
    <s v="Brazil"/>
    <n v="2"/>
    <n v="2"/>
    <s v="Draw"/>
    <s v="Switzerland"/>
    <s v="Draw"/>
    <n v="42032"/>
    <n v="2"/>
    <n v="1"/>
    <s v="AZON ROMA Ramon (ESP)"/>
    <s v="BUSTAMANTE Sergio (CHI)"/>
    <s v="DE NICOLA Cayetano (PAR)"/>
  </r>
  <r>
    <x v="3"/>
    <d v="1950-06-28T00:00:00"/>
    <n v="15"/>
    <n v="0"/>
    <s v="15:0"/>
    <s v="Noon"/>
    <s v="Group 1"/>
    <s v="Eucaliptos"/>
    <s v="Porto Alegre "/>
    <s v="Yugoslavia"/>
    <n v="4"/>
    <n v="1"/>
    <s v="Home team"/>
    <s v="Mexico"/>
    <s v="Yugoslavia"/>
    <n v="11078"/>
    <n v="2"/>
    <n v="0"/>
    <s v="LEAFE Reginald (ENG)"/>
    <s v="DAHLNER Gunnar (SWE)"/>
    <s v="VAN DER MEER Karel (NED)"/>
  </r>
  <r>
    <x v="3"/>
    <d v="1950-06-29T00:00:00"/>
    <n v="15"/>
    <n v="0"/>
    <s v="15:0"/>
    <s v="Noon"/>
    <s v="Group 2"/>
    <s v="Maracanï¿½ - Estï¿½dio Jornalista Mï¿½rio Filho"/>
    <s v="Rio De Janeiro "/>
    <s v="Spain"/>
    <n v="2"/>
    <n v="0"/>
    <s v="Home team"/>
    <s v="Chile"/>
    <s v="Spain"/>
    <n v="19790"/>
    <n v="2"/>
    <n v="0"/>
    <s v="MALCHER Alberto (BRA)"/>
    <s v="MARINO Esteban (URU)"/>
    <s v="ALVAREZ Alfredo (BOL)"/>
  </r>
  <r>
    <x v="3"/>
    <d v="1950-06-29T00:00:00"/>
    <n v="15"/>
    <n v="30"/>
    <s v="15:30"/>
    <s v="Noon"/>
    <s v="Group 3"/>
    <s v="Durival de Brito"/>
    <s v="Curitiba "/>
    <s v="Sweden"/>
    <n v="2"/>
    <n v="2"/>
    <s v="Draw"/>
    <s v="Paraguay"/>
    <s v="Draw"/>
    <n v="7903"/>
    <n v="2"/>
    <n v="1"/>
    <s v="MITCHELL Robert (SCO)"/>
    <s v="LEMESIC Leo (YUG)"/>
    <s v="GARCIA Prudencio (USA)"/>
  </r>
  <r>
    <x v="3"/>
    <d v="1950-06-29T00:00:00"/>
    <n v="15"/>
    <n v="0"/>
    <s v="15:0"/>
    <s v="Noon"/>
    <s v="Group 2"/>
    <s v="Independencia"/>
    <s v="Belo Horizonte "/>
    <s v="USA"/>
    <n v="1"/>
    <n v="0"/>
    <s v="Home team"/>
    <s v="England"/>
    <s v="USA"/>
    <n v="10151"/>
    <n v="1"/>
    <n v="0"/>
    <s v="DATTILO Generoso (ITA)"/>
    <s v="DE LA SALLE Charles (FRA)"/>
    <s v="GALEATI Giovanni (ITA)"/>
  </r>
  <r>
    <x v="3"/>
    <d v="1950-07-01T00:00:00"/>
    <n v="15"/>
    <n v="0"/>
    <s v="15:0"/>
    <s v="Noon"/>
    <s v="Group 1"/>
    <s v="Maracanï¿½ - Estï¿½dio Jornalista Mï¿½rio Filho"/>
    <s v="Rio De Janeiro "/>
    <s v="Brazil"/>
    <n v="2"/>
    <n v="0"/>
    <s v="Home team"/>
    <s v="Yugoslavia"/>
    <s v="Brazil"/>
    <n v="142429"/>
    <n v="1"/>
    <n v="0"/>
    <s v="GRIFFITHS Benjamin (WAL)"/>
    <s v="BERANEK Alois (AUT)"/>
    <s v="DA COSTA VIEIRA Jose (POR)"/>
  </r>
  <r>
    <x v="3"/>
    <d v="1950-07-02T00:00:00"/>
    <n v="15"/>
    <n v="0"/>
    <s v="15:0"/>
    <s v="Noon"/>
    <s v="Group 2"/>
    <s v="Maracanï¿½ - Estï¿½dio Jornalista Mï¿½rio Filho"/>
    <s v="Rio De Janeiro "/>
    <s v="Spain"/>
    <n v="1"/>
    <n v="0"/>
    <s v="Home team"/>
    <s v="England"/>
    <s v="Spain"/>
    <n v="74462"/>
    <n v="0"/>
    <n v="0"/>
    <s v="GALEATI Giovanni (ITA)"/>
    <s v="LUTZ Jean (SUI)"/>
    <s v="DATTILO Generoso (ITA)"/>
  </r>
  <r>
    <x v="3"/>
    <d v="1950-07-02T00:00:00"/>
    <n v="15"/>
    <n v="0"/>
    <s v="15:0"/>
    <s v="Noon"/>
    <s v="Group 3"/>
    <s v="Pacaembu"/>
    <s v="Sao Paulo "/>
    <s v="Italy"/>
    <n v="2"/>
    <n v="0"/>
    <s v="Home team"/>
    <s v="Paraguay"/>
    <s v="Italy"/>
    <n v="25811"/>
    <n v="1"/>
    <n v="0"/>
    <s v="ELLIS Arthur (ENG)"/>
    <s v="GARCIA Prudencio (USA)"/>
    <s v="DE LA SALLE Charles (FRA)"/>
  </r>
  <r>
    <x v="3"/>
    <d v="1950-07-02T00:00:00"/>
    <n v="15"/>
    <n v="0"/>
    <s v="15:0"/>
    <s v="Noon"/>
    <s v="Group 4"/>
    <s v="Independencia"/>
    <s v="Belo Horizonte "/>
    <s v="Uruguay"/>
    <n v="8"/>
    <n v="0"/>
    <s v="Home team"/>
    <s v="Bolivia"/>
    <s v="Uruguay"/>
    <n v="5284"/>
    <n v="4"/>
    <n v="0"/>
    <s v="READER George (ENG)"/>
    <s v="VIANA Mario (BRA)"/>
    <s v="LEMESIC Leo (YUG)"/>
  </r>
  <r>
    <x v="3"/>
    <d v="1950-07-02T00:00:00"/>
    <n v="15"/>
    <n v="40"/>
    <s v="15:40"/>
    <s v="Noon"/>
    <s v="Group 1"/>
    <s v="Eucaliptos"/>
    <s v="Porto Alegre "/>
    <s v="Switzerland"/>
    <n v="2"/>
    <n v="1"/>
    <s v="Home team"/>
    <s v="Mexico"/>
    <s v="Switzerland"/>
    <n v="3580"/>
    <n v="2"/>
    <n v="0"/>
    <s v="EKLIND Ivan (SWE)"/>
    <s v="DAHLNER Gunnar (SWE)"/>
    <s v="BUSTAMANTE Sergio (CHI)"/>
  </r>
  <r>
    <x v="3"/>
    <d v="1950-07-02T00:00:00"/>
    <n v="15"/>
    <n v="0"/>
    <s v="15:0"/>
    <s v="Noon"/>
    <s v="Group 2"/>
    <s v="Ilha do Retiro"/>
    <s v="Recife "/>
    <s v="Chile"/>
    <n v="5"/>
    <n v="2"/>
    <s v="Home team"/>
    <s v="USA"/>
    <s v="Chile"/>
    <n v="8501"/>
    <n v="2"/>
    <n v="0"/>
    <s v="GARDELLI Mario (BRA)"/>
    <s v="HEYEN Mario Ruben (PAR)"/>
    <s v="ALVAREZ Alfredo (BOL)"/>
  </r>
  <r>
    <x v="3"/>
    <d v="1950-07-09T00:00:00"/>
    <n v="15"/>
    <n v="0"/>
    <s v="15:0"/>
    <s v="Noon"/>
    <s v="Group 6"/>
    <s v="Pacaembu"/>
    <s v="Sao Paulo "/>
    <s v="Uruguay"/>
    <n v="2"/>
    <n v="2"/>
    <s v="Draw"/>
    <s v="Spain"/>
    <s v="Draw"/>
    <n v="44802"/>
    <n v="1"/>
    <n v="2"/>
    <s v="GRIFFITHS Benjamin (WAL)"/>
    <s v="DATTILO Generoso (ITA)"/>
    <s v="ALVAREZ Alfredo (BOL)"/>
  </r>
  <r>
    <x v="3"/>
    <d v="1950-07-09T00:00:00"/>
    <n v="15"/>
    <n v="0"/>
    <s v="15:0"/>
    <s v="Noon"/>
    <s v="Group 6"/>
    <s v="Maracanï¿½ - Estï¿½dio Jornalista Mï¿½rio Filho"/>
    <s v="Rio De Janeiro "/>
    <s v="Brazil"/>
    <n v="7"/>
    <n v="1"/>
    <s v="Home team"/>
    <s v="Sweden"/>
    <s v="Brazil"/>
    <n v="138886"/>
    <n v="3"/>
    <n v="0"/>
    <s v="ELLIS Arthur (ENG)"/>
    <s v="GARCIA Prudencio (USA)"/>
    <s v="DE LA SALLE Charles (FRA)"/>
  </r>
  <r>
    <x v="3"/>
    <d v="1950-07-13T00:00:00"/>
    <n v="15"/>
    <n v="0"/>
    <s v="15:0"/>
    <s v="Noon"/>
    <s v="Group 6"/>
    <s v="Maracanï¿½ - Estï¿½dio Jornalista Mï¿½rio Filho"/>
    <s v="Rio De Janeiro "/>
    <s v="Brazil"/>
    <n v="6"/>
    <n v="1"/>
    <s v="Home team"/>
    <s v="Spain"/>
    <s v="Brazil"/>
    <n v="152772"/>
    <n v="3"/>
    <n v="0"/>
    <s v="LEAFE Reginald (ENG)"/>
    <s v="MITCHELL George (SCO)"/>
    <s v="DA COSTA VIEIRA Jose (POR)"/>
  </r>
  <r>
    <x v="3"/>
    <d v="1950-07-13T00:00:00"/>
    <n v="15"/>
    <n v="0"/>
    <s v="15:0"/>
    <s v="Noon"/>
    <s v="Group 6"/>
    <s v="Pacaembu"/>
    <s v="Sao Paulo "/>
    <s v="Uruguay"/>
    <n v="3"/>
    <n v="2"/>
    <s v="Home team"/>
    <s v="Sweden"/>
    <s v="Uruguay"/>
    <n v="7987"/>
    <n v="1"/>
    <n v="2"/>
    <s v="GALEATI Giovanni (ITA)"/>
    <s v="BERANEK Alois (AUT)"/>
    <s v="DE NICOLA Cayetano (PAR)"/>
  </r>
  <r>
    <x v="3"/>
    <d v="1950-07-16T00:00:00"/>
    <n v="15"/>
    <n v="0"/>
    <s v="15:0"/>
    <s v="Noon"/>
    <s v="Group 6"/>
    <s v="Pacaembu"/>
    <s v="Sao Paulo "/>
    <s v="Sweden"/>
    <n v="3"/>
    <n v="1"/>
    <s v="Home team"/>
    <s v="Spain"/>
    <s v="Sweden"/>
    <n v="11227"/>
    <n v="2"/>
    <n v="0"/>
    <s v="VAN DER MEER Karel (NED)"/>
    <s v="LUTZ Jean (SUI)"/>
    <s v="GARCIA Prudencio (USA)"/>
  </r>
  <r>
    <x v="3"/>
    <d v="1950-07-16T00:00:00"/>
    <n v="15"/>
    <n v="0"/>
    <s v="15:0"/>
    <s v="Noon"/>
    <s v="Group 6"/>
    <s v="Maracanï¿½ - Estï¿½dio Jornalista Mï¿½rio Filho"/>
    <s v="Rio De Janeiro "/>
    <s v="Uruguay"/>
    <n v="2"/>
    <n v="1"/>
    <s v="Home team"/>
    <s v="Brazil"/>
    <s v="Uruguay"/>
    <n v="173850"/>
    <n v="0"/>
    <n v="0"/>
    <s v="READER George (ENG)"/>
    <s v="ELLIS Arthur (ENG)"/>
    <s v="MITCHELL George (SCO)"/>
  </r>
  <r>
    <x v="4"/>
    <d v="1954-06-16T00:00:00"/>
    <n v="18"/>
    <n v="0"/>
    <s v="18:0"/>
    <s v="Evening"/>
    <s v="Group 3"/>
    <s v="Wankdorf Stadium"/>
    <s v="Berne "/>
    <s v="Uruguay"/>
    <n v="2"/>
    <n v="0"/>
    <s v="Home team"/>
    <s v="Czechoslovakia"/>
    <s v="Uruguay"/>
    <n v="20500"/>
    <n v="0"/>
    <n v="0"/>
    <s v="ELLIS Arthur (ENG)"/>
    <s v="LING William (ENG)"/>
    <s v="SCHICKER Werner (SUI)"/>
  </r>
  <r>
    <x v="4"/>
    <d v="1954-06-16T00:00:00"/>
    <n v="18"/>
    <n v="0"/>
    <s v="18:0"/>
    <s v="Evening"/>
    <s v="Group 3"/>
    <s v="Hardturm"/>
    <s v="Zurich "/>
    <s v="Austria"/>
    <n v="1"/>
    <n v="0"/>
    <s v="Home team"/>
    <s v="Scotland"/>
    <s v="Austria"/>
    <n v="25000"/>
    <n v="1"/>
    <n v="0"/>
    <s v="FRANKEN Laurent (BEL)"/>
    <s v="VIANA Mario (BRA)"/>
    <s v="GULDE Josef (SUI)"/>
  </r>
  <r>
    <x v="4"/>
    <d v="1954-06-16T00:00:00"/>
    <n v="18"/>
    <n v="0"/>
    <s v="18:0"/>
    <s v="Evening"/>
    <s v="Group 1"/>
    <s v="Charmilles"/>
    <s v="Geneva "/>
    <s v="Brazil"/>
    <n v="5"/>
    <n v="0"/>
    <s v="Home team"/>
    <s v="Mexico"/>
    <s v="Brazil"/>
    <n v="13470"/>
    <n v="4"/>
    <n v="0"/>
    <s v="WYSSLING Paul (SUI)"/>
    <s v="SCHONHOLZER Ernest (SUI)"/>
    <s v="DA COSTA VIEIRA Jose (POR)"/>
  </r>
  <r>
    <x v="4"/>
    <d v="1954-06-16T00:00:00"/>
    <n v="18"/>
    <n v="0"/>
    <s v="18:0"/>
    <s v="Evening"/>
    <s v="Group 1"/>
    <s v="La Pontaise"/>
    <s v="Lausanne "/>
    <s v="Yugoslavia"/>
    <n v="1"/>
    <n v="0"/>
    <s v="Home team"/>
    <s v="France"/>
    <s v="Yugoslavia"/>
    <n v="16000"/>
    <n v="1"/>
    <n v="0"/>
    <s v="GRIFFITHS Benjamin (WAL)"/>
    <s v="BAUMBERGER Rene (SUI)"/>
    <s v="ASENSI Manuel (ESP)"/>
  </r>
  <r>
    <x v="4"/>
    <d v="1954-06-17T00:00:00"/>
    <n v="18"/>
    <n v="0"/>
    <s v="18:0"/>
    <s v="Evening"/>
    <s v="Group 2"/>
    <s v="Wankdorf Stadium"/>
    <s v="Berne "/>
    <s v="Germany FR"/>
    <n v="4"/>
    <n v="1"/>
    <s v="Home team"/>
    <s v="Turkey"/>
    <s v="Germany FR"/>
    <n v="28000"/>
    <n v="1"/>
    <n v="1"/>
    <s v="DA COSTA VIEIRA Jose (POR)"/>
    <s v="ZSOLT Istvan (HUN)"/>
    <s v="MERLOTTI Armand (SUI)"/>
  </r>
  <r>
    <x v="4"/>
    <d v="1954-06-17T00:00:00"/>
    <n v="18"/>
    <n v="0"/>
    <s v="18:0"/>
    <s v="Evening"/>
    <s v="Group 2"/>
    <s v="Hardturm"/>
    <s v="Zurich "/>
    <s v="Hungary"/>
    <n v="9"/>
    <n v="0"/>
    <s v="Home team"/>
    <s v="Korea Republic"/>
    <s v="Hungary"/>
    <n v="13000"/>
    <n v="4"/>
    <n v="0"/>
    <s v="VINCENTI Raymond (FRA)"/>
    <s v="VON GUNTER Albert (SUI)"/>
    <s v="STEINER Carl (AUT)"/>
  </r>
  <r>
    <x v="4"/>
    <d v="1954-06-17T00:00:00"/>
    <n v="18"/>
    <n v="10"/>
    <s v="18:10"/>
    <s v="Evening"/>
    <s v="Group 4"/>
    <s v="St. Jakob"/>
    <s v="Basel "/>
    <s v="England"/>
    <n v="4"/>
    <n v="4"/>
    <s v="Draw"/>
    <s v="Belgium"/>
    <s v="Draw"/>
    <n v="14000"/>
    <n v="0"/>
    <n v="0"/>
    <s v="SCHMETZER Emil (FRG)"/>
    <s v="BUCHMUELLER Fritz (SUI)"/>
    <s v="RUFFLI Willy (SUI)"/>
  </r>
  <r>
    <x v="4"/>
    <d v="1954-06-17T00:00:00"/>
    <n v="17"/>
    <n v="50"/>
    <s v="17:50"/>
    <s v="Evening"/>
    <s v="Group 4"/>
    <s v="La Pontaise"/>
    <s v="Lausanne "/>
    <s v="Switzerland"/>
    <n v="2"/>
    <n v="1"/>
    <s v="Home team"/>
    <s v="Italy"/>
    <s v="Switzerland"/>
    <n v="43000"/>
    <n v="1"/>
    <n v="1"/>
    <s v="VIANA Mario (BRA)"/>
    <s v="ASENSI Manuel (ESP)"/>
    <s v="MARINO Esteban (URU)"/>
  </r>
  <r>
    <x v="4"/>
    <d v="1954-06-19T00:00:00"/>
    <n v="16"/>
    <n v="50"/>
    <s v="16:50"/>
    <s v="Evening"/>
    <s v="Group 3"/>
    <s v="St. Jakob"/>
    <s v="Basel "/>
    <s v="Uruguay"/>
    <n v="7"/>
    <n v="0"/>
    <s v="Home team"/>
    <s v="Scotland"/>
    <s v="Uruguay"/>
    <n v="34000"/>
    <n v="2"/>
    <n v="0"/>
    <s v="ORLANDINI Vincenzo (ITA)"/>
    <s v="WYSSLING Paul (SUI)"/>
    <s v="GUIDI Denilo (SUI)"/>
  </r>
  <r>
    <x v="4"/>
    <d v="1954-06-19T00:00:00"/>
    <n v="17"/>
    <n v="0"/>
    <s v="17:0"/>
    <s v="Evening"/>
    <s v="Group 3"/>
    <s v="Hardturm"/>
    <s v="Zurich "/>
    <s v="Austria"/>
    <n v="5"/>
    <n v="0"/>
    <s v="Home team"/>
    <s v="Czechoslovakia"/>
    <s v="Austria"/>
    <n v="26000"/>
    <n v="4"/>
    <n v="0"/>
    <s v="STEFANOVIC Vasa (YUG)"/>
    <s v="DOERFLINGER Ernst (SUI)"/>
    <s v="GULDE Josef (SUI)"/>
  </r>
  <r>
    <x v="4"/>
    <d v="1954-06-19T00:00:00"/>
    <n v="17"/>
    <n v="10"/>
    <s v="17:10"/>
    <s v="Evening"/>
    <s v="Group 1"/>
    <s v="Charmilles"/>
    <s v="Geneva "/>
    <s v="France"/>
    <n v="3"/>
    <n v="2"/>
    <s v="Home team"/>
    <s v="Mexico"/>
    <s v="France"/>
    <n v="19000"/>
    <n v="1"/>
    <n v="0"/>
    <s v="ASENSI Manuel (ESP)"/>
    <s v="FRANKEN Laurent (BEL)"/>
    <s v="BAUMBERGER Rene (SUI)"/>
  </r>
  <r>
    <x v="4"/>
    <d v="1954-06-19T00:00:00"/>
    <n v="17"/>
    <n v="0"/>
    <s v="17:0"/>
    <s v="Evening"/>
    <s v="Group 1"/>
    <s v="La Pontaise"/>
    <s v="Lausanne "/>
    <s v="Brazil"/>
    <n v="1"/>
    <n v="1"/>
    <s v="Draw"/>
    <s v="Yugoslavia"/>
    <s v="Draw"/>
    <n v="24637"/>
    <n v="0"/>
    <n v="0"/>
    <s v="FAULTLESS Charlie (SCO)"/>
    <s v="ELLIS Arthur (ENG)"/>
    <s v="VON GUNTER Albert (SUI)"/>
  </r>
  <r>
    <x v="4"/>
    <d v="1954-06-20T00:00:00"/>
    <n v="16"/>
    <n v="50"/>
    <s v="16:50"/>
    <s v="Evening"/>
    <s v="Group 2"/>
    <s v="St. Jakob"/>
    <s v="Basel "/>
    <s v="Hungary"/>
    <n v="8"/>
    <n v="3"/>
    <s v="Home team"/>
    <s v="Germany FR"/>
    <s v="Hungary"/>
    <n v="56000"/>
    <n v="3"/>
    <n v="1"/>
    <s v="LING William (ENG)"/>
    <s v="SCHICKER Werner (SUI)"/>
    <s v="GRIFFITHS Benjamin (WAL)"/>
  </r>
  <r>
    <x v="4"/>
    <d v="1954-06-20T00:00:00"/>
    <n v="17"/>
    <n v="0"/>
    <s v="17:0"/>
    <s v="Evening"/>
    <s v="Group 2"/>
    <s v="Charmilles"/>
    <s v="Geneva "/>
    <s v="Turkey"/>
    <n v="7"/>
    <n v="0"/>
    <s v="Home team"/>
    <s v="Korea Republic"/>
    <s v="Turkey"/>
    <n v="4000"/>
    <n v="4"/>
    <n v="0"/>
    <s v="MARINO Esteban (URU)"/>
    <s v="ORLANDINI Vincenzo (ITA)"/>
    <s v="SCHONHOLZER Ernest (SUI)"/>
  </r>
  <r>
    <x v="4"/>
    <d v="1954-06-20T00:00:00"/>
    <n v="17"/>
    <n v="10"/>
    <s v="17:10"/>
    <s v="Evening"/>
    <s v="Group 4"/>
    <s v="Wankdorf Stadium"/>
    <s v="Berne "/>
    <s v="England"/>
    <n v="2"/>
    <n v="0"/>
    <s v="Home team"/>
    <s v="Switzerland"/>
    <s v="England"/>
    <n v="43500"/>
    <n v="1"/>
    <n v="0"/>
    <s v="ZSOLT Istvan (HUN)"/>
    <s v="DA COSTA VIEIRA Jose (POR)"/>
    <s v="STEFANOVIC Vasa (YUG)"/>
  </r>
  <r>
    <x v="4"/>
    <d v="1954-06-20T00:00:00"/>
    <n v="17"/>
    <n v="0"/>
    <s v="17:0"/>
    <s v="Evening"/>
    <s v="Group 4"/>
    <s v="Comunale di Cornaredo"/>
    <s v="Lugano "/>
    <s v="Italy"/>
    <n v="4"/>
    <n v="1"/>
    <s v="Home team"/>
    <s v="Belgium"/>
    <s v="Italy"/>
    <n v="24000"/>
    <n v="1"/>
    <n v="0"/>
    <s v="STEINER Carl (AUT)"/>
    <s v="VINCENTI Raymond (FRA)"/>
    <s v="SCHMETZER Emil (FRG)"/>
  </r>
  <r>
    <x v="4"/>
    <d v="1954-06-23T00:00:00"/>
    <n v="18"/>
    <n v="0"/>
    <s v="18:0"/>
    <s v="Evening"/>
    <s v="Group 2"/>
    <s v="Hardturm"/>
    <s v="Zurich "/>
    <s v="Germany FR"/>
    <n v="7"/>
    <n v="2"/>
    <s v="Home team"/>
    <s v="Turkey"/>
    <s v="Germany FR"/>
    <n v="17000"/>
    <n v="3"/>
    <n v="1"/>
    <s v="VINCENTI Raymond (FRA)"/>
    <s v="FAULTLESS Charlie (SCO)"/>
    <s v="DOERFLINGER Ernst (SUI)"/>
  </r>
  <r>
    <x v="4"/>
    <d v="1954-06-23T00:00:00"/>
    <n v="18"/>
    <n v="0"/>
    <s v="18:0"/>
    <s v="Evening"/>
    <s v="Group 4"/>
    <s v="St. Jakob"/>
    <s v="Basel "/>
    <s v="Switzerland"/>
    <n v="4"/>
    <n v="1"/>
    <s v="Home team"/>
    <s v="Italy"/>
    <s v="Switzerland"/>
    <n v="30000"/>
    <n v="1"/>
    <n v="0"/>
    <s v="GRIFFITHS Benjamin (WAL)"/>
    <s v="DA COSTA VIEIRA Jose (POR)"/>
    <s v="LING William (ENG)"/>
  </r>
  <r>
    <x v="4"/>
    <d v="1954-06-26T00:00:00"/>
    <n v="17"/>
    <n v="0"/>
    <s v="17:0"/>
    <s v="Evening"/>
    <s v="Quarter-finals"/>
    <s v="St. Jakob"/>
    <s v="Basel "/>
    <s v="Uruguay"/>
    <n v="4"/>
    <n v="2"/>
    <s v="Home team"/>
    <s v="England"/>
    <s v="Uruguay"/>
    <n v="28000"/>
    <n v="2"/>
    <n v="1"/>
    <s v="STEINER Carl (AUT)"/>
    <s v="STEFANOVIC Vasa (YUG)"/>
    <s v="ORLANDINI Vincenzo (ITA)"/>
  </r>
  <r>
    <x v="4"/>
    <d v="1954-06-26T00:00:00"/>
    <n v="17"/>
    <n v="0"/>
    <s v="17:0"/>
    <s v="Evening"/>
    <s v="Quarter-finals"/>
    <s v="La Pontaise"/>
    <s v="Lausanne "/>
    <s v="Austria"/>
    <n v="7"/>
    <n v="5"/>
    <s v="Home team"/>
    <s v="Switzerland"/>
    <s v="Austria"/>
    <n v="35000"/>
    <n v="5"/>
    <n v="4"/>
    <s v="FAULTLESS Charlie (SCO)"/>
    <s v="ASENSI Manuel (ESP)"/>
    <s v="SCHMETZER Emil (FRG)"/>
  </r>
  <r>
    <x v="4"/>
    <d v="1954-06-27T00:00:00"/>
    <n v="17"/>
    <n v="0"/>
    <s v="17:0"/>
    <s v="Evening"/>
    <s v="Quarter-finals"/>
    <s v="Charmilles"/>
    <s v="Geneva "/>
    <s v="Germany FR"/>
    <n v="2"/>
    <n v="0"/>
    <s v="Home team"/>
    <s v="Yugoslavia"/>
    <s v="Germany FR"/>
    <n v="17000"/>
    <n v="1"/>
    <n v="0"/>
    <s v="ZSOLT Istvan (HUN)"/>
    <s v="FRANKEN Laurent (BEL)"/>
    <s v="BUCHMUELLER Fritz (SUI)"/>
  </r>
  <r>
    <x v="4"/>
    <d v="1954-06-27T00:00:00"/>
    <n v="17"/>
    <n v="0"/>
    <s v="17:0"/>
    <s v="Evening"/>
    <s v="Quarter-finals"/>
    <s v="Wankdorf Stadium"/>
    <s v="Berne "/>
    <s v="Hungary"/>
    <n v="4"/>
    <n v="2"/>
    <s v="Home team"/>
    <s v="Brazil"/>
    <s v="Hungary"/>
    <n v="40000"/>
    <n v="2"/>
    <n v="1"/>
    <s v="ELLIS Arthur (ENG)"/>
    <s v="LING William (ENG)"/>
    <s v="WYSSLING Paul (SUI)"/>
  </r>
  <r>
    <x v="4"/>
    <d v="1954-06-30T00:00:00"/>
    <n v="18"/>
    <n v="0"/>
    <s v="18:0"/>
    <s v="Evening"/>
    <s v="Semi-finals"/>
    <s v="St. Jakob"/>
    <s v="Basel "/>
    <s v="Germany FR"/>
    <n v="6"/>
    <n v="1"/>
    <s v="Home team"/>
    <s v="Austria"/>
    <s v="Germany FR"/>
    <n v="58000"/>
    <n v="1"/>
    <n v="0"/>
    <s v="ORLANDINI Vincenzo (ITA)"/>
    <s v="ELLIS Arthur (ENG)"/>
    <s v="BUCHMUELLER Fritz (SUI)"/>
  </r>
  <r>
    <x v="4"/>
    <d v="1954-06-30T00:00:00"/>
    <n v="18"/>
    <n v="0"/>
    <s v="18:0"/>
    <s v="Evening"/>
    <s v="Semi-finals"/>
    <s v="La Pontaise"/>
    <s v="Lausanne "/>
    <s v="Hungary"/>
    <n v="4"/>
    <n v="2"/>
    <s v="Home team"/>
    <s v="Uruguay"/>
    <s v="Hungary"/>
    <n v="45000"/>
    <n v="0"/>
    <n v="0"/>
    <s v="GRIFFITHS Benjamin (WAL)"/>
    <s v="FAULTLESS Charlie (SCO)"/>
    <s v="VINCENTI Raymond (FRA)"/>
  </r>
  <r>
    <x v="4"/>
    <d v="1954-07-03T00:00:00"/>
    <n v="17"/>
    <n v="0"/>
    <s v="17:0"/>
    <s v="Evening"/>
    <s v="Match for third place"/>
    <s v="Hardturm"/>
    <s v="Zurich "/>
    <s v="Austria"/>
    <n v="3"/>
    <n v="1"/>
    <s v="Home team"/>
    <s v="Uruguay"/>
    <s v="Austria"/>
    <n v="32000"/>
    <n v="1"/>
    <n v="1"/>
    <s v="WYSSLING Paul (SUI)"/>
    <s v="ZSOLT Istvan (HUN)"/>
    <s v="ELLIS Arthur (ENG)"/>
  </r>
  <r>
    <x v="4"/>
    <d v="1954-07-04T00:00:00"/>
    <n v="17"/>
    <n v="0"/>
    <s v="17:0"/>
    <s v="Evening"/>
    <s v="Final"/>
    <s v="Wankdorf Stadium"/>
    <s v="Berne "/>
    <s v="Germany FR"/>
    <n v="3"/>
    <n v="2"/>
    <s v="Home team"/>
    <s v="Hungary"/>
    <s v="Germany FR"/>
    <n v="62500"/>
    <n v="2"/>
    <n v="2"/>
    <s v="LING William (ENG)"/>
    <s v="ORLANDINI Vincenzo (ITA)"/>
    <s v="GRIFFITHS Benjamin (WAL)"/>
  </r>
  <r>
    <x v="5"/>
    <d v="1958-06-08T00:00:00"/>
    <n v="14"/>
    <n v="0"/>
    <s v="14:0"/>
    <s v="Noon"/>
    <s v="Group 3"/>
    <s v="Rasunda Stadium"/>
    <s v="Solna "/>
    <s v="Sweden"/>
    <n v="3"/>
    <n v="0"/>
    <s v="Home team"/>
    <s v="Mexico"/>
    <s v="Sweden"/>
    <n v="34107"/>
    <n v="1"/>
    <n v="0"/>
    <s v="LATYCHEV Nikolaj (URS)"/>
    <s v="MOWAT Jack (SCO)"/>
    <s v="ERIKSSON Arne (FIN)"/>
  </r>
  <r>
    <x v="5"/>
    <d v="1958-06-08T00:00:00"/>
    <n v="19"/>
    <n v="0"/>
    <s v="19:0"/>
    <s v="Evening"/>
    <s v="Group 4"/>
    <s v="Nya Ullevi"/>
    <s v="Gothenburg "/>
    <s v="Soviet Union"/>
    <n v="2"/>
    <n v="2"/>
    <s v="Draw"/>
    <s v="England"/>
    <s v="Draw"/>
    <n v="49348"/>
    <n v="1"/>
    <n v="0"/>
    <s v="ZSOLT Istvan (HUN)"/>
    <s v="NILSEN Birger (NOR)"/>
    <s v="JORGENSEN Carl Frederik (DEN)"/>
  </r>
  <r>
    <x v="5"/>
    <d v="1958-06-08T00:00:00"/>
    <n v="19"/>
    <n v="0"/>
    <s v="19:0"/>
    <s v="Evening"/>
    <s v="Group 1"/>
    <s v="Malmo Stadion"/>
    <s v="Malmï¿½ "/>
    <s v="Argentina"/>
    <n v="1"/>
    <n v="3"/>
    <s v="Away team"/>
    <s v="Germany FR"/>
    <s v="Germany FR"/>
    <n v="31156"/>
    <n v="1"/>
    <n v="2"/>
    <s v="LEAFE Reginald (ENG)"/>
    <s v="HELGE Leo (DEN)"/>
    <s v="AHLNER Sten (SWE)"/>
  </r>
  <r>
    <x v="5"/>
    <d v="1958-06-08T00:00:00"/>
    <n v="19"/>
    <n v="0"/>
    <s v="19:0"/>
    <s v="Evening"/>
    <s v="Group 3"/>
    <s v="Jarnvallen"/>
    <s v="Sandviken "/>
    <s v="Hungary"/>
    <n v="1"/>
    <n v="1"/>
    <s v="Draw"/>
    <s v="Wales"/>
    <s v="Draw"/>
    <n v="15343"/>
    <n v="1"/>
    <n v="1"/>
    <s v="CODESAL Jose Maria (URU)"/>
    <s v="LEMESIC Leo (YUG)"/>
    <s v="VAN NUFFEL Lucien (BEL)"/>
  </r>
  <r>
    <x v="5"/>
    <d v="1958-06-08T00:00:00"/>
    <n v="19"/>
    <n v="0"/>
    <s v="19:0"/>
    <s v="Evening"/>
    <s v="Group 2"/>
    <s v="Idrottsparken"/>
    <s v="Norrkï¿½Ping "/>
    <s v="France"/>
    <n v="7"/>
    <n v="3"/>
    <s v="Home team"/>
    <s v="Paraguay"/>
    <s v="France"/>
    <n v="16518"/>
    <n v="2"/>
    <n v="2"/>
    <s v="GARDEAZABAL Juan (ESP)"/>
    <s v="GRIFFITHS Benjamin (WAL)"/>
    <s v="BROZZI Juan (ARG)"/>
  </r>
  <r>
    <x v="5"/>
    <d v="1958-06-08T00:00:00"/>
    <n v="19"/>
    <n v="0"/>
    <s v="19:0"/>
    <s v="Evening"/>
    <s v="Group 2"/>
    <s v="Arosvallen"/>
    <s v="Vasteras "/>
    <s v="Yugoslavia"/>
    <n v="1"/>
    <n v="1"/>
    <s v="Draw"/>
    <s v="Scotland"/>
    <s v="Draw"/>
    <n v="9591"/>
    <n v="1"/>
    <n v="0"/>
    <s v="WYSSLING Paul (SUI)"/>
    <s v="ORLANDINI Vincenzo (ITA)"/>
    <s v="MACKO Martin (TCH)"/>
  </r>
  <r>
    <x v="5"/>
    <d v="1958-06-08T00:00:00"/>
    <n v="19"/>
    <n v="0"/>
    <s v="19:0"/>
    <s v="Evening"/>
    <s v="Group 4"/>
    <s v="Rimnersvallen"/>
    <s v="Udevalla "/>
    <s v="Brazil"/>
    <n v="3"/>
    <n v="0"/>
    <s v="Home team"/>
    <s v="Austria"/>
    <s v="Brazil"/>
    <n v="17788"/>
    <n v="1"/>
    <n v="0"/>
    <s v="GUIGUE Maurice (FRA)"/>
    <s v="DUSCH Albert (GER)"/>
    <s v="BRONKHORST Jan (NED)"/>
  </r>
  <r>
    <x v="5"/>
    <d v="1958-06-08T00:00:00"/>
    <n v="19"/>
    <n v="0"/>
    <s v="19:0"/>
    <s v="Evening"/>
    <s v="Group 1"/>
    <s v="Orjans Vall"/>
    <s v="Halmstad "/>
    <s v="Northern Ireland"/>
    <n v="1"/>
    <n v="0"/>
    <s v="Home team"/>
    <s v="Czechoslovakia"/>
    <s v="Northern Ireland"/>
    <n v="10647"/>
    <n v="1"/>
    <n v="0"/>
    <s v="SEIPELT Fritz (AUT)"/>
    <s v="ELLIS Arthur (ENG)"/>
    <s v="FERNANDES CAMPOS Joaquim (POR)"/>
  </r>
  <r>
    <x v="5"/>
    <d v="1958-06-11T00:00:00"/>
    <n v="19"/>
    <n v="0"/>
    <s v="19:0"/>
    <s v="Evening"/>
    <s v="Group 4"/>
    <s v="Nya Ullevi"/>
    <s v="Gothenburg "/>
    <s v="Brazil"/>
    <n v="0"/>
    <n v="0"/>
    <s v="Draw"/>
    <s v="England"/>
    <s v="Draw"/>
    <n v="40895"/>
    <n v="0"/>
    <n v="0"/>
    <s v="DUSCH Albert (GER)"/>
    <s v="LOEOEW Bertil (SWE)"/>
    <s v="ZSOLT Istvan (HUN)"/>
  </r>
  <r>
    <x v="5"/>
    <d v="1958-06-11T00:00:00"/>
    <n v="19"/>
    <n v="0"/>
    <s v="19:0"/>
    <s v="Evening"/>
    <s v="Group 3"/>
    <s v="Rasunda Stadium"/>
    <s v="Solna "/>
    <s v="Mexico"/>
    <n v="1"/>
    <n v="1"/>
    <s v="Draw"/>
    <s v="Wales"/>
    <s v="Draw"/>
    <n v="15150"/>
    <n v="0"/>
    <n v="1"/>
    <s v="LEMESIC Leo (YUG)"/>
    <s v="LATYCHEV Nikolaj (URS)"/>
    <s v="CODESAL Jose Maria (URU)"/>
  </r>
  <r>
    <x v="5"/>
    <d v="1958-06-11T00:00:00"/>
    <n v="19"/>
    <n v="0"/>
    <s v="19:0"/>
    <s v="Evening"/>
    <s v="Group 2"/>
    <s v="Idrottsparken"/>
    <s v="Norrkï¿½Ping "/>
    <s v="Paraguay"/>
    <n v="3"/>
    <n v="2"/>
    <s v="Home team"/>
    <s v="Scotland"/>
    <s v="Paraguay"/>
    <n v="11665"/>
    <n v="2"/>
    <n v="1"/>
    <s v="ORLANDINI Vincenzo (ITA)"/>
    <s v="GARDEAZABAL Juan (ESP)"/>
    <s v="ANDREN Bengt (SWE)"/>
  </r>
  <r>
    <x v="5"/>
    <d v="1958-06-11T00:00:00"/>
    <n v="19"/>
    <n v="0"/>
    <s v="19:0"/>
    <s v="Evening"/>
    <s v="Group 2"/>
    <s v="Arosvallen"/>
    <s v="Vasteras "/>
    <s v="Yugoslavia"/>
    <n v="3"/>
    <n v="2"/>
    <s v="Home team"/>
    <s v="France"/>
    <s v="Yugoslavia"/>
    <n v="12217"/>
    <n v="1"/>
    <n v="1"/>
    <s v="GRIFFITHS Benjamin (WAL)"/>
    <s v="WYSSLING Paul (SUI)"/>
    <s v="DRAGVOLL Georg (NOR)"/>
  </r>
  <r>
    <x v="5"/>
    <d v="1958-06-11T00:00:00"/>
    <n v="19"/>
    <n v="0"/>
    <s v="19:0"/>
    <s v="Evening"/>
    <s v="Group 4"/>
    <s v="Ryavallen"/>
    <s v="Boras "/>
    <s v="Soviet Union"/>
    <n v="2"/>
    <n v="0"/>
    <s v="Home team"/>
    <s v="Austria"/>
    <s v="Soviet Union"/>
    <n v="21239"/>
    <n v="1"/>
    <n v="0"/>
    <s v="JORGENSEN Carl Frederik (DEN)"/>
    <s v="NILSEN Birger (NOR)"/>
    <s v="ACKEBORN Gosta (SWE)"/>
  </r>
  <r>
    <x v="5"/>
    <d v="1958-06-11T00:00:00"/>
    <n v="19"/>
    <n v="0"/>
    <s v="19:0"/>
    <s v="Evening"/>
    <s v="Group 1"/>
    <s v="Olympia Stadium"/>
    <s v="Helsingborg "/>
    <s v="Germany FR"/>
    <n v="2"/>
    <n v="2"/>
    <s v="Draw"/>
    <s v="Czechoslovakia"/>
    <s v="Draw"/>
    <n v="25000"/>
    <n v="0"/>
    <n v="2"/>
    <s v="ELLIS Arthur (ENG)"/>
    <s v="LEAFE Reginald (ENG)"/>
    <s v="SEIPELT Fritz (AUT)"/>
  </r>
  <r>
    <x v="5"/>
    <d v="1958-06-11T00:00:00"/>
    <n v="19"/>
    <n v="0"/>
    <s v="19:0"/>
    <s v="Evening"/>
    <s v="Group 1"/>
    <s v="Orjans Vall"/>
    <s v="Halmstad "/>
    <s v="Argentina"/>
    <n v="3"/>
    <n v="1"/>
    <s v="Home team"/>
    <s v="Northern Ireland"/>
    <s v="Argentina"/>
    <n v="14174"/>
    <n v="1"/>
    <n v="1"/>
    <s v="AHLNER Sten (SWE)"/>
    <s v="FERNANDES CAMPOS Joaquim (POR)"/>
    <s v="HELGE Leo (DEN)"/>
  </r>
  <r>
    <x v="5"/>
    <d v="1958-06-12T00:00:00"/>
    <n v="19"/>
    <n v="0"/>
    <s v="19:0"/>
    <s v="Evening"/>
    <s v="Group 3"/>
    <s v="Rasunda Stadium"/>
    <s v="Solna "/>
    <s v="Sweden"/>
    <n v="2"/>
    <n v="1"/>
    <s v="Home team"/>
    <s v="Hungary"/>
    <s v="Sweden"/>
    <n v="38850"/>
    <n v="1"/>
    <n v="0"/>
    <s v="MOWAT Jack (SCO)"/>
    <s v="VAN NUFFEL Lucien (BEL)"/>
    <s v="DRAGVOLL Georg (NOR)"/>
  </r>
  <r>
    <x v="5"/>
    <d v="1958-06-15T00:00:00"/>
    <n v="14"/>
    <n v="0"/>
    <s v="14:0"/>
    <s v="Noon"/>
    <s v="Group 3"/>
    <s v="Rasunda Stadium"/>
    <s v="Solna "/>
    <s v="Sweden"/>
    <n v="0"/>
    <n v="0"/>
    <s v="Draw"/>
    <s v="Wales"/>
    <s v="Draw"/>
    <n v="30287"/>
    <n v="0"/>
    <n v="0"/>
    <s v="VAN NUFFEL Lucien (BEL)"/>
    <s v="LEMESIC Leo (YUG)"/>
    <s v="LATYCHEV Nikolaj (URS)"/>
  </r>
  <r>
    <x v="5"/>
    <d v="1958-06-15T00:00:00"/>
    <n v="19"/>
    <n v="0"/>
    <s v="19:0"/>
    <s v="Evening"/>
    <s v="Group 4"/>
    <s v="Nya Ullevi"/>
    <s v="Gothenburg "/>
    <s v="Brazil"/>
    <n v="2"/>
    <n v="0"/>
    <s v="Home team"/>
    <s v="Soviet Union"/>
    <s v="Brazil"/>
    <n v="50928"/>
    <n v="1"/>
    <n v="0"/>
    <s v="GUIGUE Maurice (FRA)"/>
    <s v="NILSEN Birger (NOR)"/>
    <s v="JORGENSEN Carl Frederik (DEN)"/>
  </r>
  <r>
    <x v="5"/>
    <d v="1958-06-15T00:00:00"/>
    <n v="19"/>
    <n v="0"/>
    <s v="19:0"/>
    <s v="Evening"/>
    <s v="Group 1"/>
    <s v="Malmo Stadion"/>
    <s v="Malmï¿½ "/>
    <s v="Germany FR"/>
    <n v="2"/>
    <n v="2"/>
    <s v="Draw"/>
    <s v="Northern Ireland"/>
    <s v="Draw"/>
    <n v="21990"/>
    <n v="1"/>
    <n v="1"/>
    <s v="FERNANDES CAMPOS Joaquim (POR)"/>
    <s v="AHLNER Sten (SWE)"/>
    <s v="HELGE Leo (DEN)"/>
  </r>
  <r>
    <x v="5"/>
    <d v="1958-06-15T00:00:00"/>
    <n v="19"/>
    <n v="0"/>
    <s v="19:0"/>
    <s v="Evening"/>
    <s v="Group 3"/>
    <s v="Jarnvallen"/>
    <s v="Sandviken "/>
    <s v="Hungary"/>
    <n v="4"/>
    <n v="0"/>
    <s v="Home team"/>
    <s v="Mexico"/>
    <s v="Hungary"/>
    <n v="13300"/>
    <n v="1"/>
    <n v="0"/>
    <s v="ERIKSSON Arne (FIN)"/>
    <s v="CODESAL Jose Maria (URU)"/>
    <s v="MOWAT Jack (SCO)"/>
  </r>
  <r>
    <x v="5"/>
    <d v="1958-06-15T00:00:00"/>
    <n v="19"/>
    <n v="0"/>
    <s v="19:0"/>
    <s v="Evening"/>
    <s v="Group 2"/>
    <s v="Tunavallen"/>
    <s v="Eskilstuna "/>
    <s v="Paraguay"/>
    <n v="3"/>
    <n v="3"/>
    <s v="Draw"/>
    <s v="Yugoslavia"/>
    <s v="Draw"/>
    <n v="13103"/>
    <n v="1"/>
    <n v="2"/>
    <s v="MACKO Martin (TCH)"/>
    <s v="GRIFFITHS Benjamin (WAL)"/>
    <s v="GARDEAZABAL Juan (ESP)"/>
  </r>
  <r>
    <x v="5"/>
    <d v="1958-06-15T00:00:00"/>
    <n v="19"/>
    <n v="0"/>
    <s v="19:0"/>
    <s v="Evening"/>
    <s v="Group 2"/>
    <s v="Eyravallen"/>
    <s v="Orebro "/>
    <s v="France"/>
    <n v="2"/>
    <n v="1"/>
    <s v="Home team"/>
    <s v="Scotland"/>
    <s v="France"/>
    <n v="13554"/>
    <n v="2"/>
    <n v="0"/>
    <s v="BROZZI Juan (ARG)"/>
    <s v="ORLANDINI Vincenzo (ITA)"/>
    <s v="WYSSLING Paul (SUI)"/>
  </r>
  <r>
    <x v="5"/>
    <d v="1958-06-15T00:00:00"/>
    <n v="19"/>
    <n v="0"/>
    <s v="19:0"/>
    <s v="Evening"/>
    <s v="Group 4"/>
    <s v="Ryavallen"/>
    <s v="Boras "/>
    <s v="England"/>
    <n v="2"/>
    <n v="2"/>
    <s v="Draw"/>
    <s v="Austria"/>
    <s v="Draw"/>
    <n v="15872"/>
    <n v="0"/>
    <n v="1"/>
    <s v="BRONKHORST Jan (NED)"/>
    <s v="DUSCH Albert (GER)"/>
    <s v="ZSOLT Istvan (HUN)"/>
  </r>
  <r>
    <x v="5"/>
    <d v="1958-06-15T00:00:00"/>
    <n v="19"/>
    <n v="0"/>
    <s v="19:0"/>
    <s v="Evening"/>
    <s v="Group 1"/>
    <s v="Olympia Stadium"/>
    <s v="Helsingborg "/>
    <s v="Czechoslovakia"/>
    <n v="6"/>
    <n v="1"/>
    <s v="Home team"/>
    <s v="Argentina"/>
    <s v="Czechoslovakia"/>
    <n v="16418"/>
    <n v="3"/>
    <n v="0"/>
    <s v="ELLIS Arthur (ENG)"/>
    <s v="LEAFE Reginald (ENG)"/>
    <s v="SEIPELT Fritz (AUT)"/>
  </r>
  <r>
    <x v="5"/>
    <d v="1958-06-17T00:00:00"/>
    <n v="19"/>
    <n v="0"/>
    <s v="19:0"/>
    <s v="Evening"/>
    <s v="Group 4"/>
    <s v="Nya Ullevi"/>
    <s v="Gothenburg "/>
    <s v="Soviet Union"/>
    <n v="1"/>
    <n v="0"/>
    <s v="Home team"/>
    <s v="England"/>
    <s v="Soviet Union"/>
    <n v="23182"/>
    <n v="0"/>
    <n v="0"/>
    <s v="DUSCH Albert (GER)"/>
    <s v="BRONKHORST Jan (NED)"/>
    <s v="SEIPELT Fritz (AUT)"/>
  </r>
  <r>
    <x v="5"/>
    <d v="1958-06-17T00:00:00"/>
    <n v="19"/>
    <n v="0"/>
    <s v="19:0"/>
    <s v="Evening"/>
    <s v="Group 1"/>
    <s v="Malmo Stadion"/>
    <s v="Malmï¿½ "/>
    <s v="Northern Ireland"/>
    <n v="2"/>
    <n v="1"/>
    <s v="Home team"/>
    <s v="Czechoslovakia"/>
    <s v="Northern Ireland"/>
    <n v="6196"/>
    <n v="0"/>
    <n v="0"/>
    <s v="GUIGUE Maurice (FRA)"/>
    <s v="FERNANDES CAMPOS Joaquim (POR)"/>
    <s v="AHLNER Sten (SWE)"/>
  </r>
  <r>
    <x v="5"/>
    <d v="1958-06-17T00:00:00"/>
    <n v="19"/>
    <n v="0"/>
    <s v="19:0"/>
    <s v="Evening"/>
    <s v="Group 3"/>
    <s v="Rasunda Stadium"/>
    <s v="Solna "/>
    <s v="Wales"/>
    <n v="2"/>
    <n v="1"/>
    <s v="Home team"/>
    <s v="Hungary"/>
    <s v="Wales"/>
    <n v="2823"/>
    <n v="0"/>
    <n v="1"/>
    <s v="LATYCHEV Nikolaj (URS)"/>
    <s v="CODESAL Jose Maria (URU)"/>
    <s v="ERIKSSON Arne (FIN)"/>
  </r>
  <r>
    <x v="5"/>
    <d v="1958-06-19T00:00:00"/>
    <n v="19"/>
    <n v="0"/>
    <s v="19:0"/>
    <s v="Evening"/>
    <s v="Quarter-finals"/>
    <s v="Nya Ullevi"/>
    <s v="Gothenburg "/>
    <s v="Brazil"/>
    <n v="1"/>
    <n v="0"/>
    <s v="Home team"/>
    <s v="Wales"/>
    <s v="Brazil"/>
    <n v="25923"/>
    <n v="0"/>
    <n v="0"/>
    <s v="SEIPELT Fritz (AUT)"/>
    <s v="GUIGUE Maurice (FRA)"/>
    <s v="DUSCH Albert (GER)"/>
  </r>
  <r>
    <x v="5"/>
    <d v="1958-06-19T00:00:00"/>
    <n v="19"/>
    <n v="0"/>
    <s v="19:0"/>
    <s v="Evening"/>
    <s v="Quarter-finals"/>
    <s v="Malmo Stadion"/>
    <s v="Malmï¿½ "/>
    <s v="Germany FR"/>
    <n v="1"/>
    <n v="0"/>
    <s v="Home team"/>
    <s v="Yugoslavia"/>
    <s v="Germany FR"/>
    <n v="20055"/>
    <n v="1"/>
    <n v="0"/>
    <s v="WYSSLING Paul (SUI)"/>
    <s v="FERNANDES CAMPOS Joaquim (POR)"/>
    <s v="HELGE Leo (DEN)"/>
  </r>
  <r>
    <x v="5"/>
    <d v="1958-06-19T00:00:00"/>
    <n v="19"/>
    <n v="0"/>
    <s v="19:0"/>
    <s v="Evening"/>
    <s v="Quarter-finals"/>
    <s v="Rasunda Stadium"/>
    <s v="Solna "/>
    <s v="Sweden"/>
    <n v="2"/>
    <n v="0"/>
    <s v="Home team"/>
    <s v="Soviet Union"/>
    <s v="Sweden"/>
    <n v="31900"/>
    <n v="0"/>
    <n v="0"/>
    <s v="LEAFE Reginald (ENG)"/>
    <s v="BROZZI Juan (ARG)"/>
    <s v="DRAGVOLL Georg (NOR)"/>
  </r>
  <r>
    <x v="5"/>
    <d v="1958-06-19T00:00:00"/>
    <n v="19"/>
    <n v="0"/>
    <s v="19:0"/>
    <s v="Evening"/>
    <s v="Quarter-finals"/>
    <s v="Idrottsparken"/>
    <s v="Norrkï¿½Ping "/>
    <s v="France"/>
    <n v="4"/>
    <n v="0"/>
    <s v="Home team"/>
    <s v="Northern Ireland"/>
    <s v="France"/>
    <n v="11800"/>
    <n v="1"/>
    <n v="0"/>
    <s v="GARDEAZABAL Juan (ESP)"/>
    <s v="LATYCHEV Nikolaj (URS)"/>
    <s v="ANDREN Bengt (SWE)"/>
  </r>
  <r>
    <x v="5"/>
    <d v="1958-06-24T00:00:00"/>
    <n v="19"/>
    <n v="0"/>
    <s v="19:0"/>
    <s v="Evening"/>
    <s v="Semi-finals"/>
    <s v="Nya Ullevi"/>
    <s v="Gothenburg "/>
    <s v="Sweden"/>
    <n v="3"/>
    <n v="1"/>
    <s v="Home team"/>
    <s v="Germany FR"/>
    <s v="Sweden"/>
    <n v="49471"/>
    <n v="1"/>
    <n v="1"/>
    <s v="ZSOLT Istvan (HUN)"/>
    <s v="SEIPELT Fritz (AUT)"/>
    <s v="ELLIS Arthur (ENG)"/>
  </r>
  <r>
    <x v="5"/>
    <d v="1958-06-24T00:00:00"/>
    <n v="19"/>
    <n v="0"/>
    <s v="19:0"/>
    <s v="Evening"/>
    <s v="Semi-finals"/>
    <s v="Rasunda Stadium"/>
    <s v="Solna "/>
    <s v="Brazil"/>
    <n v="5"/>
    <n v="2"/>
    <s v="Home team"/>
    <s v="France"/>
    <s v="Brazil"/>
    <n v="27100"/>
    <n v="2"/>
    <n v="1"/>
    <s v="GRIFFITHS Benjamin (WAL)"/>
    <s v="WYSSLING Paul (SUI)"/>
    <s v="LEAFE Reginald (ENG)"/>
  </r>
  <r>
    <x v="5"/>
    <d v="1958-06-28T00:00:00"/>
    <n v="17"/>
    <n v="0"/>
    <s v="17:0"/>
    <s v="Evening"/>
    <s v="Match for third place"/>
    <s v="Nya Ullevi"/>
    <s v="Gothenburg "/>
    <s v="France"/>
    <n v="6"/>
    <n v="3"/>
    <s v="Home team"/>
    <s v="Germany FR"/>
    <s v="France"/>
    <n v="32483"/>
    <n v="3"/>
    <n v="1"/>
    <s v="BROZZI Juan (ARG)"/>
    <s v="ELLIS Arthur (ENG)"/>
    <s v="LUNDELL Bengt (SWE)"/>
  </r>
  <r>
    <x v="5"/>
    <d v="1958-06-29T00:00:00"/>
    <n v="15"/>
    <n v="0"/>
    <s v="15:0"/>
    <s v="Noon"/>
    <s v="Final"/>
    <s v="Rasunda Stadium"/>
    <s v="Solna "/>
    <s v="Brazil"/>
    <n v="5"/>
    <n v="2"/>
    <s v="Home team"/>
    <s v="Sweden"/>
    <s v="Brazil"/>
    <n v="49737"/>
    <n v="2"/>
    <n v="1"/>
    <s v="GUIGUE Maurice (FRA)"/>
    <s v="DUSCH Albert (GER)"/>
    <s v="GARDEAZABAL Juan (ESP)"/>
  </r>
  <r>
    <x v="6"/>
    <d v="1962-05-30T00:00:00"/>
    <n v="15"/>
    <n v="0"/>
    <s v="15:0"/>
    <s v="Noon"/>
    <s v="Group 1"/>
    <s v="Carlos Dittborn"/>
    <s v="Arica "/>
    <s v="Uruguay"/>
    <n v="2"/>
    <n v="1"/>
    <s v="Home team"/>
    <s v="Colombia"/>
    <s v="Uruguay"/>
    <n v="7908"/>
    <n v="0"/>
    <n v="1"/>
    <s v="DOROGI Andor (HUN)"/>
    <s v="ETZEL FILHO Joao (BRA)"/>
    <s v="GALBA Karol (TCH)"/>
  </r>
  <r>
    <x v="6"/>
    <d v="1962-05-30T00:00:00"/>
    <n v="15"/>
    <n v="0"/>
    <s v="15:0"/>
    <s v="Noon"/>
    <s v="Group 3"/>
    <s v="Estadio Sausalito"/>
    <s v="Vina Del Mar "/>
    <s v="Brazil"/>
    <n v="2"/>
    <n v="0"/>
    <s v="Home team"/>
    <s v="Mexico"/>
    <s v="Brazil"/>
    <n v="10484"/>
    <n v="0"/>
    <n v="0"/>
    <s v="DIENST Gottfried (SUI)"/>
    <s v="STEINER Carl (AUT)"/>
    <s v="SCHWINTE Pierre (FRA)"/>
  </r>
  <r>
    <x v="6"/>
    <d v="1962-05-30T00:00:00"/>
    <n v="15"/>
    <n v="0"/>
    <s v="15:0"/>
    <s v="Noon"/>
    <s v="Group 4"/>
    <s v="Estadio El Teniente-Codelco"/>
    <s v="Rancagua "/>
    <s v="Argentina"/>
    <n v="1"/>
    <n v="0"/>
    <s v="Home team"/>
    <s v="Bulgaria"/>
    <s v="Argentina"/>
    <n v="7134"/>
    <n v="1"/>
    <n v="0"/>
    <s v="GARDEAZABAL Juan (ESP)"/>
    <s v="BUERGO Fernando (MEX)"/>
    <s v="MORGAN Raymond (CAN)"/>
  </r>
  <r>
    <x v="6"/>
    <d v="1962-05-30T00:00:00"/>
    <n v="15"/>
    <n v="0"/>
    <s v="15:0"/>
    <s v="Noon"/>
    <s v="Group 2"/>
    <s v="Nacional"/>
    <s v="Santiago De Chile "/>
    <s v="Chile"/>
    <n v="3"/>
    <n v="1"/>
    <s v="Home team"/>
    <s v="Switzerland"/>
    <s v="Chile"/>
    <n v="65006"/>
    <n v="1"/>
    <n v="1"/>
    <s v="ASTON Ken (ENG)"/>
    <s v="BLAVIER Arthur (BEL)"/>
    <s v="YAMASAKI MALDONADO Arturo (MEX)"/>
  </r>
  <r>
    <x v="6"/>
    <d v="1962-05-31T00:00:00"/>
    <n v="15"/>
    <n v="0"/>
    <s v="15:0"/>
    <s v="Noon"/>
    <s v="Group 1"/>
    <s v="Carlos Dittborn"/>
    <s v="Arica "/>
    <s v="Soviet Union"/>
    <n v="2"/>
    <n v="0"/>
    <s v="Home team"/>
    <s v="Yugoslavia"/>
    <s v="Soviet Union"/>
    <n v="9622"/>
    <n v="0"/>
    <n v="0"/>
    <s v="DUSCH Albert (GER)"/>
    <s v="ETZEL FILHO Joao (BRA)"/>
    <s v="ROBLES Carlos (CHI)"/>
  </r>
  <r>
    <x v="6"/>
    <d v="1962-05-31T00:00:00"/>
    <n v="15"/>
    <n v="0"/>
    <s v="15:0"/>
    <s v="Noon"/>
    <s v="Group 3"/>
    <s v="Estadio Sausalito"/>
    <s v="Vina Del Mar "/>
    <s v="Czechoslovakia"/>
    <n v="1"/>
    <n v="0"/>
    <s v="Home team"/>
    <s v="Spain"/>
    <s v="Czechoslovakia"/>
    <n v="12700"/>
    <n v="0"/>
    <n v="0"/>
    <s v="STEINER Carl (AUT)"/>
    <s v="MARINO Esteban (URU)"/>
    <s v="VAN ROSBERG Walter Jose (CUW)"/>
  </r>
  <r>
    <x v="6"/>
    <d v="1962-05-31T00:00:00"/>
    <n v="15"/>
    <n v="0"/>
    <s v="15:0"/>
    <s v="Noon"/>
    <s v="Group 4"/>
    <s v="Estadio El Teniente-Codelco"/>
    <s v="Rancagua "/>
    <s v="Hungary"/>
    <n v="2"/>
    <n v="1"/>
    <s v="Home team"/>
    <s v="England"/>
    <s v="Hungary"/>
    <n v="7938"/>
    <n v="1"/>
    <n v="0"/>
    <s v="HORN Leo (NED)"/>
    <s v="BLAVIER Arthur (BEL)"/>
    <s v="GOLDSTEIN Leo (USA)"/>
  </r>
  <r>
    <x v="6"/>
    <d v="1962-05-31T00:00:00"/>
    <n v="15"/>
    <n v="0"/>
    <s v="15:0"/>
    <s v="Noon"/>
    <s v="Group 2"/>
    <s v="Nacional"/>
    <s v="Santiago De Chile "/>
    <s v="Germany FR"/>
    <n v="0"/>
    <n v="0"/>
    <s v="Draw"/>
    <s v="Italy"/>
    <s v="Draw"/>
    <n v="65440"/>
    <n v="0"/>
    <n v="0"/>
    <s v="DAVIDSON Bob (SCO)"/>
    <s v="MORGAN Raymond (CAN)"/>
    <s v="VENTRE Luis Antonio (ARG)"/>
  </r>
  <r>
    <x v="6"/>
    <d v="1962-06-02T00:00:00"/>
    <n v="15"/>
    <n v="0"/>
    <s v="15:0"/>
    <s v="Noon"/>
    <s v="Group 1"/>
    <s v="Carlos Dittborn"/>
    <s v="Arica "/>
    <s v="Yugoslavia"/>
    <n v="3"/>
    <n v="1"/>
    <s v="Home team"/>
    <s v="Uruguay"/>
    <s v="Yugoslavia"/>
    <n v="8829"/>
    <n v="2"/>
    <n v="1"/>
    <s v="GALBA Karol (TCH)"/>
    <s v="DUSCH Albert (GER)"/>
    <s v="JONNI Cesare (ITA)"/>
  </r>
  <r>
    <x v="6"/>
    <d v="1962-06-02T00:00:00"/>
    <n v="15"/>
    <n v="0"/>
    <s v="15:0"/>
    <s v="Noon"/>
    <s v="Group 3"/>
    <s v="Estadio Sausalito"/>
    <s v="Vina Del Mar "/>
    <s v="Brazil"/>
    <n v="0"/>
    <n v="0"/>
    <s v="Draw"/>
    <s v="Czechoslovakia"/>
    <s v="Draw"/>
    <n v="14903"/>
    <n v="0"/>
    <n v="0"/>
    <s v="SCHWINTE Pierre (FRA)"/>
    <s v="MASSARO Artur (CHI)"/>
    <s v="DIENST Gottfried (SUI)"/>
  </r>
  <r>
    <x v="6"/>
    <d v="1962-06-02T00:00:00"/>
    <n v="15"/>
    <n v="0"/>
    <s v="15:0"/>
    <s v="Noon"/>
    <s v="Group 4"/>
    <s v="Estadio El Teniente-Codelco"/>
    <s v="Rancagua "/>
    <s v="England"/>
    <n v="3"/>
    <n v="1"/>
    <s v="Home team"/>
    <s v="Argentina"/>
    <s v="England"/>
    <n v="9794"/>
    <n v="2"/>
    <n v="0"/>
    <s v="LATYCHEV Nikolaj (URS)"/>
    <s v="REGINATO Adolfe Molina (CHI)"/>
    <s v="MORGAN Raymond (CAN)"/>
  </r>
  <r>
    <x v="6"/>
    <d v="1962-06-02T00:00:00"/>
    <n v="15"/>
    <n v="0"/>
    <s v="15:0"/>
    <s v="Noon"/>
    <s v="Group 2"/>
    <s v="Nacional"/>
    <s v="Santiago De Chile "/>
    <s v="Chile"/>
    <n v="2"/>
    <n v="0"/>
    <s v="Home team"/>
    <s v="Italy"/>
    <s v="Chile"/>
    <n v="66057"/>
    <n v="0"/>
    <n v="0"/>
    <s v="ASTON Ken (ENG)"/>
    <s v="GOLDSTEIN Leo (USA)"/>
    <s v="BUERGO Fernando (MEX)"/>
  </r>
  <r>
    <x v="6"/>
    <d v="1962-06-03T00:00:00"/>
    <n v="15"/>
    <n v="0"/>
    <s v="15:0"/>
    <s v="Noon"/>
    <s v="Group 1"/>
    <s v="Carlos Dittborn"/>
    <s v="Arica "/>
    <s v="Soviet Union"/>
    <n v="4"/>
    <n v="4"/>
    <s v="Draw"/>
    <s v="Colombia"/>
    <s v="Draw"/>
    <n v="8040"/>
    <n v="3"/>
    <n v="1"/>
    <s v="ETZEL FILHO Joao (BRA)"/>
    <s v="DOROGI Andor (HUN)"/>
    <s v="ROBLES Carlos (CHI)"/>
  </r>
  <r>
    <x v="6"/>
    <d v="1962-06-03T00:00:00"/>
    <n v="15"/>
    <n v="0"/>
    <s v="15:0"/>
    <s v="Noon"/>
    <s v="Group 3"/>
    <s v="Estadio Sausalito"/>
    <s v="Vina Del Mar "/>
    <s v="Spain"/>
    <n v="1"/>
    <n v="0"/>
    <s v="Home team"/>
    <s v="Mexico"/>
    <s v="Spain"/>
    <n v="11875"/>
    <n v="0"/>
    <n v="0"/>
    <s v="TESANIC Branko (YUG)"/>
    <s v="VICUNA Claudio (CHI)"/>
    <s v="VAN ROSBERG Walter Jose (CUW)"/>
  </r>
  <r>
    <x v="6"/>
    <d v="1962-06-03T00:00:00"/>
    <n v="15"/>
    <n v="0"/>
    <s v="15:0"/>
    <s v="Noon"/>
    <s v="Group 4"/>
    <s v="Estadio El Teniente-Codelco"/>
    <s v="Rancagua "/>
    <s v="Hungary"/>
    <n v="6"/>
    <n v="1"/>
    <s v="Home team"/>
    <s v="Bulgaria"/>
    <s v="Hungary"/>
    <n v="7442"/>
    <n v="4"/>
    <n v="0"/>
    <s v="GARDEAZABAL Juan (ESP)"/>
    <s v="DAVIDSON Bob (SCO)"/>
    <s v="SILVA Luis (CHI)"/>
  </r>
  <r>
    <x v="6"/>
    <d v="1962-06-03T00:00:00"/>
    <n v="15"/>
    <n v="0"/>
    <s v="15:0"/>
    <s v="Noon"/>
    <s v="Group 2"/>
    <s v="Nacional"/>
    <s v="Santiago De Chile "/>
    <s v="Germany FR"/>
    <n v="2"/>
    <n v="1"/>
    <s v="Home team"/>
    <s v="Switzerland"/>
    <s v="Germany FR"/>
    <n v="64922"/>
    <n v="1"/>
    <n v="0"/>
    <s v="HORN Leo (NED)"/>
    <s v="LATYCHEV Nikolaj (URS)"/>
    <s v="VENTRE Luis Antonio (ARG)"/>
  </r>
  <r>
    <x v="6"/>
    <d v="1962-06-06T00:00:00"/>
    <n v="15"/>
    <n v="0"/>
    <s v="15:0"/>
    <s v="Noon"/>
    <s v="Group 1"/>
    <s v="Carlos Dittborn"/>
    <s v="Arica "/>
    <s v="Soviet Union"/>
    <n v="2"/>
    <n v="1"/>
    <s v="Home team"/>
    <s v="Uruguay"/>
    <s v="Soviet Union"/>
    <n v="9973"/>
    <n v="1"/>
    <n v="0"/>
    <s v="JONNI Cesare (ITA)"/>
    <s v="DOROGI Andor (HUN)"/>
    <s v="DUSCH Albert (GER)"/>
  </r>
  <r>
    <x v="6"/>
    <d v="1962-06-06T00:00:00"/>
    <n v="15"/>
    <n v="0"/>
    <s v="15:0"/>
    <s v="Noon"/>
    <s v="Group 3"/>
    <s v="Estadio Sausalito"/>
    <s v="Vina Del Mar "/>
    <s v="Brazil"/>
    <n v="2"/>
    <n v="1"/>
    <s v="Home team"/>
    <s v="Spain"/>
    <s v="Brazil"/>
    <n v="18715"/>
    <n v="0"/>
    <n v="1"/>
    <s v="BUSTAMANTE Sergio (CHI)"/>
    <s v="MARINO Esteban (URU)"/>
    <s v="SUNDHEIM Jose Antonio (COL)"/>
  </r>
  <r>
    <x v="6"/>
    <d v="1962-06-06T00:00:00"/>
    <n v="15"/>
    <n v="0"/>
    <s v="15:0"/>
    <s v="Noon"/>
    <s v="Group 4"/>
    <s v="Estadio El Teniente-Codelco"/>
    <s v="Rancagua "/>
    <s v="Hungary"/>
    <n v="0"/>
    <n v="0"/>
    <s v="Draw"/>
    <s v="Argentina"/>
    <s v="Draw"/>
    <n v="7945"/>
    <n v="0"/>
    <n v="0"/>
    <s v="YAMASAKI MALDONADO Arturo (MEX)"/>
    <s v="BULNES R. (CHI)"/>
    <s v="GARDEAZABAL Juan (ESP)"/>
  </r>
  <r>
    <x v="6"/>
    <d v="1962-06-06T00:00:00"/>
    <n v="15"/>
    <n v="0"/>
    <s v="15:0"/>
    <s v="Noon"/>
    <s v="Group 2"/>
    <s v="Nacional"/>
    <s v="Santiago De Chile "/>
    <s v="Germany FR"/>
    <n v="2"/>
    <n v="0"/>
    <s v="Home team"/>
    <s v="Chile"/>
    <s v="Germany FR"/>
    <n v="67224"/>
    <n v="1"/>
    <n v="0"/>
    <s v="DAVIDSON Bob (SCO)"/>
    <s v="ASTON Ken (ENG)"/>
    <s v="HORN Leo (NED)"/>
  </r>
  <r>
    <x v="6"/>
    <d v="1962-06-07T00:00:00"/>
    <n v="15"/>
    <n v="0"/>
    <s v="15:0"/>
    <s v="Noon"/>
    <s v="Group 1"/>
    <s v="Carlos Dittborn"/>
    <s v="Arica "/>
    <s v="Yugoslavia"/>
    <n v="5"/>
    <n v="0"/>
    <s v="Home team"/>
    <s v="Colombia"/>
    <s v="Yugoslavia"/>
    <n v="7167"/>
    <n v="2"/>
    <n v="0"/>
    <s v="ROBLES Carlos (CHI)"/>
    <s v="JONNI Cesare (ITA)"/>
    <s v="GALBA Karol (TCH)"/>
  </r>
  <r>
    <x v="6"/>
    <d v="1962-06-07T00:00:00"/>
    <n v="15"/>
    <n v="0"/>
    <s v="15:0"/>
    <s v="Noon"/>
    <s v="Group 3"/>
    <s v="Estadio Sausalito"/>
    <s v="Vina Del Mar "/>
    <s v="Mexico"/>
    <n v="3"/>
    <n v="1"/>
    <s v="Home team"/>
    <s v="Czechoslovakia"/>
    <s v="Mexico"/>
    <n v="10648"/>
    <n v="2"/>
    <n v="1"/>
    <s v="DIENST Gottfried (SUI)"/>
    <s v="TESANIC Branko (YUG)"/>
    <s v="SUNDHEIM Jose Antonio (COL)"/>
  </r>
  <r>
    <x v="6"/>
    <d v="1962-06-07T00:00:00"/>
    <n v="15"/>
    <n v="0"/>
    <s v="15:0"/>
    <s v="Noon"/>
    <s v="Group 4"/>
    <s v="Estadio El Teniente-Codelco"/>
    <s v="Rancagua "/>
    <s v="England"/>
    <n v="0"/>
    <n v="0"/>
    <s v="Draw"/>
    <s v="Bulgaria"/>
    <s v="Draw"/>
    <n v="5700"/>
    <n v="0"/>
    <n v="0"/>
    <s v="BLAVIER Arthur (BEL)"/>
    <s v="REGINATO Adolfe Molina (CHI)"/>
    <s v="BULNES R. (CHI)"/>
  </r>
  <r>
    <x v="6"/>
    <d v="1962-06-07T00:00:00"/>
    <n v="15"/>
    <n v="0"/>
    <s v="15:0"/>
    <s v="Noon"/>
    <s v="Group 2"/>
    <s v="Nacional"/>
    <s v="Santiago De Chile "/>
    <s v="Italy"/>
    <n v="3"/>
    <n v="0"/>
    <s v="Home team"/>
    <s v="Switzerland"/>
    <s v="Italy"/>
    <n v="59828"/>
    <n v="1"/>
    <n v="0"/>
    <s v="LATYCHEV Nikolaj (URS)"/>
    <s v="DAVIDSON Bob (SCO)"/>
    <s v="RUMENTCHEV Dimitar (BUL)"/>
  </r>
  <r>
    <x v="6"/>
    <d v="1962-06-10T00:00:00"/>
    <n v="14"/>
    <n v="30"/>
    <s v="14:30"/>
    <s v="Noon"/>
    <s v="Quarter-finals"/>
    <s v="Carlos Dittborn"/>
    <s v="Arica "/>
    <s v="Chile"/>
    <n v="2"/>
    <n v="1"/>
    <s v="Home team"/>
    <s v="Soviet Union"/>
    <s v="Chile"/>
    <n v="17268"/>
    <n v="2"/>
    <n v="1"/>
    <s v="HORN Leo (NED)"/>
    <s v="ETZEL FILHO Joao (BRA)"/>
    <s v="GALBA Karol (TCH)"/>
  </r>
  <r>
    <x v="6"/>
    <d v="1962-06-10T00:00:00"/>
    <n v="14"/>
    <n v="30"/>
    <s v="14:30"/>
    <s v="Noon"/>
    <s v="Quarter-finals"/>
    <s v="Estadio Sausalito"/>
    <s v="Vina Del Mar "/>
    <s v="Brazil"/>
    <n v="3"/>
    <n v="1"/>
    <s v="Home team"/>
    <s v="England"/>
    <s v="Brazil"/>
    <n v="17736"/>
    <n v="1"/>
    <n v="1"/>
    <s v="SCHWINTE Pierre (FRA)"/>
    <s v="DIENST Gottfried (SUI)"/>
    <s v="BUSTAMANTE Sergio (CHI)"/>
  </r>
  <r>
    <x v="6"/>
    <d v="1962-06-10T00:00:00"/>
    <n v="14"/>
    <n v="30"/>
    <s v="14:30"/>
    <s v="Noon"/>
    <s v="Quarter-finals"/>
    <s v="Estadio El Teniente-Codelco"/>
    <s v="Rancagua "/>
    <s v="Czechoslovakia"/>
    <n v="1"/>
    <n v="0"/>
    <s v="Home team"/>
    <s v="Hungary"/>
    <s v="Czechoslovakia"/>
    <n v="11690"/>
    <n v="1"/>
    <n v="0"/>
    <s v="LATYCHEV Nikolaj (URS)"/>
    <s v="BUERGO Fernando (MEX)"/>
    <s v="RUMENTCHEV Dimitar (BUL)"/>
  </r>
  <r>
    <x v="6"/>
    <d v="1962-06-10T00:00:00"/>
    <n v="14"/>
    <n v="30"/>
    <s v="14:30"/>
    <s v="Noon"/>
    <s v="Quarter-finals"/>
    <s v="Nacional"/>
    <s v="Santiago De Chile "/>
    <s v="Yugoslavia"/>
    <n v="1"/>
    <n v="0"/>
    <s v="Home team"/>
    <s v="Germany FR"/>
    <s v="Yugoslavia"/>
    <n v="63324"/>
    <n v="0"/>
    <n v="0"/>
    <s v="YAMASAKI MALDONADO Arturo (MEX)"/>
    <s v="VENTRE Luis Antonio (ARG)"/>
    <s v="SILVA Jose Antonio (CHI)"/>
  </r>
  <r>
    <x v="6"/>
    <d v="1962-06-13T00:00:00"/>
    <n v="14"/>
    <n v="30"/>
    <s v="14:30"/>
    <s v="Noon"/>
    <s v="Semi-finals"/>
    <s v="Estadio Sausalito"/>
    <s v="Vina Del Mar "/>
    <s v="Czechoslovakia"/>
    <n v="3"/>
    <n v="1"/>
    <s v="Home team"/>
    <s v="Yugoslavia"/>
    <s v="Czechoslovakia"/>
    <n v="5890"/>
    <n v="0"/>
    <n v="0"/>
    <s v="DIENST Gottfried (SUI)"/>
    <s v="STEINER Carl (AUT)"/>
    <s v="JONNI Cesare (ITA)"/>
  </r>
  <r>
    <x v="6"/>
    <d v="1962-06-13T00:00:00"/>
    <n v="14"/>
    <n v="30"/>
    <s v="14:30"/>
    <s v="Noon"/>
    <s v="Semi-finals"/>
    <s v="Nacional"/>
    <s v="Santiago De Chile "/>
    <s v="Brazil"/>
    <n v="4"/>
    <n v="2"/>
    <s v="Home team"/>
    <s v="Chile"/>
    <s v="Brazil"/>
    <n v="76594"/>
    <n v="2"/>
    <n v="1"/>
    <s v="YAMASAKI MALDONADO Arturo (MEX)"/>
    <s v="MARINO Esteban (URU)"/>
    <s v="VENTRE Luis Antonio (ARG)"/>
  </r>
  <r>
    <x v="6"/>
    <d v="1962-06-16T00:00:00"/>
    <n v="14"/>
    <n v="30"/>
    <s v="14:30"/>
    <s v="Noon"/>
    <s v="Match for third place"/>
    <s v="Nacional"/>
    <s v="Santiago De Chile "/>
    <s v="Chile"/>
    <n v="1"/>
    <n v="0"/>
    <s v="Home team"/>
    <s v="Yugoslavia"/>
    <s v="Chile"/>
    <n v="66697"/>
    <n v="0"/>
    <n v="0"/>
    <s v="GARDEAZABAL Juan (ESP)"/>
    <s v="DUSCH Albert (GER)"/>
    <s v="DOROGI Andor (HUN)"/>
  </r>
  <r>
    <x v="6"/>
    <d v="1962-06-17T00:00:00"/>
    <n v="14"/>
    <n v="30"/>
    <s v="14:30"/>
    <s v="Noon"/>
    <s v="Final"/>
    <s v="Nacional"/>
    <s v="Santiago De Chile "/>
    <s v="Brazil"/>
    <n v="3"/>
    <n v="1"/>
    <s v="Home team"/>
    <s v="Czechoslovakia"/>
    <s v="Brazil"/>
    <n v="68679"/>
    <n v="1"/>
    <n v="1"/>
    <s v="LATYCHEV Nikolaj (URS)"/>
    <s v="HORN Leo (NED)"/>
    <s v="DAVIDSON Bob (SCO)"/>
  </r>
  <r>
    <x v="7"/>
    <d v="1966-07-11T00:00:00"/>
    <n v="19"/>
    <n v="30"/>
    <s v="19:30"/>
    <s v="Evening"/>
    <s v="Group 1"/>
    <s v="Wembley Stadium"/>
    <s v="London "/>
    <s v="England"/>
    <n v="0"/>
    <n v="0"/>
    <s v="Draw"/>
    <s v="Uruguay"/>
    <s v="Draw"/>
    <n v="87148"/>
    <n v="0"/>
    <n v="0"/>
    <s v="ZSOLT Istvan (HUN)"/>
    <s v="BAKHRAMOV Tofik (URS)"/>
    <s v="RUMENTCHEV Dimitar (BUL)"/>
  </r>
  <r>
    <x v="7"/>
    <d v="1966-07-12T00:00:00"/>
    <n v="19"/>
    <n v="30"/>
    <s v="19:30"/>
    <s v="Evening"/>
    <s v="Group 2"/>
    <s v="Hillsborough"/>
    <s v="Sheffield "/>
    <s v="Germany FR"/>
    <n v="5"/>
    <n v="0"/>
    <s v="Home team"/>
    <s v="Switzerland"/>
    <s v="Germany FR"/>
    <n v="36127"/>
    <n v="3"/>
    <n v="0"/>
    <s v="PHILLIPS Hugh (SCO)"/>
    <s v="ADAIR John (NIR)"/>
    <s v="LOEOEW Bertil (SWE)"/>
  </r>
  <r>
    <x v="7"/>
    <d v="1966-07-12T00:00:00"/>
    <n v="19"/>
    <n v="30"/>
    <s v="19:30"/>
    <s v="Evening"/>
    <s v="Group 3"/>
    <s v="Goodison Park"/>
    <s v="Liverpool "/>
    <s v="Brazil"/>
    <n v="2"/>
    <n v="0"/>
    <s v="Home team"/>
    <s v="Bulgaria"/>
    <s v="Brazil"/>
    <n v="47308"/>
    <n v="1"/>
    <n v="0"/>
    <s v="TSCHENSCHER Kurt (GER)"/>
    <s v="McCABE George (ENG)"/>
    <s v="TAYLOR John (ENG)"/>
  </r>
  <r>
    <x v="7"/>
    <d v="1966-07-12T00:00:00"/>
    <n v="19"/>
    <n v="30"/>
    <s v="19:30"/>
    <s v="Evening"/>
    <s v="Group 4"/>
    <s v="Ayresome Park"/>
    <s v="Middlesbrough "/>
    <s v="Soviet Union"/>
    <n v="3"/>
    <n v="0"/>
    <s v="Home team"/>
    <s v="Korea DPR"/>
    <s v="Soviet Union"/>
    <n v="23006"/>
    <n v="2"/>
    <n v="0"/>
    <s v="GARDEAZABAL Juan (ESP)"/>
    <s v="KANDIL Aly Hussein (EGY)"/>
    <s v="DIENST Gottfried (SUI)"/>
  </r>
  <r>
    <x v="7"/>
    <d v="1966-07-13T00:00:00"/>
    <n v="19"/>
    <n v="30"/>
    <s v="19:30"/>
    <s v="Evening"/>
    <s v="Group 1"/>
    <s v="Wembley Stadium"/>
    <s v="London "/>
    <s v="France"/>
    <n v="1"/>
    <n v="1"/>
    <s v="Draw"/>
    <s v="Mexico"/>
    <s v="Draw"/>
    <n v="69237"/>
    <n v="0"/>
    <n v="0"/>
    <s v="ASHKENAZI Menachem (ISR)"/>
    <s v="FERNANDES CAMPOS Joaquim (POR)"/>
    <s v="GALBA Karol (TCH)"/>
  </r>
  <r>
    <x v="7"/>
    <d v="1966-07-13T00:00:00"/>
    <n v="19"/>
    <n v="30"/>
    <s v="19:30"/>
    <s v="Evening"/>
    <s v="Group 3"/>
    <s v="Old Trafford Stadium"/>
    <s v="Manchester "/>
    <s v="Portugal"/>
    <n v="3"/>
    <n v="1"/>
    <s v="Home team"/>
    <s v="Hungary"/>
    <s v="Portugal"/>
    <n v="29886"/>
    <n v="1"/>
    <n v="0"/>
    <s v="CALLAGHAN Leo (WAL)"/>
    <s v="HOWLEY Kevin (ENG)"/>
    <s v="CLEMENTS William (ENG)"/>
  </r>
  <r>
    <x v="7"/>
    <d v="1966-07-13T00:00:00"/>
    <n v="19"/>
    <n v="30"/>
    <s v="19:30"/>
    <s v="Evening"/>
    <s v="Group 2"/>
    <s v="Villa Park"/>
    <s v="Birmingham "/>
    <s v="Argentina"/>
    <n v="2"/>
    <n v="1"/>
    <s v="Home team"/>
    <s v="Spain"/>
    <s v="Argentina"/>
    <n v="42738"/>
    <n v="0"/>
    <n v="0"/>
    <s v="RUMENTCHEV Dimitar (BUL)"/>
    <s v="YAMASAKI MALDONADO Arturo (MEX)"/>
    <s v="ZECEVIC Konstantin (YUG)"/>
  </r>
  <r>
    <x v="7"/>
    <d v="1966-07-13T00:00:00"/>
    <n v="19"/>
    <n v="30"/>
    <s v="19:30"/>
    <s v="Evening"/>
    <s v="Group 4"/>
    <s v="Roker Park Ground"/>
    <s v="Sunderland "/>
    <s v="Italy"/>
    <n v="2"/>
    <n v="0"/>
    <s v="Home team"/>
    <s v="Chile"/>
    <s v="Italy"/>
    <n v="27199"/>
    <n v="1"/>
    <n v="0"/>
    <s v="DIENST Gottfried (SUI)"/>
    <s v="FINNEY Jim (ENG)"/>
    <s v="KREITLEIN Rudolf (GER)"/>
  </r>
  <r>
    <x v="7"/>
    <d v="1966-07-15T00:00:00"/>
    <n v="19"/>
    <n v="30"/>
    <s v="19:30"/>
    <s v="Evening"/>
    <s v="Group 1"/>
    <s v="White City"/>
    <s v="London "/>
    <s v="Uruguay"/>
    <n v="2"/>
    <n v="1"/>
    <s v="Home team"/>
    <s v="France"/>
    <s v="Uruguay"/>
    <n v="45662"/>
    <n v="2"/>
    <n v="1"/>
    <s v="GALBA Karol (TCH)"/>
    <s v="CALLAGHAN Leo (WAL)"/>
    <s v="MARQUES Armando (BRA)"/>
  </r>
  <r>
    <x v="7"/>
    <d v="1966-07-15T00:00:00"/>
    <n v="19"/>
    <n v="30"/>
    <s v="19:30"/>
    <s v="Evening"/>
    <s v="Group 2"/>
    <s v="Hillsborough"/>
    <s v="Sheffield "/>
    <s v="Spain"/>
    <n v="2"/>
    <n v="1"/>
    <s v="Home team"/>
    <s v="Switzerland"/>
    <s v="Spain"/>
    <n v="32028"/>
    <n v="0"/>
    <n v="1"/>
    <s v="BAKHRAMOV Tofik (URS)"/>
    <s v="ZSOLT Istvan (HUN)"/>
    <s v="PHILLIPS Hugh (SCO)"/>
  </r>
  <r>
    <x v="7"/>
    <d v="1966-07-15T00:00:00"/>
    <n v="19"/>
    <n v="30"/>
    <s v="19:30"/>
    <s v="Evening"/>
    <s v="Group 3"/>
    <s v="Goodison Park"/>
    <s v="Liverpool "/>
    <s v="Hungary"/>
    <n v="3"/>
    <n v="1"/>
    <s v="Home team"/>
    <s v="Brazil"/>
    <s v="Hungary"/>
    <n v="51387"/>
    <n v="1"/>
    <n v="1"/>
    <s v="DAGNALL Kenneth (ENG)"/>
    <s v="HOWLEY Kevin (ENG)"/>
    <s v="YAMASAKI MALDONADO Arturo (MEX)"/>
  </r>
  <r>
    <x v="7"/>
    <d v="1966-07-15T00:00:00"/>
    <n v="19"/>
    <n v="30"/>
    <s v="19:30"/>
    <s v="Evening"/>
    <s v="Group 4"/>
    <s v="Ayresome Park"/>
    <s v="Middlesbrough "/>
    <s v="Korea DPR"/>
    <n v="1"/>
    <n v="1"/>
    <s v="Draw"/>
    <s v="Chile"/>
    <s v="Draw"/>
    <n v="13792"/>
    <n v="0"/>
    <n v="1"/>
    <s v="KANDIL Aly Hussein (EGY)"/>
    <s v="CRAWFORD William (SCO)"/>
    <s v="FINNEY Jim (ENG)"/>
  </r>
  <r>
    <x v="7"/>
    <d v="1966-07-16T00:00:00"/>
    <n v="15"/>
    <n v="0"/>
    <s v="15:0"/>
    <s v="Noon"/>
    <s v="Group 3"/>
    <s v="Old Trafford Stadium"/>
    <s v="Manchester "/>
    <s v="Portugal"/>
    <n v="3"/>
    <n v="0"/>
    <s v="Home team"/>
    <s v="Bulgaria"/>
    <s v="Portugal"/>
    <n v="25438"/>
    <n v="2"/>
    <n v="0"/>
    <s v="CODESAL Jose Maria (URU)"/>
    <s v="GOICOECHEA Roberto (ARG)"/>
    <s v="TSCHENSCHER Kurt (GER)"/>
  </r>
  <r>
    <x v="7"/>
    <d v="1966-07-16T00:00:00"/>
    <n v="15"/>
    <n v="0"/>
    <s v="15:0"/>
    <s v="Noon"/>
    <s v="Group 2"/>
    <s v="Villa Park"/>
    <s v="Birmingham "/>
    <s v="Germany FR"/>
    <n v="0"/>
    <n v="0"/>
    <s v="Draw"/>
    <s v="Argentina"/>
    <s v="Draw"/>
    <n v="46587"/>
    <n v="0"/>
    <n v="0"/>
    <s v="ZECEVIC Konstantin (YUG)"/>
    <s v="FERNANDES CAMPOS Joaquim (POR)"/>
    <s v="LOEOEW Bertil (SWE)"/>
  </r>
  <r>
    <x v="7"/>
    <d v="1966-07-16T00:00:00"/>
    <n v="15"/>
    <n v="0"/>
    <s v="15:0"/>
    <s v="Noon"/>
    <s v="Group 4"/>
    <s v="Roker Park Ground"/>
    <s v="Sunderland "/>
    <s v="Soviet Union"/>
    <n v="1"/>
    <n v="0"/>
    <s v="Home team"/>
    <s v="Italy"/>
    <s v="Soviet Union"/>
    <n v="27793"/>
    <n v="0"/>
    <n v="0"/>
    <s v="KREITLEIN Rudolf (GER)"/>
    <s v="CRAWFORD William (SCO)"/>
    <s v="KANDIL Aly Hussein (EGY)"/>
  </r>
  <r>
    <x v="7"/>
    <d v="1966-07-16T00:00:00"/>
    <n v="19"/>
    <n v="30"/>
    <s v="19:30"/>
    <s v="Evening"/>
    <s v="Group 1"/>
    <s v="Wembley Stadium"/>
    <s v="London "/>
    <s v="England"/>
    <n v="2"/>
    <n v="0"/>
    <s v="Home team"/>
    <s v="Mexico"/>
    <s v="England"/>
    <n v="92570"/>
    <n v="1"/>
    <n v="0"/>
    <s v="LO BELLO Concetto (ITA)"/>
    <s v="CHOI Duk Ryong (PRK)"/>
    <s v="ASHKENAZI Menachem (ISR)"/>
  </r>
  <r>
    <x v="7"/>
    <d v="1966-07-19T00:00:00"/>
    <n v="16"/>
    <n v="30"/>
    <s v="16:30"/>
    <s v="Evening"/>
    <s v="Group 1"/>
    <s v="Wembley Stadium"/>
    <s v="London "/>
    <s v="Uruguay"/>
    <n v="0"/>
    <n v="0"/>
    <s v="Draw"/>
    <s v="Mexico"/>
    <s v="Draw"/>
    <n v="61112"/>
    <n v="0"/>
    <n v="0"/>
    <s v="LOEOEW Bertil (SWE)"/>
    <s v="VICUNA Claudio (CHI)"/>
    <s v="LO BELLO Concetto (ITA)"/>
  </r>
  <r>
    <x v="7"/>
    <d v="1966-07-19T00:00:00"/>
    <n v="19"/>
    <n v="30"/>
    <s v="19:30"/>
    <s v="Evening"/>
    <s v="Group 2"/>
    <s v="Hillsborough"/>
    <s v="Sheffield "/>
    <s v="Argentina"/>
    <n v="2"/>
    <n v="0"/>
    <s v="Home team"/>
    <s v="Switzerland"/>
    <s v="Argentina"/>
    <n v="32127"/>
    <n v="0"/>
    <n v="0"/>
    <s v="FERNANDES CAMPOS Joaquim (POR)"/>
    <s v="ZSOLT Istvan (HUN)"/>
    <s v="BAKHRAMOV Tofik (URS)"/>
  </r>
  <r>
    <x v="7"/>
    <d v="1966-07-19T00:00:00"/>
    <n v="19"/>
    <n v="30"/>
    <s v="19:30"/>
    <s v="Evening"/>
    <s v="Group 3"/>
    <s v="Goodison Park"/>
    <s v="Liverpool "/>
    <s v="Portugal"/>
    <n v="3"/>
    <n v="1"/>
    <s v="Home team"/>
    <s v="Brazil"/>
    <s v="Portugal"/>
    <n v="58479"/>
    <n v="2"/>
    <n v="0"/>
    <s v="McCABE George (ENG)"/>
    <s v="CALLAGHAN Leo (WAL)"/>
    <s v="DAGNALL Kenneth (ENG)"/>
  </r>
  <r>
    <x v="7"/>
    <d v="1966-07-19T00:00:00"/>
    <n v="19"/>
    <n v="30"/>
    <s v="19:30"/>
    <s v="Evening"/>
    <s v="Group 4"/>
    <s v="Ayresome Park"/>
    <s v="Middlesbrough "/>
    <s v="Korea DPR"/>
    <n v="1"/>
    <n v="0"/>
    <s v="Home team"/>
    <s v="Italy"/>
    <s v="Korea DPR"/>
    <n v="17829"/>
    <n v="1"/>
    <n v="0"/>
    <s v="SCHWINTE Pierre (FRA)"/>
    <s v="ADAIR John (NIR)"/>
    <s v="TAYLOR John (ENG)"/>
  </r>
  <r>
    <x v="7"/>
    <d v="1966-07-20T00:00:00"/>
    <n v="19"/>
    <n v="30"/>
    <s v="19:30"/>
    <s v="Evening"/>
    <s v="Group 1"/>
    <s v="Wembley Stadium"/>
    <s v="London "/>
    <s v="England"/>
    <n v="2"/>
    <n v="0"/>
    <s v="Home team"/>
    <s v="France"/>
    <s v="England"/>
    <n v="98270"/>
    <n v="1"/>
    <n v="0"/>
    <s v="YAMASAKI MALDONADO Arturo (MEX)"/>
    <s v="GALBA Karol (TCH)"/>
    <s v="RUMENTCHEV Dimitar (BUL)"/>
  </r>
  <r>
    <x v="7"/>
    <d v="1966-07-20T00:00:00"/>
    <n v="19"/>
    <n v="30"/>
    <s v="19:30"/>
    <s v="Evening"/>
    <s v="Group 3"/>
    <s v="Old Trafford Stadium"/>
    <s v="Manchester "/>
    <s v="Hungary"/>
    <n v="3"/>
    <n v="1"/>
    <s v="Home team"/>
    <s v="Bulgaria"/>
    <s v="Hungary"/>
    <n v="24129"/>
    <n v="2"/>
    <n v="1"/>
    <s v="GOICOECHEA Roberto (ARG)"/>
    <s v="GARDEAZABAL Juan (ESP)"/>
    <s v="CODESAL Jose Maria (URU)"/>
  </r>
  <r>
    <x v="7"/>
    <d v="1966-07-20T00:00:00"/>
    <n v="19"/>
    <n v="30"/>
    <s v="19:30"/>
    <s v="Evening"/>
    <s v="Group 2"/>
    <s v="Villa Park"/>
    <s v="Birmingham "/>
    <s v="Germany FR"/>
    <n v="2"/>
    <n v="1"/>
    <s v="Home team"/>
    <s v="Spain"/>
    <s v="Germany FR"/>
    <n v="42187"/>
    <n v="1"/>
    <n v="1"/>
    <s v="MARQUES Armando (BRA)"/>
    <s v="VICUNA Claudio (CHI)"/>
    <s v="CHOI Duk Ryong (PRK)"/>
  </r>
  <r>
    <x v="7"/>
    <d v="1966-07-20T00:00:00"/>
    <n v="19"/>
    <n v="30"/>
    <s v="19:30"/>
    <s v="Evening"/>
    <s v="Group 4"/>
    <s v="Roker Park Ground"/>
    <s v="Sunderland "/>
    <s v="Soviet Union"/>
    <n v="2"/>
    <n v="1"/>
    <s v="Home team"/>
    <s v="Chile"/>
    <s v="Soviet Union"/>
    <n v="16027"/>
    <n v="1"/>
    <n v="1"/>
    <s v="ADAIR John (NIR)"/>
    <s v="SCHWINTE Pierre (FRA)"/>
    <s v="CLEMENTS William (ENG)"/>
  </r>
  <r>
    <x v="7"/>
    <d v="1966-07-23T00:00:00"/>
    <n v="15"/>
    <n v="0"/>
    <s v="15:0"/>
    <s v="Noon"/>
    <s v="Quarter-finals"/>
    <s v="Wembley Stadium"/>
    <s v="London "/>
    <s v="England"/>
    <n v="1"/>
    <n v="0"/>
    <s v="Home team"/>
    <s v="Argentina"/>
    <s v="England"/>
    <n v="90584"/>
    <n v="0"/>
    <n v="0"/>
    <s v="KREITLEIN Rudolf (GER)"/>
    <s v="DIENST Gottfried (SUI)"/>
    <s v="ZSOLT Istvan (HUN)"/>
  </r>
  <r>
    <x v="7"/>
    <d v="1966-07-23T00:00:00"/>
    <n v="15"/>
    <n v="0"/>
    <s v="15:0"/>
    <s v="Noon"/>
    <s v="Quarter-finals"/>
    <s v="Hillsborough"/>
    <s v="Sheffield "/>
    <s v="Germany FR"/>
    <n v="4"/>
    <n v="0"/>
    <s v="Home team"/>
    <s v="Uruguay"/>
    <s v="Germany FR"/>
    <n v="40007"/>
    <n v="1"/>
    <n v="0"/>
    <s v="FINNEY Jim (ENG)"/>
    <s v="KANDIL Aly Hussein (EGY)"/>
    <s v="PHILLIPS Hugh (SCO)"/>
  </r>
  <r>
    <x v="7"/>
    <d v="1966-07-23T00:00:00"/>
    <n v="15"/>
    <n v="0"/>
    <s v="15:0"/>
    <s v="Noon"/>
    <s v="Quarter-finals"/>
    <s v="Roker Park Ground"/>
    <s v="Sunderland "/>
    <s v="Soviet Union"/>
    <n v="2"/>
    <n v="1"/>
    <s v="Home team"/>
    <s v="Hungary"/>
    <s v="Soviet Union"/>
    <n v="26844"/>
    <n v="1"/>
    <n v="0"/>
    <s v="GARDEAZABAL Juan (ESP)"/>
    <s v="CODESAL Jose Maria (URU)"/>
    <s v="FERNANDES CAMPOS Joaquim (POR)"/>
  </r>
  <r>
    <x v="7"/>
    <d v="1966-07-23T00:00:00"/>
    <n v="15"/>
    <n v="0"/>
    <s v="15:0"/>
    <s v="Noon"/>
    <s v="Quarter-finals"/>
    <s v="Goodison Park"/>
    <s v="Liverpool "/>
    <s v="Portugal"/>
    <n v="5"/>
    <n v="3"/>
    <s v="Home team"/>
    <s v="Korea DPR"/>
    <s v="Portugal"/>
    <n v="40248"/>
    <n v="2"/>
    <n v="3"/>
    <s v="ASHKENAZI Menachem (ISR)"/>
    <s v="GALBA Karol (TCH)"/>
    <s v="SCHWINTE Pierre (FRA)"/>
  </r>
  <r>
    <x v="7"/>
    <d v="1966-07-25T00:00:00"/>
    <n v="19"/>
    <n v="30"/>
    <s v="19:30"/>
    <s v="Evening"/>
    <s v="Semi-finals"/>
    <s v="Goodison Park"/>
    <s v="Liverpool "/>
    <s v="Germany FR"/>
    <n v="2"/>
    <n v="1"/>
    <s v="Home team"/>
    <s v="Soviet Union"/>
    <s v="Germany FR"/>
    <n v="38273"/>
    <n v="1"/>
    <n v="0"/>
    <s v="LO BELLO Concetto (ITA)"/>
    <s v="CODESAL Jose Maria (URU)"/>
    <s v="GARDEAZABAL Juan (ESP)"/>
  </r>
  <r>
    <x v="7"/>
    <d v="1966-07-26T00:00:00"/>
    <n v="19"/>
    <n v="30"/>
    <s v="19:30"/>
    <s v="Evening"/>
    <s v="Semi-finals"/>
    <s v="Wembley Stadium"/>
    <s v="London "/>
    <s v="England"/>
    <n v="2"/>
    <n v="1"/>
    <s v="Home team"/>
    <s v="Portugal"/>
    <s v="England"/>
    <n v="94493"/>
    <n v="1"/>
    <n v="0"/>
    <s v="SCHWINTE Pierre (FRA)"/>
    <s v="YAMASAKI MALDONADO Arturo (MEX)"/>
    <s v="ZECEVIC Konstantin (YUG)"/>
  </r>
  <r>
    <x v="7"/>
    <d v="1966-07-28T00:00:00"/>
    <n v="19"/>
    <n v="30"/>
    <s v="19:30"/>
    <s v="Evening"/>
    <s v="Match for third place"/>
    <s v="Wembley Stadium"/>
    <s v="London "/>
    <s v="Portugal"/>
    <n v="2"/>
    <n v="1"/>
    <s v="Home team"/>
    <s v="Soviet Union"/>
    <s v="Portugal"/>
    <n v="87696"/>
    <n v="1"/>
    <n v="1"/>
    <s v="DAGNALL Kenneth (ENG)"/>
    <s v="HOWLEY Kevin (ENG)"/>
    <s v="KANDIL Aly Hussein (EGY)"/>
  </r>
  <r>
    <x v="7"/>
    <d v="1966-07-30T00:00:00"/>
    <n v="15"/>
    <n v="0"/>
    <s v="15:0"/>
    <s v="Noon"/>
    <s v="Final"/>
    <s v="Wembley Stadium"/>
    <s v="London "/>
    <s v="England"/>
    <n v="4"/>
    <n v="2"/>
    <s v="Home team"/>
    <s v="Germany FR"/>
    <s v="England"/>
    <n v="96924"/>
    <n v="0"/>
    <n v="0"/>
    <s v="DIENST Gottfried (SUI)"/>
    <s v="BAKHRAMOV Tofik (URS)"/>
    <s v="GALBA Karol (TCH)"/>
  </r>
  <r>
    <x v="8"/>
    <d v="1970-05-31T00:00:00"/>
    <n v="12"/>
    <n v="0"/>
    <s v="12:0"/>
    <s v="Noon"/>
    <s v="Group 1"/>
    <s v="Estadio Azteca"/>
    <s v="Mexico City "/>
    <s v="Mexico"/>
    <n v="0"/>
    <n v="0"/>
    <s v="Draw"/>
    <s v="Soviet Union"/>
    <s v="Draw"/>
    <n v="107160"/>
    <n v="0"/>
    <n v="0"/>
    <s v="TSCHENSCHER Kurt (GER)"/>
    <s v="DUNSTAN Keith (BER)"/>
    <s v="TAYLOR John (ENG)"/>
  </r>
  <r>
    <x v="8"/>
    <d v="1970-06-02T00:00:00"/>
    <n v="16"/>
    <n v="0"/>
    <s v="16:0"/>
    <s v="Evening"/>
    <s v="Group 2"/>
    <s v="Cuauhtemoc"/>
    <s v="Puebla "/>
    <s v="Uruguay"/>
    <n v="2"/>
    <n v="0"/>
    <s v="Home team"/>
    <s v="Israel"/>
    <s v="Uruguay"/>
    <n v="20654"/>
    <n v="1"/>
    <n v="0"/>
    <s v="DAVIDSON Bob (SCO)"/>
    <s v="SCHEURER Ruedi (SUI)"/>
    <s v="TAREKEGN Seyoum (ETH)"/>
  </r>
  <r>
    <x v="8"/>
    <d v="1970-06-02T00:00:00"/>
    <n v="16"/>
    <n v="0"/>
    <s v="16:0"/>
    <s v="Evening"/>
    <s v="Group 4"/>
    <s v="Nou Camp - Estadio Leï¿½n"/>
    <s v="Leon "/>
    <s v="Peru"/>
    <n v="3"/>
    <n v="2"/>
    <s v="Home team"/>
    <s v="Bulgaria"/>
    <s v="Peru"/>
    <n v="13765"/>
    <n v="0"/>
    <n v="1"/>
    <s v="SBARDELLA Antonio (ITA)"/>
    <s v="AGUILAR ELIZALDE Abel (MEX)"/>
    <s v="MARUYAMA Yoshiyuki (JPN)"/>
  </r>
  <r>
    <x v="8"/>
    <d v="1970-06-02T00:00:00"/>
    <n v="16"/>
    <n v="0"/>
    <s v="16:0"/>
    <s v="Evening"/>
    <s v="Group 3"/>
    <s v="Jalisco"/>
    <s v="Guadalajara "/>
    <s v="England"/>
    <n v="1"/>
    <n v="0"/>
    <s v="Home team"/>
    <s v="Romania"/>
    <s v="England"/>
    <n v="50560"/>
    <n v="0"/>
    <n v="0"/>
    <s v="LORAUX Vital (BEL)"/>
    <s v="MACHIN Roger (FRA)"/>
    <s v="DE LEO Diego (MEX)"/>
  </r>
  <r>
    <x v="8"/>
    <d v="1970-06-03T00:00:00"/>
    <n v="16"/>
    <n v="0"/>
    <s v="16:0"/>
    <s v="Evening"/>
    <s v="Group 2"/>
    <s v="Luis Dosal"/>
    <s v="Toluca "/>
    <s v="Italy"/>
    <n v="1"/>
    <n v="0"/>
    <s v="Home team"/>
    <s v="Sweden"/>
    <s v="Italy"/>
    <n v="13433"/>
    <n v="1"/>
    <n v="0"/>
    <s v="TAYLOR John (ENG)"/>
    <s v="SCHEURER Ruedi (SUI)"/>
    <s v="KANDIL Aly Hussein (EGY)"/>
  </r>
  <r>
    <x v="8"/>
    <d v="1970-06-03T00:00:00"/>
    <n v="16"/>
    <n v="0"/>
    <s v="16:0"/>
    <s v="Evening"/>
    <s v="Group 4"/>
    <s v="Nou Camp - Estadio Leï¿½n"/>
    <s v="Leon "/>
    <s v="Germany FR"/>
    <n v="2"/>
    <n v="1"/>
    <s v="Home team"/>
    <s v="Morocco"/>
    <s v="Germany FR"/>
    <n v="12942"/>
    <n v="0"/>
    <n v="1"/>
    <s v="VAN RAVENS Laurens (NED)"/>
    <s v="ORTIZ DE MENDIBIL Jose Maria (ESP)"/>
    <s v="VELASQUEZ Guillermo (COL)"/>
  </r>
  <r>
    <x v="8"/>
    <d v="1970-06-03T00:00:00"/>
    <n v="16"/>
    <n v="0"/>
    <s v="16:0"/>
    <s v="Evening"/>
    <s v="Group 3"/>
    <s v="Jalisco"/>
    <s v="Guadalajara "/>
    <s v="Brazil"/>
    <n v="4"/>
    <n v="1"/>
    <s v="Home team"/>
    <s v="Czechoslovakia"/>
    <s v="Brazil"/>
    <n v="52897"/>
    <n v="1"/>
    <n v="1"/>
    <s v="BARRETO RUIZ Ramon (URU)"/>
    <s v="KLEIN Abraham (ISR)"/>
    <s v="YAMASAKI MALDONADO Arturo (MEX)"/>
  </r>
  <r>
    <x v="8"/>
    <d v="1970-06-03T00:00:00"/>
    <n v="16"/>
    <n v="0"/>
    <s v="16:0"/>
    <s v="Evening"/>
    <s v="Group 1"/>
    <s v="Estadio Azteca"/>
    <s v="Mexico City "/>
    <s v="Belgium"/>
    <n v="3"/>
    <n v="0"/>
    <s v="Home team"/>
    <s v="El Salvador"/>
    <s v="Belgium"/>
    <n v="92205"/>
    <n v="1"/>
    <n v="0"/>
    <s v="RADULESCU Andrei (ROU)"/>
    <s v="GLOECKNER Rudolf (GDR)"/>
    <s v="TSCHENSCHER Kurt (GER)"/>
  </r>
  <r>
    <x v="8"/>
    <d v="1970-06-06T00:00:00"/>
    <n v="16"/>
    <n v="0"/>
    <s v="16:0"/>
    <s v="Evening"/>
    <s v="Group 2"/>
    <s v="Cuauhtemoc"/>
    <s v="Puebla "/>
    <s v="Uruguay"/>
    <n v="0"/>
    <n v="0"/>
    <s v="Draw"/>
    <s v="Italy"/>
    <s v="Draw"/>
    <n v="29968"/>
    <n v="0"/>
    <n v="0"/>
    <s v="GLOECKNER Rudolf (GDR)"/>
    <s v="TSCHENSCHER Kurt (GER)"/>
    <s v="HORVAT Drago (YUG)"/>
  </r>
  <r>
    <x v="8"/>
    <d v="1970-06-06T00:00:00"/>
    <n v="16"/>
    <n v="0"/>
    <s v="16:0"/>
    <s v="Evening"/>
    <s v="Group 4"/>
    <s v="Nou Camp - Estadio Leï¿½n"/>
    <s v="Leon "/>
    <s v="Peru"/>
    <n v="3"/>
    <n v="0"/>
    <s v="Home team"/>
    <s v="Morocco"/>
    <s v="Peru"/>
    <n v="13537"/>
    <n v="0"/>
    <n v="0"/>
    <s v="BAKHRAMOV Tofik (URS)"/>
    <s v="MARUYAMA Yoshiyuki (JPN)"/>
    <s v="SBARDELLA Antonio (ITA)"/>
  </r>
  <r>
    <x v="8"/>
    <d v="1970-06-06T00:00:00"/>
    <n v="16"/>
    <n v="0"/>
    <s v="16:0"/>
    <s v="Evening"/>
    <s v="Group 3"/>
    <s v="Jalisco"/>
    <s v="Guadalajara "/>
    <s v="Romania"/>
    <n v="2"/>
    <n v="1"/>
    <s v="Home team"/>
    <s v="Czechoslovakia"/>
    <s v="Romania"/>
    <n v="56818"/>
    <n v="0"/>
    <n v="1"/>
    <s v="DE LEO Diego (MEX)"/>
    <s v="EMSBERGER Gyula (HUN)"/>
    <s v="LORAUX Vital (BEL)"/>
  </r>
  <r>
    <x v="8"/>
    <d v="1970-06-06T00:00:00"/>
    <n v="16"/>
    <n v="0"/>
    <s v="16:0"/>
    <s v="Evening"/>
    <s v="Group 1"/>
    <s v="Estadio Azteca"/>
    <s v="Mexico City "/>
    <s v="Soviet Union"/>
    <n v="4"/>
    <n v="1"/>
    <s v="Home team"/>
    <s v="Belgium"/>
    <s v="Soviet Union"/>
    <n v="95261"/>
    <n v="1"/>
    <n v="0"/>
    <s v="SCHEURER Ruedi (SUI)"/>
    <s v="LANDAUER Henry (USA)"/>
    <s v="DAVIDSON Bob (SCO)"/>
  </r>
  <r>
    <x v="8"/>
    <d v="1970-06-07T00:00:00"/>
    <n v="12"/>
    <n v="0"/>
    <s v="12:0"/>
    <s v="Noon"/>
    <s v="Group 2"/>
    <s v="Luis Dosal"/>
    <s v="Toluca "/>
    <s v="Sweden"/>
    <n v="1"/>
    <n v="1"/>
    <s v="Draw"/>
    <s v="Israel"/>
    <s v="Draw"/>
    <n v="9624"/>
    <n v="0"/>
    <n v="0"/>
    <s v="TAREKEGN Seyoum (ETH)"/>
    <s v="RADULESCU Andrei (ROU)"/>
    <s v="HORVAT Drago (YUG)"/>
  </r>
  <r>
    <x v="8"/>
    <d v="1970-06-07T00:00:00"/>
    <n v="12"/>
    <n v="0"/>
    <s v="12:0"/>
    <s v="Noon"/>
    <s v="Group 4"/>
    <s v="Nou Camp - Estadio Leï¿½n"/>
    <s v="Leon "/>
    <s v="Germany FR"/>
    <n v="5"/>
    <n v="2"/>
    <s v="Home team"/>
    <s v="Bulgaria"/>
    <s v="Germany FR"/>
    <n v="12710"/>
    <n v="2"/>
    <n v="1"/>
    <s v="ORTIZ DE MENDIBIL Jose Maria (ESP)"/>
    <s v="VELASQUEZ Guillermo (COL)"/>
    <s v="SALDANHA RIBEIRO Antonio (POR)"/>
  </r>
  <r>
    <x v="8"/>
    <d v="1970-06-07T00:00:00"/>
    <n v="12"/>
    <n v="0"/>
    <s v="12:0"/>
    <s v="Noon"/>
    <s v="Group 3"/>
    <s v="Jalisco"/>
    <s v="Guadalajara "/>
    <s v="Brazil"/>
    <n v="1"/>
    <n v="0"/>
    <s v="Home team"/>
    <s v="England"/>
    <s v="Brazil"/>
    <n v="66843"/>
    <n v="0"/>
    <n v="0"/>
    <s v="KLEIN Abraham (ISR)"/>
    <s v="YAMASAKI MALDONADO Arturo (MEX)"/>
    <s v="MACHIN Roger (FRA)"/>
  </r>
  <r>
    <x v="8"/>
    <d v="1970-06-07T00:00:00"/>
    <n v="12"/>
    <n v="0"/>
    <s v="12:0"/>
    <s v="Noon"/>
    <s v="Group 1"/>
    <s v="Estadio Azteca"/>
    <s v="Mexico City "/>
    <s v="Mexico"/>
    <n v="4"/>
    <n v="0"/>
    <s v="Home team"/>
    <s v="El Salvador"/>
    <s v="Mexico"/>
    <n v="103058"/>
    <n v="1"/>
    <n v="0"/>
    <s v="KANDIL Aly Hussein (EGY)"/>
    <s v="DUNSTAN Keith (BER)"/>
    <s v="TAYLOR John (ENG)"/>
  </r>
  <r>
    <x v="8"/>
    <d v="1970-06-10T00:00:00"/>
    <n v="16"/>
    <n v="0"/>
    <s v="16:0"/>
    <s v="Evening"/>
    <s v="Group 2"/>
    <s v="Cuauhtemoc"/>
    <s v="Puebla "/>
    <s v="Sweden"/>
    <n v="1"/>
    <n v="0"/>
    <s v="Home team"/>
    <s v="Uruguay"/>
    <s v="Sweden"/>
    <n v="18163"/>
    <n v="0"/>
    <n v="0"/>
    <s v="LANDAUER Henry (USA)"/>
    <s v="TAYLOR John (ENG)"/>
    <s v="RADULESCU Andrei (ROU)"/>
  </r>
  <r>
    <x v="8"/>
    <d v="1970-06-10T00:00:00"/>
    <n v="16"/>
    <n v="0"/>
    <s v="16:0"/>
    <s v="Evening"/>
    <s v="Group 4"/>
    <s v="Nou Camp - Estadio Leï¿½n"/>
    <s v="Leon "/>
    <s v="Germany FR"/>
    <n v="3"/>
    <n v="1"/>
    <s v="Home team"/>
    <s v="Peru"/>
    <s v="Germany FR"/>
    <n v="17875"/>
    <n v="3"/>
    <n v="1"/>
    <s v="AGUILAR ELIZALDE Abel (MEX)"/>
    <s v="ORTIZ DE MENDIBIL Jose Maria (ESP)"/>
    <s v="SBARDELLA Antonio (ITA)"/>
  </r>
  <r>
    <x v="8"/>
    <d v="1970-06-10T00:00:00"/>
    <n v="16"/>
    <n v="0"/>
    <s v="16:0"/>
    <s v="Evening"/>
    <s v="Group 3"/>
    <s v="Jalisco"/>
    <s v="Guadalajara "/>
    <s v="Brazil"/>
    <n v="3"/>
    <n v="2"/>
    <s v="Home team"/>
    <s v="Romania"/>
    <s v="Brazil"/>
    <n v="50804"/>
    <n v="2"/>
    <n v="1"/>
    <s v="MARSCHALL Ferdinand (AUT)"/>
    <s v="BARRETO RUIZ Ramon (URU)"/>
    <s v="LORAUX Vital (BEL)"/>
  </r>
  <r>
    <x v="8"/>
    <d v="1970-06-10T00:00:00"/>
    <n v="16"/>
    <n v="0"/>
    <s v="16:0"/>
    <s v="Evening"/>
    <s v="Group 1"/>
    <s v="Estadio Azteca"/>
    <s v="Mexico City "/>
    <s v="Soviet Union"/>
    <n v="2"/>
    <n v="0"/>
    <s v="Home team"/>
    <s v="El Salvador"/>
    <s v="Soviet Union"/>
    <n v="89979"/>
    <n v="0"/>
    <n v="0"/>
    <s v="HORMAZABAL DIAZ Rafael (CHI)"/>
    <s v="COEREZZA Norberto Angel (ARG)"/>
    <s v="DE MORAES Ayrton Vieira (BRA)"/>
  </r>
  <r>
    <x v="8"/>
    <d v="1970-06-11T00:00:00"/>
    <n v="16"/>
    <n v="0"/>
    <s v="16:0"/>
    <s v="Evening"/>
    <s v="Group 2"/>
    <s v="Luis Dosal"/>
    <s v="Toluca "/>
    <s v="Italy"/>
    <n v="0"/>
    <n v="0"/>
    <s v="Draw"/>
    <s v="Israel"/>
    <s v="Draw"/>
    <n v="9890"/>
    <n v="0"/>
    <n v="0"/>
    <s v="DE MORAES Ayrton Vieira (BRA)"/>
    <s v="TAREKEGN Seyoum (ETH)"/>
    <s v="TSCHENSCHER Kurt (GER)"/>
  </r>
  <r>
    <x v="8"/>
    <d v="1970-06-11T00:00:00"/>
    <n v="16"/>
    <n v="0"/>
    <s v="16:0"/>
    <s v="Evening"/>
    <s v="Group 4"/>
    <s v="Nou Camp - Estadio Leï¿½n"/>
    <s v="Leon "/>
    <s v="Bulgaria"/>
    <n v="1"/>
    <n v="1"/>
    <s v="Draw"/>
    <s v="Morocco"/>
    <s v="Draw"/>
    <n v="12299"/>
    <n v="1"/>
    <n v="0"/>
    <s v="SALDANHA RIBEIRO Antonio (POR)"/>
    <s v="BAKHRAMOV Tofik (URS)"/>
    <s v="VAN RAVENS Laurens (NED)"/>
  </r>
  <r>
    <x v="8"/>
    <d v="1970-06-11T00:00:00"/>
    <n v="16"/>
    <n v="0"/>
    <s v="16:0"/>
    <s v="Evening"/>
    <s v="Group 3"/>
    <s v="Jalisco"/>
    <s v="Guadalajara "/>
    <s v="England"/>
    <n v="1"/>
    <n v="0"/>
    <s v="Home team"/>
    <s v="Czechoslovakia"/>
    <s v="England"/>
    <n v="49292"/>
    <n v="0"/>
    <n v="0"/>
    <s v="MACHIN Roger (FRA)"/>
    <s v="EMSBERGER Gyula (HUN)"/>
    <s v="MARSCHALL Ferdinand (AUT)"/>
  </r>
  <r>
    <x v="8"/>
    <d v="1970-06-11T00:00:00"/>
    <n v="16"/>
    <n v="0"/>
    <s v="16:0"/>
    <s v="Evening"/>
    <s v="Group 1"/>
    <s v="Estadio Azteca"/>
    <s v="Mexico City "/>
    <s v="Mexico"/>
    <n v="1"/>
    <n v="0"/>
    <s v="Home team"/>
    <s v="Belgium"/>
    <s v="Mexico"/>
    <n v="108192"/>
    <n v="1"/>
    <n v="0"/>
    <s v="COEREZZA Norberto Angel (ARG)"/>
    <s v="LANDAUER Henry (USA)"/>
    <s v="HORMAZABAL DIAZ Rafael (CHI)"/>
  </r>
  <r>
    <x v="8"/>
    <d v="1970-06-14T00:00:00"/>
    <n v="12"/>
    <n v="0"/>
    <s v="12:0"/>
    <s v="Noon"/>
    <s v="Quarter-finals"/>
    <s v="Luis Dosal"/>
    <s v="Toluca "/>
    <s v="Italy"/>
    <n v="4"/>
    <n v="1"/>
    <s v="Home team"/>
    <s v="Mexico"/>
    <s v="Italy"/>
    <n v="26851"/>
    <n v="1"/>
    <n v="1"/>
    <s v="SCHEURER Ruedi (SUI)"/>
    <s v="DUNSTAN Keith (BER)"/>
    <s v="LANDAUER Henry (USA)"/>
  </r>
  <r>
    <x v="8"/>
    <d v="1970-06-14T00:00:00"/>
    <n v="12"/>
    <n v="0"/>
    <s v="12:0"/>
    <s v="Noon"/>
    <s v="Quarter-finals"/>
    <s v="Nou Camp - Estadio Leï¿½n"/>
    <s v="Leon "/>
    <s v="Germany FR"/>
    <n v="3"/>
    <n v="2"/>
    <s v="Home team"/>
    <s v="England"/>
    <s v="Germany FR"/>
    <n v="23357"/>
    <n v="0"/>
    <n v="0"/>
    <s v="COEREZZA Norberto Angel (ARG)"/>
    <s v="VELASQUEZ Guillermo (COL)"/>
    <s v="ORTIZ DE MENDIBIL Jose Maria (ESP)"/>
  </r>
  <r>
    <x v="8"/>
    <d v="1970-06-14T00:00:00"/>
    <n v="12"/>
    <n v="0"/>
    <s v="12:0"/>
    <s v="Noon"/>
    <s v="Quarter-finals"/>
    <s v="Jalisco"/>
    <s v="Guadalajara "/>
    <s v="Brazil"/>
    <n v="4"/>
    <n v="2"/>
    <s v="Home team"/>
    <s v="Peru"/>
    <s v="Brazil"/>
    <n v="54233"/>
    <n v="2"/>
    <n v="1"/>
    <s v="LORAUX Vital (BEL)"/>
    <s v="MARSCHALL Ferdinand (AUT)"/>
    <s v="EMSBERGER Gyula (HUN)"/>
  </r>
  <r>
    <x v="8"/>
    <d v="1970-06-14T00:00:00"/>
    <n v="12"/>
    <n v="0"/>
    <s v="12:0"/>
    <s v="Noon"/>
    <s v="Quarter-finals"/>
    <s v="Estadio Azteca"/>
    <s v="Mexico City "/>
    <s v="Uruguay"/>
    <n v="1"/>
    <n v="0"/>
    <s v="Home team"/>
    <s v="Soviet Union"/>
    <s v="Uruguay"/>
    <n v="26085"/>
    <n v="0"/>
    <n v="0"/>
    <s v="VAN RAVENS Laurens (NED)"/>
    <s v="DAVIDSON Bob (SCO)"/>
    <s v="GLOECKNER Rudolf (GDR)"/>
  </r>
  <r>
    <x v="8"/>
    <d v="1970-06-17T00:00:00"/>
    <n v="16"/>
    <n v="0"/>
    <s v="16:0"/>
    <s v="Evening"/>
    <s v="Semi-finals"/>
    <s v="Jalisco"/>
    <s v="Guadalajara "/>
    <s v="Brazil"/>
    <n v="3"/>
    <n v="1"/>
    <s v="Home team"/>
    <s v="Uruguay"/>
    <s v="Brazil"/>
    <n v="51261"/>
    <n v="1"/>
    <n v="1"/>
    <s v="ORTIZ DE MENDIBIL Jose Maria (ESP)"/>
    <s v="BAKHRAMOV Tofik (URS)"/>
    <s v="MARSCHALL Ferdinand (AUT)"/>
  </r>
  <r>
    <x v="8"/>
    <d v="1970-06-17T00:00:00"/>
    <n v="16"/>
    <n v="0"/>
    <s v="16:0"/>
    <s v="Evening"/>
    <s v="Semi-finals"/>
    <s v="Estadio Azteca"/>
    <s v="Mexico City "/>
    <s v="Italy"/>
    <n v="4"/>
    <n v="3"/>
    <s v="Home team"/>
    <s v="Germany FR"/>
    <s v="Italy"/>
    <n v="102444"/>
    <n v="0"/>
    <n v="0"/>
    <s v="YAMASAKI MALDONADO Arturo (MEX)"/>
    <s v="HORMAZABAL DIAZ Rafael (CHI)"/>
    <s v="VELASQUEZ Guillermo (COL)"/>
  </r>
  <r>
    <x v="8"/>
    <d v="1970-06-20T00:00:00"/>
    <n v="16"/>
    <n v="0"/>
    <s v="16:0"/>
    <s v="Evening"/>
    <s v="Match for third place"/>
    <s v="Estadio Azteca"/>
    <s v="Mexico City "/>
    <s v="Germany FR"/>
    <n v="1"/>
    <n v="0"/>
    <s v="Home team"/>
    <s v="Uruguay"/>
    <s v="Germany FR"/>
    <n v="104403"/>
    <n v="1"/>
    <n v="0"/>
    <s v="SBARDELLA Antonio (ITA)"/>
    <s v="MARSCHALL Ferdinand (AUT)"/>
    <s v="AGUILAR ELIZALDE Abel (MEX)"/>
  </r>
  <r>
    <x v="8"/>
    <d v="1970-06-21T00:00:00"/>
    <n v="12"/>
    <n v="0"/>
    <s v="12:0"/>
    <s v="Noon"/>
    <s v="Final"/>
    <s v="Estadio Azteca"/>
    <s v="Mexico City "/>
    <s v="Brazil"/>
    <n v="4"/>
    <n v="1"/>
    <s v="Home team"/>
    <s v="Italy"/>
    <s v="Brazil"/>
    <n v="107412"/>
    <n v="1"/>
    <n v="1"/>
    <s v="GLOECKNER Rudolf (GDR)"/>
    <s v="SCHEURER Ruedi (SUI)"/>
    <s v="COEREZZA Norberto Angel (ARG)"/>
  </r>
  <r>
    <x v="9"/>
    <d v="1974-06-13T00:00:00"/>
    <n v="17"/>
    <n v="0"/>
    <s v="17:0"/>
    <s v="Evening"/>
    <s v="Group 2"/>
    <s v="Waldstadion"/>
    <s v="Frankfurt/Main "/>
    <s v="Brazil"/>
    <n v="0"/>
    <n v="0"/>
    <s v="Draw"/>
    <s v="Yugoslavia"/>
    <s v="Draw"/>
    <n v="62000"/>
    <n v="0"/>
    <n v="0"/>
    <s v="SCHEURER Ruedi (SUI)"/>
    <s v="LORAUX Vital (BEL)"/>
    <s v="PESTARINO Luis (ARG)"/>
  </r>
  <r>
    <x v="9"/>
    <d v="1974-06-14T00:00:00"/>
    <n v="16"/>
    <n v="0"/>
    <s v="16:0"/>
    <s v="Evening"/>
    <s v="Group 1"/>
    <s v="Olympiastadion"/>
    <s v="Berlin West "/>
    <s v="Germany FR"/>
    <n v="1"/>
    <n v="0"/>
    <s v="Home team"/>
    <s v="Chile"/>
    <s v="Germany FR"/>
    <n v="81100"/>
    <n v="1"/>
    <n v="0"/>
    <s v="BABACAN Dogan (TUR)"/>
    <s v="TAYLOR John (ENG)"/>
    <s v="WINSEMANN Werner (CAN)"/>
  </r>
  <r>
    <x v="9"/>
    <d v="1974-06-14T00:00:00"/>
    <n v="19"/>
    <n v="30"/>
    <s v="19:30"/>
    <s v="Evening"/>
    <s v="Group 1"/>
    <s v="Volksparkstadion"/>
    <s v="Hamburg "/>
    <s v="German DR"/>
    <n v="2"/>
    <n v="0"/>
    <s v="Home team"/>
    <s v="Australia"/>
    <s v="German DR"/>
    <n v="17000"/>
    <n v="0"/>
    <n v="0"/>
    <s v="NDIAYE Youssou (SEN)"/>
    <s v="SANCHEZ IBANEZ Pablo (ESP)"/>
    <s v="DELGADO Omar (COL)"/>
  </r>
  <r>
    <x v="9"/>
    <d v="1974-06-14T00:00:00"/>
    <n v="19"/>
    <n v="30"/>
    <s v="19:30"/>
    <s v="Evening"/>
    <s v="Group 2"/>
    <s v="Westfalenstadion"/>
    <s v="Dortmund "/>
    <s v="Zaire"/>
    <n v="0"/>
    <n v="2"/>
    <s v="Away team"/>
    <s v="Scotland"/>
    <s v="Scotland"/>
    <n v="27000"/>
    <n v="0"/>
    <n v="2"/>
    <s v="SCHULENBURG Gerhard (GER)"/>
    <s v="BOSKOVIC Tony (AUS)"/>
    <s v="WEYLAND Hans Joachim (FRG)"/>
  </r>
  <r>
    <x v="9"/>
    <d v="1974-06-15T00:00:00"/>
    <n v="16"/>
    <n v="0"/>
    <s v="16:0"/>
    <s v="Evening"/>
    <s v="Group 3"/>
    <s v="Niedersachsenstadion"/>
    <s v="Hanover "/>
    <s v="Uruguay"/>
    <n v="0"/>
    <n v="2"/>
    <s v="Away team"/>
    <s v="Netherlands"/>
    <s v="Netherlands"/>
    <n v="55100"/>
    <n v="0"/>
    <n v="1"/>
    <s v="PALOTAI Karoly (HUN)"/>
    <s v="KAZAKOV Pavel (URS)"/>
    <s v="RAINEA Nicolae (ROU)"/>
  </r>
  <r>
    <x v="9"/>
    <d v="1974-06-15T00:00:00"/>
    <n v="16"/>
    <n v="0"/>
    <s v="16:0"/>
    <s v="Evening"/>
    <s v="Group 3"/>
    <s v="Rheinstadion"/>
    <s v="Dï¿½Sseldorf "/>
    <s v="Sweden"/>
    <n v="0"/>
    <n v="0"/>
    <s v="Draw"/>
    <s v="Bulgaria"/>
    <s v="Draw"/>
    <n v="23800"/>
    <n v="0"/>
    <n v="0"/>
    <s v="PEREZ NUNEZ Edison A. (PER)"/>
    <s v="GONZALEZ ARCHUNDIA Alfonso (MEX)"/>
    <s v="SUPPIAH George (SIN)"/>
  </r>
  <r>
    <x v="9"/>
    <d v="1974-06-15T00:00:00"/>
    <n v="18"/>
    <n v="0"/>
    <s v="18:0"/>
    <s v="Evening"/>
    <s v="Group 4"/>
    <s v="Olympiastadion"/>
    <s v="Munich "/>
    <s v="Italy"/>
    <n v="3"/>
    <n v="1"/>
    <s v="Home team"/>
    <s v="Haiti"/>
    <s v="Italy"/>
    <n v="53000"/>
    <n v="0"/>
    <n v="0"/>
    <s v="LLOBREGAT Vicente (VEN)"/>
    <s v="NAMDAR Jafar (IRN)"/>
    <s v="MARQUES Armando (BRA)"/>
  </r>
  <r>
    <x v="9"/>
    <d v="1974-06-15T00:00:00"/>
    <n v="18"/>
    <n v="0"/>
    <s v="18:0"/>
    <s v="Evening"/>
    <s v="Group 4"/>
    <s v="Neckarstadion"/>
    <s v="Stuttgart "/>
    <s v="Poland"/>
    <n v="3"/>
    <n v="2"/>
    <s v="Home team"/>
    <s v="Argentina"/>
    <s v="Poland"/>
    <n v="32700"/>
    <n v="2"/>
    <n v="0"/>
    <s v="THOMAS Clive (WAL)"/>
    <s v="ALDINGER Heinz (GER)"/>
    <s v="DAVIDSON Bob (SCO)"/>
  </r>
  <r>
    <x v="9"/>
    <d v="1974-06-18T00:00:00"/>
    <n v="16"/>
    <n v="0"/>
    <s v="16:0"/>
    <s v="Evening"/>
    <s v="Group 1"/>
    <s v="Volksparkstadion"/>
    <s v="Hamburg "/>
    <s v="Australia"/>
    <n v="0"/>
    <n v="3"/>
    <s v="Away team"/>
    <s v="Germany FR"/>
    <s v="Germany FR"/>
    <n v="53300"/>
    <n v="0"/>
    <n v="2"/>
    <s v="KAMEL Mahmoud (EGY)"/>
    <s v="GONZALEZ ARCHUNDIA Alfonso (MEX)"/>
    <s v="PEREZ NUNEZ Edison A. (PER)"/>
  </r>
  <r>
    <x v="9"/>
    <d v="1974-06-18T00:00:00"/>
    <n v="19"/>
    <n v="30"/>
    <s v="19:30"/>
    <s v="Evening"/>
    <s v="Group 2"/>
    <s v="Waldstadion"/>
    <s v="Frankfurt/Main "/>
    <s v="Scotland"/>
    <n v="0"/>
    <n v="0"/>
    <s v="Draw"/>
    <s v="Brazil"/>
    <s v="Draw"/>
    <n v="62000"/>
    <n v="0"/>
    <n v="0"/>
    <s v="VAN GEMERT Arie (NED)"/>
    <s v="PALOTAI Karoly (HUN)"/>
    <s v="LINEMAYR Erich (AUT)"/>
  </r>
  <r>
    <x v="9"/>
    <d v="1974-06-18T00:00:00"/>
    <n v="19"/>
    <n v="30"/>
    <s v="19:30"/>
    <s v="Evening"/>
    <s v="Group 1"/>
    <s v="Olympiastadion"/>
    <s v="Berlin West "/>
    <s v="Chile"/>
    <n v="1"/>
    <n v="1"/>
    <s v="Draw"/>
    <s v="German DR"/>
    <s v="Draw"/>
    <n v="28300"/>
    <n v="0"/>
    <n v="0"/>
    <s v="ANGONESE Aurelio (ITA)"/>
    <s v="SCHEURER Ruedi (SUI)"/>
    <s v="DAVIDSON Bob (SCO)"/>
  </r>
  <r>
    <x v="9"/>
    <d v="1974-06-18T00:00:00"/>
    <n v="19"/>
    <n v="30"/>
    <s v="19:30"/>
    <s v="Evening"/>
    <s v="Group 2"/>
    <s v="Parkstadion"/>
    <s v="Gelsenkirchen "/>
    <s v="Yugoslavia"/>
    <n v="9"/>
    <n v="0"/>
    <s v="Home team"/>
    <s v="Zaire"/>
    <s v="Yugoslavia"/>
    <n v="31700"/>
    <n v="6"/>
    <n v="0"/>
    <s v="DELGADO Omar (COL)"/>
    <s v="LLOBREGAT Vicente (VEN)"/>
    <s v="BARRETO RUIZ Ramon (URU)"/>
  </r>
  <r>
    <x v="9"/>
    <d v="1974-06-19T00:00:00"/>
    <n v="19"/>
    <n v="30"/>
    <s v="19:30"/>
    <s v="Evening"/>
    <s v="Group 3"/>
    <s v="Westfalenstadion"/>
    <s v="Dortmund "/>
    <s v="Netherlands"/>
    <n v="0"/>
    <n v="0"/>
    <s v="Draw"/>
    <s v="Sweden"/>
    <s v="Draw"/>
    <n v="53700"/>
    <n v="0"/>
    <n v="0"/>
    <s v="WINSEMANN Werner (CAN)"/>
    <s v="TSCHENSCHER Kurt (GER)"/>
    <s v="THOMAS Clive (WAL)"/>
  </r>
  <r>
    <x v="9"/>
    <d v="1974-06-19T00:00:00"/>
    <n v="19"/>
    <n v="30"/>
    <s v="19:30"/>
    <s v="Evening"/>
    <s v="Group 3"/>
    <s v="Niedersachsenstadion"/>
    <s v="Hanover "/>
    <s v="Bulgaria"/>
    <n v="1"/>
    <n v="1"/>
    <s v="Draw"/>
    <s v="Uruguay"/>
    <s v="Draw"/>
    <n v="13400"/>
    <n v="0"/>
    <n v="0"/>
    <s v="TAYLOR John (ENG)"/>
    <s v="BABACAN Dogan (TUR)"/>
    <s v="OHMSEN Klaus (GER)"/>
  </r>
  <r>
    <x v="9"/>
    <d v="1974-06-19T00:00:00"/>
    <n v="19"/>
    <n v="30"/>
    <s v="19:30"/>
    <s v="Evening"/>
    <s v="Group 4"/>
    <s v="Olympiastadion"/>
    <s v="Munich "/>
    <s v="Haiti"/>
    <n v="0"/>
    <n v="7"/>
    <s v="Away team"/>
    <s v="Poland"/>
    <s v="Poland"/>
    <n v="25300"/>
    <n v="0"/>
    <n v="5"/>
    <s v="SUPPIAH George (SIN)"/>
    <s v="BIWERSI Ferdinand (GER)"/>
    <s v="ESCHWEILER Walter (GER)"/>
  </r>
  <r>
    <x v="9"/>
    <d v="1974-06-19T00:00:00"/>
    <n v="19"/>
    <n v="30"/>
    <s v="19:30"/>
    <s v="Evening"/>
    <s v="Group 4"/>
    <s v="Neckarstadion"/>
    <s v="Stuttgart "/>
    <s v="Argentina"/>
    <n v="1"/>
    <n v="1"/>
    <s v="Draw"/>
    <s v="Italy"/>
    <s v="Draw"/>
    <n v="70100"/>
    <n v="1"/>
    <n v="1"/>
    <s v="KAZAKOV Pavel (URS)"/>
    <s v="GLOECKNER Rudolf (GDR)"/>
    <s v="RAINEA Nicolae (ROU)"/>
  </r>
  <r>
    <x v="9"/>
    <d v="1974-06-22T00:00:00"/>
    <n v="16"/>
    <n v="0"/>
    <s v="16:0"/>
    <s v="Evening"/>
    <s v="Group 2"/>
    <s v="Waldstadion"/>
    <s v="Frankfurt/Main "/>
    <s v="Scotland"/>
    <n v="1"/>
    <n v="1"/>
    <s v="Draw"/>
    <s v="Yugoslavia"/>
    <s v="Draw"/>
    <n v="56000"/>
    <n v="0"/>
    <n v="0"/>
    <s v="GONZALEZ ARCHUNDIA Alfonso (MEX)"/>
    <s v="GLOECKNER Rudolf (GDR)"/>
    <s v="TSCHENSCHER Kurt (GER)"/>
  </r>
  <r>
    <x v="9"/>
    <d v="1974-06-22T00:00:00"/>
    <n v="16"/>
    <n v="0"/>
    <s v="16:0"/>
    <s v="Evening"/>
    <s v="Group 1"/>
    <s v="Olympiastadion"/>
    <s v="Berlin West "/>
    <s v="Australia"/>
    <n v="0"/>
    <n v="0"/>
    <s v="Draw"/>
    <s v="Chile"/>
    <s v="Draw"/>
    <n v="17400"/>
    <n v="0"/>
    <n v="0"/>
    <s v="NAMDAR Jafar (IRN)"/>
    <s v="LORAUX Vital (BEL)"/>
    <s v="VAN GEMERT Arie (NED)"/>
  </r>
  <r>
    <x v="9"/>
    <d v="1974-06-22T00:00:00"/>
    <n v="16"/>
    <n v="0"/>
    <s v="16:0"/>
    <s v="Evening"/>
    <s v="Group 2"/>
    <s v="Parkstadion"/>
    <s v="Gelsenkirchen "/>
    <s v="Zaire"/>
    <n v="0"/>
    <n v="3"/>
    <s v="Away team"/>
    <s v="Brazil"/>
    <s v="Brazil"/>
    <n v="36200"/>
    <n v="0"/>
    <n v="1"/>
    <s v="RAINEA Nicolae (ROU)"/>
    <s v="ANGONESE Aurelio (ITA)"/>
    <s v="OHMSEN Klaus (GER)"/>
  </r>
  <r>
    <x v="9"/>
    <d v="1974-06-22T00:00:00"/>
    <n v="19"/>
    <n v="30"/>
    <s v="19:30"/>
    <s v="Evening"/>
    <s v="Group 1"/>
    <s v="Volksparkstadion"/>
    <s v="Hamburg "/>
    <s v="German DR"/>
    <n v="1"/>
    <n v="0"/>
    <s v="Home team"/>
    <s v="Germany FR"/>
    <s v="German DR"/>
    <n v="60200"/>
    <n v="0"/>
    <n v="0"/>
    <s v="BARRETO RUIZ Ramon (URU)"/>
    <s v="MARQUES Armando (BRA)"/>
    <s v="PESTARINO Luis (ARG)"/>
  </r>
  <r>
    <x v="9"/>
    <d v="1974-06-23T00:00:00"/>
    <n v="16"/>
    <n v="0"/>
    <s v="16:0"/>
    <s v="Evening"/>
    <s v="Group 3"/>
    <s v="Westfalenstadion"/>
    <s v="Dortmund "/>
    <s v="Bulgaria"/>
    <n v="1"/>
    <n v="4"/>
    <s v="Away team"/>
    <s v="Netherlands"/>
    <s v="Netherlands"/>
    <n v="53300"/>
    <n v="0"/>
    <n v="2"/>
    <s v="BOSKOVIC Tony (AUS)"/>
    <s v="BIWERSI Ferdinand (GER)"/>
    <s v="ESCHWEILER Walter (GER)"/>
  </r>
  <r>
    <x v="9"/>
    <d v="1974-06-23T00:00:00"/>
    <n v="16"/>
    <n v="0"/>
    <s v="16:0"/>
    <s v="Evening"/>
    <s v="Group 4"/>
    <s v="Olympiastadion"/>
    <s v="Munich "/>
    <s v="Argentina"/>
    <n v="4"/>
    <n v="1"/>
    <s v="Home team"/>
    <s v="Haiti"/>
    <s v="Argentina"/>
    <n v="25900"/>
    <n v="2"/>
    <n v="0"/>
    <s v="SANCHEZ IBANEZ Pablo (ESP)"/>
    <s v="KAMEL Mahmoud (EGY)"/>
    <s v="NDIAYE Birame (SEN)"/>
  </r>
  <r>
    <x v="9"/>
    <d v="1974-06-23T00:00:00"/>
    <n v="16"/>
    <n v="0"/>
    <s v="16:0"/>
    <s v="Evening"/>
    <s v="Group 3"/>
    <s v="Rheinstadion"/>
    <s v="Dï¿½Sseldorf "/>
    <s v="Sweden"/>
    <n v="3"/>
    <n v="0"/>
    <s v="Home team"/>
    <s v="Uruguay"/>
    <s v="Sweden"/>
    <n v="28300"/>
    <n v="0"/>
    <n v="0"/>
    <s v="LINEMAYR Erich (AUT)"/>
    <s v="LLOBREGAT Vicente (VEN)"/>
    <s v="ALDINGER Heinz (GER)"/>
  </r>
  <r>
    <x v="9"/>
    <d v="1974-06-23T00:00:00"/>
    <n v="16"/>
    <n v="0"/>
    <s v="16:0"/>
    <s v="Evening"/>
    <s v="Group 4"/>
    <s v="Neckarstadion"/>
    <s v="Stuttgart "/>
    <s v="Poland"/>
    <n v="2"/>
    <n v="1"/>
    <s v="Home team"/>
    <s v="Italy"/>
    <s v="Poland"/>
    <n v="70100"/>
    <n v="2"/>
    <n v="0"/>
    <s v="WEYLAND Hans Joachim (FRG)"/>
    <s v="WINSEMANN Werner (CAN)"/>
    <s v="SCHULENBURG Gerhard (GER)"/>
  </r>
  <r>
    <x v="9"/>
    <d v="1974-06-26T00:00:00"/>
    <n v="16"/>
    <n v="0"/>
    <s v="16:0"/>
    <s v="Evening"/>
    <s v="Group B"/>
    <s v="Rheinstadion"/>
    <s v="Dï¿½Sseldorf "/>
    <s v="Yugoslavia"/>
    <n v="0"/>
    <n v="2"/>
    <s v="Away team"/>
    <s v="Germany FR"/>
    <s v="Germany FR"/>
    <n v="67385"/>
    <n v="0"/>
    <n v="1"/>
    <s v="MARQUES Armando (BRA)"/>
    <s v="ANGONESE Aurelio (ITA)"/>
    <s v="PEREZ NUNEZ Edison A. (PER)"/>
  </r>
  <r>
    <x v="9"/>
    <d v="1974-06-26T00:00:00"/>
    <n v="19"/>
    <n v="30"/>
    <s v="19:30"/>
    <s v="Evening"/>
    <s v="Group A"/>
    <s v="Niedersachsenstadion"/>
    <s v="Hanover "/>
    <s v="Brazil"/>
    <n v="1"/>
    <n v="0"/>
    <s v="Home team"/>
    <s v="German DR"/>
    <s v="Brazil"/>
    <n v="59863"/>
    <n v="0"/>
    <n v="0"/>
    <s v="THOMAS Clive (WAL)"/>
    <s v="BABACAN Dogan (TUR)"/>
    <s v="BOSKOVIC Tony (AUS)"/>
  </r>
  <r>
    <x v="9"/>
    <d v="1974-06-26T00:00:00"/>
    <n v="19"/>
    <n v="30"/>
    <s v="19:30"/>
    <s v="Evening"/>
    <s v="Group A"/>
    <s v="Parkstadion"/>
    <s v="Gelsenkirchen "/>
    <s v="Netherlands"/>
    <n v="4"/>
    <n v="0"/>
    <s v="Home team"/>
    <s v="Argentina"/>
    <s v="Netherlands"/>
    <n v="56548"/>
    <n v="2"/>
    <n v="0"/>
    <s v="DAVIDSON Bob (SCO)"/>
    <s v="TSCHENSCHER Kurt (GER)"/>
    <s v="KAZAKOV Pavel (URS)"/>
  </r>
  <r>
    <x v="9"/>
    <d v="1974-06-26T00:00:00"/>
    <n v="19"/>
    <n v="30"/>
    <s v="19:30"/>
    <s v="Evening"/>
    <s v="Group B"/>
    <s v="Neckarstadion"/>
    <s v="Stuttgart "/>
    <s v="Sweden"/>
    <n v="0"/>
    <n v="1"/>
    <s v="Away team"/>
    <s v="Poland"/>
    <s v="Poland"/>
    <n v="44955"/>
    <n v="0"/>
    <n v="1"/>
    <s v="BARRETO RUIZ Ramon (URU)"/>
    <s v="GONZALEZ ARCHUNDIA Alfonso (MEX)"/>
    <s v="PESTARINO Luis (ARG)"/>
  </r>
  <r>
    <x v="9"/>
    <d v="1974-06-30T00:00:00"/>
    <n v="16"/>
    <n v="0"/>
    <s v="16:0"/>
    <s v="Evening"/>
    <s v="Group A"/>
    <s v="Niedersachsenstadion"/>
    <s v="Hanover "/>
    <s v="Argentina"/>
    <n v="1"/>
    <n v="2"/>
    <s v="Away team"/>
    <s v="Brazil"/>
    <s v="Brazil"/>
    <n v="39400"/>
    <n v="1"/>
    <n v="1"/>
    <s v="LORAUX Vital (BEL)"/>
    <s v="NDIAYE Birame (SEN)"/>
    <s v="TAYLOR John (ENG)"/>
  </r>
  <r>
    <x v="9"/>
    <d v="1974-06-30T00:00:00"/>
    <n v="16"/>
    <n v="0"/>
    <s v="16:0"/>
    <s v="Evening"/>
    <s v="Group B"/>
    <s v="Waldstadion"/>
    <s v="Frankfurt/Main "/>
    <s v="Poland"/>
    <n v="2"/>
    <n v="1"/>
    <s v="Home team"/>
    <s v="Yugoslavia"/>
    <s v="Poland"/>
    <n v="58000"/>
    <n v="1"/>
    <n v="1"/>
    <s v="GLOECKNER Rudolf (GDR)"/>
    <s v="MARQUES Armando (BRA)"/>
    <s v="WINSEMANN Werner (CAN)"/>
  </r>
  <r>
    <x v="9"/>
    <d v="1974-06-30T00:00:00"/>
    <n v="16"/>
    <n v="0"/>
    <s v="16:0"/>
    <s v="Evening"/>
    <s v="Group A"/>
    <s v="Parkstadion"/>
    <s v="Gelsenkirchen "/>
    <s v="German DR"/>
    <n v="0"/>
    <n v="2"/>
    <s v="Away team"/>
    <s v="Netherlands"/>
    <s v="Netherlands"/>
    <n v="68348"/>
    <n v="0"/>
    <n v="1"/>
    <s v="SCHEURER Ruedi (SUI)"/>
    <s v="LINEMAYR Erich (AUT)"/>
    <s v="DELGADO Omar (COL)"/>
  </r>
  <r>
    <x v="9"/>
    <d v="1974-06-30T00:00:00"/>
    <n v="19"/>
    <n v="30"/>
    <s v="19:30"/>
    <s v="Evening"/>
    <s v="Group B"/>
    <s v="Rheinstadion"/>
    <s v="Dï¿½Sseldorf "/>
    <s v="Germany FR"/>
    <n v="4"/>
    <n v="2"/>
    <s v="Home team"/>
    <s v="Sweden"/>
    <s v="Germany FR"/>
    <n v="67800"/>
    <n v="0"/>
    <n v="1"/>
    <s v="KAZAKOV Pavel (URS)"/>
    <s v="RAINEA Nicolae (ROU)"/>
    <s v="SANCHEZ IBANEZ Pablo (ESP)"/>
  </r>
  <r>
    <x v="9"/>
    <d v="1974-07-03T00:00:00"/>
    <n v="17"/>
    <n v="0"/>
    <s v="17:0"/>
    <s v="Evening"/>
    <s v="Group B"/>
    <s v="Waldstadion"/>
    <s v="Frankfurt/Main "/>
    <s v="Poland"/>
    <n v="0"/>
    <n v="1"/>
    <s v="Away team"/>
    <s v="Germany FR"/>
    <s v="Germany FR"/>
    <n v="62000"/>
    <n v="0"/>
    <n v="0"/>
    <s v="LINEMAYR Erich (AUT)"/>
    <s v="PALOTAI Karoly (HUN)"/>
    <s v="SCHEURER Ruedi (SUI)"/>
  </r>
  <r>
    <x v="9"/>
    <d v="1974-07-03T00:00:00"/>
    <n v="19"/>
    <n v="30"/>
    <s v="19:30"/>
    <s v="Evening"/>
    <s v="Group A"/>
    <s v="Westfalenstadion"/>
    <s v="Dortmund "/>
    <s v="Netherlands"/>
    <n v="2"/>
    <n v="0"/>
    <s v="Home team"/>
    <s v="Brazil"/>
    <s v="Netherlands"/>
    <n v="53700"/>
    <n v="0"/>
    <n v="0"/>
    <s v="TSCHENSCHER Kurt (GER)"/>
    <s v="DAVIDSON Bob (SCO)"/>
    <s v="SUPPIAH George (SIN)"/>
  </r>
  <r>
    <x v="9"/>
    <d v="1974-07-03T00:00:00"/>
    <n v="19"/>
    <n v="30"/>
    <s v="19:30"/>
    <s v="Evening"/>
    <s v="Group A"/>
    <s v="Parkstadion"/>
    <s v="Gelsenkirchen "/>
    <s v="Argentina"/>
    <n v="1"/>
    <n v="1"/>
    <s v="Draw"/>
    <s v="German DR"/>
    <s v="Draw"/>
    <n v="54254"/>
    <n v="1"/>
    <n v="1"/>
    <s v="TAYLOR John (ENG)"/>
    <s v="KAMEL Mahmoud (EGY)"/>
    <s v="THOMAS Clive (WAL)"/>
  </r>
  <r>
    <x v="9"/>
    <d v="1974-07-03T00:00:00"/>
    <n v="19"/>
    <n v="30"/>
    <s v="19:30"/>
    <s v="Evening"/>
    <s v="Group B"/>
    <s v="Rheinstadion"/>
    <s v="Dï¿½Sseldorf "/>
    <s v="Sweden"/>
    <n v="2"/>
    <n v="1"/>
    <s v="Home team"/>
    <s v="Yugoslavia"/>
    <s v="Sweden"/>
    <n v="41300"/>
    <n v="1"/>
    <n v="1"/>
    <s v="PESTARINO Luis (ARG)"/>
    <s v="BARRETO RUIZ Ramon (URU)"/>
    <s v="LLOBREGAT Vicente (VEN)"/>
  </r>
  <r>
    <x v="9"/>
    <d v="1974-07-06T00:00:00"/>
    <n v="16"/>
    <n v="0"/>
    <s v="16:0"/>
    <s v="Evening"/>
    <s v="Match for third place"/>
    <s v="Olympiastadion"/>
    <s v="Munich "/>
    <s v="Brazil"/>
    <n v="0"/>
    <n v="1"/>
    <s v="Away team"/>
    <s v="Poland"/>
    <s v="Poland"/>
    <n v="77100"/>
    <n v="0"/>
    <n v="0"/>
    <s v="ANGONESE Aurelio (ITA)"/>
    <s v="NAMDAR Jafar (IRN)"/>
    <s v="NDIAYE Birame (SEN)"/>
  </r>
  <r>
    <x v="9"/>
    <d v="1974-07-07T00:00:00"/>
    <n v="16"/>
    <n v="0"/>
    <s v="16:0"/>
    <s v="Evening"/>
    <s v="Final"/>
    <s v="Olympiastadion"/>
    <s v="Munich "/>
    <s v="Netherlands"/>
    <n v="1"/>
    <n v="2"/>
    <s v="Away team"/>
    <s v="Germany FR"/>
    <s v="Germany FR"/>
    <n v="78200"/>
    <n v="1"/>
    <n v="2"/>
    <s v="TAYLOR John (ENG)"/>
    <s v="GONZALEZ ARCHUNDIA Alfonso (MEX)"/>
    <s v="BARRETO RUIZ Ramon (URU)"/>
  </r>
  <r>
    <x v="10"/>
    <d v="1978-06-01T00:00:00"/>
    <n v="15"/>
    <n v="0"/>
    <s v="15:0"/>
    <s v="Noon"/>
    <s v="Group 2"/>
    <s v="El Monumental - Estadio Monumental Antonio Vespuci"/>
    <s v="Buenos Aires "/>
    <s v="Germany FR"/>
    <n v="0"/>
    <n v="0"/>
    <s v="Draw"/>
    <s v="Poland"/>
    <s v="Draw"/>
    <n v="67579"/>
    <n v="0"/>
    <n v="0"/>
    <s v="COEREZZA Norberto Angel (ARG)"/>
    <s v="ITHURRALDE Arturo Andres (ARG)"/>
    <s v="COMESANA Miguel (ARG)"/>
  </r>
  <r>
    <x v="10"/>
    <d v="1978-06-02T00:00:00"/>
    <n v="13"/>
    <n v="45"/>
    <s v="13:45"/>
    <s v="Noon"/>
    <s v="Group 1"/>
    <s v="Estadio Josï¿½ Marï¿½a Minella"/>
    <s v="Mar Del Plata "/>
    <s v="Italy"/>
    <n v="2"/>
    <n v="1"/>
    <s v="Home team"/>
    <s v="France"/>
    <s v="Italy"/>
    <n v="42373"/>
    <n v="1"/>
    <n v="1"/>
    <s v="RAINEA Nicolae (ROU)"/>
    <s v="LINEMAYR Erich (AUT)"/>
    <s v="SILVAGNO CAVANNA Juan (CHI)"/>
  </r>
  <r>
    <x v="10"/>
    <d v="1978-06-02T00:00:00"/>
    <n v="16"/>
    <n v="45"/>
    <s v="16:45"/>
    <s v="Evening"/>
    <s v="Group 2"/>
    <s v="Arroyito - Estadio Dr. Lisandro de la Torre"/>
    <s v="Rosario "/>
    <s v="Tunisia"/>
    <n v="3"/>
    <n v="1"/>
    <s v="Home team"/>
    <s v="Mexico"/>
    <s v="Tunisia"/>
    <n v="17396"/>
    <n v="0"/>
    <n v="1"/>
    <s v="GORDON John (SCO)"/>
    <s v="DUBACH Jean (SUI)"/>
    <s v="GONELLA Sergio (ITA)"/>
  </r>
  <r>
    <x v="10"/>
    <d v="1978-06-02T00:00:00"/>
    <n v="19"/>
    <n v="15"/>
    <s v="19:15"/>
    <s v="Evening"/>
    <s v="Group 1"/>
    <s v="El Monumental - Estadio Monumental Antonio Vespuci"/>
    <s v="Buenos Aires "/>
    <s v="Argentina"/>
    <n v="2"/>
    <n v="1"/>
    <s v="Home team"/>
    <s v="Hungary"/>
    <s v="Argentina"/>
    <n v="71615"/>
    <n v="1"/>
    <n v="1"/>
    <s v="GARRIDO Antonio (POR)"/>
    <s v="NDIAYE Youssou (SEN)"/>
    <s v="PARTRIDGE Pat (ENG)"/>
  </r>
  <r>
    <x v="10"/>
    <d v="1978-06-03T00:00:00"/>
    <n v="13"/>
    <n v="45"/>
    <s v="13:45"/>
    <s v="Noon"/>
    <s v="Group 3"/>
    <s v="Estadio Josï¿½ Marï¿½a Minella"/>
    <s v="Mar Del Plata "/>
    <s v="Sweden"/>
    <n v="1"/>
    <n v="1"/>
    <s v="Draw"/>
    <s v="Brazil"/>
    <s v="Draw"/>
    <n v="32569"/>
    <n v="1"/>
    <n v="1"/>
    <s v="THOMAS Clive (WAL)"/>
    <s v="JARGUZ Alojzy (POL)"/>
    <s v="NAMDAR Jafar (IRN)"/>
  </r>
  <r>
    <x v="10"/>
    <d v="1978-06-03T00:00:00"/>
    <n v="13"/>
    <n v="45"/>
    <s v="13:45"/>
    <s v="Noon"/>
    <s v="Group 3"/>
    <s v="Jose Amalfitani"/>
    <s v="Buenos Aires "/>
    <s v="Austria"/>
    <n v="2"/>
    <n v="1"/>
    <s v="Home team"/>
    <s v="Spain"/>
    <s v="Austria"/>
    <n v="40841"/>
    <n v="1"/>
    <n v="1"/>
    <s v="PALOTAI Karoly (HUN)"/>
    <s v="BARRETO RUIZ Ramon (URU)"/>
    <s v="IVANOV Anatoly (URS)"/>
  </r>
  <r>
    <x v="10"/>
    <d v="1978-06-03T00:00:00"/>
    <n v="16"/>
    <n v="45"/>
    <s v="16:45"/>
    <s v="Evening"/>
    <s v="Group 4"/>
    <s v="Estadio Olï¿½mpico Chateau Carreras"/>
    <s v="Cordoba "/>
    <s v="Peru"/>
    <n v="3"/>
    <n v="1"/>
    <s v="Home team"/>
    <s v="Scotland"/>
    <s v="Peru"/>
    <n v="37927"/>
    <n v="1"/>
    <n v="1"/>
    <s v="ERIKSSON Ulf (SWE)"/>
    <s v="GEBREYESUS DIFUE Tesfaye (ERI)"/>
    <s v="MARTINEZ Angel (ESP)"/>
  </r>
  <r>
    <x v="10"/>
    <d v="1978-06-03T00:00:00"/>
    <n v="16"/>
    <n v="45"/>
    <s v="16:45"/>
    <s v="Evening"/>
    <s v="Group 4"/>
    <s v="San Martin"/>
    <s v="Mendoza "/>
    <s v="Netherlands"/>
    <n v="3"/>
    <n v="0"/>
    <s v="Home team"/>
    <s v="IR Iran"/>
    <s v="Netherlands"/>
    <n v="33431"/>
    <n v="1"/>
    <n v="0"/>
    <s v="GONZALEZ ARCHUNDIA Alfonso (MEX)"/>
    <s v="WURTZ Robert (FRA)"/>
    <s v="COMESANA Miguel (ARG)"/>
  </r>
  <r>
    <x v="10"/>
    <d v="1978-06-06T00:00:00"/>
    <n v="13"/>
    <n v="45"/>
    <s v="13:45"/>
    <s v="Noon"/>
    <s v="Group 1"/>
    <s v="Estadio Josï¿½ Marï¿½a Minella"/>
    <s v="Mar Del Plata "/>
    <s v="Italy"/>
    <n v="3"/>
    <n v="1"/>
    <s v="Home team"/>
    <s v="Hungary"/>
    <s v="Italy"/>
    <n v="26533"/>
    <n v="2"/>
    <n v="0"/>
    <s v="BARRETO RUIZ Ramon (URU)"/>
    <s v="BIWERSI Ferdinand (GER)"/>
    <s v="GORDON John (SCO)"/>
  </r>
  <r>
    <x v="10"/>
    <d v="1978-06-06T00:00:00"/>
    <n v="16"/>
    <n v="45"/>
    <s v="16:45"/>
    <s v="Evening"/>
    <s v="Group 2"/>
    <s v="Arroyito - Estadio Dr. Lisandro de la Torre"/>
    <s v="Rosario "/>
    <s v="Poland"/>
    <n v="1"/>
    <n v="0"/>
    <s v="Home team"/>
    <s v="Tunisia"/>
    <s v="Poland"/>
    <n v="9624"/>
    <n v="1"/>
    <n v="0"/>
    <s v="MARTINEZ Angel (ESP)"/>
    <s v="PESTARINO Luis (ARG)"/>
    <s v="THOMAS Clive (WAL)"/>
  </r>
  <r>
    <x v="10"/>
    <d v="1978-06-06T00:00:00"/>
    <n v="16"/>
    <n v="45"/>
    <s v="16:45"/>
    <s v="Evening"/>
    <s v="Group 2"/>
    <s v="Estadio Olï¿½mpico Chateau Carreras"/>
    <s v="Cordoba "/>
    <s v="Germany FR"/>
    <n v="6"/>
    <n v="0"/>
    <s v="Home team"/>
    <s v="Mexico"/>
    <s v="Germany FR"/>
    <n v="35258"/>
    <n v="4"/>
    <n v="0"/>
    <s v="BOUZO Farouk (SYR)"/>
    <s v="GARRIDO Antonio (POR)"/>
    <s v="RION Francis (BEL)"/>
  </r>
  <r>
    <x v="10"/>
    <d v="1978-06-06T00:00:00"/>
    <n v="19"/>
    <n v="15"/>
    <s v="19:15"/>
    <s v="Evening"/>
    <s v="Group 1"/>
    <s v="El Monumental - Estadio Monumental Antonio Vespuci"/>
    <s v="Buenos Aires "/>
    <s v="Argentina"/>
    <n v="2"/>
    <n v="1"/>
    <s v="Home team"/>
    <s v="France"/>
    <s v="Argentina"/>
    <n v="71666"/>
    <n v="1"/>
    <n v="0"/>
    <s v="DUBACH Jean (SUI)"/>
    <s v="OROZCO GUERRERO Cesar (PER)"/>
    <s v="WINSEMANN Werner (CAN)"/>
  </r>
  <r>
    <x v="10"/>
    <d v="1978-06-07T00:00:00"/>
    <n v="13"/>
    <n v="45"/>
    <s v="13:45"/>
    <s v="Noon"/>
    <s v="Group 3"/>
    <s v="Estadio Josï¿½ Marï¿½a Minella"/>
    <s v="Mar Del Plata "/>
    <s v="Brazil"/>
    <n v="0"/>
    <n v="0"/>
    <s v="Draw"/>
    <s v="Spain"/>
    <s v="Draw"/>
    <n v="34771"/>
    <n v="0"/>
    <n v="0"/>
    <s v="GONELLA Sergio (ITA)"/>
    <s v="KLEIN Abraham (ISR)"/>
    <s v="ITHURRALDE Arturo Andres (ARG)"/>
  </r>
  <r>
    <x v="10"/>
    <d v="1978-06-07T00:00:00"/>
    <n v="13"/>
    <n v="45"/>
    <s v="13:45"/>
    <s v="Noon"/>
    <s v="Group 3"/>
    <s v="Jose Amalfitani"/>
    <s v="Buenos Aires "/>
    <s v="Austria"/>
    <n v="1"/>
    <n v="0"/>
    <s v="Home team"/>
    <s v="Sweden"/>
    <s v="Austria"/>
    <n v="41424"/>
    <n v="1"/>
    <n v="0"/>
    <s v="CORVER Charles (NED)"/>
    <s v="MAKSIMOVIC Dusan (SCG)"/>
    <s v="SEOUDI Hedi (TUN)"/>
  </r>
  <r>
    <x v="10"/>
    <d v="1978-06-07T00:00:00"/>
    <n v="16"/>
    <n v="45"/>
    <s v="16:45"/>
    <s v="Evening"/>
    <s v="Group 4"/>
    <s v="Estadio Olï¿½mpico Chateau Carreras"/>
    <s v="Cordoba "/>
    <s v="Scotland"/>
    <n v="1"/>
    <n v="1"/>
    <s v="Draw"/>
    <s v="IR Iran"/>
    <s v="Draw"/>
    <n v="7938"/>
    <n v="1"/>
    <n v="0"/>
    <s v="NDIAYE Youssou (SEN)"/>
    <s v="RAINEA Nicolae (ROU)"/>
    <s v="COELHO Arnaldo (BRA)"/>
  </r>
  <r>
    <x v="10"/>
    <d v="1978-06-07T00:00:00"/>
    <n v="16"/>
    <n v="45"/>
    <s v="16:45"/>
    <s v="Evening"/>
    <s v="Group 4"/>
    <s v="San Martin"/>
    <s v="Mendoza "/>
    <s v="Netherlands"/>
    <n v="0"/>
    <n v="0"/>
    <s v="Draw"/>
    <s v="Peru"/>
    <s v="Draw"/>
    <n v="28125"/>
    <n v="0"/>
    <n v="0"/>
    <s v="PROKOP Adolf (GDR)"/>
    <s v="COEREZZA Norberto Angel (ARG)"/>
    <s v="IVANOV Anatoly (URS)"/>
  </r>
  <r>
    <x v="10"/>
    <d v="1978-06-10T00:00:00"/>
    <n v="15"/>
    <n v="10"/>
    <s v="15:10"/>
    <s v="Noon"/>
    <s v="Group 1"/>
    <s v="Estadio Josï¿½ Marï¿½a Minella"/>
    <s v="Mar Del Plata "/>
    <s v="France"/>
    <n v="3"/>
    <n v="1"/>
    <s v="Home team"/>
    <s v="Hungary"/>
    <s v="France"/>
    <n v="23127"/>
    <n v="3"/>
    <n v="1"/>
    <s v="COELHO Arnaldo (BRA)"/>
    <s v="PARTRIDGE Pat (ENG)"/>
    <s v="SILVAGNO CAVANNA Juan (CHI)"/>
  </r>
  <r>
    <x v="10"/>
    <d v="1978-06-10T00:00:00"/>
    <n v="16"/>
    <n v="45"/>
    <s v="16:45"/>
    <s v="Evening"/>
    <s v="Group 2"/>
    <s v="Arroyito - Estadio Dr. Lisandro de la Torre"/>
    <s v="Rosario "/>
    <s v="Poland"/>
    <n v="3"/>
    <n v="1"/>
    <s v="Home team"/>
    <s v="Mexico"/>
    <s v="Poland"/>
    <n v="22651"/>
    <n v="1"/>
    <n v="0"/>
    <s v="NAMDAR Jafar (IRN)"/>
    <s v="ERIKSSON Ulf (SWE)"/>
    <s v="CORVER Charles (NED)"/>
  </r>
  <r>
    <x v="10"/>
    <d v="1978-06-10T00:00:00"/>
    <n v="16"/>
    <n v="45"/>
    <s v="16:45"/>
    <s v="Evening"/>
    <s v="Group 2"/>
    <s v="Estadio Olï¿½mpico Chateau Carreras"/>
    <s v="Cordoba "/>
    <s v="Germany FR"/>
    <n v="0"/>
    <n v="0"/>
    <s v="Draw"/>
    <s v="Tunisia"/>
    <s v="Draw"/>
    <n v="30667"/>
    <n v="0"/>
    <n v="0"/>
    <s v="OROZCO GUERRERO Cesar (PER)"/>
    <s v="COMESANA Miguel (ARG)"/>
    <s v="PESTARINO Luis (ARG)"/>
  </r>
  <r>
    <x v="10"/>
    <d v="1978-06-10T00:00:00"/>
    <n v="19"/>
    <n v="15"/>
    <s v="19:15"/>
    <s v="Evening"/>
    <s v="Group 1"/>
    <s v="El Monumental - Estadio Monumental Antonio Vespuci"/>
    <s v="Buenos Aires "/>
    <s v="Italy"/>
    <n v="1"/>
    <n v="0"/>
    <s v="Home team"/>
    <s v="Argentina"/>
    <s v="Italy"/>
    <n v="71712"/>
    <n v="0"/>
    <n v="0"/>
    <s v="KLEIN Abraham (ISR)"/>
    <s v="GONZALEZ ARCHUNDIA Alfonso (MEX)"/>
    <s v="RION Francis (BEL)"/>
  </r>
  <r>
    <x v="10"/>
    <d v="1978-06-11T00:00:00"/>
    <n v="13"/>
    <n v="45"/>
    <s v="13:45"/>
    <s v="Noon"/>
    <s v="Group 3"/>
    <s v="Estadio Josï¿½ Marï¿½a Minella"/>
    <s v="Mar Del Plata "/>
    <s v="Brazil"/>
    <n v="1"/>
    <n v="0"/>
    <s v="Home team"/>
    <s v="Austria"/>
    <s v="Brazil"/>
    <n v="35221"/>
    <n v="1"/>
    <n v="0"/>
    <s v="WURTZ Robert (FRA)"/>
    <s v="BOUZO Farouk (SYR)"/>
    <s v="GEBREYESUS DIFUE Tesfaye (ERI)"/>
  </r>
  <r>
    <x v="10"/>
    <d v="1978-06-11T00:00:00"/>
    <n v="13"/>
    <n v="45"/>
    <s v="13:45"/>
    <s v="Noon"/>
    <s v="Group 3"/>
    <s v="Jose Amalfitani"/>
    <s v="Buenos Aires "/>
    <s v="Spain"/>
    <n v="1"/>
    <n v="0"/>
    <s v="Home team"/>
    <s v="Sweden"/>
    <s v="Spain"/>
    <n v="42132"/>
    <n v="0"/>
    <n v="0"/>
    <s v="BIWERSI Ferdinand (GER)"/>
    <s v="ITHURRALDE Arturo Andres (ARG)"/>
    <s v="PROKOP Adolf (GDR)"/>
  </r>
  <r>
    <x v="10"/>
    <d v="1978-06-11T00:00:00"/>
    <n v="16"/>
    <n v="45"/>
    <s v="16:45"/>
    <s v="Evening"/>
    <s v="Group 4"/>
    <s v="Estadio Olï¿½mpico Chateau Carreras"/>
    <s v="Cordoba "/>
    <s v="Peru"/>
    <n v="4"/>
    <n v="1"/>
    <s v="Home team"/>
    <s v="Iran"/>
    <s v="Peru"/>
    <n v="21262"/>
    <n v="3"/>
    <n v="1"/>
    <s v="JARGUZ Alojzy (POL)"/>
    <s v="MAKSIMOVIC Dusan (SCG)"/>
    <s v="WINSEMANN Werner (CAN)"/>
  </r>
  <r>
    <x v="10"/>
    <d v="1978-06-11T00:00:00"/>
    <n v="16"/>
    <n v="45"/>
    <s v="16:45"/>
    <s v="Evening"/>
    <s v="Group 4"/>
    <s v="San Martin"/>
    <s v="Mendoza "/>
    <s v="Scotland"/>
    <n v="3"/>
    <n v="2"/>
    <s v="Home team"/>
    <s v="Netherlands"/>
    <s v="Scotland"/>
    <n v="35130"/>
    <n v="1"/>
    <n v="1"/>
    <s v="LINEMAYR Erich (AUT)"/>
    <s v="PALOTAI Karoly (HUN)"/>
    <s v="SEOUDI Hedi (TUN)"/>
  </r>
  <r>
    <x v="10"/>
    <d v="1978-06-14T00:00:00"/>
    <n v="13"/>
    <n v="45"/>
    <s v="13:45"/>
    <s v="Noon"/>
    <s v="Group A"/>
    <s v="El Monumental - Estadio Monumental Antonio Vespuci"/>
    <s v="Buenos Aires "/>
    <s v="Germany FR"/>
    <n v="0"/>
    <n v="0"/>
    <s v="Draw"/>
    <s v="Italy"/>
    <s v="Draw"/>
    <n v="67547"/>
    <n v="0"/>
    <n v="0"/>
    <s v="MAKSIMOVIC Dusan (SCG)"/>
    <s v="GONZALEZ ARCHUNDIA Alfonso (MEX)"/>
    <s v="COMESANA Miguel (ARG)"/>
  </r>
  <r>
    <x v="10"/>
    <d v="1978-06-14T00:00:00"/>
    <n v="13"/>
    <n v="45"/>
    <s v="13:45"/>
    <s v="Noon"/>
    <s v="Group A"/>
    <s v="Estadio Olï¿½mpico Chateau Carreras"/>
    <s v="Cordoba "/>
    <s v="Netherlands"/>
    <n v="5"/>
    <n v="1"/>
    <s v="Home team"/>
    <s v="Austria"/>
    <s v="Netherlands"/>
    <n v="25050"/>
    <n v="3"/>
    <n v="0"/>
    <s v="GORDON John (SCO)"/>
    <s v="ITHURRALDE Arturo Andres (ARG)"/>
    <s v="BOUZO Farouk (SYR)"/>
  </r>
  <r>
    <x v="10"/>
    <d v="1978-06-14T00:00:00"/>
    <n v="16"/>
    <n v="45"/>
    <s v="16:45"/>
    <s v="Evening"/>
    <s v="Group B"/>
    <s v="San Martin"/>
    <s v="Mendoza "/>
    <s v="Brazil"/>
    <n v="3"/>
    <n v="0"/>
    <s v="Home team"/>
    <s v="Peru"/>
    <s v="Brazil"/>
    <n v="31278"/>
    <n v="2"/>
    <n v="0"/>
    <s v="RAINEA Nicolae (ROU)"/>
    <s v="DUBACH Jean (SUI)"/>
    <s v="WINSEMANN Werner (CAN)"/>
  </r>
  <r>
    <x v="10"/>
    <d v="1978-06-14T00:00:00"/>
    <n v="19"/>
    <n v="15"/>
    <s v="19:15"/>
    <s v="Evening"/>
    <s v="Group B"/>
    <s v="Arroyito - Estadio Dr. Lisandro de la Torre"/>
    <s v="Rosario "/>
    <s v="Argentina"/>
    <n v="2"/>
    <n v="0"/>
    <s v="Home team"/>
    <s v="Poland"/>
    <s v="Argentina"/>
    <n v="37091"/>
    <n v="1"/>
    <n v="0"/>
    <s v="ERIKSSON Ulf (SWE)"/>
    <s v="NAMDAR Jafar (IRN)"/>
    <s v="GEBREYESUS DIFUE Tesfaye (ERI)"/>
  </r>
  <r>
    <x v="10"/>
    <d v="1978-06-18T00:00:00"/>
    <n v="13"/>
    <n v="45"/>
    <s v="13:45"/>
    <s v="Noon"/>
    <s v="Group B"/>
    <s v="San Martin"/>
    <s v="Mendoza "/>
    <s v="Poland"/>
    <n v="1"/>
    <n v="0"/>
    <s v="Home team"/>
    <s v="Peru"/>
    <s v="Poland"/>
    <n v="35288"/>
    <n v="0"/>
    <n v="0"/>
    <s v="PARTRIDGE Pat (ENG)"/>
    <s v="CLIVE Thomas (WAL)"/>
    <s v="CORVER Charles (NED)"/>
  </r>
  <r>
    <x v="10"/>
    <d v="1978-06-18T00:00:00"/>
    <n v="16"/>
    <n v="45"/>
    <s v="16:45"/>
    <s v="Evening"/>
    <s v="Group A"/>
    <s v="El Monumental - Estadio Monumental Antonio Vespuci"/>
    <s v="Buenos Aires "/>
    <s v="Italy"/>
    <n v="1"/>
    <n v="0"/>
    <s v="Home team"/>
    <s v="Austria"/>
    <s v="Italy"/>
    <n v="66695"/>
    <n v="1"/>
    <n v="0"/>
    <s v="RION Francis (BEL)"/>
    <s v="COEREZZA Norberto Angel (ARG)"/>
    <s v="NDIAYE Youssou (SEN)"/>
  </r>
  <r>
    <x v="10"/>
    <d v="1978-06-18T00:00:00"/>
    <n v="16"/>
    <n v="45"/>
    <s v="16:45"/>
    <s v="Evening"/>
    <s v="Group A"/>
    <s v="Estadio Olï¿½mpico Chateau Carreras"/>
    <s v="Cordoba "/>
    <s v="Germany FR"/>
    <n v="2"/>
    <n v="2"/>
    <s v="Draw"/>
    <s v="Netherlands"/>
    <s v="Draw"/>
    <n v="40750"/>
    <n v="1"/>
    <n v="1"/>
    <s v="BARRETO RUIZ Ramon (URU)"/>
    <s v="COMESANA Miguel (ARG)"/>
    <s v="COELHO Arnaldo (BRA)"/>
  </r>
  <r>
    <x v="10"/>
    <d v="1978-06-18T00:00:00"/>
    <n v="19"/>
    <n v="15"/>
    <s v="19:15"/>
    <s v="Evening"/>
    <s v="Group B"/>
    <s v="Arroyito - Estadio Dr. Lisandro de la Torre"/>
    <s v="Rosario "/>
    <s v="Argentina"/>
    <n v="0"/>
    <n v="0"/>
    <s v="Draw"/>
    <s v="Brazil"/>
    <s v="Draw"/>
    <n v="37326"/>
    <n v="0"/>
    <n v="0"/>
    <s v="PALOTAI Karoly (HUN)"/>
    <s v="LINEMAYR Erich (AUT)"/>
    <s v="PROKOP Adolf (GDR)"/>
  </r>
  <r>
    <x v="10"/>
    <d v="1978-06-21T00:00:00"/>
    <n v="13"/>
    <n v="45"/>
    <s v="13:45"/>
    <s v="Noon"/>
    <s v="Group A"/>
    <s v="El Monumental - Estadio Monumental Antonio Vespuci"/>
    <s v="Buenos Aires "/>
    <s v="Netherlands"/>
    <n v="2"/>
    <n v="1"/>
    <s v="Home team"/>
    <s v="Italy"/>
    <s v="Netherlands"/>
    <n v="67433"/>
    <n v="0"/>
    <n v="1"/>
    <s v="MARTINEZ Angel (ESP)"/>
    <s v="PESTARINO Luis (ARG)"/>
    <s v="OROZCO GUERRERO Cesar (PER)"/>
  </r>
  <r>
    <x v="10"/>
    <d v="1978-06-21T00:00:00"/>
    <n v="13"/>
    <n v="45"/>
    <s v="13:45"/>
    <s v="Noon"/>
    <s v="Group A"/>
    <s v="Estadio Olï¿½mpico Chateau Carreras"/>
    <s v="Cordoba "/>
    <s v="Austria"/>
    <n v="3"/>
    <n v="2"/>
    <s v="Home team"/>
    <s v="Germany FR"/>
    <s v="Austria"/>
    <n v="38318"/>
    <n v="0"/>
    <n v="1"/>
    <s v="KLEIN Abraham (ISR)"/>
    <s v="JARGUZ Alojzy (POL)"/>
    <s v="GARRIDO Antonio (POR)"/>
  </r>
  <r>
    <x v="10"/>
    <d v="1978-06-21T00:00:00"/>
    <n v="16"/>
    <n v="45"/>
    <s v="16:45"/>
    <s v="Evening"/>
    <s v="Group B"/>
    <s v="San Martin"/>
    <s v="Mendoza "/>
    <s v="Brazil"/>
    <n v="3"/>
    <n v="1"/>
    <s v="Home team"/>
    <s v="Poland"/>
    <s v="Brazil"/>
    <n v="39586"/>
    <n v="1"/>
    <n v="1"/>
    <s v="SILVAGNO CAVANNA Juan (CHI)"/>
    <s v="IVANOV Anatoly (URS)"/>
    <s v="GONZALEZ ARCHUNDIA Alfonso (MEX)"/>
  </r>
  <r>
    <x v="10"/>
    <d v="1978-06-21T00:00:00"/>
    <n v="19"/>
    <n v="15"/>
    <s v="19:15"/>
    <s v="Evening"/>
    <s v="Group B"/>
    <s v="Arroyito - Estadio Dr. Lisandro de la Torre"/>
    <s v="Rosario "/>
    <s v="Argentina"/>
    <n v="6"/>
    <n v="0"/>
    <s v="Home team"/>
    <s v="Peru"/>
    <s v="Argentina"/>
    <n v="37315"/>
    <n v="2"/>
    <n v="0"/>
    <s v="WURTZ Robert (FRA)"/>
    <s v="BIWERSI Ferdinand (GER)"/>
    <s v="GONELLA Sergio (ITA)"/>
  </r>
  <r>
    <x v="10"/>
    <d v="1978-06-24T00:00:00"/>
    <n v="15"/>
    <n v="0"/>
    <s v="15:0"/>
    <s v="Noon"/>
    <s v="Match for third place"/>
    <s v="El Monumental - Estadio Monumental Antonio Vespuci"/>
    <s v="Buenos Aires "/>
    <s v="Brazil"/>
    <n v="2"/>
    <n v="1"/>
    <s v="Home team"/>
    <s v="Italy"/>
    <s v="Brazil"/>
    <n v="69659"/>
    <n v="0"/>
    <n v="1"/>
    <s v="KLEIN Abraham (ISR)"/>
    <s v="GONZALEZ ARCHUNDIA Alfonso (MEX)"/>
    <s v="PALOTAI Karoly (HUN)"/>
  </r>
  <r>
    <x v="10"/>
    <d v="1978-06-25T00:00:00"/>
    <n v="15"/>
    <n v="0"/>
    <s v="15:0"/>
    <s v="Noon"/>
    <s v="Final"/>
    <s v="El Monumental - Estadio Monumental Antonio Vespuci"/>
    <s v="Buenos Aires "/>
    <s v="Argentina"/>
    <n v="3"/>
    <n v="1"/>
    <s v="Home team"/>
    <s v="Netherlands"/>
    <s v="Argentina"/>
    <n v="71483"/>
    <n v="0"/>
    <n v="0"/>
    <s v="GONELLA Sergio (ITA)"/>
    <s v="BARRETO RUIZ Ramon (URU)"/>
    <s v="LINEMAYR Erich (AUT)"/>
  </r>
  <r>
    <x v="11"/>
    <d v="1982-06-13T00:00:00"/>
    <n v="20"/>
    <n v="0"/>
    <s v="20:0"/>
    <s v="Night"/>
    <s v="Group 3"/>
    <s v="Camp Nou"/>
    <s v="Barcelona "/>
    <s v="Argentina"/>
    <n v="0"/>
    <n v="1"/>
    <s v="Away team"/>
    <s v="Belgium"/>
    <s v="Belgium"/>
    <n v="95000"/>
    <n v="0"/>
    <n v="0"/>
    <s v="CHRISTOV Vojtech (TCH)"/>
    <s v="PALOTAI Karoly (HUN)"/>
    <s v="JARGUZ Alojzy (POL)"/>
  </r>
  <r>
    <x v="11"/>
    <d v="1982-06-14T00:00:00"/>
    <n v="17"/>
    <n v="15"/>
    <s v="17:15"/>
    <s v="Evening"/>
    <s v="Group 1"/>
    <s v="Estadio Municipal de Balaï¿½dos"/>
    <s v="Vigo "/>
    <s v="Italy"/>
    <n v="0"/>
    <n v="0"/>
    <s v="Draw"/>
    <s v="Poland"/>
    <s v="Draw"/>
    <n v="33000"/>
    <n v="0"/>
    <n v="0"/>
    <s v="VAUTROT Michel (FRA)"/>
    <s v="PROKOP Adolf (GDR)"/>
    <s v="RAINEA Nicolae (ROU)"/>
  </r>
  <r>
    <x v="11"/>
    <d v="1982-06-14T00:00:00"/>
    <n v="21"/>
    <n v="0"/>
    <s v="21:0"/>
    <s v="Night"/>
    <s v="Group 6"/>
    <s v="Ramon Sanchez Pizjuan"/>
    <s v="Seville "/>
    <s v="Brazil"/>
    <n v="2"/>
    <n v="1"/>
    <s v="Home team"/>
    <s v="Soviet Union"/>
    <s v="Brazil"/>
    <n v="68000"/>
    <n v="0"/>
    <n v="1"/>
    <s v="LAMO CASTILLO Augusto (ESP)"/>
    <s v="SANCHEZ ARMINIO Victoriano (ESP)"/>
    <s v="GARCIA CARRION Jose L. (ESP)"/>
  </r>
  <r>
    <x v="11"/>
    <d v="1982-06-15T00:00:00"/>
    <n v="17"/>
    <n v="15"/>
    <s v="17:15"/>
    <s v="Evening"/>
    <s v="Group 1"/>
    <s v="Riazor"/>
    <s v="La Coruï¿½A "/>
    <s v="Peru"/>
    <n v="0"/>
    <n v="0"/>
    <s v="Draw"/>
    <s v="Cameroon"/>
    <s v="Draw"/>
    <n v="11000"/>
    <n v="0"/>
    <n v="0"/>
    <s v="WOEHRER Franz (AUT)"/>
    <s v="RAINEA Nicolae (ROU)"/>
    <s v="PROKOP Adolf (GDR)"/>
  </r>
  <r>
    <x v="11"/>
    <d v="1982-06-15T00:00:00"/>
    <n v="21"/>
    <n v="0"/>
    <s v="21:0"/>
    <s v="Night"/>
    <s v="Group 3"/>
    <s v="Nuevo Estadio"/>
    <s v="Elche "/>
    <s v="Hungary"/>
    <n v="10"/>
    <n v="1"/>
    <s v="Home team"/>
    <s v="El Salvador"/>
    <s v="Hungary"/>
    <n v="23000"/>
    <n v="3"/>
    <n v="0"/>
    <s v="AL DOY Ebrahim (BHR)"/>
    <s v="CORVER Charles (NED)"/>
    <s v="LUND-SORENSEN Henning (DEN)"/>
  </r>
  <r>
    <x v="11"/>
    <d v="1982-06-15T00:00:00"/>
    <n v="21"/>
    <n v="0"/>
    <s v="21:0"/>
    <s v="Night"/>
    <s v="Group 6"/>
    <s v="La Rosaleda"/>
    <s v="Malaga "/>
    <s v="Scotland"/>
    <n v="5"/>
    <n v="2"/>
    <s v="Home team"/>
    <s v="New Zealand"/>
    <s v="Scotland"/>
    <n v="36000"/>
    <n v="3"/>
    <n v="0"/>
    <s v="SOCHA David (USA)"/>
    <s v="CHAN Thomson Tam Sun (HKG)"/>
    <s v="EL GHOUL Yusef Mohamed (LBY)"/>
  </r>
  <r>
    <x v="11"/>
    <d v="1982-06-16T00:00:00"/>
    <n v="17"/>
    <n v="15"/>
    <s v="17:15"/>
    <s v="Evening"/>
    <s v="Group 2"/>
    <s v="El Molinon"/>
    <s v="Gijon "/>
    <s v="Germany FR"/>
    <n v="1"/>
    <n v="2"/>
    <s v="Away team"/>
    <s v="Algeria"/>
    <s v="Algeria"/>
    <n v="42000"/>
    <n v="0"/>
    <n v="0"/>
    <s v="LABO REVOREDO Enrique (PER)"/>
    <s v="ARISTIZABAL MURCIA Gilberto (COL)"/>
    <s v="CASARIN Paolo (ITA)"/>
  </r>
  <r>
    <x v="11"/>
    <d v="1982-06-16T00:00:00"/>
    <n v="17"/>
    <n v="15"/>
    <s v="17:15"/>
    <s v="Evening"/>
    <s v="Group 4"/>
    <s v="San Mames"/>
    <s v="Bilbao "/>
    <s v="England"/>
    <n v="3"/>
    <n v="1"/>
    <s v="Home team"/>
    <s v="France"/>
    <s v="England"/>
    <n v="44172"/>
    <n v="1"/>
    <n v="1"/>
    <s v="GARRIDO Antonio (POR)"/>
    <s v="CASTRO Gaston (CHI)"/>
    <s v="COELHO Arnaldo (BRA)"/>
  </r>
  <r>
    <x v="11"/>
    <d v="1982-06-16T00:00:00"/>
    <n v="21"/>
    <n v="0"/>
    <s v="21:0"/>
    <s v="Night"/>
    <s v="Group 5"/>
    <s v="Luis Casanova"/>
    <s v="Valencia "/>
    <s v="Spain"/>
    <n v="1"/>
    <n v="1"/>
    <s v="Draw"/>
    <s v="Honduras"/>
    <s v="Draw"/>
    <n v="49562"/>
    <n v="0"/>
    <n v="1"/>
    <s v="ITHURRALDE Arturo Andres (ARG)"/>
    <s v="DOTCHEV Bogdan (BUL)"/>
    <s v="BARRANCOS Luis (BOL)"/>
  </r>
  <r>
    <x v="11"/>
    <d v="1982-06-17T00:00:00"/>
    <n v="17"/>
    <n v="15"/>
    <s v="17:15"/>
    <s v="Evening"/>
    <s v="Group 2"/>
    <s v="Carlos Tartiere"/>
    <s v="Oviedo "/>
    <s v="Chile"/>
    <n v="0"/>
    <n v="1"/>
    <s v="Away team"/>
    <s v="Austria"/>
    <s v="Austria"/>
    <n v="22500"/>
    <n v="0"/>
    <n v="1"/>
    <s v="CARDELLINO DE SAN VICENTE Juan (URU)"/>
    <s v="CASARIN Paolo (ITA)"/>
    <s v="ARISTIZABAL MURCIA Gilberto (COL)"/>
  </r>
  <r>
    <x v="11"/>
    <d v="1982-06-17T00:00:00"/>
    <n v="17"/>
    <n v="45"/>
    <s v="17:45"/>
    <s v="Evening"/>
    <s v="Group 4"/>
    <s v="Jose Zorrilla"/>
    <s v="Valladolid "/>
    <s v="Czechoslovakia"/>
    <n v="1"/>
    <n v="1"/>
    <s v="Draw"/>
    <s v="Kuwait"/>
    <s v="Draw"/>
    <n v="25000"/>
    <n v="1"/>
    <n v="0"/>
    <s v="DWOMOH Benjamin (GHA)"/>
    <s v="MENDEZ MOLINA Romulo (GUA)"/>
    <s v="VALENTINE Robert (SCO)"/>
  </r>
  <r>
    <x v="11"/>
    <d v="1982-06-17T00:00:00"/>
    <n v="21"/>
    <n v="0"/>
    <s v="21:0"/>
    <s v="Night"/>
    <s v="Group 5"/>
    <s v="La Romareda"/>
    <s v="Zaragoza "/>
    <s v="Yugoslavia"/>
    <n v="0"/>
    <n v="0"/>
    <s v="Draw"/>
    <s v="Northern Ireland"/>
    <s v="Draw"/>
    <n v="25000"/>
    <n v="0"/>
    <n v="0"/>
    <s v="FREDRIKSSON Erik (SWE)"/>
    <s v="GALLER Bruno (SUI)"/>
    <s v="PALOTAI Karoly (HUN)"/>
  </r>
  <r>
    <x v="11"/>
    <d v="1982-06-18T00:00:00"/>
    <n v="17"/>
    <n v="15"/>
    <s v="17:15"/>
    <s v="Evening"/>
    <s v="Group 1"/>
    <s v="Estadio Municipal de Balaï¿½dos"/>
    <s v="Vigo "/>
    <s v="Italy"/>
    <n v="1"/>
    <n v="1"/>
    <s v="Draw"/>
    <s v="Peru"/>
    <s v="Draw"/>
    <n v="25000"/>
    <n v="1"/>
    <n v="0"/>
    <s v="ESCHWEILER Walter (GER)"/>
    <s v="RUBIO VAZQUEZ Mario (MEX)"/>
    <s v="KLEIN Abraham (ISR)"/>
  </r>
  <r>
    <x v="11"/>
    <d v="1982-06-18T00:00:00"/>
    <n v="21"/>
    <n v="0"/>
    <s v="21:0"/>
    <s v="Night"/>
    <s v="Group 3"/>
    <s v="Jose Rico Perez"/>
    <s v="Alicante "/>
    <s v="Argentina"/>
    <n v="4"/>
    <n v="1"/>
    <s v="Home team"/>
    <s v="Hungary"/>
    <s v="Argentina"/>
    <n v="32093"/>
    <n v="2"/>
    <n v="0"/>
    <s v="LACARNE Belaid (ALG)"/>
    <s v="VAUTROT Michel (FRA)"/>
    <s v="RAINEA Nicolae (ROU)"/>
  </r>
  <r>
    <x v="11"/>
    <d v="1982-06-18T00:00:00"/>
    <n v="21"/>
    <n v="0"/>
    <s v="21:0"/>
    <s v="Night"/>
    <s v="Group 6"/>
    <s v="Benito Villamarin"/>
    <s v="Seville "/>
    <s v="Brazil"/>
    <n v="4"/>
    <n v="1"/>
    <s v="Home team"/>
    <s v="Scotland"/>
    <s v="Brazil"/>
    <n v="47379"/>
    <n v="1"/>
    <n v="1"/>
    <s v="SILES Jesus Paulino (CRC)"/>
    <s v="CHAN Thomson Tam Sun (HKG)"/>
    <s v="PROKOP Adolf (GDR)"/>
  </r>
  <r>
    <x v="11"/>
    <d v="1982-06-19T00:00:00"/>
    <n v="19"/>
    <n v="15"/>
    <s v="19:15"/>
    <s v="Evening"/>
    <s v="Group 1"/>
    <s v="Riazor"/>
    <s v="La Coruï¿½A "/>
    <s v="Poland"/>
    <n v="0"/>
    <n v="0"/>
    <s v="Draw"/>
    <s v="Cameroon"/>
    <s v="Draw"/>
    <n v="19000"/>
    <n v="0"/>
    <n v="0"/>
    <s v="PONNET Alexis (BEL)"/>
    <s v="ESCHWEILER Walter (GER)"/>
    <s v="RUBIO VAZQUEZ Mario (MEX)"/>
  </r>
  <r>
    <x v="11"/>
    <d v="1982-06-19T00:00:00"/>
    <n v="21"/>
    <n v="0"/>
    <s v="21:0"/>
    <s v="Night"/>
    <s v="Group 3"/>
    <s v="Nuevo Estadio"/>
    <s v="Elche "/>
    <s v="Belgium"/>
    <n v="1"/>
    <n v="0"/>
    <s v="Home team"/>
    <s v="El Salvador"/>
    <s v="Belgium"/>
    <n v="15000"/>
    <n v="1"/>
    <n v="0"/>
    <s v="MOFFATT Malcolm (NIR)"/>
    <s v="CASTRO Gaston (CHI)"/>
    <s v="JARGUZ Alojzy (POL)"/>
  </r>
  <r>
    <x v="11"/>
    <d v="1982-06-19T00:00:00"/>
    <n v="21"/>
    <n v="0"/>
    <s v="21:0"/>
    <s v="Night"/>
    <s v="Group 6"/>
    <s v="La Rosaleda"/>
    <s v="Malaga "/>
    <s v="Soviet Union"/>
    <n v="3"/>
    <n v="0"/>
    <s v="Home team"/>
    <s v="New Zealand"/>
    <s v="Soviet Union"/>
    <n v="19000"/>
    <n v="1"/>
    <n v="0"/>
    <s v="EL GHOUL Yusef Mohamed (LBY)"/>
    <s v="SORIANO ALADREN Emilio (ESP)"/>
    <s v="WHITE Clive (ENG)"/>
  </r>
  <r>
    <x v="11"/>
    <d v="1982-06-20T00:00:00"/>
    <n v="17"/>
    <n v="15"/>
    <s v="17:15"/>
    <s v="Evening"/>
    <s v="Group 2"/>
    <s v="El Molinon"/>
    <s v="Gijon "/>
    <s v="Germany FR"/>
    <n v="4"/>
    <n v="1"/>
    <s v="Home team"/>
    <s v="Chile"/>
    <s v="Germany FR"/>
    <n v="42000"/>
    <n v="1"/>
    <n v="0"/>
    <s v="GALLER Bruno (SUI)"/>
    <s v="CHRISTOV Vojtech (TCH)"/>
    <s v="BOSKOVIC Tony (AUS)"/>
  </r>
  <r>
    <x v="11"/>
    <d v="1982-06-20T00:00:00"/>
    <n v="17"/>
    <n v="15"/>
    <s v="17:15"/>
    <s v="Evening"/>
    <s v="Group 4"/>
    <s v="San Mames"/>
    <s v="Bilbao "/>
    <s v="England"/>
    <n v="2"/>
    <n v="0"/>
    <s v="Home team"/>
    <s v="Czechoslovakia"/>
    <s v="England"/>
    <n v="41123"/>
    <n v="0"/>
    <n v="0"/>
    <s v="CORVER Charles (NED)"/>
    <s v="DOTCHEV Bogdan (BUL)"/>
    <s v="ARISTIZABAL MURCIA Gilberto (COL)"/>
  </r>
  <r>
    <x v="11"/>
    <d v="1982-06-20T00:00:00"/>
    <n v="21"/>
    <n v="0"/>
    <s v="21:0"/>
    <s v="Night"/>
    <s v="Group 5"/>
    <s v="Luis Casanova"/>
    <s v="Valencia "/>
    <s v="Spain"/>
    <n v="2"/>
    <n v="1"/>
    <s v="Home team"/>
    <s v="Yugoslavia"/>
    <s v="Spain"/>
    <n v="48000"/>
    <n v="1"/>
    <n v="1"/>
    <s v="LUND-SORENSEN Henning (DEN)"/>
    <s v="GARRIDO Antonio (POR)"/>
    <s v="ITHURRALDE Arturo Andres (ARG)"/>
  </r>
  <r>
    <x v="11"/>
    <d v="1982-06-21T00:00:00"/>
    <n v="17"/>
    <n v="15"/>
    <s v="17:15"/>
    <s v="Evening"/>
    <s v="Group 2"/>
    <s v="Carlos Tartiere"/>
    <s v="Oviedo "/>
    <s v="Algeria"/>
    <n v="0"/>
    <n v="2"/>
    <s v="Away team"/>
    <s v="Austria"/>
    <s v="Austria"/>
    <n v="22000"/>
    <n v="0"/>
    <n v="0"/>
    <s v="BOSKOVIC Tony (AUS)"/>
    <s v="CHRISTOV Vojtech (TCH)"/>
    <s v="AL DOY Ebrahim (BHR)"/>
  </r>
  <r>
    <x v="11"/>
    <d v="1982-06-21T00:00:00"/>
    <n v="17"/>
    <n v="15"/>
    <s v="17:15"/>
    <s v="Evening"/>
    <s v="Group 4"/>
    <s v="Jose Zorrilla"/>
    <s v="Valladolid "/>
    <s v="France"/>
    <n v="4"/>
    <n v="1"/>
    <s v="Home team"/>
    <s v="Kuwait"/>
    <s v="France"/>
    <n v="30043"/>
    <n v="2"/>
    <n v="0"/>
    <s v="STUPAR Miroslav (URS)"/>
    <s v="FREDRIKSSON Erik (SWE)"/>
    <s v="MATOVINOVIC Damir (CRO)"/>
  </r>
  <r>
    <x v="11"/>
    <d v="1982-06-21T00:00:00"/>
    <n v="21"/>
    <n v="0"/>
    <s v="21:0"/>
    <s v="Night"/>
    <s v="Group 5"/>
    <s v="La Romareda"/>
    <s v="Zaragoza "/>
    <s v="Honduras"/>
    <n v="1"/>
    <n v="1"/>
    <s v="Draw"/>
    <s v="Northern Ireland"/>
    <s v="Draw"/>
    <n v="15000"/>
    <n v="0"/>
    <n v="1"/>
    <s v="CHAN Thomson Tam Sun (HKG)"/>
    <s v="LABO REVOREDO Enrique (PER)"/>
    <s v="CASARIN Paolo (ITA)"/>
  </r>
  <r>
    <x v="11"/>
    <d v="1982-06-22T00:00:00"/>
    <n v="17"/>
    <n v="15"/>
    <s v="17:15"/>
    <s v="Evening"/>
    <s v="Group 1"/>
    <s v="Riazor"/>
    <s v="La Coruï¿½A "/>
    <s v="Poland"/>
    <n v="5"/>
    <n v="1"/>
    <s v="Home team"/>
    <s v="Peru"/>
    <s v="Poland"/>
    <n v="25000"/>
    <n v="0"/>
    <n v="0"/>
    <s v="RUBIO VAZQUEZ Mario (MEX)"/>
    <s v="SORIANO ALADREN Emilio (ESP)"/>
    <s v="SANCHEZ ARMINIO Victoriano (ESP)"/>
  </r>
  <r>
    <x v="11"/>
    <d v="1982-06-22T00:00:00"/>
    <n v="21"/>
    <n v="0"/>
    <s v="21:0"/>
    <s v="Night"/>
    <s v="Group 3"/>
    <s v="Nuevo Estadio"/>
    <s v="Elche "/>
    <s v="Belgium"/>
    <n v="1"/>
    <n v="1"/>
    <s v="Draw"/>
    <s v="Hungary"/>
    <s v="Draw"/>
    <n v="37000"/>
    <n v="0"/>
    <n v="1"/>
    <s v="WHITE Clive (ENG)"/>
    <s v="ESCHWEILER Walter (GER)"/>
    <s v="LACARNE Belaid (ALG)"/>
  </r>
  <r>
    <x v="11"/>
    <d v="1982-06-22T00:00:00"/>
    <n v="21"/>
    <n v="0"/>
    <s v="21:0"/>
    <s v="Night"/>
    <s v="Group 6"/>
    <s v="La Rosaleda"/>
    <s v="Malaga "/>
    <s v="Soviet Union"/>
    <n v="2"/>
    <n v="2"/>
    <s v="Draw"/>
    <s v="Scotland"/>
    <s v="Draw"/>
    <n v="45000"/>
    <n v="0"/>
    <n v="1"/>
    <s v="RAINEA Nicolae (ROU)"/>
    <s v="JARGUZ Alojzy (POL)"/>
    <s v="PONNET Alexis (BEL)"/>
  </r>
  <r>
    <x v="11"/>
    <d v="1982-06-23T00:00:00"/>
    <n v="17"/>
    <n v="15"/>
    <s v="17:15"/>
    <s v="Evening"/>
    <s v="Group 1"/>
    <s v="Estadio Municipal de Balaï¿½dos"/>
    <s v="Vigo "/>
    <s v="Italy"/>
    <n v="1"/>
    <n v="1"/>
    <s v="Draw"/>
    <s v="Cameroon"/>
    <s v="Draw"/>
    <n v="20000"/>
    <n v="0"/>
    <n v="0"/>
    <s v="DOTCHEV Bogdan (BUL)"/>
    <s v="SORIANO ALADREN Emilio (ESP)"/>
    <s v="SANCHEZ ARMINIO Victoriano (ESP)"/>
  </r>
  <r>
    <x v="11"/>
    <d v="1982-06-23T00:00:00"/>
    <n v="21"/>
    <n v="0"/>
    <s v="21:0"/>
    <s v="Night"/>
    <s v="Group 3"/>
    <s v="Jose Rico Perez"/>
    <s v="Alicante "/>
    <s v="Argentina"/>
    <n v="2"/>
    <n v="0"/>
    <s v="Home team"/>
    <s v="El Salvador"/>
    <s v="Argentina"/>
    <n v="32500"/>
    <n v="1"/>
    <n v="0"/>
    <s v="BARRANCOS Luis (BOL)"/>
    <s v="LAMO CASTILLO Augusto (ESP)"/>
    <s v="LACARNE Belaid (ALG)"/>
  </r>
  <r>
    <x v="11"/>
    <d v="1982-06-23T00:00:00"/>
    <n v="21"/>
    <n v="0"/>
    <s v="21:0"/>
    <s v="Night"/>
    <s v="Group 6"/>
    <s v="Benito Villamarin"/>
    <s v="Seville "/>
    <s v="Brazil"/>
    <n v="4"/>
    <n v="0"/>
    <s v="Home team"/>
    <s v="New Zealand"/>
    <s v="Brazil"/>
    <n v="43000"/>
    <n v="2"/>
    <n v="0"/>
    <s v="MATOVINOVIC Damir (CRO)"/>
    <s v="KLEIN Abraham (ISR)"/>
    <s v="CORVER Charles (NED)"/>
  </r>
  <r>
    <x v="11"/>
    <d v="1982-06-24T00:00:00"/>
    <n v="17"/>
    <n v="15"/>
    <s v="17:15"/>
    <s v="Evening"/>
    <s v="Group 2"/>
    <s v="Carlos Tartiere"/>
    <s v="Oviedo "/>
    <s v="Algeria"/>
    <n v="3"/>
    <n v="2"/>
    <s v="Home team"/>
    <s v="Chile"/>
    <s v="Algeria"/>
    <n v="16000"/>
    <n v="3"/>
    <n v="0"/>
    <s v="MENDEZ MOLINA Romulo (GUA)"/>
    <s v="FREDRIKSSON Erik (SWE)"/>
    <s v="COELHO Arnaldo (BRA)"/>
  </r>
  <r>
    <x v="11"/>
    <d v="1982-06-24T00:00:00"/>
    <n v="17"/>
    <n v="15"/>
    <s v="17:15"/>
    <s v="Evening"/>
    <s v="Group 4"/>
    <s v="Jose Zorrilla"/>
    <s v="Valladolid "/>
    <s v="France"/>
    <n v="1"/>
    <n v="1"/>
    <s v="Draw"/>
    <s v="Czechoslovakia"/>
    <s v="Draw"/>
    <n v="28000"/>
    <n v="0"/>
    <n v="0"/>
    <s v="CASARIN Paolo (ITA)"/>
    <s v="DWOMOH Benjamin (GHA)"/>
    <s v="PALOTAI Karoly (HUN)"/>
  </r>
  <r>
    <x v="11"/>
    <d v="1982-06-24T00:00:00"/>
    <n v="21"/>
    <n v="0"/>
    <s v="21:0"/>
    <s v="Night"/>
    <s v="Group 5"/>
    <s v="La Romareda"/>
    <s v="Zaragoza "/>
    <s v="Honduras"/>
    <n v="0"/>
    <n v="1"/>
    <s v="Away team"/>
    <s v="Yugoslavia"/>
    <s v="Yugoslavia"/>
    <n v="25000"/>
    <n v="0"/>
    <n v="0"/>
    <s v="CASTRO Gaston (CHI)"/>
    <s v="SILES Jesus Paulino (CRC)"/>
    <s v="ITHURRALDE Arturo Andres (ARG)"/>
  </r>
  <r>
    <x v="11"/>
    <d v="1982-06-25T00:00:00"/>
    <n v="17"/>
    <n v="15"/>
    <s v="17:15"/>
    <s v="Evening"/>
    <s v="Group 2"/>
    <s v="El Molinon"/>
    <s v="Gijon "/>
    <s v="Germany FR"/>
    <n v="1"/>
    <n v="0"/>
    <s v="Home team"/>
    <s v="Austria"/>
    <s v="Germany FR"/>
    <n v="41000"/>
    <n v="1"/>
    <n v="0"/>
    <s v="VALENTINE Robert (SCO)"/>
    <s v="AL DOY Ebrahim (BHR)"/>
    <s v="COELHO Arnaldo (BRA)"/>
  </r>
  <r>
    <x v="11"/>
    <d v="1982-06-25T00:00:00"/>
    <n v="17"/>
    <n v="15"/>
    <s v="17:15"/>
    <s v="Evening"/>
    <s v="Group 4"/>
    <s v="San Mames"/>
    <s v="Bilbao "/>
    <s v="England"/>
    <n v="1"/>
    <n v="0"/>
    <s v="Home team"/>
    <s v="Kuwait"/>
    <s v="England"/>
    <n v="39700"/>
    <n v="1"/>
    <n v="0"/>
    <s v="ARISTIZABAL MURCIA Gilberto (COL)"/>
    <s v="LUND-SORENSEN Henning (DEN)"/>
    <s v="GARCIA CARRION Jose L. (ESP)"/>
  </r>
  <r>
    <x v="11"/>
    <d v="1982-06-25T00:00:00"/>
    <n v="21"/>
    <n v="0"/>
    <s v="21:0"/>
    <s v="Night"/>
    <s v="Group 5"/>
    <s v="Luis Casanova"/>
    <s v="Valencia "/>
    <s v="Northern Ireland"/>
    <n v="1"/>
    <n v="0"/>
    <s v="Home team"/>
    <s v="Spain"/>
    <s v="Northern Ireland"/>
    <n v="49562"/>
    <n v="0"/>
    <n v="0"/>
    <s v="ORTIZ Hector (PAR)"/>
    <s v="LABO REVOREDO Enrique (PER)"/>
    <s v="PONNET Alexis (BEL)"/>
  </r>
  <r>
    <x v="11"/>
    <d v="1982-06-28T00:00:00"/>
    <n v="17"/>
    <n v="15"/>
    <s v="17:15"/>
    <s v="Evening"/>
    <s v="Group 4"/>
    <s v="Vicente Calderon"/>
    <s v="Madrid "/>
    <s v="Austria"/>
    <n v="0"/>
    <n v="1"/>
    <s v="Away team"/>
    <s v="France"/>
    <s v="France"/>
    <n v="37000"/>
    <n v="0"/>
    <n v="1"/>
    <s v="PALOTAI Karoly (HUN)"/>
    <s v="CHRISTOV Vojtech (TCH)"/>
    <s v="MATOVINOVIC Damir (CRO)"/>
  </r>
  <r>
    <x v="11"/>
    <d v="1982-06-28T00:00:00"/>
    <n v="21"/>
    <n v="0"/>
    <s v="21:0"/>
    <s v="Night"/>
    <s v="Group 1"/>
    <s v="Camp Nou"/>
    <s v="Barcelona "/>
    <s v="Poland"/>
    <n v="3"/>
    <n v="0"/>
    <s v="Home team"/>
    <s v="Belgium"/>
    <s v="Poland"/>
    <n v="65000"/>
    <n v="2"/>
    <n v="0"/>
    <s v="SILES Jesus Paulino (CRC)"/>
    <s v="LABO REVOREDO Enrique (PER)"/>
    <s v="CASTRO Gaston (CHI)"/>
  </r>
  <r>
    <x v="11"/>
    <d v="1982-06-29T00:00:00"/>
    <n v="17"/>
    <n v="15"/>
    <s v="17:15"/>
    <s v="Evening"/>
    <s v="Group 3"/>
    <s v="Sarria"/>
    <s v="Barcelona "/>
    <s v="Italy"/>
    <n v="2"/>
    <n v="1"/>
    <s v="Home team"/>
    <s v="Argentina"/>
    <s v="Italy"/>
    <n v="43000"/>
    <n v="0"/>
    <n v="0"/>
    <s v="RAINEA Nicolae (ROU)"/>
    <s v="GALLER Bruno (SUI)"/>
    <s v="LACARNE Belaid (ALG)"/>
  </r>
  <r>
    <x v="11"/>
    <d v="1982-06-29T00:00:00"/>
    <n v="21"/>
    <n v="0"/>
    <s v="21:0"/>
    <s v="Night"/>
    <s v="Group 2"/>
    <s v="Santiago Bernabeu"/>
    <s v="Madrid "/>
    <s v="Germany FR"/>
    <n v="0"/>
    <n v="0"/>
    <s v="Draw"/>
    <s v="England"/>
    <s v="Draw"/>
    <n v="75000"/>
    <n v="0"/>
    <n v="0"/>
    <s v="COELHO Arnaldo (BRA)"/>
    <s v="ORTIZ Hector (PAR)"/>
    <s v="MENDEZ MOLINA Romulo (GUA)"/>
  </r>
  <r>
    <x v="11"/>
    <d v="1982-07-01T00:00:00"/>
    <n v="17"/>
    <n v="15"/>
    <s v="17:15"/>
    <s v="Evening"/>
    <s v="Group 4"/>
    <s v="Vicente Calderon"/>
    <s v="Madrid "/>
    <s v="Austria"/>
    <n v="2"/>
    <n v="2"/>
    <s v="Draw"/>
    <s v="Northern Ireland"/>
    <s v="Draw"/>
    <n v="20000"/>
    <n v="0"/>
    <n v="1"/>
    <s v="PROKOP Adolf (GDR)"/>
    <s v="FREDRIKSSON Erik (SWE)"/>
    <s v="ESCHWEILER Walter (GER)"/>
  </r>
  <r>
    <x v="11"/>
    <d v="1982-07-01T00:00:00"/>
    <n v="21"/>
    <n v="0"/>
    <s v="21:0"/>
    <s v="Night"/>
    <s v="Group 1"/>
    <s v="Camp Nou"/>
    <s v="Barcelona "/>
    <s v="Belgium"/>
    <n v="0"/>
    <n v="1"/>
    <s v="Away team"/>
    <s v="Soviet Union"/>
    <s v="Soviet Union"/>
    <n v="45000"/>
    <n v="0"/>
    <n v="0"/>
    <s v="VAUTROT Michel (FRA)"/>
    <s v="CORVER Charles (NED)"/>
    <s v="GARRIDO Antonio (POR)"/>
  </r>
  <r>
    <x v="11"/>
    <d v="1982-07-02T00:00:00"/>
    <n v="17"/>
    <n v="15"/>
    <s v="17:15"/>
    <s v="Evening"/>
    <s v="Group 3"/>
    <s v="Sarria"/>
    <s v="Barcelona "/>
    <s v="Argentina"/>
    <n v="1"/>
    <n v="3"/>
    <s v="Away team"/>
    <s v="Brazil"/>
    <s v="Brazil"/>
    <n v="44000"/>
    <n v="0"/>
    <n v="1"/>
    <s v="RUBIO VAZQUEZ Mario (MEX)"/>
    <s v="ARISTIZABAL MURCIA Gilberto (COL)"/>
    <s v="CASTRO Gaston (CHI)"/>
  </r>
  <r>
    <x v="11"/>
    <d v="1982-07-02T00:00:00"/>
    <n v="21"/>
    <n v="0"/>
    <s v="21:0"/>
    <s v="Night"/>
    <s v="Group 2"/>
    <s v="Santiago Bernabeu"/>
    <s v="Madrid "/>
    <s v="Germany FR"/>
    <n v="2"/>
    <n v="1"/>
    <s v="Home team"/>
    <s v="Spain"/>
    <s v="Germany FR"/>
    <n v="90089"/>
    <n v="0"/>
    <n v="0"/>
    <s v="CASARIN Paolo (ITA)"/>
    <s v="WOEHRER Franz (AUT)"/>
    <s v="PALOTAI Karoly (HUN)"/>
  </r>
  <r>
    <x v="11"/>
    <d v="1982-07-04T00:00:00"/>
    <n v="17"/>
    <n v="15"/>
    <s v="17:15"/>
    <s v="Evening"/>
    <s v="Group 4"/>
    <s v="Vicente Calderon"/>
    <s v="Madrid "/>
    <s v="France"/>
    <n v="4"/>
    <n v="1"/>
    <s v="Home team"/>
    <s v="Northern Ireland"/>
    <s v="France"/>
    <n v="37000"/>
    <n v="1"/>
    <n v="0"/>
    <s v="JARGUZ Alojzy (POL)"/>
    <s v="RAINEA Nicolae (ROU)"/>
    <s v="EL GHOUL Yusef Mohamed (LBY)"/>
  </r>
  <r>
    <x v="11"/>
    <d v="1982-07-04T00:00:00"/>
    <n v="21"/>
    <n v="0"/>
    <s v="21:0"/>
    <s v="Night"/>
    <s v="Group 1"/>
    <s v="Camp Nou"/>
    <s v="Barcelona "/>
    <s v="Poland"/>
    <n v="0"/>
    <n v="0"/>
    <s v="Draw"/>
    <s v="Soviet Union"/>
    <s v="Draw"/>
    <n v="65000"/>
    <n v="0"/>
    <n v="0"/>
    <s v="VALENTINE Robert (SCO)"/>
    <s v="LUND-SORENSEN Henning (DEN)"/>
    <s v="WHITE Clive (ENG)"/>
  </r>
  <r>
    <x v="11"/>
    <d v="1982-07-05T00:00:00"/>
    <n v="17"/>
    <n v="15"/>
    <s v="17:15"/>
    <s v="Evening"/>
    <s v="Group 3"/>
    <s v="Sarria"/>
    <s v="Barcelona "/>
    <s v="Italy"/>
    <n v="3"/>
    <n v="2"/>
    <s v="Home team"/>
    <s v="Brazil"/>
    <s v="Italy"/>
    <n v="44000"/>
    <n v="2"/>
    <n v="1"/>
    <s v="KLEIN Abraham (ISR)"/>
    <s v="CHAN Thomson Tam Sun (HKG)"/>
    <s v="DOTCHEV Bogdan (BUL)"/>
  </r>
  <r>
    <x v="11"/>
    <d v="1982-07-05T00:00:00"/>
    <n v="21"/>
    <n v="0"/>
    <s v="21:0"/>
    <s v="Night"/>
    <s v="Group 2"/>
    <s v="Santiago Bernabeu"/>
    <s v="Madrid "/>
    <s v="Spain"/>
    <n v="0"/>
    <n v="0"/>
    <s v="Draw"/>
    <s v="England"/>
    <s v="Draw"/>
    <n v="75000"/>
    <n v="0"/>
    <n v="0"/>
    <s v="PONNET Alexis (BEL)"/>
    <s v="VAUTROT Michel (FRA)"/>
    <s v="LACARNE Belaid (ALG)"/>
  </r>
  <r>
    <x v="11"/>
    <d v="1982-07-08T00:00:00"/>
    <n v="17"/>
    <n v="15"/>
    <s v="17:15"/>
    <s v="Evening"/>
    <s v="Semi-finals"/>
    <s v="Camp Nou"/>
    <s v="Barcelona "/>
    <s v="Poland"/>
    <n v="0"/>
    <n v="2"/>
    <s v="Away team"/>
    <s v="Italy"/>
    <s v="Italy"/>
    <n v="50000"/>
    <n v="0"/>
    <n v="1"/>
    <s v="CARDELLINO DE SAN VICENTE Juan (URU)"/>
    <s v="SOCHA David (USA)"/>
    <s v="ARISTIZABAL MURCIA Gilberto (COL)"/>
  </r>
  <r>
    <x v="11"/>
    <d v="1982-07-08T00:00:00"/>
    <n v="21"/>
    <n v="0"/>
    <s v="21:0"/>
    <s v="Night"/>
    <s v="Semi-finals"/>
    <s v="Ramon Sanchez Pizjuan"/>
    <s v="Seville "/>
    <s v="Germany FR"/>
    <n v="3"/>
    <n v="3"/>
    <s v="Draw"/>
    <s v="France"/>
    <s v="Draw"/>
    <n v="70000"/>
    <n v="0"/>
    <n v="0"/>
    <s v="CORVER Charles (NED)"/>
    <s v="GALLER Bruno (SUI)"/>
    <s v="VALENTINE Robert (SCO)"/>
  </r>
  <r>
    <x v="11"/>
    <d v="1982-07-10T00:00:00"/>
    <n v="20"/>
    <n v="0"/>
    <s v="20:0"/>
    <s v="Night"/>
    <s v="Match for third place"/>
    <s v="Jose Rico Perez"/>
    <s v="Alicante "/>
    <s v="Poland"/>
    <n v="3"/>
    <n v="2"/>
    <s v="Home team"/>
    <s v="France"/>
    <s v="Poland"/>
    <n v="28000"/>
    <n v="2"/>
    <n v="1"/>
    <s v="GARRIDO Antonio (POR)"/>
    <s v="RUBIO VAZQUEZ Mario (MEX)"/>
    <s v="LACARNE Belaid (ALG)"/>
  </r>
  <r>
    <x v="11"/>
    <d v="1982-07-11T00:00:00"/>
    <n v="20"/>
    <n v="0"/>
    <s v="20:0"/>
    <s v="Night"/>
    <s v="Final"/>
    <s v="Santiago Bernabeu"/>
    <s v="Madrid "/>
    <s v="Italy"/>
    <n v="3"/>
    <n v="1"/>
    <s v="Home team"/>
    <s v="Germany FR"/>
    <s v="Italy"/>
    <n v="90000"/>
    <n v="0"/>
    <n v="0"/>
    <s v="COELHO Arnaldo (BRA)"/>
    <s v="KLEIN Abraham (ISR)"/>
    <s v="CHRISTOV Vojtech (TCH)"/>
  </r>
  <r>
    <x v="12"/>
    <d v="1986-05-31T00:00:00"/>
    <n v="12"/>
    <n v="0"/>
    <s v="12:0"/>
    <s v="Noon"/>
    <s v="Group A"/>
    <s v="Estadio Azteca"/>
    <s v="Mexico City "/>
    <s v="Bulgaria"/>
    <n v="1"/>
    <n v="1"/>
    <s v="Draw"/>
    <s v="Italy"/>
    <s v="Draw"/>
    <n v="96000"/>
    <n v="0"/>
    <n v="1"/>
    <s v="FREDRIKSSON Erik (SWE)"/>
    <s v="CODESAL MENDEZ Edgardo (MEX)"/>
    <s v="ROTH Volker (GER)"/>
  </r>
  <r>
    <x v="12"/>
    <d v="1986-06-01T00:00:00"/>
    <n v="16"/>
    <n v="0"/>
    <s v="16:0"/>
    <s v="Evening"/>
    <s v="Group C"/>
    <s v="Nou Camp - Estadio Leï¿½n"/>
    <s v="Leon "/>
    <s v="Canada"/>
    <n v="0"/>
    <n v="1"/>
    <s v="Away team"/>
    <s v="France"/>
    <s v="France"/>
    <n v="65500"/>
    <n v="0"/>
    <n v="0"/>
    <s v="SILVA ARCE Hernan (CHI)"/>
    <s v="MENDEZ MOLINA Romulo (GUA)"/>
    <s v="ULLOA MORERA Berny (CRC)"/>
  </r>
  <r>
    <x v="12"/>
    <d v="1986-06-01T00:00:00"/>
    <n v="12"/>
    <n v="0"/>
    <s v="12:0"/>
    <s v="Noon"/>
    <s v="Group D"/>
    <s v="Jalisco"/>
    <s v="Guadalajara "/>
    <s v="Spain"/>
    <n v="0"/>
    <n v="1"/>
    <s v="Away team"/>
    <s v="Brazil"/>
    <s v="Brazil"/>
    <n v="35748"/>
    <n v="0"/>
    <n v="0"/>
    <s v="BAMBRIDGE Christopher (AUS)"/>
    <s v="SOCHA David (USA)"/>
    <s v="KEIZER Jan (NED)"/>
  </r>
  <r>
    <x v="12"/>
    <d v="1986-06-02T00:00:00"/>
    <n v="12"/>
    <n v="0"/>
    <s v="12:0"/>
    <s v="Noon"/>
    <s v="Group C"/>
    <s v="Estadio Irapuato"/>
    <s v="Irapuato "/>
    <s v="Soviet Union"/>
    <n v="6"/>
    <n v="0"/>
    <s v="Home team"/>
    <s v="Hungary"/>
    <s v="Soviet Union"/>
    <n v="16500"/>
    <n v="3"/>
    <n v="0"/>
    <s v="AGNOLIN Luigi (ITA)"/>
    <s v="COURTNEY George (ENG)"/>
    <s v="BRUMMEIER Horst (AUT)"/>
  </r>
  <r>
    <x v="12"/>
    <d v="1986-06-02T00:00:00"/>
    <n v="12"/>
    <n v="0"/>
    <s v="12:0"/>
    <s v="Noon"/>
    <s v="Group A"/>
    <s v="Estadio Olï¿½mpico Universitario"/>
    <s v="Mexico City "/>
    <s v="Argentina"/>
    <n v="3"/>
    <n v="1"/>
    <s v="Home team"/>
    <s v="Korea Republic"/>
    <s v="Argentina"/>
    <n v="60000"/>
    <n v="2"/>
    <n v="0"/>
    <s v="SANCHEZ ARMINIO Victoriano (ESP)"/>
    <s v="GONZALEZ ROA Gabriel (PAR)"/>
    <s v="DIAZ PALACIO Jesus (COL)"/>
  </r>
  <r>
    <x v="12"/>
    <d v="1986-06-02T00:00:00"/>
    <n v="16"/>
    <n v="0"/>
    <s v="16:0"/>
    <s v="Evening"/>
    <s v="Group F"/>
    <s v="Estadio Universitario"/>
    <s v="Monterrey "/>
    <s v="Morocco"/>
    <n v="0"/>
    <n v="0"/>
    <s v="Draw"/>
    <s v="Poland"/>
    <s v="Draw"/>
    <n v="19900"/>
    <n v="0"/>
    <n v="0"/>
    <s v="MARTINEZ BAZAN Jose Luis (URU)"/>
    <s v="QUINIOU Joel (FRA)"/>
    <s v="TRAORE Idrissa (MLI)"/>
  </r>
  <r>
    <x v="12"/>
    <d v="1986-06-03T00:00:00"/>
    <n v="12"/>
    <n v="0"/>
    <s v="12:0"/>
    <s v="Noon"/>
    <s v="Group D"/>
    <s v="Tres de Marzo"/>
    <s v="Guadalajara "/>
    <s v="Algeria"/>
    <n v="1"/>
    <n v="1"/>
    <s v="Draw"/>
    <s v="Northern Ireland"/>
    <s v="Draw"/>
    <n v="22000"/>
    <n v="0"/>
    <n v="1"/>
    <s v="BUTENKO Valeri (RUS)"/>
    <s v="DAINA Andre (SUI)"/>
    <s v="PETROVIC Zoran (SRB)"/>
  </r>
  <r>
    <x v="12"/>
    <d v="1986-06-03T00:00:00"/>
    <n v="12"/>
    <n v="0"/>
    <s v="12:0"/>
    <s v="Noon"/>
    <s v="Group B"/>
    <s v="Estadio Azteca"/>
    <s v="Mexico City "/>
    <s v="Belgium"/>
    <n v="1"/>
    <n v="2"/>
    <s v="Away team"/>
    <s v="Mexico"/>
    <s v="Mexico"/>
    <n v="110000"/>
    <n v="1"/>
    <n v="2"/>
    <s v="ESPOSITO Carlos (ARG)"/>
    <s v="SILVA VALENTE Carlos Alberto (POR)"/>
    <s v="MENDEZ MOLINA Romulo (GUA)"/>
  </r>
  <r>
    <x v="12"/>
    <d v="1986-06-03T00:00:00"/>
    <n v="16"/>
    <n v="0"/>
    <s v="16:0"/>
    <s v="Evening"/>
    <s v="Group F"/>
    <s v="Tecnologico"/>
    <s v="Monterrey "/>
    <s v="Portugal"/>
    <n v="1"/>
    <n v="0"/>
    <s v="Home team"/>
    <s v="England"/>
    <s v="Portugal"/>
    <n v="23000"/>
    <n v="0"/>
    <n v="0"/>
    <s v="ROTH Volker (GER)"/>
    <s v="DOTCHEV Bogdan (BUL)"/>
    <s v="AL SHARIF Jamal (SYR)"/>
  </r>
  <r>
    <x v="12"/>
    <d v="1986-06-04T00:00:00"/>
    <n v="12"/>
    <n v="0"/>
    <s v="12:0"/>
    <s v="Noon"/>
    <s v="Group B"/>
    <s v="Bombonera - Estadio Nemesio Diez"/>
    <s v="Toluca "/>
    <s v="Paraguay"/>
    <n v="1"/>
    <n v="0"/>
    <s v="Home team"/>
    <s v="Iraq"/>
    <s v="Paraguay"/>
    <n v="24000"/>
    <n v="1"/>
    <n v="0"/>
    <s v="PICON-ACKONG Edwin (MRI)"/>
    <s v="ULLOA MORERA Berny (CRC)"/>
    <s v="SOCHA David (USA)"/>
  </r>
  <r>
    <x v="12"/>
    <d v="1986-06-04T00:00:00"/>
    <n v="16"/>
    <n v="0"/>
    <s v="16:0"/>
    <s v="Evening"/>
    <s v="Group E"/>
    <s v="Neza"/>
    <s v="Nezahualcoyotl "/>
    <s v="Scotland"/>
    <n v="0"/>
    <n v="1"/>
    <s v="Away team"/>
    <s v="Denmark"/>
    <s v="Denmark"/>
    <n v="18000"/>
    <n v="0"/>
    <n v="0"/>
    <s v="NEMETH Lajos (HUN)"/>
    <s v="KIRSCHEN Siegfried (GER)"/>
    <s v="AL SHANAR Fallaj Khuzam (KSA)"/>
  </r>
  <r>
    <x v="12"/>
    <d v="1986-06-04T00:00:00"/>
    <n v="12"/>
    <n v="0"/>
    <s v="12:0"/>
    <s v="Noon"/>
    <s v="Group E"/>
    <s v="Estadio Corregidora"/>
    <s v="Queretaro "/>
    <s v="Uruguay"/>
    <n v="1"/>
    <n v="1"/>
    <s v="Draw"/>
    <s v="Germany FR"/>
    <s v="Draw"/>
    <n v="30500"/>
    <n v="1"/>
    <n v="0"/>
    <s v="CHRISTOV Vojtech (TCH)"/>
    <s v="SILVA ARCE Hernan (CHI)"/>
    <s v="SILVA VALENTE Carlos Alberto (POR)"/>
  </r>
  <r>
    <x v="12"/>
    <d v="1986-06-05T00:00:00"/>
    <n v="12"/>
    <n v="0"/>
    <s v="12:0"/>
    <s v="Noon"/>
    <s v="Group A"/>
    <s v="Cuauhtemoc"/>
    <s v="Puebla "/>
    <s v="Italy"/>
    <n v="1"/>
    <n v="1"/>
    <s v="Draw"/>
    <s v="Argentina"/>
    <s v="Draw"/>
    <n v="32000"/>
    <n v="1"/>
    <n v="1"/>
    <s v="KEIZER Jan (NED)"/>
    <s v="MARQUEZ RAMIREZ Antonio (MEX)"/>
    <s v="SNODDY Alan (NIR)"/>
  </r>
  <r>
    <x v="12"/>
    <d v="1986-06-05T00:00:00"/>
    <n v="12"/>
    <n v="0"/>
    <s v="12:0"/>
    <s v="Noon"/>
    <s v="Group C"/>
    <s v="Nou Camp - Estadio Leï¿½n"/>
    <s v="Leon "/>
    <s v="France"/>
    <n v="1"/>
    <n v="1"/>
    <s v="Draw"/>
    <s v="Soviet Union"/>
    <s v="Draw"/>
    <n v="36540"/>
    <n v="0"/>
    <n v="0"/>
    <s v="ARPPI FILHO Romualdo (BRA)"/>
    <s v="SANCHEZ ARMINIO Victoriano (ESP)"/>
    <s v="TAKADA Shizuo (JPN)"/>
  </r>
  <r>
    <x v="12"/>
    <d v="1986-06-05T00:00:00"/>
    <n v="16"/>
    <n v="0"/>
    <s v="16:0"/>
    <s v="Evening"/>
    <s v="Group A"/>
    <s v="Estadio Olï¿½mpico Universitario"/>
    <s v="Mexico City "/>
    <s v="Korea Republic"/>
    <n v="1"/>
    <n v="1"/>
    <s v="Draw"/>
    <s v="Bulgaria"/>
    <s v="Draw"/>
    <n v="45000"/>
    <n v="0"/>
    <n v="1"/>
    <s v="AL SHANAR Fallaj Khuzam (KSA)"/>
    <s v="IGNA Ioan (ROU)"/>
    <s v="BUTENKO Valeri (RUS)"/>
  </r>
  <r>
    <x v="12"/>
    <d v="1986-06-06T00:00:00"/>
    <n v="12"/>
    <n v="0"/>
    <s v="12:0"/>
    <s v="Noon"/>
    <s v="Group C"/>
    <s v="Estadio Irapuato"/>
    <s v="Irapuato "/>
    <s v="Hungary"/>
    <n v="2"/>
    <n v="0"/>
    <s v="Home team"/>
    <s v="Canada"/>
    <s v="Hungary"/>
    <n v="13800"/>
    <n v="1"/>
    <n v="0"/>
    <s v="AL SHARIF Jamal (SYR)"/>
    <s v="PETROVIC Zoran (SRB)"/>
    <s v="BAMBRIDGE Christopher (AUS)"/>
  </r>
  <r>
    <x v="12"/>
    <d v="1986-06-06T00:00:00"/>
    <n v="12"/>
    <n v="0"/>
    <s v="12:0"/>
    <s v="Noon"/>
    <s v="Group D"/>
    <s v="Jalisco"/>
    <s v="Guadalajara "/>
    <s v="Brazil"/>
    <n v="1"/>
    <n v="0"/>
    <s v="Home team"/>
    <s v="Algeria"/>
    <s v="Brazil"/>
    <n v="48000"/>
    <n v="0"/>
    <n v="0"/>
    <s v="MENDEZ MOLINA Romulo (GUA)"/>
    <s v="MARTINEZ BAZAN Jose Luis (URU)"/>
    <s v="QUINIOU Joel (FRA)"/>
  </r>
  <r>
    <x v="12"/>
    <d v="1986-06-06T00:00:00"/>
    <n v="16"/>
    <n v="0"/>
    <s v="16:0"/>
    <s v="Evening"/>
    <s v="Group F"/>
    <s v="Tecnologico"/>
    <s v="Monterrey "/>
    <s v="England"/>
    <n v="0"/>
    <n v="0"/>
    <s v="Draw"/>
    <s v="Morocco"/>
    <s v="Draw"/>
    <n v="20200"/>
    <n v="0"/>
    <n v="0"/>
    <s v="GONZALEZ ROA Gabriel (PAR)"/>
    <s v="ESPOSITO Carlos (ARG)"/>
    <s v="KIRSCHEN Siegfried (GER)"/>
  </r>
  <r>
    <x v="12"/>
    <d v="1986-06-07T00:00:00"/>
    <n v="12"/>
    <n v="0"/>
    <s v="12:0"/>
    <s v="Noon"/>
    <s v="Group D"/>
    <s v="Tres de Marzo"/>
    <s v="Guadalajara "/>
    <s v="Northern Ireland"/>
    <n v="1"/>
    <n v="2"/>
    <s v="Away team"/>
    <s v="Spain"/>
    <s v="Spain"/>
    <n v="28000"/>
    <n v="0"/>
    <n v="2"/>
    <s v="BRUMMEIER Horst (AUT)"/>
    <s v="AGNOLIN Luigi (ITA)"/>
    <s v="NEMETH Lajos (HUN)"/>
  </r>
  <r>
    <x v="12"/>
    <d v="1986-06-07T00:00:00"/>
    <n v="12"/>
    <n v="0"/>
    <s v="12:0"/>
    <s v="Noon"/>
    <s v="Group B"/>
    <s v="Estadio Azteca"/>
    <s v="Mexico City "/>
    <s v="Mexico"/>
    <n v="1"/>
    <n v="1"/>
    <s v="Draw"/>
    <s v="Paraguay"/>
    <s v="Draw"/>
    <n v="114600"/>
    <n v="1"/>
    <n v="0"/>
    <s v="COURTNEY George (ENG)"/>
    <s v="FREDRIKSSON Erik (SWE)"/>
    <s v="IGNA Ioan (ROU)"/>
  </r>
  <r>
    <x v="12"/>
    <d v="1986-06-07T00:00:00"/>
    <n v="16"/>
    <n v="0"/>
    <s v="16:0"/>
    <s v="Evening"/>
    <s v="Group F"/>
    <s v="Estadio Universitario"/>
    <s v="Monterrey "/>
    <s v="Poland"/>
    <n v="1"/>
    <n v="0"/>
    <s v="Home team"/>
    <s v="Portugal"/>
    <s v="Poland"/>
    <n v="19915"/>
    <n v="0"/>
    <n v="0"/>
    <s v="BENNACEUR Ali (TUN)"/>
    <s v="PICON-ACKONG Edwin (MRI)"/>
    <s v="TAKADA Shizuo (JPN)"/>
  </r>
  <r>
    <x v="12"/>
    <d v="1986-06-08T00:00:00"/>
    <n v="12"/>
    <n v="0"/>
    <s v="12:0"/>
    <s v="Noon"/>
    <s v="Group B"/>
    <s v="Bombonera - Estadio Nemesio Diez"/>
    <s v="Toluca "/>
    <s v="Iraq"/>
    <n v="1"/>
    <n v="2"/>
    <s v="Away team"/>
    <s v="Belgium"/>
    <s v="Belgium"/>
    <n v="20000"/>
    <n v="0"/>
    <n v="2"/>
    <s v="DIAZ PALACIO Jesus (COL)"/>
    <s v="CHRISTOV Vojtech (TCH)"/>
    <s v="SANCHEZ ARMINIO Victoriano (ESP)"/>
  </r>
  <r>
    <x v="12"/>
    <d v="1986-06-08T00:00:00"/>
    <n v="16"/>
    <n v="0"/>
    <s v="16:0"/>
    <s v="Evening"/>
    <s v="Group E"/>
    <s v="Neza"/>
    <s v="Nezahualcoyotl "/>
    <s v="Denmark"/>
    <n v="6"/>
    <n v="1"/>
    <s v="Home team"/>
    <s v="Uruguay"/>
    <s v="Denmark"/>
    <n v="26500"/>
    <n v="2"/>
    <n v="1"/>
    <s v="MARQUEZ RAMIREZ Antonio (MEX)"/>
    <s v="KEIZER Jan (NED)"/>
    <s v="ARPPI FILHO Romualdo (BRA)"/>
  </r>
  <r>
    <x v="12"/>
    <d v="1986-06-08T00:00:00"/>
    <n v="12"/>
    <n v="0"/>
    <s v="12:0"/>
    <s v="Noon"/>
    <s v="Group E"/>
    <s v="Estadio Corregidora"/>
    <s v="Queretaro "/>
    <s v="Germany FR"/>
    <n v="2"/>
    <n v="1"/>
    <s v="Home team"/>
    <s v="Scotland"/>
    <s v="Germany FR"/>
    <n v="30000"/>
    <n v="1"/>
    <n v="1"/>
    <s v="IGNA Ioan (ROU)"/>
    <s v="DOTCHEV Bogdan (BUL)"/>
    <s v="SNODDY Alan (NIR)"/>
  </r>
  <r>
    <x v="12"/>
    <d v="1986-06-09T00:00:00"/>
    <n v="12"/>
    <n v="0"/>
    <s v="12:0"/>
    <s v="Noon"/>
    <s v="Group C"/>
    <s v="Nou Camp - Estadio Leï¿½n"/>
    <s v="Leon "/>
    <s v="Hungary"/>
    <n v="0"/>
    <n v="3"/>
    <s v="Away team"/>
    <s v="France"/>
    <s v="France"/>
    <n v="31420"/>
    <n v="0"/>
    <n v="1"/>
    <s v="SILVA VALENTE Carlos Alberto (POR)"/>
    <s v="PONNET Alexis (BEL)"/>
    <s v="DAINA Andre (SUI)"/>
  </r>
  <r>
    <x v="12"/>
    <d v="1986-06-09T00:00:00"/>
    <n v="12"/>
    <n v="0"/>
    <s v="12:0"/>
    <s v="Noon"/>
    <s v="Group C"/>
    <s v="Estadio Irapuato"/>
    <s v="Irapuato "/>
    <s v="Soviet Union"/>
    <n v="2"/>
    <n v="0"/>
    <s v="Home team"/>
    <s v="Canada"/>
    <s v="Soviet Union"/>
    <n v="14200"/>
    <n v="0"/>
    <n v="0"/>
    <s v="TRAORE Idrissa (MLI)"/>
    <s v="AL SHANAR Fallaj Khuzam (KSA)"/>
    <s v="GONZALEZ ROA Gabriel (PAR)"/>
  </r>
  <r>
    <x v="12"/>
    <d v="1986-06-10T00:00:00"/>
    <n v="12"/>
    <n v="0"/>
    <s v="12:0"/>
    <s v="Noon"/>
    <s v="Group A"/>
    <s v="Cuauhtemoc"/>
    <s v="Puebla "/>
    <s v="Korea Republic"/>
    <n v="2"/>
    <n v="3"/>
    <s v="Away team"/>
    <s v="Italy"/>
    <s v="Italy"/>
    <n v="20000"/>
    <n v="0"/>
    <n v="1"/>
    <s v="SOCHA David (USA)"/>
    <s v="URREA Joaquin (MEX)"/>
    <s v="AL SHARIF Jamal (SYR)"/>
  </r>
  <r>
    <x v="12"/>
    <d v="1986-06-10T00:00:00"/>
    <n v="12"/>
    <n v="0"/>
    <s v="12:0"/>
    <s v="Noon"/>
    <s v="Group A"/>
    <s v="Estadio Olï¿½mpico Universitario"/>
    <s v="Mexico City "/>
    <s v="Argentina"/>
    <n v="2"/>
    <n v="0"/>
    <s v="Home team"/>
    <s v="Bulgaria"/>
    <s v="Argentina"/>
    <n v="65000"/>
    <n v="1"/>
    <n v="0"/>
    <s v="ULLOA MORERA Berny (CRC)"/>
    <s v="ARPPI FILHO Romualdo (BRA)"/>
    <s v="MARTINEZ BAZAN Jose Luis (URU)"/>
  </r>
  <r>
    <x v="12"/>
    <d v="1986-06-11T00:00:00"/>
    <n v="12"/>
    <n v="0"/>
    <s v="12:0"/>
    <s v="Noon"/>
    <s v="Group B"/>
    <s v="Bombonera - Estadio Nemesio Diez"/>
    <s v="Toluca "/>
    <s v="Paraguay"/>
    <n v="2"/>
    <n v="2"/>
    <s v="Draw"/>
    <s v="Belgium"/>
    <s v="Draw"/>
    <n v="16000"/>
    <n v="0"/>
    <n v="1"/>
    <s v="DOTCHEV Bogdan (BUL)"/>
    <s v="BENNACEUR Ali (TUN)"/>
    <s v="SILVA ARCE Hernan (CHI)"/>
  </r>
  <r>
    <x v="12"/>
    <d v="1986-06-11T00:00:00"/>
    <n v="12"/>
    <n v="0"/>
    <s v="12:0"/>
    <s v="Noon"/>
    <s v="Group B"/>
    <s v="Estadio Azteca"/>
    <s v="Mexico City "/>
    <s v="Iraq"/>
    <n v="0"/>
    <n v="1"/>
    <s v="Away team"/>
    <s v="Mexico"/>
    <s v="Mexico"/>
    <n v="103763"/>
    <n v="0"/>
    <n v="0"/>
    <s v="PETROVIC Zoran (SRB)"/>
    <s v="NEMETH Lajos (HUN)"/>
    <s v="AGNOLIN Luigi (ITA)"/>
  </r>
  <r>
    <x v="12"/>
    <d v="1986-06-11T00:00:00"/>
    <n v="16"/>
    <n v="0"/>
    <s v="16:0"/>
    <s v="Evening"/>
    <s v="Group F"/>
    <s v="Tres de Marzo"/>
    <s v="Guadalajara "/>
    <s v="Portugal"/>
    <n v="1"/>
    <n v="3"/>
    <s v="Away team"/>
    <s v="Morocco"/>
    <s v="Morocco"/>
    <n v="28000"/>
    <n v="0"/>
    <n v="2"/>
    <s v="SNODDY Alan (NIR)"/>
    <s v="BUTENKO Valeri (RUS)"/>
    <s v="ROTH Volker (GER)"/>
  </r>
  <r>
    <x v="12"/>
    <d v="1986-06-11T00:00:00"/>
    <n v="16"/>
    <n v="0"/>
    <s v="16:0"/>
    <s v="Evening"/>
    <s v="Group F"/>
    <s v="Tecnologico"/>
    <s v="Monterrey "/>
    <s v="England"/>
    <n v="3"/>
    <n v="0"/>
    <s v="Home team"/>
    <s v="Poland"/>
    <s v="England"/>
    <n v="22700"/>
    <n v="3"/>
    <n v="0"/>
    <s v="DAINA Andre (SUI)"/>
    <s v="BRUMMEIER Horst (AUT)"/>
    <s v="CHRISTOV Vojtech (TCH)"/>
  </r>
  <r>
    <x v="12"/>
    <d v="1986-06-12T00:00:00"/>
    <n v="12"/>
    <n v="0"/>
    <s v="12:0"/>
    <s v="Noon"/>
    <s v="Group D"/>
    <s v="Jalisco"/>
    <s v="Guadalajara "/>
    <s v="Northern Ireland"/>
    <n v="0"/>
    <n v="3"/>
    <s v="Away team"/>
    <s v="Brazil"/>
    <s v="Brazil"/>
    <n v="51000"/>
    <n v="0"/>
    <n v="2"/>
    <s v="KIRSCHEN Siegfried (GER)"/>
    <s v="TRAORE Idrissa (MLI)"/>
    <s v="COURTNEY George (ENG)"/>
  </r>
  <r>
    <x v="12"/>
    <d v="1986-06-12T00:00:00"/>
    <n v="12"/>
    <n v="0"/>
    <s v="12:0"/>
    <s v="Noon"/>
    <s v="Group D"/>
    <s v="Tecnologico"/>
    <s v="Monterrey "/>
    <s v="Algeria"/>
    <n v="0"/>
    <n v="3"/>
    <s v="Away team"/>
    <s v="Spain"/>
    <s v="Spain"/>
    <n v="23980"/>
    <n v="0"/>
    <n v="1"/>
    <s v="TAKADA Shizuo (JPN)"/>
    <s v="PICON-ACKONG Edwin (MRI)"/>
    <s v="ESPOSITO Carlos (ARG)"/>
  </r>
  <r>
    <x v="12"/>
    <d v="1986-06-13T00:00:00"/>
    <n v="12"/>
    <n v="0"/>
    <s v="12:0"/>
    <s v="Noon"/>
    <s v="Group E"/>
    <s v="Neza"/>
    <s v="Nezahualcoyotl "/>
    <s v="Scotland"/>
    <n v="0"/>
    <n v="0"/>
    <s v="Draw"/>
    <s v="Uruguay"/>
    <s v="Draw"/>
    <n v="20000"/>
    <n v="0"/>
    <n v="0"/>
    <s v="QUINIOU Joel (FRA)"/>
    <s v="DIAZ PALACIO Jesus (COL)"/>
    <s v="BENNACEUR Ali (TUN)"/>
  </r>
  <r>
    <x v="12"/>
    <d v="1986-06-13T00:00:00"/>
    <n v="12"/>
    <n v="0"/>
    <s v="12:0"/>
    <s v="Noon"/>
    <s v="Group E"/>
    <s v="Estadio Corregidora"/>
    <s v="Queretaro "/>
    <s v="Denmark"/>
    <n v="2"/>
    <n v="0"/>
    <s v="Home team"/>
    <s v="Germany FR"/>
    <s v="Denmark"/>
    <n v="36000"/>
    <n v="1"/>
    <n v="0"/>
    <s v="PONNET Alexis (BEL)"/>
    <s v="BAMBRIDGE Christopher (AUS)"/>
    <s v="FREDRIKSSON Erik (SWE)"/>
  </r>
  <r>
    <x v="12"/>
    <d v="1986-06-15T00:00:00"/>
    <n v="16"/>
    <n v="0"/>
    <s v="16:0"/>
    <s v="Evening"/>
    <s v="Round of 16"/>
    <s v="Nou Camp - Estadio Leï¿½n"/>
    <s v="Leon "/>
    <s v="Soviet Union"/>
    <n v="3"/>
    <n v="4"/>
    <s v="Away team"/>
    <s v="Belgium"/>
    <s v="Belgium"/>
    <n v="32277"/>
    <n v="0"/>
    <n v="0"/>
    <s v="FREDRIKSSON Erik (SWE)"/>
    <s v="SANCHEZ ARMINIO Victoriano (ESP)"/>
    <s v="SOCHA David (USA)"/>
  </r>
  <r>
    <x v="12"/>
    <d v="1986-06-15T00:00:00"/>
    <n v="12"/>
    <n v="0"/>
    <s v="12:0"/>
    <s v="Noon"/>
    <s v="Round of 16"/>
    <s v="Estadio Azteca"/>
    <s v="Mexico City "/>
    <s v="Mexico"/>
    <n v="2"/>
    <n v="0"/>
    <s v="Home team"/>
    <s v="Bulgaria"/>
    <s v="Mexico"/>
    <n v="114580"/>
    <n v="1"/>
    <n v="0"/>
    <s v="ARPPI FILHO Romualdo (BRA)"/>
    <s v="MENDEZ MOLINA Romulo (GUA)"/>
    <s v="IGNA Ioan (ROU)"/>
  </r>
  <r>
    <x v="12"/>
    <d v="1986-06-16T00:00:00"/>
    <n v="16"/>
    <n v="0"/>
    <s v="16:0"/>
    <s v="Evening"/>
    <s v="Round of 16"/>
    <s v="Cuauhtemoc"/>
    <s v="Puebla "/>
    <s v="Argentina"/>
    <n v="1"/>
    <n v="0"/>
    <s v="Home team"/>
    <s v="Uruguay"/>
    <s v="Argentina"/>
    <n v="26000"/>
    <n v="1"/>
    <n v="0"/>
    <s v="AGNOLIN Luigi (ITA)"/>
    <s v="COURTNEY George (ENG)"/>
    <s v="SILVA VALENTE Carlos Alberto (POR)"/>
  </r>
  <r>
    <x v="12"/>
    <d v="1986-06-16T00:00:00"/>
    <n v="12"/>
    <n v="0"/>
    <s v="12:0"/>
    <s v="Noon"/>
    <s v="Round of 16"/>
    <s v="Jalisco"/>
    <s v="Guadalajara "/>
    <s v="Brazil"/>
    <n v="4"/>
    <n v="0"/>
    <s v="Home team"/>
    <s v="Poland"/>
    <s v="Brazil"/>
    <n v="45000"/>
    <n v="1"/>
    <n v="0"/>
    <s v="ROTH Volker (GER)"/>
    <s v="MARQUEZ RAMIREZ Antonio (MEX)"/>
    <s v="SNODDY Alan (NIR)"/>
  </r>
  <r>
    <x v="12"/>
    <d v="1986-06-17T00:00:00"/>
    <n v="12"/>
    <n v="0"/>
    <s v="12:0"/>
    <s v="Noon"/>
    <s v="Round of 16"/>
    <s v="Estadio Olï¿½mpico Universitario"/>
    <s v="Mexico City "/>
    <s v="Italy"/>
    <n v="0"/>
    <n v="2"/>
    <s v="Away team"/>
    <s v="France"/>
    <s v="France"/>
    <n v="70000"/>
    <n v="0"/>
    <n v="1"/>
    <s v="ESPOSITO Carlos (ARG)"/>
    <s v="MARTINEZ BAZAN Jose Luis (URU)"/>
    <s v="DIAZ PALACIO Jesus (COL)"/>
  </r>
  <r>
    <x v="12"/>
    <d v="1986-06-17T00:00:00"/>
    <n v="16"/>
    <n v="0"/>
    <s v="16:0"/>
    <s v="Evening"/>
    <s v="Round of 16"/>
    <s v="Estadio Universitario"/>
    <s v="Monterrey "/>
    <s v="Morocco"/>
    <n v="0"/>
    <n v="1"/>
    <s v="Away team"/>
    <s v="Germany FR"/>
    <s v="Germany FR"/>
    <n v="19800"/>
    <n v="0"/>
    <n v="0"/>
    <s v="PETROVIC Zoran (SRB)"/>
    <s v="NEMETH Lajos (HUN)"/>
    <s v="BRUMMEIER Horst (AUT)"/>
  </r>
  <r>
    <x v="12"/>
    <d v="1986-06-18T00:00:00"/>
    <n v="12"/>
    <n v="0"/>
    <s v="12:0"/>
    <s v="Noon"/>
    <s v="Round of 16"/>
    <s v="Estadio Azteca"/>
    <s v="Mexico City "/>
    <s v="England"/>
    <n v="3"/>
    <n v="0"/>
    <s v="Home team"/>
    <s v="Paraguay"/>
    <s v="England"/>
    <n v="98728"/>
    <n v="1"/>
    <n v="0"/>
    <s v="AL SHARIF Jamal (SYR)"/>
    <s v="PONNET Alexis (BEL)"/>
    <s v="AL SHANAR Fallaj Khuzam (KSA)"/>
  </r>
  <r>
    <x v="12"/>
    <d v="1986-06-18T00:00:00"/>
    <n v="16"/>
    <n v="0"/>
    <s v="16:0"/>
    <s v="Evening"/>
    <s v="Round of 16"/>
    <s v="Estadio Corregidora"/>
    <s v="Queretaro "/>
    <s v="Denmark"/>
    <n v="1"/>
    <n v="5"/>
    <s v="Away team"/>
    <s v="Spain"/>
    <s v="Spain"/>
    <n v="38500"/>
    <n v="1"/>
    <n v="1"/>
    <s v="KEIZER Jan (NED)"/>
    <s v="BENNACEUR Ali (TUN)"/>
    <s v="DOTCHEV Bogdan (BUL)"/>
  </r>
  <r>
    <x v="12"/>
    <d v="1986-06-21T00:00:00"/>
    <n v="12"/>
    <n v="0"/>
    <s v="12:0"/>
    <s v="Noon"/>
    <s v="Quarter-finals"/>
    <s v="Jalisco"/>
    <s v="Guadalajara "/>
    <s v="Brazil"/>
    <n v="1"/>
    <n v="1"/>
    <s v="Draw"/>
    <s v="France"/>
    <s v="Draw"/>
    <n v="65000"/>
    <n v="0"/>
    <n v="0"/>
    <s v="IGNA Ioan (ROU)"/>
    <s v="NEMETH Lajos (HUN)"/>
    <s v="CHRISTOV Vojtech (TCH)"/>
  </r>
  <r>
    <x v="12"/>
    <d v="1986-06-21T00:00:00"/>
    <n v="16"/>
    <n v="0"/>
    <s v="16:0"/>
    <s v="Evening"/>
    <s v="Quarter-finals"/>
    <s v="Estadio Universitario"/>
    <s v="Monterrey "/>
    <s v="Germany FR"/>
    <n v="0"/>
    <n v="0"/>
    <s v="Draw"/>
    <s v="Mexico"/>
    <s v="Draw"/>
    <n v="41700"/>
    <n v="0"/>
    <n v="0"/>
    <s v="DIAZ PALACIO Jesus (COL)"/>
    <s v="BAMBRIDGE Christopher (AUS)"/>
    <s v="SNODDY Alan (NIR)"/>
  </r>
  <r>
    <x v="12"/>
    <d v="1986-06-22T00:00:00"/>
    <n v="16"/>
    <n v="0"/>
    <s v="16:0"/>
    <s v="Evening"/>
    <s v="Quarter-finals"/>
    <s v="Cuauhtemoc"/>
    <s v="Puebla "/>
    <s v="Spain"/>
    <n v="1"/>
    <n v="1"/>
    <s v="Draw"/>
    <s v="Belgium"/>
    <s v="Draw"/>
    <n v="45000"/>
    <n v="0"/>
    <n v="0"/>
    <s v="KIRSCHEN Siegfried (GER)"/>
    <s v="CODESAL MENDEZ Edgardo (MEX)"/>
    <s v="BRUMMEIER Horst (AUT)"/>
  </r>
  <r>
    <x v="12"/>
    <d v="1986-06-22T00:00:00"/>
    <n v="12"/>
    <n v="0"/>
    <s v="12:0"/>
    <s v="Noon"/>
    <s v="Quarter-finals"/>
    <s v="Estadio Azteca"/>
    <s v="Mexico City "/>
    <s v="Argentina"/>
    <n v="2"/>
    <n v="1"/>
    <s v="Home team"/>
    <s v="England"/>
    <s v="Argentina"/>
    <n v="114580"/>
    <n v="0"/>
    <n v="0"/>
    <s v="BENNACEUR Ali (TUN)"/>
    <s v="ULLOA MORERA Berny (CRC)"/>
    <s v="DOTCHEV Bogdan (BUL)"/>
  </r>
  <r>
    <x v="12"/>
    <d v="1986-06-25T00:00:00"/>
    <n v="12"/>
    <n v="0"/>
    <s v="12:0"/>
    <s v="Noon"/>
    <s v="Semi-finals"/>
    <s v="Jalisco"/>
    <s v="Guadalajara "/>
    <s v="France"/>
    <n v="0"/>
    <n v="2"/>
    <s v="Away team"/>
    <s v="Germany FR"/>
    <s v="Germany FR"/>
    <n v="45000"/>
    <n v="0"/>
    <n v="1"/>
    <s v="AGNOLIN Luigi (ITA)"/>
    <s v="PETROVIC Zoran (SRB)"/>
    <s v="NEMETH Lajos (HUN)"/>
  </r>
  <r>
    <x v="12"/>
    <d v="1986-06-25T00:00:00"/>
    <n v="16"/>
    <n v="0"/>
    <s v="16:0"/>
    <s v="Evening"/>
    <s v="Semi-finals"/>
    <s v="Estadio Azteca"/>
    <s v="Mexico City "/>
    <s v="Argentina"/>
    <n v="2"/>
    <n v="0"/>
    <s v="Home team"/>
    <s v="Belgium"/>
    <s v="Argentina"/>
    <n v="114500"/>
    <n v="0"/>
    <n v="0"/>
    <s v="MARQUEZ RAMIREZ Antonio (MEX)"/>
    <s v="MENDEZ MOLINA Romulo (GUA)"/>
    <s v="SILVA VALENTE Carlos Alberto (POR)"/>
  </r>
  <r>
    <x v="12"/>
    <d v="1986-06-28T00:00:00"/>
    <n v="12"/>
    <n v="0"/>
    <s v="12:0"/>
    <s v="Noon"/>
    <s v="Match for third place"/>
    <s v="Cuauhtemoc"/>
    <s v="Puebla "/>
    <s v="France"/>
    <n v="4"/>
    <n v="2"/>
    <s v="Home team"/>
    <s v="Belgium"/>
    <s v="France"/>
    <n v="21000"/>
    <n v="0"/>
    <n v="0"/>
    <s v="COURTNEY George (ENG)"/>
    <s v="SILVA ARCE Hernan (CHI)"/>
    <s v="AL SHARIF Jamal (SYR)"/>
  </r>
  <r>
    <x v="12"/>
    <d v="1986-06-29T00:00:00"/>
    <n v="12"/>
    <n v="0"/>
    <s v="12:0"/>
    <s v="Noon"/>
    <s v="Final"/>
    <s v="Estadio Azteca"/>
    <s v="Mexico City "/>
    <s v="Argentina"/>
    <n v="3"/>
    <n v="2"/>
    <s v="Home team"/>
    <s v="Germany FR"/>
    <s v="Argentina"/>
    <n v="114600"/>
    <n v="1"/>
    <n v="0"/>
    <s v="ARPPI FILHO Romualdo (BRA)"/>
    <s v="FREDRIKSSON Erik (SWE)"/>
    <s v="ULLOA MORERA Berny (CRC)"/>
  </r>
  <r>
    <x v="13"/>
    <d v="1990-06-08T00:00:00"/>
    <n v="18"/>
    <n v="0"/>
    <s v="18:0"/>
    <s v="Evening"/>
    <s v="Group B"/>
    <s v="Giuseppe Meazza"/>
    <s v="Milan "/>
    <s v="Argentina"/>
    <n v="0"/>
    <n v="1"/>
    <s v="Away team"/>
    <s v="Cameroon"/>
    <s v="Cameroon"/>
    <n v="73780"/>
    <n v="0"/>
    <n v="0"/>
    <s v="VAUTROT Michel (FRA)"/>
    <s v="MAURO Vincent (USA)"/>
    <s v="LISTKIEWICZ Michal (POL)"/>
  </r>
  <r>
    <x v="13"/>
    <d v="1990-06-09T00:00:00"/>
    <n v="17"/>
    <n v="0"/>
    <s v="17:0"/>
    <s v="Evening"/>
    <s v="Group B"/>
    <s v="Stadio San Nicola"/>
    <s v="Bari "/>
    <s v="Soviet Union"/>
    <n v="0"/>
    <n v="2"/>
    <s v="Away team"/>
    <s v="Romania"/>
    <s v="Romania"/>
    <n v="42907"/>
    <n v="0"/>
    <n v="1"/>
    <s v="CARDELLINO DE SAN VICENTE Juan (URU)"/>
    <s v="SORIANO ALADREN Emilio (ESP)"/>
    <s v="SILVA ARCE Hernan (CHI)"/>
  </r>
  <r>
    <x v="13"/>
    <d v="1990-06-09T00:00:00"/>
    <n v="17"/>
    <n v="0"/>
    <s v="17:0"/>
    <s v="Evening"/>
    <s v="Group D"/>
    <s v="Renato Dall Ara"/>
    <s v="Bologna "/>
    <s v="rn&quot;&gt;United Arab Emirates"/>
    <n v="0"/>
    <n v="2"/>
    <s v="Away team"/>
    <s v="Colombia"/>
    <s v="Colombia"/>
    <n v="30791"/>
    <n v="0"/>
    <n v="0"/>
    <s v="COURTNEY George (ENG)"/>
    <s v="TAKADA Shizuo (JPN)"/>
    <s v="SNODDY Alan (NIR)"/>
  </r>
  <r>
    <x v="13"/>
    <d v="1990-06-09T00:00:00"/>
    <n v="21"/>
    <n v="0"/>
    <s v="21:0"/>
    <s v="Night"/>
    <s v="Group A"/>
    <s v="Stadio Olimpico"/>
    <s v="Rome "/>
    <s v="Italy"/>
    <n v="1"/>
    <n v="0"/>
    <s v="Home team"/>
    <s v="Austria"/>
    <s v="Italy"/>
    <n v="73303"/>
    <n v="0"/>
    <n v="0"/>
    <s v="RAMIZ WRIGHT Jose (BRA)"/>
    <s v="PEREZ HOYOS Armando (COL)"/>
    <s v="SILVA VALENTE Carlos Alberto (POR)"/>
  </r>
  <r>
    <x v="13"/>
    <d v="1990-06-10T00:00:00"/>
    <n v="17"/>
    <n v="0"/>
    <s v="17:0"/>
    <s v="Evening"/>
    <s v="Group A"/>
    <s v="Comunale"/>
    <s v="Florence "/>
    <s v="USA"/>
    <n v="1"/>
    <n v="5"/>
    <s v="Away team"/>
    <s v="Czechoslovakia"/>
    <s v="Czechoslovakia"/>
    <n v="33266"/>
    <n v="0"/>
    <n v="2"/>
    <s v="ROETHLISBERGER Kurt (SUI)"/>
    <s v="VAN LANGENHOVE Marcel (BEL)"/>
    <s v="SCHMIDHUBER Aron (GER)"/>
  </r>
  <r>
    <x v="13"/>
    <d v="1990-06-10T00:00:00"/>
    <n v="21"/>
    <n v="0"/>
    <s v="21:0"/>
    <s v="Night"/>
    <s v="Group C"/>
    <s v="Stadio delle Alpi"/>
    <s v="Turin "/>
    <s v="Brazil"/>
    <n v="2"/>
    <n v="1"/>
    <s v="Home team"/>
    <s v="Sweden"/>
    <s v="Brazil"/>
    <n v="62628"/>
    <n v="1"/>
    <n v="0"/>
    <s v="LANESE Tullio (ITA)"/>
    <s v="VAUTROT Michel (FRA)"/>
    <s v="JOUINI Neji (TUN)"/>
  </r>
  <r>
    <x v="13"/>
    <d v="1990-06-10T00:00:00"/>
    <n v="21"/>
    <n v="0"/>
    <s v="21:0"/>
    <s v="Night"/>
    <s v="Group D"/>
    <s v="Giuseppe Meazza"/>
    <s v="Milan "/>
    <s v="Germany FR"/>
    <n v="4"/>
    <n v="1"/>
    <s v="Home team"/>
    <s v="Yugoslavia"/>
    <s v="Germany FR"/>
    <n v="74765"/>
    <n v="2"/>
    <n v="0"/>
    <s v="MIKKELSEN Peter (DEN)"/>
    <s v="MANDI Jassim (BHR)"/>
    <s v="LISTKIEWICZ Michal (POL)"/>
  </r>
  <r>
    <x v="13"/>
    <d v="1990-06-11T00:00:00"/>
    <n v="17"/>
    <n v="0"/>
    <s v="17:0"/>
    <s v="Evening"/>
    <s v="Group C"/>
    <s v="Luigi Ferraris"/>
    <s v="Genoa "/>
    <s v="Costa Rica"/>
    <n v="1"/>
    <n v="0"/>
    <s v="Home team"/>
    <s v="Scotland"/>
    <s v="Costa Rica"/>
    <n v="30867"/>
    <n v="0"/>
    <n v="0"/>
    <s v="LOUSTAU Juan (ARG)"/>
    <s v="MACIEL Carlos (PAR)"/>
    <s v="JACOME GUERRERO Elias V. (ECU)"/>
  </r>
  <r>
    <x v="13"/>
    <d v="1990-06-11T00:00:00"/>
    <n v="21"/>
    <n v="0"/>
    <s v="21:0"/>
    <s v="Night"/>
    <s v="Group F"/>
    <s v="Sant Elia"/>
    <s v="Cagliari "/>
    <s v="England"/>
    <n v="1"/>
    <n v="1"/>
    <s v="Draw"/>
    <s v="rn&quot;&gt;Republic of Ireland"/>
    <s v="Draw"/>
    <n v="35238"/>
    <n v="1"/>
    <n v="0"/>
    <s v="SCHMIDHUBER Aron (GER)"/>
    <s v="FREDRIKSSON Erik (SWE)"/>
    <s v="ROETHLISBERGER Kurt (SUI)"/>
  </r>
  <r>
    <x v="13"/>
    <d v="1990-06-12T00:00:00"/>
    <n v="17"/>
    <n v="0"/>
    <s v="17:0"/>
    <s v="Evening"/>
    <s v="Group E"/>
    <s v="Marc Antonio Bentegodi"/>
    <s v="Verona "/>
    <s v="Belgium"/>
    <n v="2"/>
    <n v="0"/>
    <s v="Home team"/>
    <s v="Korea Republic"/>
    <s v="Belgium"/>
    <n v="32790"/>
    <n v="0"/>
    <n v="0"/>
    <s v="MAURO Vincent (USA)"/>
    <s v="SNODDY Alan (NIR)"/>
    <s v="COURTNEY George (ENG)"/>
  </r>
  <r>
    <x v="13"/>
    <d v="1990-06-12T00:00:00"/>
    <n v="21"/>
    <n v="0"/>
    <s v="21:0"/>
    <s v="Night"/>
    <s v="Group F"/>
    <s v="Della Favorita"/>
    <s v="Palermo "/>
    <s v="Netherlands"/>
    <n v="1"/>
    <n v="1"/>
    <s v="Draw"/>
    <s v="Egypt"/>
    <s v="Draw"/>
    <n v="33288"/>
    <n v="0"/>
    <n v="0"/>
    <s v="SORIANO ALADREN Emilio (ESP)"/>
    <s v="CODESAL MENDEZ Edgardo (MEX)"/>
    <s v="CARDELLINO DE SAN VICENTE Juan (URU)"/>
  </r>
  <r>
    <x v="13"/>
    <d v="1990-06-13T00:00:00"/>
    <n v="17"/>
    <n v="0"/>
    <s v="17:0"/>
    <s v="Evening"/>
    <s v="Group E"/>
    <s v="Dacia Arena"/>
    <s v="Udine "/>
    <s v="Uruguay"/>
    <n v="0"/>
    <n v="0"/>
    <s v="Draw"/>
    <s v="Spain"/>
    <s v="Draw"/>
    <n v="35713"/>
    <n v="0"/>
    <n v="0"/>
    <s v="KOHL Helmut (AUT)"/>
    <s v="SPIRIN Alexey (RUS)"/>
    <s v="KIRSCHEN Siegfried (GER)"/>
  </r>
  <r>
    <x v="13"/>
    <d v="1990-06-13T00:00:00"/>
    <n v="21"/>
    <n v="0"/>
    <s v="21:0"/>
    <s v="Night"/>
    <s v="Group B"/>
    <s v="San Paolo"/>
    <s v="Naples "/>
    <s v="Argentina"/>
    <n v="2"/>
    <n v="0"/>
    <s v="Home team"/>
    <s v="Soviet Union"/>
    <s v="Argentina"/>
    <n v="55759"/>
    <n v="1"/>
    <n v="0"/>
    <s v="FREDRIKSSON Erik (SWE)"/>
    <s v="RAMIZ WRIGHT Jose (BRA)"/>
    <s v="AL SHARIF Jamal (SYR)"/>
  </r>
  <r>
    <x v="13"/>
    <d v="1990-06-14T00:00:00"/>
    <n v="17"/>
    <n v="0"/>
    <s v="17:0"/>
    <s v="Evening"/>
    <s v="Group B"/>
    <s v="Stadio San Nicola"/>
    <s v="Bari "/>
    <s v="Cameroon"/>
    <n v="2"/>
    <n v="1"/>
    <s v="Home team"/>
    <s v="Romania"/>
    <s v="Cameroon"/>
    <n v="38687"/>
    <n v="0"/>
    <n v="0"/>
    <s v="SILVA ARCE Hernan (CHI)"/>
    <s v="SILVA VALENTE Carlos Alberto (POR)"/>
    <s v="PEREZ HOYOS Armando (COL)"/>
  </r>
  <r>
    <x v="13"/>
    <d v="1990-06-14T00:00:00"/>
    <n v="17"/>
    <n v="0"/>
    <s v="17:0"/>
    <s v="Evening"/>
    <s v="Group D"/>
    <s v="Renato Dall Ara"/>
    <s v="Bologna "/>
    <s v="Yugoslavia"/>
    <n v="1"/>
    <n v="0"/>
    <s v="Home team"/>
    <s v="Colombia"/>
    <s v="Yugoslavia"/>
    <n v="32257"/>
    <n v="0"/>
    <n v="0"/>
    <s v="AGNOLIN Luigi (ITA)"/>
    <s v="JOUINI Neji (TUN)"/>
    <s v="DIRAMBA Jean Fidele (GAB)"/>
  </r>
  <r>
    <x v="13"/>
    <d v="1990-06-14T00:00:00"/>
    <n v="21"/>
    <n v="0"/>
    <s v="21:0"/>
    <s v="Night"/>
    <s v="Group A"/>
    <s v="Stadio Olimpico"/>
    <s v="Rome "/>
    <s v="Italy"/>
    <n v="1"/>
    <n v="0"/>
    <s v="Home team"/>
    <s v="USA"/>
    <s v="Italy"/>
    <n v="73423"/>
    <n v="1"/>
    <n v="0"/>
    <s v="CODESAL MENDEZ Edgardo (MEX)"/>
    <s v="CARDELLINO DE SAN VICENTE Juan (URU)"/>
    <s v="ULLOA MORERA Berny (CRC)"/>
  </r>
  <r>
    <x v="13"/>
    <d v="1990-06-15T00:00:00"/>
    <n v="17"/>
    <n v="0"/>
    <s v="17:0"/>
    <s v="Evening"/>
    <s v="Group A"/>
    <s v="Comunale"/>
    <s v="Florence "/>
    <s v="Austria"/>
    <n v="0"/>
    <n v="1"/>
    <s v="Away team"/>
    <s v="Czechoslovakia"/>
    <s v="Czechoslovakia"/>
    <n v="38962"/>
    <n v="0"/>
    <n v="1"/>
    <s v="SMITH George (SCO)"/>
    <s v="LORENC Richard (AUS)"/>
    <s v="AL SHARIF Jamal (SYR)"/>
  </r>
  <r>
    <x v="13"/>
    <d v="1990-06-15T00:00:00"/>
    <n v="21"/>
    <n v="0"/>
    <s v="21:0"/>
    <s v="Night"/>
    <s v="Group D"/>
    <s v="Giuseppe Meazza"/>
    <s v="Milan "/>
    <s v="Germany FR"/>
    <n v="5"/>
    <n v="1"/>
    <s v="Home team"/>
    <s v="rn&quot;&gt;United Arab Emirates"/>
    <s v="Germany FR"/>
    <n v="71169"/>
    <n v="2"/>
    <n v="0"/>
    <s v="SPIRIN Alexey (RUS)"/>
    <s v="TAKADA Shizuo (JPN)"/>
    <s v="PAIRETTO Pierluigi (ITA)"/>
  </r>
  <r>
    <x v="13"/>
    <d v="1990-06-16T00:00:00"/>
    <n v="17"/>
    <n v="0"/>
    <s v="17:0"/>
    <s v="Evening"/>
    <s v="Group C"/>
    <s v="Stadio delle Alpi"/>
    <s v="Turin "/>
    <s v="Brazil"/>
    <n v="1"/>
    <n v="0"/>
    <s v="Home team"/>
    <s v="Costa Rica"/>
    <s v="Brazil"/>
    <n v="58007"/>
    <n v="1"/>
    <n v="0"/>
    <s v="JOUINI Neji (TUN)"/>
    <s v="DIRAMBA Jean Fidele (GAB)"/>
    <s v="MANDI Jassim (BHR)"/>
  </r>
  <r>
    <x v="13"/>
    <d v="1990-06-16T00:00:00"/>
    <n v="21"/>
    <n v="0"/>
    <s v="21:0"/>
    <s v="Night"/>
    <s v="Group C"/>
    <s v="Luigi Ferraris"/>
    <s v="Genoa "/>
    <s v="Sweden"/>
    <n v="1"/>
    <n v="2"/>
    <s v="Away team"/>
    <s v="Scotland"/>
    <s v="Scotland"/>
    <n v="31823"/>
    <n v="0"/>
    <n v="1"/>
    <s v="MACIEL Carlos (PAR)"/>
    <s v="MAURO Vincent (USA)"/>
    <s v="LISTKIEWICZ Michal (POL)"/>
  </r>
  <r>
    <x v="13"/>
    <d v="1990-06-16T00:00:00"/>
    <n v="21"/>
    <n v="0"/>
    <s v="21:0"/>
    <s v="Night"/>
    <s v="Group F"/>
    <s v="Sant Elia"/>
    <s v="Cagliari "/>
    <s v="England"/>
    <n v="0"/>
    <n v="0"/>
    <s v="Draw"/>
    <s v="Netherlands"/>
    <s v="Draw"/>
    <n v="35267"/>
    <n v="0"/>
    <n v="0"/>
    <s v="PETROVIC Zoran (SRB)"/>
    <s v="HANSAL Mohamed (ALG)"/>
    <s v="CODESAL MENDEZ Edgardo (MEX)"/>
  </r>
  <r>
    <x v="13"/>
    <d v="1990-06-17T00:00:00"/>
    <n v="17"/>
    <n v="0"/>
    <s v="17:0"/>
    <s v="Evening"/>
    <s v="Group F"/>
    <s v="Della Favorita"/>
    <s v="Palermo "/>
    <s v="rn&quot;&gt;Republic of Ireland"/>
    <n v="0"/>
    <n v="0"/>
    <s v="Draw"/>
    <s v="Egypt"/>
    <s v="Draw"/>
    <n v="33288"/>
    <n v="0"/>
    <n v="0"/>
    <s v="VAN LANGENHOVE Marcel (BEL)"/>
    <s v="QUINIOU Joel (FRA)"/>
    <s v="LO BELLO Rosario (ITA)"/>
  </r>
  <r>
    <x v="13"/>
    <d v="1990-06-17T00:00:00"/>
    <n v="21"/>
    <n v="0"/>
    <s v="21:0"/>
    <s v="Night"/>
    <s v="Group E"/>
    <s v="Dacia Arena"/>
    <s v="Udine "/>
    <s v="Korea Republic"/>
    <n v="1"/>
    <n v="3"/>
    <s v="Away team"/>
    <s v="Spain"/>
    <s v="Spain"/>
    <n v="32733"/>
    <n v="1"/>
    <n v="1"/>
    <s v="JACOME GUERRERO Elias V. (ECU)"/>
    <s v="MAGNI Pierluigi (ITA)"/>
    <s v="LOUSTAU Juan (ARG)"/>
  </r>
  <r>
    <x v="13"/>
    <d v="1990-06-17T00:00:00"/>
    <n v="21"/>
    <n v="0"/>
    <s v="21:0"/>
    <s v="Night"/>
    <s v="Group E"/>
    <s v="Marc Antonio Bentegodi"/>
    <s v="Verona "/>
    <s v="Belgium"/>
    <n v="3"/>
    <n v="1"/>
    <s v="Home team"/>
    <s v="Uruguay"/>
    <s v="Belgium"/>
    <n v="33759"/>
    <n v="2"/>
    <n v="0"/>
    <s v="KIRSCHEN Siegfried (GER)"/>
    <s v="MIKKELSEN Peter (DEN)"/>
    <s v="SPIRIN Alexey (RUS)"/>
  </r>
  <r>
    <x v="13"/>
    <d v="1990-06-18T00:00:00"/>
    <n v="21"/>
    <n v="0"/>
    <s v="21:0"/>
    <s v="Night"/>
    <s v="Group B"/>
    <s v="San Paolo"/>
    <s v="Naples "/>
    <s v="Argentina"/>
    <n v="1"/>
    <n v="1"/>
    <s v="Draw"/>
    <s v="Romania"/>
    <s v="Draw"/>
    <n v="52733"/>
    <n v="0"/>
    <n v="0"/>
    <s v="SILVA VALENTE Carlos Alberto (POR)"/>
    <s v="ULLOA MORERA Berny (CRC)"/>
    <s v="LONGHI Carlo (ITA)"/>
  </r>
  <r>
    <x v="13"/>
    <d v="1990-06-18T00:00:00"/>
    <n v="21"/>
    <n v="0"/>
    <s v="21:0"/>
    <s v="Night"/>
    <s v="Group B"/>
    <s v="Stadio San Nicola"/>
    <s v="Bari "/>
    <s v="Cameroon"/>
    <n v="0"/>
    <n v="4"/>
    <s v="Away team"/>
    <s v="Soviet Union"/>
    <s v="Soviet Union"/>
    <n v="37307"/>
    <n v="0"/>
    <n v="2"/>
    <s v="RAMIZ WRIGHT Jose (BRA)"/>
    <s v="D ELIA Pietro (ITA)"/>
    <s v="ROETHLISBERGER Kurt (SUI)"/>
  </r>
  <r>
    <x v="13"/>
    <d v="1990-06-19T00:00:00"/>
    <n v="17"/>
    <n v="0"/>
    <s v="17:0"/>
    <s v="Evening"/>
    <s v="Group D"/>
    <s v="Giuseppe Meazza"/>
    <s v="Milan "/>
    <s v="Germany FR"/>
    <n v="1"/>
    <n v="1"/>
    <s v="Draw"/>
    <s v="Colombia"/>
    <s v="Draw"/>
    <n v="72510"/>
    <n v="0"/>
    <n v="0"/>
    <s v="SNODDY Alan (NIR)"/>
    <s v="MANDI Jassim (BHR)"/>
    <s v="LANESE Tullio (ITA)"/>
  </r>
  <r>
    <x v="13"/>
    <d v="1990-06-19T00:00:00"/>
    <n v="17"/>
    <n v="0"/>
    <s v="17:0"/>
    <s v="Evening"/>
    <s v="Group D"/>
    <s v="Renato Dall Ara"/>
    <s v="Bologna "/>
    <s v="Yugoslavia"/>
    <n v="4"/>
    <n v="1"/>
    <s v="Home team"/>
    <s v="rn&quot;&gt;United Arab Emirates"/>
    <s v="Yugoslavia"/>
    <n v="27833"/>
    <n v="2"/>
    <n v="1"/>
    <s v="TAKADA Shizuo (JPN)"/>
    <s v="MIKKELSEN Peter (DEN)"/>
    <s v="VAUTROT Michel (FRA)"/>
  </r>
  <r>
    <x v="13"/>
    <d v="1990-06-19T00:00:00"/>
    <n v="21"/>
    <n v="0"/>
    <s v="21:0"/>
    <s v="Night"/>
    <s v="Group A"/>
    <s v="Stadio Olimpico"/>
    <s v="Rome "/>
    <s v="Italy"/>
    <n v="2"/>
    <n v="0"/>
    <s v="Home team"/>
    <s v="Czechoslovakia"/>
    <s v="Italy"/>
    <n v="73303"/>
    <n v="1"/>
    <n v="0"/>
    <s v="QUINIOU Joel (FRA)"/>
    <s v="VAN LANGENHOVE Marcel (BEL)"/>
    <s v="SMITH George (SCO)"/>
  </r>
  <r>
    <x v="13"/>
    <d v="1990-06-19T00:00:00"/>
    <n v="21"/>
    <n v="0"/>
    <s v="21:0"/>
    <s v="Night"/>
    <s v="Group A"/>
    <s v="Comunale"/>
    <s v="Florence "/>
    <s v="Austria"/>
    <n v="2"/>
    <n v="1"/>
    <s v="Home team"/>
    <s v="USA"/>
    <s v="Austria"/>
    <n v="34857"/>
    <n v="0"/>
    <n v="0"/>
    <s v="AL SHARIF Jamal (SYR)"/>
    <s v="LORENC Richard (AUS)"/>
    <s v="PETROVIC Zoran (SRB)"/>
  </r>
  <r>
    <x v="13"/>
    <d v="1990-06-20T00:00:00"/>
    <n v="21"/>
    <n v="0"/>
    <s v="21:0"/>
    <s v="Night"/>
    <s v="Group C"/>
    <s v="Stadio delle Alpi"/>
    <s v="Turin "/>
    <s v="Brazil"/>
    <n v="1"/>
    <n v="0"/>
    <s v="Home team"/>
    <s v="Scotland"/>
    <s v="Brazil"/>
    <n v="62502"/>
    <n v="0"/>
    <n v="0"/>
    <s v="KOHL Helmut (AUT)"/>
    <s v="LISTKIEWICZ Michal (POL)"/>
    <s v="KIRSCHEN Siegfried (GER)"/>
  </r>
  <r>
    <x v="13"/>
    <d v="1990-06-20T00:00:00"/>
    <n v="21"/>
    <n v="0"/>
    <s v="21:0"/>
    <s v="Night"/>
    <s v="Group C"/>
    <s v="Luigi Ferraris"/>
    <s v="Genoa "/>
    <s v="Sweden"/>
    <n v="1"/>
    <n v="2"/>
    <s v="Away team"/>
    <s v="Costa Rica"/>
    <s v="Costa Rica"/>
    <n v="30223"/>
    <n v="1"/>
    <n v="0"/>
    <s v="PETROVIC Zoran (SRB)"/>
    <s v="SNODDY Alan (NIR)"/>
    <s v="COURTNEY George (ENG)"/>
  </r>
  <r>
    <x v="13"/>
    <d v="1990-06-21T00:00:00"/>
    <n v="17"/>
    <n v="0"/>
    <s v="17:0"/>
    <s v="Evening"/>
    <s v="Group E"/>
    <s v="Friuli"/>
    <s v="Udine "/>
    <s v="Korea Republic"/>
    <n v="0"/>
    <n v="1"/>
    <s v="Away team"/>
    <s v="Uruguay"/>
    <s v="Uruguay"/>
    <n v="29039"/>
    <n v="0"/>
    <n v="0"/>
    <s v="LANESE Tullio (ITA)"/>
    <s v="DIRAMBA Jean Fidele (GAB)"/>
    <s v="JOUINI Neji (TUN)"/>
  </r>
  <r>
    <x v="13"/>
    <d v="1990-06-21T00:00:00"/>
    <n v="17"/>
    <n v="0"/>
    <s v="17:0"/>
    <s v="Evening"/>
    <s v="Group E"/>
    <s v="Marc Antonio Bentegodi"/>
    <s v="Verona "/>
    <s v="Belgium"/>
    <n v="1"/>
    <n v="2"/>
    <s v="Away team"/>
    <s v="Spain"/>
    <s v="Spain"/>
    <n v="35950"/>
    <n v="1"/>
    <n v="2"/>
    <s v="LOUSTAU Juan (ARG)"/>
    <s v="MACIEL Carlos (PAR)"/>
    <s v="MAURO Vincent (USA)"/>
  </r>
  <r>
    <x v="13"/>
    <d v="1990-06-21T00:00:00"/>
    <n v="21"/>
    <n v="0"/>
    <s v="21:0"/>
    <s v="Night"/>
    <s v="Group F"/>
    <s v="Della Favorita"/>
    <s v="Palermo "/>
    <s v="rn&quot;&gt;Republic of Ireland"/>
    <n v="1"/>
    <n v="1"/>
    <s v="Draw"/>
    <s v="Netherlands"/>
    <s v="Draw"/>
    <n v="33288"/>
    <n v="0"/>
    <n v="1"/>
    <s v="VAUTROT Michel (FRA)"/>
    <s v="LORENC Richard (AUS)"/>
    <s v="HANSAL Mohamed (ALG)"/>
  </r>
  <r>
    <x v="13"/>
    <d v="1990-06-21T00:00:00"/>
    <n v="21"/>
    <n v="0"/>
    <s v="21:0"/>
    <s v="Night"/>
    <s v="Group F"/>
    <s v="Sant Elia"/>
    <s v="Cagliari "/>
    <s v="England"/>
    <n v="1"/>
    <n v="0"/>
    <s v="Home team"/>
    <s v="Egypt"/>
    <s v="England"/>
    <n v="34959"/>
    <n v="0"/>
    <n v="0"/>
    <s v="ROETHLISBERGER Kurt (SUI)"/>
    <s v="ULLOA MORERA Berny (CRC)"/>
    <s v="CODESAL MENDEZ Edgardo (MEX)"/>
  </r>
  <r>
    <x v="13"/>
    <d v="1990-06-23T00:00:00"/>
    <n v="17"/>
    <n v="0"/>
    <s v="17:0"/>
    <s v="Evening"/>
    <s v="Round of 16"/>
    <s v="San Paolo"/>
    <s v="Naples "/>
    <s v="Cameroon"/>
    <n v="2"/>
    <n v="1"/>
    <s v="Home team"/>
    <s v="Colombia"/>
    <s v="Cameroon"/>
    <n v="50026"/>
    <n v="0"/>
    <n v="0"/>
    <s v="LANESE Tullio (ITA)"/>
    <s v="AL SHARIF Jamal (SYR)"/>
    <s v="ULLOA MORERA Berny (CRC)"/>
  </r>
  <r>
    <x v="13"/>
    <d v="1990-06-23T00:00:00"/>
    <n v="21"/>
    <n v="0"/>
    <s v="21:0"/>
    <s v="Night"/>
    <s v="Round of 16"/>
    <s v="Stadio San Nicola"/>
    <s v="Bari "/>
    <s v="Czechoslovakia"/>
    <n v="4"/>
    <n v="1"/>
    <s v="Home team"/>
    <s v="Costa Rica"/>
    <s v="Czechoslovakia"/>
    <n v="47673"/>
    <n v="1"/>
    <n v="0"/>
    <s v="KIRSCHEN Siegfried (GER)"/>
    <s v="PEREZ HOYOS Armando (COL)"/>
    <s v="D ELIA Pietro (ITA)"/>
  </r>
  <r>
    <x v="13"/>
    <d v="1990-06-24T00:00:00"/>
    <n v="17"/>
    <n v="0"/>
    <s v="17:0"/>
    <s v="Evening"/>
    <s v="Round of 16"/>
    <s v="Stadio delle Alpi"/>
    <s v="Turin "/>
    <s v="Brazil"/>
    <n v="0"/>
    <n v="1"/>
    <s v="Away team"/>
    <s v="Argentina"/>
    <s v="Argentina"/>
    <n v="61381"/>
    <n v="0"/>
    <n v="0"/>
    <s v="QUINIOU Joel (FRA)"/>
    <s v="SPIRIN Alexey (RUS)"/>
    <s v="PAIRETTO Pierluigi (ITA)"/>
  </r>
  <r>
    <x v="13"/>
    <d v="1990-06-24T00:00:00"/>
    <n v="21"/>
    <n v="0"/>
    <s v="21:0"/>
    <s v="Night"/>
    <s v="Round of 16"/>
    <s v="Giuseppe Meazza"/>
    <s v="Milan "/>
    <s v="Germany FR"/>
    <n v="2"/>
    <n v="1"/>
    <s v="Home team"/>
    <s v="Netherlands"/>
    <s v="Germany FR"/>
    <n v="74559"/>
    <n v="0"/>
    <n v="0"/>
    <s v="LOUSTAU Juan (ARG)"/>
    <s v="JACOME GUERRERO Elias V. (ECU)"/>
    <s v="MAURO Vincent (USA)"/>
  </r>
  <r>
    <x v="13"/>
    <d v="1990-06-25T00:00:00"/>
    <n v="17"/>
    <n v="0"/>
    <s v="17:0"/>
    <s v="Evening"/>
    <s v="Round of 16"/>
    <s v="Luigi Ferraris"/>
    <s v="Genoa "/>
    <s v="rn&quot;&gt;Republic of Ireland"/>
    <n v="0"/>
    <n v="0"/>
    <s v="Draw"/>
    <s v="Romania"/>
    <s v="Draw"/>
    <n v="31818"/>
    <n v="0"/>
    <n v="0"/>
    <s v="RAMIZ WRIGHT Jose (BRA)"/>
    <s v="MACIEL Carlos (PAR)"/>
    <s v="MANDI Jassim (BHR)"/>
  </r>
  <r>
    <x v="13"/>
    <d v="1990-06-25T00:00:00"/>
    <n v="21"/>
    <n v="0"/>
    <s v="21:0"/>
    <s v="Night"/>
    <s v="Round of 16"/>
    <s v="Stadio Olimpico"/>
    <s v="Rome "/>
    <s v="Italy"/>
    <n v="2"/>
    <n v="0"/>
    <s v="Home team"/>
    <s v="Uruguay"/>
    <s v="Italy"/>
    <n v="73303"/>
    <n v="0"/>
    <n v="0"/>
    <s v="COURTNEY George (ENG)"/>
    <s v="ROETHLISBERGER Kurt (SUI)"/>
    <s v="PETROVIC Zoran (SRB)"/>
  </r>
  <r>
    <x v="13"/>
    <d v="1990-06-26T00:00:00"/>
    <n v="17"/>
    <n v="0"/>
    <s v="17:0"/>
    <s v="Evening"/>
    <s v="Round of 16"/>
    <s v="Marc Antonio Bentegodi"/>
    <s v="Verona "/>
    <s v="Spain"/>
    <n v="1"/>
    <n v="2"/>
    <s v="Away team"/>
    <s v="Yugoslavia"/>
    <s v="Yugoslavia"/>
    <n v="35500"/>
    <n v="0"/>
    <n v="0"/>
    <s v="SCHMIDHUBER Aron (GER)"/>
    <s v="SNODDY Alan (NIR)"/>
    <s v="LISTKIEWICZ Michal (POL)"/>
  </r>
  <r>
    <x v="13"/>
    <d v="1990-06-26T00:00:00"/>
    <n v="21"/>
    <n v="0"/>
    <s v="21:0"/>
    <s v="Night"/>
    <s v="Round of 16"/>
    <s v="Renato Dall Ara"/>
    <s v="Bologna "/>
    <s v="England"/>
    <n v="1"/>
    <n v="0"/>
    <s v="Home team"/>
    <s v="Belgium"/>
    <s v="England"/>
    <n v="34520"/>
    <n v="0"/>
    <n v="0"/>
    <s v="MIKKELSEN Peter (DEN)"/>
    <s v="KOHL Helmut (AUT)"/>
    <s v="TAKADA Shizuo (JPN)"/>
  </r>
  <r>
    <x v="13"/>
    <d v="1990-06-30T00:00:00"/>
    <n v="17"/>
    <n v="0"/>
    <s v="17:0"/>
    <s v="Evening"/>
    <s v="Quarter-finals"/>
    <s v="Comunale"/>
    <s v="Florence "/>
    <s v="Yugoslavia"/>
    <n v="0"/>
    <n v="0"/>
    <s v="Draw"/>
    <s v="Argentina"/>
    <s v="Draw"/>
    <n v="38971"/>
    <n v="0"/>
    <n v="0"/>
    <s v="ROETHLISBERGER Kurt (SUI)"/>
    <s v="JOUINI Neji (TUN)"/>
    <s v="HANSAL Mohamed (ALG)"/>
  </r>
  <r>
    <x v="13"/>
    <d v="1990-06-30T00:00:00"/>
    <n v="21"/>
    <n v="0"/>
    <s v="21:0"/>
    <s v="Night"/>
    <s v="Quarter-finals"/>
    <s v="Stadio Olimpico"/>
    <s v="Rome "/>
    <s v="Italy"/>
    <n v="1"/>
    <n v="0"/>
    <s v="Home team"/>
    <s v="rn&quot;&gt;Republic of Ireland"/>
    <s v="Italy"/>
    <n v="73303"/>
    <n v="1"/>
    <n v="0"/>
    <s v="SILVA VALENTE Carlos Alberto (POR)"/>
    <s v="PEREZ HOYOS Armando (COL)"/>
    <s v="ULLOA MORERA Berny (CRC)"/>
  </r>
  <r>
    <x v="13"/>
    <d v="1990-07-01T00:00:00"/>
    <n v="17"/>
    <n v="0"/>
    <s v="17:0"/>
    <s v="Evening"/>
    <s v="Quarter-finals"/>
    <s v="Giuseppe Meazza"/>
    <s v="Milan "/>
    <s v="Germany FR"/>
    <n v="1"/>
    <n v="0"/>
    <s v="Home team"/>
    <s v="Czechoslovakia"/>
    <s v="Germany FR"/>
    <n v="73347"/>
    <n v="1"/>
    <n v="0"/>
    <s v="KOHL Helmut (AUT)"/>
    <s v="MIKKELSEN Peter (DEN)"/>
    <s v="LISTKIEWICZ Michal (POL)"/>
  </r>
  <r>
    <x v="13"/>
    <d v="1990-07-01T00:00:00"/>
    <n v="21"/>
    <n v="0"/>
    <s v="21:0"/>
    <s v="Night"/>
    <s v="Quarter-finals"/>
    <s v="San Paolo"/>
    <s v="Naples "/>
    <s v="England"/>
    <n v="3"/>
    <n v="2"/>
    <s v="Home team"/>
    <s v="Cameroon"/>
    <s v="England"/>
    <n v="55205"/>
    <n v="0"/>
    <n v="0"/>
    <s v="CODESAL MENDEZ Edgardo (MEX)"/>
    <s v="MAURO Vincent (USA)"/>
    <s v="MANDI Jassim (BHR)"/>
  </r>
  <r>
    <x v="13"/>
    <d v="1990-07-03T00:00:00"/>
    <n v="20"/>
    <n v="0"/>
    <s v="20:0"/>
    <s v="Night"/>
    <s v="Semi-finals"/>
    <s v="San Paolo"/>
    <s v="Naples "/>
    <s v="Italy"/>
    <n v="1"/>
    <n v="1"/>
    <s v="Draw"/>
    <s v="Argentina"/>
    <s v="Draw"/>
    <n v="59978"/>
    <n v="0"/>
    <n v="0"/>
    <s v="VAUTROT Michel (FRA)"/>
    <s v="LISTKIEWICZ Michal (POL)"/>
    <s v="MIKKELSEN Peter (DEN)"/>
  </r>
  <r>
    <x v="13"/>
    <d v="1990-07-04T00:00:00"/>
    <n v="20"/>
    <n v="0"/>
    <s v="20:0"/>
    <s v="Night"/>
    <s v="Semi-finals"/>
    <s v="Stadio delle Alpi"/>
    <s v="Turin "/>
    <s v="Germany FR"/>
    <n v="1"/>
    <n v="1"/>
    <s v="Draw"/>
    <s v="England"/>
    <s v="Draw"/>
    <n v="62628"/>
    <n v="0"/>
    <n v="0"/>
    <s v="RAMIZ WRIGHT Jose (BRA)"/>
    <s v="QUINIOU Joel (FRA)"/>
    <s v="PEREZ HOYOS Armando (COL)"/>
  </r>
  <r>
    <x v="13"/>
    <d v="1990-07-07T00:00:00"/>
    <n v="20"/>
    <n v="0"/>
    <s v="20:0"/>
    <s v="Night"/>
    <s v="Match for third place"/>
    <s v="Stadio San Nicola"/>
    <s v="Bari "/>
    <s v="Italy"/>
    <n v="2"/>
    <n v="1"/>
    <s v="Home team"/>
    <s v="England"/>
    <s v="Italy"/>
    <n v="51426"/>
    <n v="0"/>
    <n v="0"/>
    <s v="QUINIOU Joel (FRA)"/>
    <s v="HANSAL Mohamed (ALG)"/>
    <s v="ROETHLISBERGER Kurt (SUI)"/>
  </r>
  <r>
    <x v="13"/>
    <d v="1990-07-08T00:00:00"/>
    <n v="20"/>
    <n v="0"/>
    <s v="20:0"/>
    <s v="Night"/>
    <s v="Final"/>
    <s v="Stadio Olimpico"/>
    <s v="Rome "/>
    <s v="Germany FR"/>
    <n v="1"/>
    <n v="0"/>
    <s v="Home team"/>
    <s v="Argentina"/>
    <s v="Germany FR"/>
    <n v="73603"/>
    <n v="0"/>
    <n v="0"/>
    <s v="CODESAL MENDEZ Edgardo (MEX)"/>
    <s v="PEREZ HOYOS Armando (COL)"/>
    <s v="LISTKIEWICZ Michal (POL)"/>
  </r>
  <r>
    <x v="14"/>
    <d v="1994-06-17T00:00:00"/>
    <n v="19"/>
    <n v="30"/>
    <s v="19:30"/>
    <s v="Evening"/>
    <s v="Group C"/>
    <s v="Cotton Bowl"/>
    <s v="Dallas "/>
    <s v="Spain"/>
    <n v="2"/>
    <n v="2"/>
    <s v="Draw"/>
    <s v="Korea Republic"/>
    <s v="Draw"/>
    <n v="56247"/>
    <n v="0"/>
    <n v="0"/>
    <s v="MIKKELSEN Peter (DEN)"/>
    <s v="CHRISTENSEN Carl-Johan Meyer (DEN)"/>
    <s v="PEARSON Roy (ENG)"/>
  </r>
  <r>
    <x v="14"/>
    <d v="1994-06-17T00:00:00"/>
    <n v="15"/>
    <n v="0"/>
    <s v="15:0"/>
    <s v="Noon"/>
    <s v="Group C"/>
    <s v="Soldier Field"/>
    <s v="Chicago "/>
    <s v="Germany"/>
    <n v="1"/>
    <n v="0"/>
    <s v="Home team"/>
    <s v="Bolivia"/>
    <s v="Germany"/>
    <n v="63117"/>
    <n v="0"/>
    <n v="0"/>
    <s v="BRIZIO CARTER Arturo (MEX)"/>
    <s v="BRAZZALE Eugene (AUS)"/>
    <s v="DUNSTER Gordon (AUS)"/>
  </r>
  <r>
    <x v="14"/>
    <d v="1994-06-18T00:00:00"/>
    <n v="11"/>
    <n v="30"/>
    <s v="11:30"/>
    <s v="Morning"/>
    <s v="Group A"/>
    <s v="Pontiac Silverdome"/>
    <s v="Detroit "/>
    <s v="USA"/>
    <n v="1"/>
    <n v="1"/>
    <s v="Draw"/>
    <s v="Switzerland"/>
    <s v="Draw"/>
    <n v="73425"/>
    <n v="1"/>
    <n v="1"/>
    <s v="LAMOLINA Francisco Oscar (ARG)"/>
    <s v="TAIBI Ernesto (ARG)"/>
    <s v="ZARATE Venancio (PAR)"/>
  </r>
  <r>
    <x v="14"/>
    <d v="1994-06-18T00:00:00"/>
    <n v="16"/>
    <n v="0"/>
    <s v="16:0"/>
    <s v="Evening"/>
    <s v="Group E"/>
    <s v="Giants Stadium"/>
    <s v="New York/New Jersey "/>
    <s v="Italy"/>
    <n v="0"/>
    <n v="1"/>
    <s v="Away team"/>
    <s v="rn&quot;&gt;Republic of Ireland"/>
    <s v="rn&quot;&gt;Republic of Ireland"/>
    <n v="75338"/>
    <n v="0"/>
    <n v="1"/>
    <s v="VAN DER ENDE Mario (NED)"/>
    <s v="DOLSTRA Jan (NED)"/>
    <s v="PARK Hae-Yong (KOR)"/>
  </r>
  <r>
    <x v="14"/>
    <d v="1994-06-18T00:00:00"/>
    <n v="19"/>
    <n v="30"/>
    <s v="19:30"/>
    <s v="Evening"/>
    <s v="Group A"/>
    <s v="Rose Bowl"/>
    <s v="Los Angeles "/>
    <s v="Colombia"/>
    <n v="1"/>
    <n v="3"/>
    <s v="Away team"/>
    <s v="Romania"/>
    <s v="Romania"/>
    <n v="91856"/>
    <n v="1"/>
    <n v="2"/>
    <s v="AL SHARIF Jamal (SYR)"/>
    <s v="AL GHATTAN Yousif Abdulla (BAH)"/>
    <s v="JAMES Douglas Micael (TRI)"/>
  </r>
  <r>
    <x v="14"/>
    <d v="1994-06-19T00:00:00"/>
    <n v="12"/>
    <n v="30"/>
    <s v="12:30"/>
    <s v="Noon"/>
    <s v="Group F"/>
    <s v="Citrus Bowl"/>
    <s v="Orlando "/>
    <s v="Belgium"/>
    <n v="1"/>
    <n v="0"/>
    <s v="Home team"/>
    <s v="Morocco"/>
    <s v="Belgium"/>
    <n v="61219"/>
    <n v="1"/>
    <n v="0"/>
    <s v="TORRES CADENA Jose Joaquin (COL)"/>
    <s v="CALIX GARCIA Raimundo (HON)"/>
    <s v="YLI-KARRO Tapio (FIN)"/>
  </r>
  <r>
    <x v="14"/>
    <d v="1994-06-19T00:00:00"/>
    <n v="16"/>
    <n v="0"/>
    <s v="16:0"/>
    <s v="Evening"/>
    <s v="Group E"/>
    <s v="RFK Stadium"/>
    <s v="Washington Dc "/>
    <s v="Norway"/>
    <n v="1"/>
    <n v="0"/>
    <s v="Home team"/>
    <s v="Mexico"/>
    <s v="Norway"/>
    <n v="52395"/>
    <n v="0"/>
    <n v="0"/>
    <s v="PUHL Sandor (HUN)"/>
    <s v="MARTON Sandor (HUN)"/>
    <s v="IVANOV Valentin (RUS)"/>
  </r>
  <r>
    <x v="14"/>
    <d v="1994-06-19T00:00:00"/>
    <n v="19"/>
    <n v="30"/>
    <s v="19:30"/>
    <s v="Evening"/>
    <s v="Group B"/>
    <s v="Rose Bowl"/>
    <s v="Los Angeles "/>
    <s v="Cameroon"/>
    <n v="2"/>
    <n v="2"/>
    <s v="Draw"/>
    <s v="Sweden"/>
    <s v="Draw"/>
    <n v="93194"/>
    <n v="1"/>
    <n v="1"/>
    <s v="TEJADA NORIEGA Alberto (PER)"/>
    <s v="JAMES Douglas Micael (TRI)"/>
    <s v="AL GHATTAN Yousif Abdulla (BAH)"/>
  </r>
  <r>
    <x v="14"/>
    <d v="1994-06-20T00:00:00"/>
    <n v="19"/>
    <n v="30"/>
    <s v="19:30"/>
    <s v="Evening"/>
    <s v="Group F"/>
    <s v="RFK Stadium"/>
    <s v="Washington Dc "/>
    <s v="Netherlands"/>
    <n v="2"/>
    <n v="1"/>
    <s v="Home team"/>
    <s v="Saudi Arabia"/>
    <s v="Netherlands"/>
    <n v="50535"/>
    <n v="0"/>
    <n v="1"/>
    <s v="DIAZ VEGA Manuel (ESP)"/>
    <s v="IVANOV Valentin (RUS)"/>
    <s v="MARTON Sandor (HUN)"/>
  </r>
  <r>
    <x v="14"/>
    <d v="1994-06-20T00:00:00"/>
    <n v="16"/>
    <n v="0"/>
    <s v="16:0"/>
    <s v="Evening"/>
    <s v="Group B"/>
    <s v="Stanford Stadium"/>
    <s v="San Francisco "/>
    <s v="Brazil"/>
    <n v="2"/>
    <n v="0"/>
    <s v="Home team"/>
    <s v="Russia"/>
    <s v="Brazil"/>
    <n v="81061"/>
    <n v="1"/>
    <n v="0"/>
    <s v="LIM KEE CHONG An Yan (MRI)"/>
    <s v="RHARIB El Jilali Mohamed (MAR)"/>
    <s v="RAMICONE Domenico (ITA)"/>
  </r>
  <r>
    <x v="14"/>
    <d v="1994-06-21T00:00:00"/>
    <n v="12"/>
    <n v="30"/>
    <s v="12:30"/>
    <s v="Noon"/>
    <s v="Group D"/>
    <s v="Foxboro Stadium"/>
    <s v="Boston "/>
    <s v="Argentina"/>
    <n v="4"/>
    <n v="0"/>
    <s v="Home team"/>
    <s v="Greece"/>
    <s v="Argentina"/>
    <n v="54456"/>
    <n v="2"/>
    <n v="0"/>
    <s v="ANGELES Arturo (USA)"/>
    <s v="PARK Hae-Yong (KOR)"/>
    <s v="DOLSTRA Jan (NED)"/>
  </r>
  <r>
    <x v="14"/>
    <d v="1994-06-21T00:00:00"/>
    <n v="19"/>
    <n v="30"/>
    <s v="19:30"/>
    <s v="Evening"/>
    <s v="Group D"/>
    <s v="Cotton Bowl"/>
    <s v="Dallas "/>
    <s v="Nigeria"/>
    <n v="3"/>
    <n v="0"/>
    <s v="Home team"/>
    <s v="Bulgaria"/>
    <s v="Nigeria"/>
    <n v="44132"/>
    <n v="2"/>
    <n v="0"/>
    <s v="BADILLA Rodrigo (CRC)"/>
    <s v="DUNSTER Gordon (AUS)"/>
    <s v="BRAZZALE Eugene (AUS)"/>
  </r>
  <r>
    <x v="14"/>
    <d v="1994-06-21T00:00:00"/>
    <n v="16"/>
    <n v="0"/>
    <s v="16:0"/>
    <s v="Evening"/>
    <s v="Group C"/>
    <s v="Soldier Field"/>
    <s v="Chicago "/>
    <s v="Germany"/>
    <n v="1"/>
    <n v="1"/>
    <s v="Draw"/>
    <s v="Spain"/>
    <s v="Draw"/>
    <n v="63113"/>
    <n v="0"/>
    <n v="1"/>
    <s v="FILIPPI Ernesto (URU)"/>
    <s v="ZARATE Venancio (PAR)"/>
    <s v="TAIBI Ernesto (ARG)"/>
  </r>
  <r>
    <x v="14"/>
    <d v="1994-06-22T00:00:00"/>
    <n v="16"/>
    <n v="0"/>
    <s v="16:0"/>
    <s v="Evening"/>
    <s v="Group A"/>
    <s v="Pontiac Silverdome"/>
    <s v="Detroit "/>
    <s v="Romania"/>
    <n v="1"/>
    <n v="4"/>
    <s v="Away team"/>
    <s v="Switzerland"/>
    <s v="Switzerland"/>
    <n v="61428"/>
    <n v="1"/>
    <n v="1"/>
    <s v="JOUINI Neji (TUN)"/>
    <s v="HASSAN Abdel-Magid (EGY)"/>
    <s v="FANAEI Mohammad (IRN)"/>
  </r>
  <r>
    <x v="14"/>
    <d v="1994-06-22T00:00:00"/>
    <n v="19"/>
    <n v="30"/>
    <s v="19:30"/>
    <s v="Evening"/>
    <s v="Group A"/>
    <s v="Rose Bowl"/>
    <s v="Los Angeles "/>
    <s v="USA"/>
    <n v="2"/>
    <n v="1"/>
    <s v="Home team"/>
    <s v="Colombia"/>
    <s v="USA"/>
    <n v="93869"/>
    <n v="1"/>
    <n v="0"/>
    <s v="BALDAS Fabio (ITA)"/>
    <s v="RAMICONE Domenico (ITA)"/>
    <s v="RHARIB El Jilali Mohamed (MAR)"/>
  </r>
  <r>
    <x v="14"/>
    <d v="1994-06-23T00:00:00"/>
    <n v="16"/>
    <n v="0"/>
    <s v="16:0"/>
    <s v="Evening"/>
    <s v="Group E"/>
    <s v="Giants Stadium"/>
    <s v="New York/New Jersey "/>
    <s v="Italy"/>
    <n v="1"/>
    <n v="0"/>
    <s v="Home team"/>
    <s v="Norway"/>
    <s v="Italy"/>
    <n v="74624"/>
    <n v="0"/>
    <n v="0"/>
    <s v="KRUG Hellmut (GER)"/>
    <s v="YLI-KARRO Tapio (FIN)"/>
    <s v="PEARSON Roy (ENG)"/>
  </r>
  <r>
    <x v="14"/>
    <d v="1994-06-23T00:00:00"/>
    <n v="19"/>
    <n v="30"/>
    <s v="19:30"/>
    <s v="Evening"/>
    <s v="Group C"/>
    <s v="Foxboro Stadium"/>
    <s v="Boston "/>
    <s v="Korea Republic"/>
    <n v="0"/>
    <n v="0"/>
    <s v="Draw"/>
    <s v="Bolivia"/>
    <s v="Draw"/>
    <n v="54453"/>
    <n v="0"/>
    <n v="0"/>
    <s v="MOTTRAM Leslie (SCO)"/>
    <s v="MATTHYS Luc (BEL)"/>
    <s v="EVERSTIG Mikael (SWE)"/>
  </r>
  <r>
    <x v="14"/>
    <d v="1994-06-24T00:00:00"/>
    <n v="12"/>
    <n v="30"/>
    <s v="12:30"/>
    <s v="Noon"/>
    <s v="Group E"/>
    <s v="Citrus Bowl"/>
    <s v="Orlando "/>
    <s v="Mexico"/>
    <n v="2"/>
    <n v="1"/>
    <s v="Home team"/>
    <s v="rn&quot;&gt;Republic of Ireland"/>
    <s v="Mexico"/>
    <n v="60790"/>
    <n v="1"/>
    <n v="0"/>
    <s v="ROETHLISBERGER Kurt (SUI)"/>
    <s v="LISTKIEWICZ Michal (POL)"/>
    <s v="ALVES Paulo Jorge (BRA)"/>
  </r>
  <r>
    <x v="14"/>
    <d v="1994-06-24T00:00:00"/>
    <n v="19"/>
    <n v="30"/>
    <s v="19:30"/>
    <s v="Evening"/>
    <s v="Group B"/>
    <s v="Pontiac Silverdome"/>
    <s v="Detroit "/>
    <s v="Sweden"/>
    <n v="3"/>
    <n v="1"/>
    <s v="Home team"/>
    <s v="Russia"/>
    <s v="Sweden"/>
    <n v="71528"/>
    <n v="1"/>
    <n v="1"/>
    <s v="QUINIOU Joel (FRA)"/>
    <s v="FANAEI Mohammad (IRN)"/>
    <s v="HASSAN Abdel-Magid (EGY)"/>
  </r>
  <r>
    <x v="14"/>
    <d v="1994-06-24T00:00:00"/>
    <n v="16"/>
    <n v="0"/>
    <s v="16:0"/>
    <s v="Evening"/>
    <s v="Group B"/>
    <s v="Stanford Stadium"/>
    <s v="San Francisco "/>
    <s v="Brazil"/>
    <n v="3"/>
    <n v="0"/>
    <s v="Home team"/>
    <s v="Cameroon"/>
    <s v="Brazil"/>
    <n v="83401"/>
    <n v="1"/>
    <n v="0"/>
    <s v="BRIZIO CARTER Arturo (MEX)"/>
    <s v="JAMES Douglas Micael (TRI)"/>
    <s v="CHRISTENSEN Carl-Johan Meyer (DEN)"/>
  </r>
  <r>
    <x v="14"/>
    <d v="1994-06-25T00:00:00"/>
    <n v="12"/>
    <n v="30"/>
    <s v="12:30"/>
    <s v="Noon"/>
    <s v="Group F"/>
    <s v="Citrus Bowl"/>
    <s v="Orlando "/>
    <s v="Belgium"/>
    <n v="1"/>
    <n v="0"/>
    <s v="Home team"/>
    <s v="Netherlands"/>
    <s v="Belgium"/>
    <n v="62387"/>
    <n v="0"/>
    <n v="0"/>
    <s v="MARSIGLIA Renato (BRA)"/>
    <s v="ALVES Paulo Jorge (BRA)"/>
    <s v="LISTKIEWICZ Michal (POL)"/>
  </r>
  <r>
    <x v="14"/>
    <d v="1994-06-25T00:00:00"/>
    <n v="12"/>
    <n v="30"/>
    <s v="12:30"/>
    <s v="Noon"/>
    <s v="Group F"/>
    <s v="Giants Stadium"/>
    <s v="New York/New Jersey "/>
    <s v="Saudi Arabia"/>
    <n v="2"/>
    <n v="1"/>
    <s v="Home team"/>
    <s v="Morocco"/>
    <s v="Saudi Arabia"/>
    <n v="76322"/>
    <n v="2"/>
    <n v="1"/>
    <s v="DON Philip (ENG)"/>
    <s v="PEARSON Roy (ENG)"/>
    <s v="YLI-KARRO Tapio (FIN)"/>
  </r>
  <r>
    <x v="14"/>
    <d v="1994-06-25T00:00:00"/>
    <n v="16"/>
    <n v="0"/>
    <s v="16:0"/>
    <s v="Evening"/>
    <s v="Group D"/>
    <s v="Foxboro Stadium"/>
    <s v="Boston "/>
    <s v="Argentina"/>
    <n v="2"/>
    <n v="1"/>
    <s v="Home team"/>
    <s v="Nigeria"/>
    <s v="Argentina"/>
    <n v="54453"/>
    <n v="2"/>
    <n v="1"/>
    <s v="KARLSSON Bo (SWE)"/>
    <s v="EVERSTIG Mikael (SWE)"/>
    <s v="MATTHYS Luc (BEL)"/>
  </r>
  <r>
    <x v="14"/>
    <d v="1994-06-26T00:00:00"/>
    <n v="12"/>
    <n v="30"/>
    <s v="12:30"/>
    <s v="Noon"/>
    <s v="Group D"/>
    <s v="Soldier Field"/>
    <s v="Chicago "/>
    <s v="Bulgaria"/>
    <n v="4"/>
    <n v="0"/>
    <s v="Home team"/>
    <s v="Greece"/>
    <s v="Bulgaria"/>
    <n v="63160"/>
    <n v="1"/>
    <n v="0"/>
    <s v="BUJSAIM Ali (UAE)"/>
    <s v="AL GHATTAN Yousif Abdulla (BAH)"/>
    <s v="CALIX GARCIA Raimundo (HON)"/>
  </r>
  <r>
    <x v="14"/>
    <d v="1994-06-26T00:00:00"/>
    <n v="16"/>
    <n v="0"/>
    <s v="16:0"/>
    <s v="Evening"/>
    <s v="Group A"/>
    <s v="Rose Bowl"/>
    <s v="Los Angeles "/>
    <s v="USA"/>
    <n v="0"/>
    <n v="1"/>
    <s v="Away team"/>
    <s v="Romania"/>
    <s v="Romania"/>
    <n v="93869"/>
    <n v="0"/>
    <n v="1"/>
    <s v="VAN DER ENDE Mario (NED)"/>
    <s v="DOLSTRA Jan (NED)"/>
    <s v="DUNSTER Gordon (AUS)"/>
  </r>
  <r>
    <x v="14"/>
    <d v="1994-06-26T00:00:00"/>
    <n v="16"/>
    <n v="0"/>
    <s v="16:0"/>
    <s v="Evening"/>
    <s v="Group A"/>
    <s v="Stanford Stadium"/>
    <s v="San Francisco "/>
    <s v="Switzerland"/>
    <n v="0"/>
    <n v="2"/>
    <s v="Away team"/>
    <s v="Colombia"/>
    <s v="Colombia"/>
    <n v="83401"/>
    <n v="0"/>
    <n v="1"/>
    <s v="MIKKELSEN Peter (DEN)"/>
    <s v="CHRISTENSEN Carl-Johan Meyer (DEN)"/>
    <s v="JAMES Douglas Micael (TRI)"/>
  </r>
  <r>
    <x v="14"/>
    <d v="1994-06-27T00:00:00"/>
    <n v="16"/>
    <n v="0"/>
    <s v="16:0"/>
    <s v="Evening"/>
    <s v="Group C"/>
    <s v="Cotton Bowl"/>
    <s v="Dallas "/>
    <s v="Germany"/>
    <n v="3"/>
    <n v="2"/>
    <s v="Home team"/>
    <s v="Korea Republic"/>
    <s v="Germany"/>
    <n v="63998"/>
    <n v="3"/>
    <n v="0"/>
    <s v="QUINIOU Joel (FRA)"/>
    <s v="IVANOV Valentin (RUS)"/>
    <s v="HASSAN Abdel-Magid (EGY)"/>
  </r>
  <r>
    <x v="14"/>
    <d v="1994-06-27T00:00:00"/>
    <n v="16"/>
    <n v="0"/>
    <s v="16:0"/>
    <s v="Evening"/>
    <s v="Group C"/>
    <s v="Soldier Field"/>
    <s v="Chicago "/>
    <s v="Bolivia"/>
    <n v="1"/>
    <n v="3"/>
    <s v="Away team"/>
    <s v="Spain"/>
    <s v="Spain"/>
    <n v="63089"/>
    <n v="0"/>
    <n v="1"/>
    <s v="BADILLA Rodrigo (CRC)"/>
    <s v="CALIX GARCIA Raimundo (HON)"/>
    <s v="AL GHATTAN Yousif Abdulla (BAH)"/>
  </r>
  <r>
    <x v="14"/>
    <d v="1994-06-28T00:00:00"/>
    <n v="12"/>
    <n v="30"/>
    <s v="12:30"/>
    <s v="Noon"/>
    <s v="Group E"/>
    <s v="Giants Stadium"/>
    <s v="New York/New Jersey "/>
    <s v="rn&quot;&gt;Republic of Ireland"/>
    <n v="0"/>
    <n v="0"/>
    <s v="Draw"/>
    <s v="Norway"/>
    <s v="Draw"/>
    <n v="72404"/>
    <n v="0"/>
    <n v="0"/>
    <s v="TORRES CADENA Jose Joaquin (COL)"/>
    <s v="ALVES Paulo Jorge (BRA)"/>
    <s v="PARK Hae-Yong (KOR)"/>
  </r>
  <r>
    <x v="14"/>
    <d v="1994-06-28T00:00:00"/>
    <n v="16"/>
    <n v="0"/>
    <s v="16:0"/>
    <s v="Evening"/>
    <s v="Group B"/>
    <s v="Pontiac Silverdome"/>
    <s v="Detroit "/>
    <s v="Brazil"/>
    <n v="1"/>
    <n v="1"/>
    <s v="Draw"/>
    <s v="Sweden"/>
    <s v="Draw"/>
    <n v="77217"/>
    <n v="0"/>
    <n v="1"/>
    <s v="PUHL Sandor (HUN)"/>
    <s v="MARTON Sandor (HUN)"/>
    <s v="MATTHYS Luc (BEL)"/>
  </r>
  <r>
    <x v="14"/>
    <d v="1994-06-28T00:00:00"/>
    <n v="12"/>
    <n v="30"/>
    <s v="12:30"/>
    <s v="Noon"/>
    <s v="Group E"/>
    <s v="RFK Stadium"/>
    <s v="Washington Dc "/>
    <s v="Italy"/>
    <n v="1"/>
    <n v="1"/>
    <s v="Draw"/>
    <s v="Mexico"/>
    <s v="Draw"/>
    <n v="52535"/>
    <n v="0"/>
    <n v="0"/>
    <s v="LAMOLINA Francisco Oscar (ARG)"/>
    <s v="TAIBI Ernesto (ARG)"/>
    <s v="BRAZZALE Eugene (AUS)"/>
  </r>
  <r>
    <x v="14"/>
    <d v="1994-06-28T00:00:00"/>
    <n v="16"/>
    <n v="0"/>
    <s v="16:0"/>
    <s v="Evening"/>
    <s v="Group B"/>
    <s v="Stanford Stadium"/>
    <s v="San Francisco "/>
    <s v="Russia"/>
    <n v="6"/>
    <n v="1"/>
    <s v="Home team"/>
    <s v="Cameroon"/>
    <s v="Russia"/>
    <n v="74914"/>
    <n v="3"/>
    <n v="0"/>
    <s v="AL SHARIF Jamal (SYR)"/>
    <s v="DUNSTER Gordon (AUS)"/>
    <s v="DOLSTRA Jan (NED)"/>
  </r>
  <r>
    <x v="14"/>
    <d v="1994-06-29T00:00:00"/>
    <n v="12"/>
    <n v="30"/>
    <s v="12:30"/>
    <s v="Noon"/>
    <s v="Group F"/>
    <s v="Citrus Bowl"/>
    <s v="Orlando "/>
    <s v="Morocco"/>
    <n v="1"/>
    <n v="2"/>
    <s v="Away team"/>
    <s v="Netherlands"/>
    <s v="Netherlands"/>
    <n v="60578"/>
    <n v="0"/>
    <n v="1"/>
    <s v="TEJADA NORIEGA Alberto (PER)"/>
    <s v="ZARATE Venancio (PAR)"/>
    <s v="EVERSTIG Mikael (SWE)"/>
  </r>
  <r>
    <x v="14"/>
    <d v="1994-06-29T00:00:00"/>
    <n v="12"/>
    <n v="30"/>
    <s v="12:30"/>
    <s v="Noon"/>
    <s v="Group F"/>
    <s v="RFK Stadium"/>
    <s v="Washington Dc "/>
    <s v="Belgium"/>
    <n v="0"/>
    <n v="1"/>
    <s v="Away team"/>
    <s v="Saudi Arabia"/>
    <s v="Saudi Arabia"/>
    <n v="52959"/>
    <n v="0"/>
    <n v="1"/>
    <s v="KRUG Hellmut (GER)"/>
    <s v="BRAZZALE Eugene (AUS)"/>
    <s v="TAIBI Ernesto (ARG)"/>
  </r>
  <r>
    <x v="14"/>
    <d v="1994-06-30T00:00:00"/>
    <n v="19"/>
    <n v="30"/>
    <s v="19:30"/>
    <s v="Evening"/>
    <s v="Group D"/>
    <s v="Foxboro Stadium"/>
    <s v="Boston "/>
    <s v="Greece"/>
    <n v="0"/>
    <n v="2"/>
    <s v="Away team"/>
    <s v="Nigeria"/>
    <s v="Nigeria"/>
    <n v="53001"/>
    <n v="0"/>
    <n v="1"/>
    <s v="MOTTRAM Leslie (SCO)"/>
    <s v="PARK Hae-Yong (KOR)"/>
    <s v="ALVES Paulo Jorge (BRA)"/>
  </r>
  <r>
    <x v="14"/>
    <d v="1994-06-30T00:00:00"/>
    <n v="19"/>
    <n v="30"/>
    <s v="19:30"/>
    <s v="Evening"/>
    <s v="Group D"/>
    <s v="Cotton Bowl"/>
    <s v="Dallas "/>
    <s v="Argentina"/>
    <n v="0"/>
    <n v="2"/>
    <s v="Away team"/>
    <s v="Bulgaria"/>
    <s v="Bulgaria"/>
    <n v="63998"/>
    <n v="0"/>
    <n v="0"/>
    <s v="JOUINI Neji (TUN)"/>
    <s v="YLI-KARRO Tapio (FIN)"/>
    <s v="RHARIB El Jilali Mohamed (MAR)"/>
  </r>
  <r>
    <x v="14"/>
    <d v="1994-07-02T00:00:00"/>
    <n v="12"/>
    <n v="0"/>
    <s v="12:0"/>
    <s v="Noon"/>
    <s v="Round of 16"/>
    <s v="Soldier Field"/>
    <s v="Chicago "/>
    <s v="Germany"/>
    <n v="3"/>
    <n v="2"/>
    <s v="Home team"/>
    <s v="Belgium"/>
    <s v="Germany"/>
    <n v="60246"/>
    <n v="3"/>
    <n v="1"/>
    <s v="ROETHLISBERGER Kurt (SUI)"/>
    <s v="LISTKIEWICZ Michal (POL)"/>
    <s v="CHRISTENSEN Carl-Johan Meyer (DEN)"/>
  </r>
  <r>
    <x v="14"/>
    <d v="1994-07-02T00:00:00"/>
    <n v="16"/>
    <n v="30"/>
    <s v="16:30"/>
    <s v="Evening"/>
    <s v="Round of 16"/>
    <s v="RFK Stadium"/>
    <s v="Washington Dc "/>
    <s v="Spain"/>
    <n v="3"/>
    <n v="0"/>
    <s v="Home team"/>
    <s v="Switzerland"/>
    <s v="Spain"/>
    <n v="53121"/>
    <n v="1"/>
    <n v="0"/>
    <s v="VAN DER ENDE Mario (NED)"/>
    <s v="DOLSTRA Jan (NED)"/>
    <s v="MARTON Sandor (HUN)"/>
  </r>
  <r>
    <x v="14"/>
    <d v="1994-07-03T00:00:00"/>
    <n v="12"/>
    <n v="0"/>
    <s v="12:0"/>
    <s v="Noon"/>
    <s v="Round of 16"/>
    <s v="Cotton Bowl"/>
    <s v="Dallas "/>
    <s v="Saudi Arabia"/>
    <n v="1"/>
    <n v="3"/>
    <s v="Away team"/>
    <s v="Sweden"/>
    <s v="Sweden"/>
    <n v="60277"/>
    <n v="0"/>
    <n v="1"/>
    <s v="MARSIGLIA Renato (BRA)"/>
    <s v="ALVES Paulo Jorge (BRA)"/>
    <s v="CALIX GARCIA Raimundo (HON)"/>
  </r>
  <r>
    <x v="14"/>
    <d v="1994-07-03T00:00:00"/>
    <n v="13"/>
    <n v="30"/>
    <s v="13:30"/>
    <s v="Noon"/>
    <s v="Round of 16"/>
    <s v="Rose Bowl"/>
    <s v="Los Angeles "/>
    <s v="Romania"/>
    <n v="3"/>
    <n v="2"/>
    <s v="Home team"/>
    <s v="Argentina"/>
    <s v="Romania"/>
    <n v="90469"/>
    <n v="2"/>
    <n v="1"/>
    <s v="PAIRETTO Pierluigi (ITA)"/>
    <s v="RAMICONE Domenico (ITA)"/>
    <s v="MATTHYS Luc (BEL)"/>
  </r>
  <r>
    <x v="14"/>
    <d v="1994-07-04T00:00:00"/>
    <n v="12"/>
    <n v="0"/>
    <s v="12:0"/>
    <s v="Noon"/>
    <s v="Round of 16"/>
    <s v="Citrus Bowl"/>
    <s v="Orlando "/>
    <s v="Netherlands"/>
    <n v="2"/>
    <n v="0"/>
    <s v="Home team"/>
    <s v="rn&quot;&gt;Republic of Ireland"/>
    <s v="Netherlands"/>
    <n v="61355"/>
    <n v="2"/>
    <n v="0"/>
    <s v="MIKKELSEN Peter (DEN)"/>
    <s v="DUNSTER Gordon (AUS)"/>
    <s v="BRAZZALE Eugene (AUS)"/>
  </r>
  <r>
    <x v="14"/>
    <d v="1994-07-04T00:00:00"/>
    <n v="12"/>
    <n v="30"/>
    <s v="12:30"/>
    <s v="Noon"/>
    <s v="Round of 16"/>
    <s v="Stanford Stadium"/>
    <s v="San Francisco "/>
    <s v="Brazil"/>
    <n v="1"/>
    <n v="0"/>
    <s v="Home team"/>
    <s v="USA"/>
    <s v="Brazil"/>
    <n v="84147"/>
    <n v="0"/>
    <n v="0"/>
    <s v="QUINIOU Joel (FRA)"/>
    <s v="PARK Hae-Yong (KOR)"/>
    <s v="EVERSTIG Mikael (SWE)"/>
  </r>
  <r>
    <x v="14"/>
    <d v="1994-07-05T00:00:00"/>
    <n v="13"/>
    <n v="0"/>
    <s v="13:0"/>
    <s v="Noon"/>
    <s v="Round of 16"/>
    <s v="Foxboro Stadium"/>
    <s v="Boston "/>
    <s v="Nigeria"/>
    <n v="1"/>
    <n v="2"/>
    <s v="Away team"/>
    <s v="Italy"/>
    <s v="Italy"/>
    <n v="54367"/>
    <n v="0"/>
    <n v="0"/>
    <s v="BRIZIO CARTER Arturo (MEX)"/>
    <s v="TAIBI Ernesto (ARG)"/>
    <s v="ZARATE Venancio (PAR)"/>
  </r>
  <r>
    <x v="14"/>
    <d v="1994-07-05T00:00:00"/>
    <n v="16"/>
    <n v="30"/>
    <s v="16:30"/>
    <s v="Evening"/>
    <s v="Round of 16"/>
    <s v="Giants Stadium"/>
    <s v="New York/New Jersey "/>
    <s v="Mexico"/>
    <n v="1"/>
    <n v="1"/>
    <s v="Draw"/>
    <s v="Bulgaria"/>
    <s v="Draw"/>
    <n v="71030"/>
    <n v="0"/>
    <n v="0"/>
    <s v="AL SHARIF Jamal (SYR)"/>
    <s v="FANAEI Mohammad (IRN)"/>
    <s v="AL GHATTAN Yousif Abdulla (BAH)"/>
  </r>
  <r>
    <x v="14"/>
    <d v="1994-07-09T00:00:00"/>
    <n v="12"/>
    <n v="0"/>
    <s v="12:0"/>
    <s v="Noon"/>
    <s v="Quarter-finals"/>
    <s v="Foxboro Stadium"/>
    <s v="Boston "/>
    <s v="Italy"/>
    <n v="2"/>
    <n v="1"/>
    <s v="Home team"/>
    <s v="Spain"/>
    <s v="Italy"/>
    <n v="53400"/>
    <n v="1"/>
    <n v="0"/>
    <s v="PUHL Sandor (HUN)"/>
    <s v="DUNSTER Gordon (AUS)"/>
    <s v="MATTHYS Luc (BEL)"/>
  </r>
  <r>
    <x v="14"/>
    <d v="1994-07-09T00:00:00"/>
    <n v="14"/>
    <n v="30"/>
    <s v="14:30"/>
    <s v="Noon"/>
    <s v="Quarter-finals"/>
    <s v="Cotton Bowl"/>
    <s v="Dallas "/>
    <s v="Netherlands"/>
    <n v="2"/>
    <n v="3"/>
    <s v="Away team"/>
    <s v="Brazil"/>
    <s v="Brazil"/>
    <n v="63500"/>
    <n v="0"/>
    <n v="0"/>
    <s v="BADILLA Rodrigo (CRC)"/>
    <s v="AL GHATTAN Yousif Abdulla (BAH)"/>
    <s v="FANAEI Mohammad (IRN)"/>
  </r>
  <r>
    <x v="14"/>
    <d v="1994-07-10T00:00:00"/>
    <n v="12"/>
    <n v="0"/>
    <s v="12:0"/>
    <s v="Noon"/>
    <s v="Quarter-finals"/>
    <s v="Giants Stadium"/>
    <s v="New York/New Jersey "/>
    <s v="Bulgaria"/>
    <n v="2"/>
    <n v="1"/>
    <s v="Home team"/>
    <s v="Germany"/>
    <s v="Bulgaria"/>
    <n v="72000"/>
    <n v="0"/>
    <n v="0"/>
    <s v="TORRES CADENA Jose Joaquin (COL)"/>
    <s v="ZARATE Venancio (PAR)"/>
    <s v="MARTON Sandor (HUN)"/>
  </r>
  <r>
    <x v="14"/>
    <d v="1994-07-10T00:00:00"/>
    <n v="12"/>
    <n v="30"/>
    <s v="12:30"/>
    <s v="Noon"/>
    <s v="Quarter-finals"/>
    <s v="Stanford Stadium"/>
    <s v="San Francisco "/>
    <s v="Romania"/>
    <n v="2"/>
    <n v="2"/>
    <s v="Draw"/>
    <s v="Sweden"/>
    <s v="Draw"/>
    <n v="83500"/>
    <n v="0"/>
    <n v="0"/>
    <s v="DON Philip (ENG)"/>
    <s v="PEARSON Roy (ENG)"/>
    <s v="PARK Hae-Yong (KOR)"/>
  </r>
  <r>
    <x v="14"/>
    <d v="1994-07-13T00:00:00"/>
    <n v="16"/>
    <n v="0"/>
    <s v="16:0"/>
    <s v="Evening"/>
    <s v="Semi-finals"/>
    <s v="Giants Stadium"/>
    <s v="New York/New Jersey "/>
    <s v="Bulgaria"/>
    <n v="1"/>
    <n v="2"/>
    <s v="Away team"/>
    <s v="Italy"/>
    <s v="Italy"/>
    <n v="74110"/>
    <n v="1"/>
    <n v="2"/>
    <s v="QUINIOU Joel (FRA)"/>
    <s v="CHRISTENSEN Carl-Johan Meyer (DEN)"/>
    <s v="PEARSON Roy (ENG)"/>
  </r>
  <r>
    <x v="14"/>
    <d v="1994-07-13T00:00:00"/>
    <n v="16"/>
    <n v="30"/>
    <s v="16:30"/>
    <s v="Evening"/>
    <s v="Semi-finals"/>
    <s v="Rose Bowl"/>
    <s v="Los Angeles "/>
    <s v="Sweden"/>
    <n v="0"/>
    <n v="1"/>
    <s v="Away team"/>
    <s v="Brazil"/>
    <s v="Brazil"/>
    <n v="91856"/>
    <n v="0"/>
    <n v="0"/>
    <s v="TORRES CADENA Jose Joaquin (COL)"/>
    <s v="MARTON Sandor (HUN)"/>
    <s v="MATTHYS Luc (BEL)"/>
  </r>
  <r>
    <x v="14"/>
    <d v="1994-07-16T00:00:00"/>
    <n v="12"/>
    <n v="30"/>
    <s v="12:30"/>
    <s v="Noon"/>
    <s v="Match for third place"/>
    <s v="Rose Bowl"/>
    <s v="Los Angeles "/>
    <s v="Sweden"/>
    <n v="4"/>
    <n v="0"/>
    <s v="Home team"/>
    <s v="Bulgaria"/>
    <s v="Sweden"/>
    <n v="91500"/>
    <n v="4"/>
    <n v="0"/>
    <s v="BUJSAIM Ali (UAE)"/>
    <s v="RHARIB El Jilali Mohamed (MAR)"/>
    <s v="TAIBI Ernesto (ARG)"/>
  </r>
  <r>
    <x v="14"/>
    <d v="1994-07-17T00:00:00"/>
    <n v="12"/>
    <n v="30"/>
    <s v="12:30"/>
    <s v="Noon"/>
    <s v="Final"/>
    <s v="Rose Bowl"/>
    <s v="Los Angeles "/>
    <s v="Brazil"/>
    <n v="0"/>
    <n v="0"/>
    <s v="Draw"/>
    <s v="Italy"/>
    <s v="Draw"/>
    <n v="94194"/>
    <n v="0"/>
    <n v="0"/>
    <s v="PUHL Sandor (HUN)"/>
    <s v="ZARATE Venancio (PAR)"/>
    <s v="FANAEI Mohammad (IRN)"/>
  </r>
  <r>
    <x v="15"/>
    <d v="1998-06-10T00:00:00"/>
    <n v="17"/>
    <n v="30"/>
    <s v="17:30"/>
    <s v="Evening"/>
    <s v="Group A"/>
    <s v="Stade de France"/>
    <s v="Saint-Denis "/>
    <s v="Brazil"/>
    <n v="2"/>
    <n v="1"/>
    <s v="Home team"/>
    <s v="Scotland"/>
    <s v="Brazil"/>
    <n v="80000"/>
    <n v="1"/>
    <n v="1"/>
    <s v="GARCIA ARANDA Jose Maria (ESP)"/>
    <s v="TRESACO GRACIA Fernando (ESP)"/>
    <s v="ARANGO Jorge Luis (COL)"/>
  </r>
  <r>
    <x v="15"/>
    <d v="1998-06-10T00:00:00"/>
    <n v="21"/>
    <n v="0"/>
    <s v="21:0"/>
    <s v="Night"/>
    <s v="Group A"/>
    <s v="La Mosson"/>
    <s v="Montpellier "/>
    <s v="Morocco"/>
    <n v="2"/>
    <n v="2"/>
    <s v="Draw"/>
    <s v="Norway"/>
    <s v="Draw"/>
    <n v="29800"/>
    <n v="1"/>
    <n v="1"/>
    <s v="ANPRASERT Pirom (THA)"/>
    <s v="ABDUL HAMID Halim (MAS)"/>
    <s v="WICKRAMATUNGA Nimal (SRI)"/>
  </r>
  <r>
    <x v="15"/>
    <d v="1998-06-11T00:00:00"/>
    <n v="17"/>
    <n v="30"/>
    <s v="17:30"/>
    <s v="Evening"/>
    <s v="Group B"/>
    <s v="Stade du Parc Lescure"/>
    <s v="Bordeaux "/>
    <s v="Italy"/>
    <n v="2"/>
    <n v="2"/>
    <s v="Draw"/>
    <s v="Chile"/>
    <s v="Draw"/>
    <n v="31800"/>
    <n v="1"/>
    <n v="1"/>
    <s v="BOUCHARDEAU Lucien (NIG)"/>
    <s v="DANTE Dramane (MLI)"/>
    <s v="MANSRI Mohamed (TUN)"/>
  </r>
  <r>
    <x v="15"/>
    <d v="1998-06-11T00:00:00"/>
    <n v="21"/>
    <n v="0"/>
    <s v="21:0"/>
    <s v="Night"/>
    <s v="Group B"/>
    <s v="Stade Municipal"/>
    <s v="Toulouse "/>
    <s v="Cameroon"/>
    <n v="1"/>
    <n v="1"/>
    <s v="Draw"/>
    <s v="Austria"/>
    <s v="Draw"/>
    <n v="33500"/>
    <n v="0"/>
    <n v="0"/>
    <s v="GONZALEZ CHAVEZ Epifanio (PAR)"/>
    <s v="GALVAN Celestino (PAR)"/>
    <s v="SALINAS Reynaldo (HON)"/>
  </r>
  <r>
    <x v="15"/>
    <d v="1998-06-12T00:00:00"/>
    <n v="14"/>
    <n v="30"/>
    <s v="14:30"/>
    <s v="Noon"/>
    <s v="Group D"/>
    <s v="La Mosson"/>
    <s v="Montpellier "/>
    <s v="Paraguay"/>
    <n v="0"/>
    <n v="0"/>
    <s v="Draw"/>
    <s v="Bulgaria"/>
    <s v="Draw"/>
    <n v="29800"/>
    <n v="0"/>
    <n v="0"/>
    <s v="ALZEID Abdulrahman (KSA)"/>
    <s v="SALIE Achmat (RSA)"/>
    <s v="GHADANFARI Hussain (KUW)"/>
  </r>
  <r>
    <x v="15"/>
    <d v="1998-06-12T00:00:00"/>
    <n v="17"/>
    <n v="30"/>
    <s v="17:30"/>
    <s v="Evening"/>
    <s v="Group C"/>
    <s v="Stade Felix Bollaert"/>
    <s v="Lens "/>
    <s v="Saudi Arabia"/>
    <n v="0"/>
    <n v="1"/>
    <s v="Away team"/>
    <s v="Denmark"/>
    <s v="Denmark"/>
    <n v="38100"/>
    <n v="0"/>
    <n v="0"/>
    <s v="CASTRILLI Javier (ARG)"/>
    <s v="ROSSI Claudio (ARG)"/>
    <s v="DIAZ GALVEZ Jorge (CHI)"/>
  </r>
  <r>
    <x v="15"/>
    <d v="1998-06-12T00:00:00"/>
    <n v="21"/>
    <n v="0"/>
    <s v="21:0"/>
    <s v="Night"/>
    <s v="Group C"/>
    <s v="Stade Vï¿½lodrome"/>
    <s v="Marseilles "/>
    <s v="France"/>
    <n v="3"/>
    <n v="0"/>
    <s v="Home team"/>
    <s v="South Africa"/>
    <s v="France"/>
    <n v="55000"/>
    <n v="1"/>
    <n v="0"/>
    <s v="REZENDE Marcio (BRA)"/>
    <s v="PINTO Arnaldo (BRA)"/>
    <s v="GONZALES Merere (TRI)"/>
  </r>
  <r>
    <x v="15"/>
    <d v="1998-06-13T00:00:00"/>
    <n v="14"/>
    <n v="30"/>
    <s v="14:30"/>
    <s v="Noon"/>
    <s v="Group D"/>
    <s v="La Beaujoire"/>
    <s v="Nantes "/>
    <s v="Spain"/>
    <n v="2"/>
    <n v="3"/>
    <s v="Away team"/>
    <s v="Nigeria"/>
    <s v="Nigeria"/>
    <n v="35500"/>
    <n v="1"/>
    <n v="1"/>
    <s v="BAHARMAST Esse (USA)"/>
    <s v="TORRES ZUNIGA Luis (CRC)"/>
    <s v="DUPANOV Yuri (BLR)"/>
  </r>
  <r>
    <x v="15"/>
    <d v="1998-06-13T00:00:00"/>
    <n v="17"/>
    <n v="30"/>
    <s v="17:30"/>
    <s v="Evening"/>
    <s v="Group E"/>
    <s v="Stade de Gerland"/>
    <s v="Lyon "/>
    <s v="Korea Republic"/>
    <n v="1"/>
    <n v="3"/>
    <s v="Away team"/>
    <s v="Mexico"/>
    <s v="Mexico"/>
    <n v="39100"/>
    <n v="1"/>
    <n v="0"/>
    <s v="BENKO Gunter (AUT)"/>
    <s v="FRED Lencie (VAN)"/>
    <s v="SCHNEIDER Erich (GER)"/>
  </r>
  <r>
    <x v="15"/>
    <d v="1998-06-13T00:00:00"/>
    <n v="21"/>
    <n v="0"/>
    <s v="21:0"/>
    <s v="Night"/>
    <s v="Group E"/>
    <s v="Stade de France"/>
    <s v="Saint-Denis "/>
    <s v="Netherlands"/>
    <n v="0"/>
    <n v="0"/>
    <s v="Draw"/>
    <s v="Belgium"/>
    <s v="Draw"/>
    <n v="77000"/>
    <n v="0"/>
    <n v="0"/>
    <s v="COLLINA Pierluigi (ITA)"/>
    <s v="MAZZEI Gennaro (ITA)"/>
    <s v="ZAMMIT Emanuel (MLT)"/>
  </r>
  <r>
    <x v="15"/>
    <d v="1998-06-14T00:00:00"/>
    <n v="14"/>
    <n v="30"/>
    <s v="14:30"/>
    <s v="Noon"/>
    <s v="Group H"/>
    <s v="Stade Municipal"/>
    <s v="Toulouse "/>
    <s v="Argentina"/>
    <n v="1"/>
    <n v="0"/>
    <s v="Home team"/>
    <s v="Japan"/>
    <s v="Argentina"/>
    <n v="33500"/>
    <n v="1"/>
    <n v="0"/>
    <s v="VAN DER ENDE Mario (NED)"/>
    <s v="VAN DEN BROECK Marc (BEL)"/>
    <s v="FOLEY Eddie (IRL)"/>
  </r>
  <r>
    <x v="15"/>
    <d v="1998-06-14T00:00:00"/>
    <n v="17"/>
    <n v="30"/>
    <s v="17:30"/>
    <s v="Evening"/>
    <s v="Group F"/>
    <s v="Stade Geoffroy Guichard"/>
    <s v="Saint-Etienne "/>
    <s v="Yugoslavia"/>
    <n v="1"/>
    <n v="0"/>
    <s v="Home team"/>
    <s v="Iran"/>
    <s v="Yugoslavia"/>
    <n v="30600"/>
    <n v="0"/>
    <n v="0"/>
    <s v="TEJADA NORIEGA Alberto (PER)"/>
    <s v="POWELL Owen (JAM)"/>
    <s v="POCIEGIEL Jacek (POL)"/>
  </r>
  <r>
    <x v="15"/>
    <d v="1998-06-14T00:00:00"/>
    <n v="21"/>
    <n v="0"/>
    <s v="21:0"/>
    <s v="Night"/>
    <s v="Group H"/>
    <s v="Stade Felix Bollaert"/>
    <s v="Lens "/>
    <s v="Jamaica"/>
    <n v="1"/>
    <n v="3"/>
    <s v="Away team"/>
    <s v="Croatia"/>
    <s v="Croatia"/>
    <n v="38100"/>
    <n v="1"/>
    <n v="1"/>
    <s v="MELO PEREIRA Vitor (POR)"/>
    <s v="GRIGORESCU Nicolae (ROU)"/>
    <s v="POUDEVIGNE Jacques (FRA)"/>
  </r>
  <r>
    <x v="15"/>
    <d v="1998-06-15T00:00:00"/>
    <n v="14"/>
    <n v="30"/>
    <s v="14:30"/>
    <s v="Noon"/>
    <s v="Group G"/>
    <s v="Stade Vï¿½lodrome"/>
    <s v="Marseilles "/>
    <s v="England"/>
    <n v="2"/>
    <n v="0"/>
    <s v="Home team"/>
    <s v="Tunisia"/>
    <s v="England"/>
    <n v="55000"/>
    <n v="1"/>
    <n v="0"/>
    <s v="OKADA Masayoshi (JPN)"/>
    <s v="JEON Young Hyun (KOR)"/>
    <s v="DANTE Dramane (MLI)"/>
  </r>
  <r>
    <x v="15"/>
    <d v="1998-06-15T00:00:00"/>
    <n v="17"/>
    <n v="30"/>
    <s v="17:30"/>
    <s v="Evening"/>
    <s v="Group G"/>
    <s v="Stade de Gerland"/>
    <s v="Lyon "/>
    <s v="Romania"/>
    <n v="1"/>
    <n v="0"/>
    <s v="Home team"/>
    <s v="Colombia"/>
    <s v="Romania"/>
    <n v="39100"/>
    <n v="1"/>
    <n v="0"/>
    <s v="LIM KEE CHONG An Yan (MRI)"/>
    <s v="AL MUSAWI Mohamed (OMA)"/>
    <s v="ABDUL HAMID Halim (MAS)"/>
  </r>
  <r>
    <x v="15"/>
    <d v="1998-06-15T00:00:00"/>
    <n v="21"/>
    <n v="0"/>
    <s v="21:0"/>
    <s v="Night"/>
    <s v="Group F"/>
    <s v="Parc des Princes"/>
    <s v="Paris "/>
    <s v="Germany"/>
    <n v="2"/>
    <n v="0"/>
    <s v="Home team"/>
    <s v="USA"/>
    <s v="Germany"/>
    <n v="45500"/>
    <n v="1"/>
    <n v="0"/>
    <s v="BELQOLA Said (MAR)"/>
    <s v="MANSRI Mohamed (TUN)"/>
    <s v="NILSSON Mikael (SWE)"/>
  </r>
  <r>
    <x v="15"/>
    <d v="1998-06-16T00:00:00"/>
    <n v="17"/>
    <n v="30"/>
    <s v="17:30"/>
    <s v="Evening"/>
    <s v="Group A"/>
    <s v="Stade du Parc Lescure"/>
    <s v="Bordeaux "/>
    <s v="Scotland"/>
    <n v="1"/>
    <n v="1"/>
    <s v="Draw"/>
    <s v="Norway"/>
    <s v="Draw"/>
    <n v="31800"/>
    <n v="0"/>
    <n v="0"/>
    <s v="VAGNER Laszlo (HUN)"/>
    <s v="AMLER Evzen (CZE)"/>
    <s v="RAUSIS Laurent (SUI)"/>
  </r>
  <r>
    <x v="15"/>
    <d v="1998-06-16T00:00:00"/>
    <n v="21"/>
    <n v="0"/>
    <s v="21:0"/>
    <s v="Night"/>
    <s v="Group A"/>
    <s v="La Beaujoire"/>
    <s v="Nantes "/>
    <s v="Brazil"/>
    <n v="3"/>
    <n v="0"/>
    <s v="Home team"/>
    <s v="Morocco"/>
    <s v="Brazil"/>
    <n v="35500"/>
    <n v="2"/>
    <n v="0"/>
    <s v="LEVNIKOV Nikolai (RUS)"/>
    <s v="DUPANOV Yuri (BLR)"/>
    <s v="WARREN Mark (ENG)"/>
  </r>
  <r>
    <x v="15"/>
    <d v="1998-06-17T00:00:00"/>
    <n v="17"/>
    <n v="30"/>
    <s v="17:30"/>
    <s v="Evening"/>
    <s v="Group B"/>
    <s v="Stade Geoffroy Guichard"/>
    <s v="Saint-Etienne "/>
    <s v="Chile"/>
    <n v="1"/>
    <n v="1"/>
    <s v="Draw"/>
    <s v="Austria"/>
    <s v="Draw"/>
    <n v="30600"/>
    <n v="0"/>
    <n v="0"/>
    <s v="EL GHANDOUR Gamal (EGY)"/>
    <s v="GHADANFARI Hussain (KUW)"/>
    <s v="TRESACO GRACIA Fernando (ESP)"/>
  </r>
  <r>
    <x v="15"/>
    <d v="1998-06-17T00:00:00"/>
    <n v="21"/>
    <n v="0"/>
    <s v="21:0"/>
    <s v="Night"/>
    <s v="Group B"/>
    <s v="La Mosson"/>
    <s v="Montpellier "/>
    <s v="Italy"/>
    <n v="3"/>
    <n v="0"/>
    <s v="Home team"/>
    <s v="Cameroon"/>
    <s v="Italy"/>
    <n v="29800"/>
    <n v="1"/>
    <n v="0"/>
    <s v="LENNIE Edward (AUS)"/>
    <s v="FRED Lencie (VAN)"/>
    <s v="ROSSI Claudio (ARG)"/>
  </r>
  <r>
    <x v="15"/>
    <d v="1998-06-18T00:00:00"/>
    <n v="17"/>
    <n v="30"/>
    <s v="17:30"/>
    <s v="Evening"/>
    <s v="Group C"/>
    <s v="Stade Municipal"/>
    <s v="Toulouse "/>
    <s v="South Africa"/>
    <n v="1"/>
    <n v="1"/>
    <s v="Draw"/>
    <s v="Denmark"/>
    <s v="Draw"/>
    <n v="33500"/>
    <n v="0"/>
    <n v="1"/>
    <s v="TORO RENDON John (COL)"/>
    <s v="ARANGO Jorge Luis (COL)"/>
    <s v="GALVAN Celestino (PAR)"/>
  </r>
  <r>
    <x v="15"/>
    <d v="1998-06-18T00:00:00"/>
    <n v="21"/>
    <n v="0"/>
    <s v="21:0"/>
    <s v="Night"/>
    <s v="Group C"/>
    <s v="Stade de France"/>
    <s v="Saint-Denis "/>
    <s v="France"/>
    <n v="4"/>
    <n v="0"/>
    <s v="Home team"/>
    <s v="Saudi Arabia"/>
    <s v="France"/>
    <n v="80000"/>
    <n v="1"/>
    <n v="0"/>
    <s v="BRIZIO CARTER Arturo (MEX)"/>
    <s v="SALINAS Reynaldo (HON)"/>
    <s v="TORRES ZUNIGA Luis (CRC)"/>
  </r>
  <r>
    <x v="15"/>
    <d v="1998-06-19T00:00:00"/>
    <n v="17"/>
    <n v="30"/>
    <s v="17:30"/>
    <s v="Evening"/>
    <s v="Group D"/>
    <s v="Parc des Princes"/>
    <s v="Paris "/>
    <s v="Nigeria"/>
    <n v="1"/>
    <n v="0"/>
    <s v="Home team"/>
    <s v="Bulgaria"/>
    <s v="Nigeria"/>
    <n v="45500"/>
    <n v="1"/>
    <n v="0"/>
    <s v="SANCHEZ YANTEN Mario (CHI)"/>
    <s v="DIAZ GALVEZ Jorge (CHI)"/>
    <s v="PINTO Arnaldo (BRA)"/>
  </r>
  <r>
    <x v="15"/>
    <d v="1998-06-19T00:00:00"/>
    <n v="21"/>
    <n v="0"/>
    <s v="21:0"/>
    <s v="Night"/>
    <s v="Group D"/>
    <s v="Stade Geoffroy Guichard"/>
    <s v="Saint-Etienne "/>
    <s v="Spain"/>
    <n v="0"/>
    <n v="0"/>
    <s v="Draw"/>
    <s v="Paraguay"/>
    <s v="Draw"/>
    <n v="30600"/>
    <n v="0"/>
    <n v="0"/>
    <s v="McLEOD Ian (RSA)"/>
    <s v="SOLDATOS Aristidis Chris (RSA)"/>
    <s v="POWELL Owen (JAM)"/>
  </r>
  <r>
    <x v="15"/>
    <d v="1998-06-20T00:00:00"/>
    <n v="14"/>
    <n v="30"/>
    <s v="14:30"/>
    <s v="Noon"/>
    <s v="Group H"/>
    <s v="La Beaujoire"/>
    <s v="Nantes "/>
    <s v="Japan"/>
    <n v="0"/>
    <n v="1"/>
    <s v="Away team"/>
    <s v="Croatia"/>
    <s v="Croatia"/>
    <n v="35500"/>
    <n v="0"/>
    <n v="0"/>
    <s v="RAMDHAN Ramesh (TRI)"/>
    <s v="GONZALES Merere (TRI)"/>
    <s v="SALIE Achmat (RSA)"/>
  </r>
  <r>
    <x v="15"/>
    <d v="1998-06-20T00:00:00"/>
    <n v="17"/>
    <n v="30"/>
    <s v="17:30"/>
    <s v="Evening"/>
    <s v="Group E"/>
    <s v="Stade du Parc Lescure"/>
    <s v="Bordeaux "/>
    <s v="Belgium"/>
    <n v="2"/>
    <n v="2"/>
    <s v="Draw"/>
    <s v="Mexico"/>
    <s v="Draw"/>
    <n v="31800"/>
    <n v="1"/>
    <n v="0"/>
    <s v="DALLAS Hugh (SCO)"/>
    <s v="FOLEY Eddie (IRL)"/>
    <s v="AL MUSAWI Mohamed (OMA)"/>
  </r>
  <r>
    <x v="15"/>
    <d v="1998-06-20T00:00:00"/>
    <n v="21"/>
    <n v="0"/>
    <s v="21:0"/>
    <s v="Night"/>
    <s v="Group E"/>
    <s v="Stade Vï¿½lodrome"/>
    <s v="Marseilles "/>
    <s v="Netherlands"/>
    <n v="5"/>
    <n v="0"/>
    <s v="Home team"/>
    <s v="Korea Republic"/>
    <s v="Netherlands"/>
    <n v="55000"/>
    <n v="2"/>
    <n v="0"/>
    <s v="WOJCIK Ryszard (POL)"/>
    <s v="POCIEGIEL Jacek (POL)"/>
    <s v="DUPANOV Yuri (BLR)"/>
  </r>
  <r>
    <x v="15"/>
    <d v="1998-06-21T00:00:00"/>
    <n v="14"/>
    <n v="30"/>
    <s v="14:30"/>
    <s v="Noon"/>
    <s v="Group F"/>
    <s v="Stade Felix Bollaert"/>
    <s v="Lens "/>
    <s v="Germany"/>
    <n v="2"/>
    <n v="2"/>
    <s v="Draw"/>
    <s v="Yugoslavia"/>
    <s v="Draw"/>
    <n v="38100"/>
    <n v="0"/>
    <n v="1"/>
    <s v="NIELSEN Kim Milton (DEN)"/>
    <s v="ZAMMIT Emanuel (MLT)"/>
    <s v="VAN DEN BROECK Marc (BEL)"/>
  </r>
  <r>
    <x v="15"/>
    <d v="1998-06-21T00:00:00"/>
    <n v="17"/>
    <n v="30"/>
    <s v="17:30"/>
    <s v="Evening"/>
    <s v="Group H"/>
    <s v="Parc des Princes"/>
    <s v="Paris "/>
    <s v="Argentina"/>
    <n v="5"/>
    <n v="0"/>
    <s v="Home team"/>
    <s v="Jamaica"/>
    <s v="Argentina"/>
    <n v="45500"/>
    <n v="1"/>
    <n v="0"/>
    <s v="PEDERSEN Rune (NOR)"/>
    <s v="NILSSON Mikael (SWE)"/>
    <s v="MAZZEI Gennaro (ITA)"/>
  </r>
  <r>
    <x v="15"/>
    <d v="1998-06-21T00:00:00"/>
    <n v="21"/>
    <n v="0"/>
    <s v="21:0"/>
    <s v="Night"/>
    <s v="Group F"/>
    <s v="Stade de Gerland"/>
    <s v="Lyon "/>
    <s v="USA"/>
    <n v="1"/>
    <n v="2"/>
    <s v="Away team"/>
    <s v="Iran"/>
    <s v="Iran"/>
    <n v="39100"/>
    <n v="0"/>
    <n v="1"/>
    <s v="MEIER Urs (SUI)"/>
    <s v="RAUSIS Laurent (SUI)"/>
    <s v="GRIGORESCU Nicolae (ROU)"/>
  </r>
  <r>
    <x v="15"/>
    <d v="1998-06-22T00:00:00"/>
    <n v="17"/>
    <n v="30"/>
    <s v="17:30"/>
    <s v="Evening"/>
    <s v="Group G"/>
    <s v="La Mosson"/>
    <s v="Montpellier "/>
    <s v="Colombia"/>
    <n v="1"/>
    <n v="0"/>
    <s v="Home team"/>
    <s v="Tunisia"/>
    <s v="Colombia"/>
    <n v="29800"/>
    <n v="0"/>
    <n v="0"/>
    <s v="HEYNEMANN Bernd (GER)"/>
    <s v="SCHNEIDER Erich (GER)"/>
    <s v="AMLER Evzen (CZE)"/>
  </r>
  <r>
    <x v="15"/>
    <d v="1998-06-22T00:00:00"/>
    <n v="21"/>
    <n v="0"/>
    <s v="21:0"/>
    <s v="Night"/>
    <s v="Group G"/>
    <s v="Stade Municipal"/>
    <s v="Toulouse "/>
    <s v="Romania"/>
    <n v="2"/>
    <n v="1"/>
    <s v="Home team"/>
    <s v="England"/>
    <s v="Romania"/>
    <n v="33500"/>
    <n v="0"/>
    <n v="0"/>
    <s v="BATTA Marc (FRA)"/>
    <s v="POUDEVIGNE Jacques (FRA)"/>
    <s v="SOLDATOS Aristidis Chris (RSA)"/>
  </r>
  <r>
    <x v="15"/>
    <d v="1998-06-23T00:00:00"/>
    <n v="16"/>
    <n v="0"/>
    <s v="16:0"/>
    <s v="Evening"/>
    <s v="Group B"/>
    <s v="Stade de France"/>
    <s v="Saint-Denis "/>
    <s v="Italy"/>
    <n v="2"/>
    <n v="1"/>
    <s v="Home team"/>
    <s v="Austria"/>
    <s v="Italy"/>
    <n v="80000"/>
    <n v="0"/>
    <n v="0"/>
    <s v="DURKIN Paul (ENG)"/>
    <s v="WARREN Mark (ENG)"/>
    <s v="JEON Young Hyun (KOR)"/>
  </r>
  <r>
    <x v="15"/>
    <d v="1998-06-23T00:00:00"/>
    <n v="16"/>
    <n v="0"/>
    <s v="16:0"/>
    <s v="Evening"/>
    <s v="Group B"/>
    <s v="La Beaujoire"/>
    <s v="Nantes "/>
    <s v="Chile"/>
    <n v="1"/>
    <n v="1"/>
    <s v="Draw"/>
    <s v="Cameroon"/>
    <s v="Draw"/>
    <n v="35500"/>
    <n v="1"/>
    <n v="0"/>
    <s v="VAGNER Laszlo (HUN)"/>
    <s v="WICKRAMATUNGA Nimal (SRI)"/>
    <s v="ABDUL HAMID Halim (MAS)"/>
  </r>
  <r>
    <x v="15"/>
    <d v="1998-06-23T00:00:00"/>
    <n v="21"/>
    <n v="0"/>
    <s v="21:0"/>
    <s v="Night"/>
    <s v="Group A"/>
    <s v="Stade Geoffroy Guichard"/>
    <s v="Saint-Etienne "/>
    <s v="Scotland"/>
    <n v="0"/>
    <n v="3"/>
    <s v="Away team"/>
    <s v="Morocco"/>
    <s v="Morocco"/>
    <n v="30600"/>
    <n v="0"/>
    <n v="1"/>
    <s v="BUJSAIM Ali (UAE)"/>
    <s v="TORRES ZUNIGA Luis (CRC)"/>
    <s v="FRED Lencie (VAN)"/>
  </r>
  <r>
    <x v="15"/>
    <d v="1998-06-23T00:00:00"/>
    <n v="21"/>
    <n v="0"/>
    <s v="21:0"/>
    <s v="Night"/>
    <s v="Group A"/>
    <s v="Stade Vï¿½lodrome"/>
    <s v="Marseilles "/>
    <s v="Brazil"/>
    <n v="1"/>
    <n v="2"/>
    <s v="Away team"/>
    <s v="Norway"/>
    <s v="Norway"/>
    <n v="55000"/>
    <n v="0"/>
    <n v="0"/>
    <s v="BAHARMAST Esse (USA)"/>
    <s v="MAZZEI Gennaro (ITA)"/>
    <s v="DANTE Dramane (MLI)"/>
  </r>
  <r>
    <x v="15"/>
    <d v="1998-06-24T00:00:00"/>
    <n v="16"/>
    <n v="0"/>
    <s v="16:0"/>
    <s v="Evening"/>
    <s v="Group C"/>
    <s v="Stade de Gerland"/>
    <s v="Lyon "/>
    <s v="France"/>
    <n v="2"/>
    <n v="1"/>
    <s v="Home team"/>
    <s v="Denmark"/>
    <s v="France"/>
    <n v="39100"/>
    <n v="1"/>
    <n v="1"/>
    <s v="COLLINA Pierluigi (ITA)"/>
    <s v="VAN DEN BROECK Marc (BEL)"/>
    <s v="ZAMMIT Emanuel (MLT)"/>
  </r>
  <r>
    <x v="15"/>
    <d v="1998-06-24T00:00:00"/>
    <n v="16"/>
    <n v="0"/>
    <s v="16:0"/>
    <s v="Evening"/>
    <s v="Group C"/>
    <s v="Stade du Parc Lescure"/>
    <s v="Bordeaux "/>
    <s v="South Africa"/>
    <n v="2"/>
    <n v="2"/>
    <s v="Draw"/>
    <s v="Saudi Arabia"/>
    <s v="Draw"/>
    <n v="31800"/>
    <n v="1"/>
    <n v="1"/>
    <s v="SANCHEZ YANTEN Mario (CHI)"/>
    <s v="POWELL Owen (JAM)"/>
    <s v="FOLEY Eddie (IRL)"/>
  </r>
  <r>
    <x v="15"/>
    <d v="1998-06-24T00:00:00"/>
    <n v="21"/>
    <n v="0"/>
    <s v="21:0"/>
    <s v="Night"/>
    <s v="Group D"/>
    <s v="Stade Felix Bollaert"/>
    <s v="Lens "/>
    <s v="Spain"/>
    <n v="6"/>
    <n v="1"/>
    <s v="Home team"/>
    <s v="Bulgaria"/>
    <s v="Spain"/>
    <n v="38100"/>
    <n v="2"/>
    <n v="0"/>
    <s v="VAN DER ENDE Mario (NED)"/>
    <s v="GRIGORESCU Nicolae (ROU)"/>
    <s v="ROSSI Claudio (ARG)"/>
  </r>
  <r>
    <x v="15"/>
    <d v="1998-06-24T00:00:00"/>
    <n v="21"/>
    <n v="0"/>
    <s v="21:0"/>
    <s v="Night"/>
    <s v="Group D"/>
    <s v="Stade Municipal"/>
    <s v="Toulouse "/>
    <s v="Nigeria"/>
    <n v="1"/>
    <n v="3"/>
    <s v="Away team"/>
    <s v="Paraguay"/>
    <s v="Paraguay"/>
    <n v="33500"/>
    <n v="1"/>
    <n v="1"/>
    <s v="ANPRASERT Pirom (THA)"/>
    <s v="AL MUSAWI Mohamed (OMA)"/>
    <s v="NILSSON Mikael (SWE)"/>
  </r>
  <r>
    <x v="15"/>
    <d v="1998-06-25T00:00:00"/>
    <n v="16"/>
    <n v="0"/>
    <s v="16:0"/>
    <s v="Evening"/>
    <s v="Group E"/>
    <s v="Parc des Princes"/>
    <s v="Paris "/>
    <s v="Belgium"/>
    <n v="1"/>
    <n v="1"/>
    <s v="Draw"/>
    <s v="Korea Republic"/>
    <s v="Draw"/>
    <n v="45500"/>
    <n v="1"/>
    <n v="0"/>
    <s v="REZENDE Marcio (BRA)"/>
    <s v="PINTO Arnaldo (BRA)"/>
    <s v="ARANGO Jorge Luis (COL)"/>
  </r>
  <r>
    <x v="15"/>
    <d v="1998-06-25T00:00:00"/>
    <n v="16"/>
    <n v="0"/>
    <s v="16:0"/>
    <s v="Evening"/>
    <s v="Group E"/>
    <s v="Stade Geoffroy Guichard"/>
    <s v="Saint-Etienne "/>
    <s v="Netherlands"/>
    <n v="2"/>
    <n v="2"/>
    <s v="Draw"/>
    <s v="Mexico"/>
    <s v="Draw"/>
    <n v="30600"/>
    <n v="2"/>
    <n v="0"/>
    <s v="ALZEID Abdulrahman (KSA)"/>
    <s v="TRESACO GRACIA Fernando (ESP)"/>
    <s v="GHADANFARI Hussain (KUW)"/>
  </r>
  <r>
    <x v="15"/>
    <d v="1998-06-25T00:00:00"/>
    <n v="21"/>
    <n v="0"/>
    <s v="21:0"/>
    <s v="Night"/>
    <s v="Group F"/>
    <s v="La Mosson"/>
    <s v="Montpellier "/>
    <s v="Germany"/>
    <n v="2"/>
    <n v="0"/>
    <s v="Home team"/>
    <s v="Iran"/>
    <s v="Germany"/>
    <n v="29800"/>
    <n v="0"/>
    <n v="0"/>
    <s v="GONZALEZ CHAVEZ Epifanio (PAR)"/>
    <s v="GALVAN Celestino (PAR)"/>
    <s v="DIAZ GALVEZ Jorge (CHI)"/>
  </r>
  <r>
    <x v="15"/>
    <d v="1998-06-25T00:00:00"/>
    <n v="21"/>
    <n v="0"/>
    <s v="21:0"/>
    <s v="Night"/>
    <s v="Group F"/>
    <s v="La Beaujoire"/>
    <s v="Nantes "/>
    <s v="USA"/>
    <n v="0"/>
    <n v="1"/>
    <s v="Away team"/>
    <s v="Yugoslavia"/>
    <s v="Yugoslavia"/>
    <n v="35500"/>
    <n v="0"/>
    <n v="1"/>
    <s v="EL GHANDOUR Gamal (EGY)"/>
    <s v="SALIE Achmat (RSA)"/>
    <s v="WARREN Mark (ENG)"/>
  </r>
  <r>
    <x v="15"/>
    <d v="1998-06-26T00:00:00"/>
    <n v="16"/>
    <n v="0"/>
    <s v="16:0"/>
    <s v="Evening"/>
    <s v="Group H"/>
    <s v="Stade de Gerland"/>
    <s v="Lyon "/>
    <s v="Japan"/>
    <n v="1"/>
    <n v="2"/>
    <s v="Away team"/>
    <s v="Jamaica"/>
    <s v="Jamaica"/>
    <n v="39100"/>
    <n v="0"/>
    <n v="1"/>
    <s v="BENKO Gunter (AUT)"/>
    <s v="AMLER Evzen (CZE)"/>
    <s v="DANTE Dramane (MLI)"/>
  </r>
  <r>
    <x v="15"/>
    <d v="1998-06-26T00:00:00"/>
    <n v="16"/>
    <n v="0"/>
    <s v="16:0"/>
    <s v="Evening"/>
    <s v="Group H"/>
    <s v="Stade du Parc Lescure"/>
    <s v="Bordeaux "/>
    <s v="Argentina"/>
    <n v="1"/>
    <n v="0"/>
    <s v="Home team"/>
    <s v="Croatia"/>
    <s v="Argentina"/>
    <n v="31800"/>
    <n v="1"/>
    <n v="0"/>
    <s v="BELQOLA Said (MAR)"/>
    <s v="SOLDATOS Aristidis Chris (RSA)"/>
    <s v="MANSRI Mohamed (TUN)"/>
  </r>
  <r>
    <x v="15"/>
    <d v="1998-06-26T00:00:00"/>
    <n v="21"/>
    <n v="0"/>
    <s v="21:0"/>
    <s v="Night"/>
    <s v="Group G"/>
    <s v="Stade de France"/>
    <s v="Saint-Denis "/>
    <s v="Romania"/>
    <n v="1"/>
    <n v="1"/>
    <s v="Draw"/>
    <s v="Tunisia"/>
    <s v="Draw"/>
    <n v="77000"/>
    <n v="0"/>
    <n v="1"/>
    <s v="LENNIE Edward (AUS)"/>
    <s v="POCIEGIEL Jacek (POL)"/>
    <s v="DUPANOV Yuri (BLR)"/>
  </r>
  <r>
    <x v="15"/>
    <d v="1998-06-26T00:00:00"/>
    <n v="21"/>
    <n v="0"/>
    <s v="21:0"/>
    <s v="Night"/>
    <s v="Group G"/>
    <s v="Stade Felix Bollaert"/>
    <s v="Lens "/>
    <s v="Colombia"/>
    <n v="0"/>
    <n v="2"/>
    <s v="Away team"/>
    <s v="England"/>
    <s v="England"/>
    <n v="38100"/>
    <n v="0"/>
    <n v="2"/>
    <s v="BRIZIO CARTER Arturo (MEX)"/>
    <s v="RAUSIS Laurent (SUI)"/>
    <s v="SALINAS Reynaldo (HON)"/>
  </r>
  <r>
    <x v="15"/>
    <d v="1998-06-27T00:00:00"/>
    <n v="16"/>
    <n v="30"/>
    <s v="16:30"/>
    <s v="Evening"/>
    <s v="Round of 16"/>
    <s v="Stade Vï¿½lodrome"/>
    <s v="Marseilles "/>
    <s v="Italy"/>
    <n v="1"/>
    <n v="0"/>
    <s v="Home team"/>
    <s v="Norway"/>
    <s v="Italy"/>
    <n v="55000"/>
    <n v="1"/>
    <n v="0"/>
    <s v="HEYNEMANN Bernd (GER)"/>
    <s v="SCHNEIDER Erich (GER)"/>
    <s v="VAN DEN BROECK Marc (BEL)"/>
  </r>
  <r>
    <x v="15"/>
    <d v="1998-06-27T00:00:00"/>
    <n v="21"/>
    <n v="0"/>
    <s v="21:0"/>
    <s v="Night"/>
    <s v="Round of 16"/>
    <s v="Parc des Princes"/>
    <s v="Paris "/>
    <s v="Brazil"/>
    <n v="4"/>
    <n v="1"/>
    <s v="Home team"/>
    <s v="Chile"/>
    <s v="Brazil"/>
    <n v="45500"/>
    <n v="3"/>
    <n v="0"/>
    <s v="BATTA Marc (FRA)"/>
    <s v="POUDEVIGNE Jacques (FRA)"/>
    <s v="POWELL Owen (JAM)"/>
  </r>
  <r>
    <x v="15"/>
    <d v="1998-06-28T00:00:00"/>
    <n v="16"/>
    <n v="30"/>
    <s v="16:30"/>
    <s v="Evening"/>
    <s v="Round of 16"/>
    <s v="Stade Felix Bollaert"/>
    <s v="Lens "/>
    <s v="France"/>
    <n v="1"/>
    <n v="0"/>
    <s v="Home team"/>
    <s v="Paraguay"/>
    <s v="France"/>
    <n v="31800"/>
    <n v="0"/>
    <n v="0"/>
    <s v="BUJSAIM Ali (UAE)"/>
    <s v="WICKRAMATUNGA Nimal (SRI)"/>
    <s v="FRED Lencie (VAN)"/>
  </r>
  <r>
    <x v="15"/>
    <d v="1998-06-28T00:00:00"/>
    <n v="21"/>
    <n v="0"/>
    <s v="21:0"/>
    <s v="Night"/>
    <s v="Round of 16"/>
    <s v="Stade de France"/>
    <s v="Saint-Denis "/>
    <s v="Nigeria"/>
    <n v="1"/>
    <n v="4"/>
    <s v="Away team"/>
    <s v="Denmark"/>
    <s v="Denmark"/>
    <n v="77000"/>
    <n v="0"/>
    <n v="2"/>
    <s v="MEIER Urs (SUI)"/>
    <s v="GHADANFARI Hussain (KUW)"/>
    <s v="TRESACO GRACIA Fernando (ESP)"/>
  </r>
  <r>
    <x v="15"/>
    <d v="1998-06-29T00:00:00"/>
    <n v="16"/>
    <n v="30"/>
    <s v="16:30"/>
    <s v="Evening"/>
    <s v="Round of 16"/>
    <s v="La Mosson"/>
    <s v="Montpellier "/>
    <s v="Germany"/>
    <n v="2"/>
    <n v="1"/>
    <s v="Home team"/>
    <s v="Mexico"/>
    <s v="Germany"/>
    <n v="29800"/>
    <n v="0"/>
    <n v="0"/>
    <s v="MELO PEREIRA Vitor (POR)"/>
    <s v="MANSRI Mohamed (TUN)"/>
    <s v="SALIE Achmat (RSA)"/>
  </r>
  <r>
    <x v="15"/>
    <d v="1998-06-29T00:00:00"/>
    <n v="21"/>
    <n v="0"/>
    <s v="21:0"/>
    <s v="Night"/>
    <s v="Round of 16"/>
    <s v="Stade Municipal"/>
    <s v="Toulouse "/>
    <s v="Netherlands"/>
    <n v="2"/>
    <n v="1"/>
    <s v="Home team"/>
    <s v="Yugoslavia"/>
    <s v="Netherlands"/>
    <n v="33500"/>
    <n v="1"/>
    <n v="0"/>
    <s v="GARCIA ARANDA Jose Maria (ESP)"/>
    <s v="RAUSIS Laurent (SUI)"/>
    <s v="GRIGORESCU Nicolae (ROU)"/>
  </r>
  <r>
    <x v="15"/>
    <d v="1998-06-30T00:00:00"/>
    <n v="16"/>
    <n v="30"/>
    <s v="16:30"/>
    <s v="Evening"/>
    <s v="Round of 16"/>
    <s v="Stade du Parc Lescure"/>
    <s v="Bordeaux "/>
    <s v="Romania"/>
    <n v="0"/>
    <n v="1"/>
    <s v="Away team"/>
    <s v="Croatia"/>
    <s v="Croatia"/>
    <n v="31800"/>
    <n v="0"/>
    <n v="1"/>
    <s v="CASTRILLI Javier (ARG)"/>
    <s v="ROSSI Claudio (ARG)"/>
    <s v="PINTO Arnaldo (BRA)"/>
  </r>
  <r>
    <x v="15"/>
    <d v="1998-06-30T00:00:00"/>
    <n v="21"/>
    <n v="0"/>
    <s v="21:0"/>
    <s v="Night"/>
    <s v="Round of 16"/>
    <s v="Stade Geoffroy Guichard"/>
    <s v="Saint-Etienne "/>
    <s v="Argentina"/>
    <n v="2"/>
    <n v="2"/>
    <s v="Draw"/>
    <s v="England"/>
    <s v="Draw"/>
    <n v="30600"/>
    <n v="0"/>
    <n v="0"/>
    <s v="NIELSEN Kim Milton (DEN)"/>
    <s v="ABDUL HAMID Halim (MAS)"/>
    <s v="AL MUSAWI Mohamed (OMA)"/>
  </r>
  <r>
    <x v="15"/>
    <d v="1998-07-03T00:00:00"/>
    <n v="16"/>
    <n v="30"/>
    <s v="16:30"/>
    <s v="Evening"/>
    <s v="Quarter-finals"/>
    <s v="Stade de France"/>
    <s v="Saint-Denis "/>
    <s v="Italy"/>
    <n v="0"/>
    <n v="0"/>
    <s v="Draw"/>
    <s v="France"/>
    <s v="Draw"/>
    <n v="77000"/>
    <n v="0"/>
    <n v="0"/>
    <s v="DALLAS Hugh (SCO)"/>
    <s v="WARREN Mark (ENG)"/>
    <s v="GRIGORESCU Nicolae (ROU)"/>
  </r>
  <r>
    <x v="15"/>
    <d v="1998-07-03T00:00:00"/>
    <n v="21"/>
    <n v="0"/>
    <s v="21:0"/>
    <s v="Night"/>
    <s v="Quarter-finals"/>
    <s v="La Beaujoire"/>
    <s v="Nantes "/>
    <s v="Brazil"/>
    <n v="3"/>
    <n v="2"/>
    <s v="Home team"/>
    <s v="Denmark"/>
    <s v="Brazil"/>
    <n v="35500"/>
    <n v="2"/>
    <n v="1"/>
    <s v="EL GHANDOUR Gamal (EGY)"/>
    <s v="MANSRI Mohamed (TUN)"/>
    <s v="DANTE Dramane (MLI)"/>
  </r>
  <r>
    <x v="15"/>
    <d v="1998-07-04T00:00:00"/>
    <n v="16"/>
    <n v="30"/>
    <s v="16:30"/>
    <s v="Evening"/>
    <s v="Quarter-finals"/>
    <s v="Stade Vï¿½lodrome"/>
    <s v="Marseilles "/>
    <s v="Netherlands"/>
    <n v="2"/>
    <n v="1"/>
    <s v="Home team"/>
    <s v="Argentina"/>
    <s v="Netherlands"/>
    <n v="55000"/>
    <n v="1"/>
    <n v="1"/>
    <s v="BRIZIO CARTER Arturo (MEX)"/>
    <s v="POWELL Owen (JAM)"/>
    <s v="SALINAS Reynaldo (HON)"/>
  </r>
  <r>
    <x v="15"/>
    <d v="1998-07-04T00:00:00"/>
    <n v="21"/>
    <n v="0"/>
    <s v="21:0"/>
    <s v="Night"/>
    <s v="Quarter-finals"/>
    <s v="Stade de Gerland"/>
    <s v="Lyon "/>
    <s v="Germany"/>
    <n v="0"/>
    <n v="3"/>
    <s v="Away team"/>
    <s v="Croatia"/>
    <s v="Croatia"/>
    <n v="39100"/>
    <n v="0"/>
    <n v="1"/>
    <s v="PEDERSEN Rune (NOR)"/>
    <s v="NILSSON Mikael (SWE)"/>
    <s v="VAN DEN BROECK Marc (BEL)"/>
  </r>
  <r>
    <x v="15"/>
    <d v="1998-07-07T00:00:00"/>
    <n v="21"/>
    <n v="0"/>
    <s v="21:0"/>
    <s v="Night"/>
    <s v="Semi-finals"/>
    <s v="Stade Vï¿½lodrome"/>
    <s v="Marseilles "/>
    <s v="Brazil"/>
    <n v="1"/>
    <n v="1"/>
    <s v="Draw"/>
    <s v="Netherlands"/>
    <s v="Draw"/>
    <n v="54000"/>
    <n v="0"/>
    <n v="0"/>
    <s v="BUJSAIM Ali (UAE)"/>
    <s v="GHADANFARI Hussain (KUW)"/>
    <s v="AL MUSAWI Mohamed (OMA)"/>
  </r>
  <r>
    <x v="15"/>
    <d v="1998-07-08T00:00:00"/>
    <n v="21"/>
    <n v="0"/>
    <s v="21:0"/>
    <s v="Night"/>
    <s v="Semi-finals"/>
    <s v="Stade de France"/>
    <s v="Saint-Denis "/>
    <s v="France"/>
    <n v="2"/>
    <n v="1"/>
    <s v="Home team"/>
    <s v="Croatia"/>
    <s v="France"/>
    <n v="76000"/>
    <n v="0"/>
    <n v="0"/>
    <s v="GARCIA ARANDA Jose Maria (ESP)"/>
    <s v="TRESACO GRACIA Fernando (ESP)"/>
    <s v="DIAZ GALVEZ Jorge (CHI)"/>
  </r>
  <r>
    <x v="15"/>
    <d v="1998-07-11T00:00:00"/>
    <n v="21"/>
    <n v="0"/>
    <s v="21:0"/>
    <s v="Night"/>
    <s v="Match for third place"/>
    <s v="Parc des Princes"/>
    <s v="Paris "/>
    <s v="Netherlands"/>
    <n v="1"/>
    <n v="2"/>
    <s v="Away team"/>
    <s v="Croatia"/>
    <s v="Croatia"/>
    <n v="45500"/>
    <n v="1"/>
    <n v="2"/>
    <s v="GONZALEZ CHAVEZ Epifanio (PAR)"/>
    <s v="ZAMMIT Emanuel (MLT)"/>
    <s v="FRED Lencie (VAN)"/>
  </r>
  <r>
    <x v="15"/>
    <d v="1998-07-12T00:00:00"/>
    <n v="21"/>
    <n v="0"/>
    <s v="21:0"/>
    <s v="Night"/>
    <s v="Final"/>
    <s v="Stade de France"/>
    <s v="Saint-Denis "/>
    <s v="Brazil"/>
    <n v="0"/>
    <n v="3"/>
    <s v="Away team"/>
    <s v="France"/>
    <s v="France"/>
    <n v="80000"/>
    <n v="0"/>
    <n v="2"/>
    <s v="BELQOLA Said (MAR)"/>
    <s v="WARREN Mark (ENG)"/>
    <s v="SALIE Achmat (RSA)"/>
  </r>
  <r>
    <x v="16"/>
    <d v="2002-05-31T00:00:00"/>
    <n v="20"/>
    <n v="30"/>
    <s v="20:30"/>
    <s v="Night"/>
    <s v="Group A"/>
    <s v="Seoul World Cup Stadium"/>
    <s v="Seoul "/>
    <s v="France"/>
    <n v="0"/>
    <n v="1"/>
    <s v="Away team"/>
    <s v="Senegal"/>
    <s v="Senegal"/>
    <n v="62561"/>
    <n v="0"/>
    <n v="1"/>
    <s v="BUJSAIM Ali (UAE)"/>
    <s v="ALTRAIFI Ali (KSA)"/>
    <s v="RATTALINO Jorge (ARG)"/>
  </r>
  <r>
    <x v="16"/>
    <d v="2002-06-01T00:00:00"/>
    <n v="18"/>
    <n v="0"/>
    <s v="18:0"/>
    <s v="Evening"/>
    <s v="Group A"/>
    <s v="Munsu Football Stadium"/>
    <s v="Ulsan "/>
    <s v="Uruguay"/>
    <n v="1"/>
    <n v="2"/>
    <s v="Away team"/>
    <s v="Denmark"/>
    <s v="Denmark"/>
    <n v="30157"/>
    <n v="0"/>
    <n v="1"/>
    <s v="MANE Saad (KUW)"/>
    <s v="HASSOUNEH Awni (JOR)"/>
    <s v="DANTE Dramane (MLI)"/>
  </r>
  <r>
    <x v="16"/>
    <d v="2002-06-01T00:00:00"/>
    <n v="15"/>
    <n v="30"/>
    <s v="15:30"/>
    <s v="Noon"/>
    <s v="Group E"/>
    <s v="Niigata Stadium Big Swan"/>
    <s v="Niigata "/>
    <s v="rn&quot;&gt;Republic of Ireland"/>
    <n v="1"/>
    <n v="1"/>
    <s v="Draw"/>
    <s v="Cameroon"/>
    <s v="Draw"/>
    <n v="33679"/>
    <n v="0"/>
    <n v="1"/>
    <s v="KAMIKAWA Toru (JPN)"/>
    <s v="AWANG HAMAT Mat Lazim (MAS)"/>
    <s v="VAN NYLEN Roland (BEL)"/>
  </r>
  <r>
    <x v="16"/>
    <d v="2002-06-01T00:00:00"/>
    <n v="20"/>
    <n v="30"/>
    <s v="20:30"/>
    <s v="Night"/>
    <s v="Group E"/>
    <s v="Sapporo Dome"/>
    <s v="Sapporo "/>
    <s v="Germany"/>
    <n v="8"/>
    <n v="0"/>
    <s v="Home team"/>
    <s v="Saudi Arabia"/>
    <s v="Germany"/>
    <n v="32218"/>
    <n v="4"/>
    <n v="0"/>
    <s v="AQUINO Ubaldo (PAR)"/>
    <s v="GIACOMUZZI Miguel (PAR)"/>
    <s v="RAGOONATH Michael (TRI)"/>
  </r>
  <r>
    <x v="16"/>
    <d v="2002-06-02T00:00:00"/>
    <n v="14"/>
    <n v="30"/>
    <s v="14:30"/>
    <s v="Noon"/>
    <s v="Group F"/>
    <s v="Kashima Stadium"/>
    <s v="Ibaraki "/>
    <s v="Argentina"/>
    <n v="1"/>
    <n v="0"/>
    <s v="Home team"/>
    <s v="Nigeria"/>
    <s v="Argentina"/>
    <n v="34050"/>
    <n v="0"/>
    <n v="0"/>
    <s v="VEISSIERE Gilles (FRA)"/>
    <s v="ARNAULT Frederic (FRA)"/>
    <s v="MUELLER Heiner (GER)"/>
  </r>
  <r>
    <x v="16"/>
    <d v="2002-06-02T00:00:00"/>
    <n v="16"/>
    <n v="30"/>
    <s v="16:30"/>
    <s v="Evening"/>
    <s v="Group B"/>
    <s v="Busan Asiad Main Stadium"/>
    <s v="Busan "/>
    <s v="Paraguay"/>
    <n v="2"/>
    <n v="2"/>
    <s v="Draw"/>
    <s v="South Africa"/>
    <s v="Draw"/>
    <n v="25186"/>
    <n v="1"/>
    <n v="0"/>
    <s v="MICHEL Lubos (SVK)"/>
    <s v="SRAMKA Igor (SVK)"/>
    <s v="CHARLES Curtis (ATG)"/>
  </r>
  <r>
    <x v="16"/>
    <d v="2002-06-02T00:00:00"/>
    <n v="18"/>
    <n v="30"/>
    <s v="18:30"/>
    <s v="Evening"/>
    <s v="Group F"/>
    <s v="Saitama Stadium 2002"/>
    <s v="Saitama "/>
    <s v="England"/>
    <n v="1"/>
    <n v="1"/>
    <s v="Draw"/>
    <s v="Sweden"/>
    <s v="Draw"/>
    <n v="52721"/>
    <n v="1"/>
    <n v="0"/>
    <s v="SIMON Carlos (BRA)"/>
    <s v="OLIVEIRA Jorge (BRA)"/>
    <s v="DUPANOV Yuri (BLR)"/>
  </r>
  <r>
    <x v="16"/>
    <d v="2002-06-02T00:00:00"/>
    <n v="20"/>
    <n v="30"/>
    <s v="20:30"/>
    <s v="Night"/>
    <s v="Group B"/>
    <s v="Gwangju World Cup Stadium"/>
    <s v="Gwangju "/>
    <s v="Spain"/>
    <n v="3"/>
    <n v="1"/>
    <s v="Home team"/>
    <s v="Slovenia"/>
    <s v="Spain"/>
    <n v="28598"/>
    <n v="1"/>
    <n v="0"/>
    <s v="GUEZZAZ Mohammed (MAR)"/>
    <s v="TOMUSANGE Ali (UGA)"/>
    <s v="BEREUTER Egon (AUT)"/>
  </r>
  <r>
    <x v="16"/>
    <d v="2002-06-03T00:00:00"/>
    <n v="18"/>
    <n v="0"/>
    <s v="18:0"/>
    <s v="Evening"/>
    <s v="Group C"/>
    <s v="Munsu Football Stadium"/>
    <s v="Ulsan "/>
    <s v="Brazil"/>
    <n v="2"/>
    <n v="1"/>
    <s v="Home team"/>
    <s v="Turkey"/>
    <s v="Brazil"/>
    <n v="33842"/>
    <n v="0"/>
    <n v="1"/>
    <s v="KIM Young Joo (KOR)"/>
    <s v="KRISHNAN Visva (SIN)"/>
    <s v="FERNANDEZ Vladimir (SLV)"/>
  </r>
  <r>
    <x v="16"/>
    <d v="2002-06-03T00:00:00"/>
    <n v="20"/>
    <n v="30"/>
    <s v="20:30"/>
    <s v="Night"/>
    <s v="Group G"/>
    <s v="Sapporo Dome"/>
    <s v="Sapporo "/>
    <s v="Italy"/>
    <n v="2"/>
    <n v="0"/>
    <s v="Home team"/>
    <s v="Ecuador"/>
    <s v="Italy"/>
    <n v="31081"/>
    <n v="2"/>
    <n v="0"/>
    <s v="HALL Brian (USA)"/>
    <s v="VERGARA Hector (CAN)"/>
    <s v="SHARP Philip (ENG)"/>
  </r>
  <r>
    <x v="16"/>
    <d v="2002-06-03T00:00:00"/>
    <n v="15"/>
    <n v="30"/>
    <s v="15:30"/>
    <s v="Noon"/>
    <s v="Group G"/>
    <s v="Niigata Stadium Big Swan"/>
    <s v="Niigata "/>
    <s v="Croatia"/>
    <n v="0"/>
    <n v="1"/>
    <s v="Away team"/>
    <s v="Mexico"/>
    <s v="Mexico"/>
    <n v="32239"/>
    <n v="0"/>
    <n v="0"/>
    <s v="JUN Lu (CHN)"/>
    <s v="KOMALEESWARAN Sankar (IND)"/>
    <s v="ADJENGUI Taoufik (TUN)"/>
  </r>
  <r>
    <x v="16"/>
    <d v="2002-06-04T00:00:00"/>
    <n v="15"/>
    <n v="30"/>
    <s v="15:30"/>
    <s v="Noon"/>
    <s v="Group C"/>
    <s v="Gwangju World Cup Stadium"/>
    <s v="Gwangju "/>
    <s v="China PR"/>
    <n v="0"/>
    <n v="2"/>
    <s v="Away team"/>
    <s v="Costa Rica"/>
    <s v="Costa Rica"/>
    <n v="27217"/>
    <n v="0"/>
    <n v="0"/>
    <s v="VASSARAS Kyros (GRE)"/>
    <s v="MATOS Carlos (POR)"/>
    <s v="POOL Jaap (NED)"/>
  </r>
  <r>
    <x v="16"/>
    <d v="2002-06-04T00:00:00"/>
    <n v="18"/>
    <n v="0"/>
    <s v="18:0"/>
    <s v="Evening"/>
    <s v="Group H"/>
    <s v="Saitama Stadium 2002"/>
    <s v="Saitama "/>
    <s v="Japan"/>
    <n v="2"/>
    <n v="2"/>
    <s v="Draw"/>
    <s v="Belgium"/>
    <s v="Draw"/>
    <n v="55256"/>
    <n v="0"/>
    <n v="0"/>
    <s v="MATTUS William (CRC)"/>
    <s v="KOLEIT Haidar (LIB)"/>
    <s v="DUPANOV Yuri (BLR)"/>
  </r>
  <r>
    <x v="16"/>
    <d v="2002-06-04T00:00:00"/>
    <n v="20"/>
    <n v="30"/>
    <s v="20:30"/>
    <s v="Night"/>
    <s v="Group D"/>
    <s v="Busan Asiad Main Stadium"/>
    <s v="Busan "/>
    <s v="Korea Republic"/>
    <n v="2"/>
    <n v="0"/>
    <s v="Home team"/>
    <s v="Poland"/>
    <s v="Korea Republic"/>
    <n v="48760"/>
    <n v="1"/>
    <n v="0"/>
    <s v="RUIZ Oscar (COL)"/>
    <s v="DORIRI Elise (VAN)"/>
    <s v="LINDBERG Leif (SWE)"/>
  </r>
  <r>
    <x v="16"/>
    <d v="2002-06-05T00:00:00"/>
    <n v="15"/>
    <n v="30"/>
    <s v="15:30"/>
    <s v="Noon"/>
    <s v="Group H"/>
    <s v="Kobe Wing Stadium"/>
    <s v="Kobe "/>
    <s v="Russia"/>
    <n v="2"/>
    <n v="0"/>
    <s v="Home team"/>
    <s v="Tunisia"/>
    <s v="Russia"/>
    <n v="30957"/>
    <n v="0"/>
    <n v="0"/>
    <s v="PRENDERGAST Peter (JAM)"/>
    <s v="RAGOONATH Michael (TRI)"/>
    <s v="SMITH Paul (NZL)"/>
  </r>
  <r>
    <x v="16"/>
    <d v="2002-06-05T00:00:00"/>
    <n v="18"/>
    <n v="0"/>
    <s v="18:0"/>
    <s v="Evening"/>
    <s v="Group D"/>
    <s v="Suwon World Cup Stadium"/>
    <s v="Suwon "/>
    <s v="USA"/>
    <n v="3"/>
    <n v="2"/>
    <s v="Home team"/>
    <s v="Portugal"/>
    <s v="USA"/>
    <n v="37306"/>
    <n v="3"/>
    <n v="1"/>
    <s v="MORENO Byron (ECU)"/>
    <s v="FIERRO Bomer (ECU)"/>
    <s v="HASSOUNEH Awni (JOR)"/>
  </r>
  <r>
    <x v="16"/>
    <d v="2002-06-05T00:00:00"/>
    <n v="20"/>
    <n v="30"/>
    <s v="20:30"/>
    <s v="Night"/>
    <s v="Group E"/>
    <s v="Kashima Stadium"/>
    <s v="Ibaraki "/>
    <s v="Germany"/>
    <n v="1"/>
    <n v="1"/>
    <s v="Draw"/>
    <s v="rn&quot;&gt;Republic of Ireland"/>
    <s v="Draw"/>
    <n v="35854"/>
    <n v="1"/>
    <n v="0"/>
    <s v="NIELSEN Kim Milton (DEN)"/>
    <s v="LARSEN Jens (DEN)"/>
    <s v="AMLER Evzen (CZE)"/>
  </r>
  <r>
    <x v="16"/>
    <d v="2002-06-06T00:00:00"/>
    <n v="15"/>
    <n v="30"/>
    <s v="15:30"/>
    <s v="Noon"/>
    <s v="Group A"/>
    <s v="Daegu World Cup Stadium"/>
    <s v="Daegu "/>
    <s v="Denmark"/>
    <n v="1"/>
    <n v="1"/>
    <s v="Draw"/>
    <s v="Senegal"/>
    <s v="Draw"/>
    <n v="43500"/>
    <n v="1"/>
    <n v="0"/>
    <s v="BATRES Carlos (GUA)"/>
    <s v="SZEKELY Ferenc (HUN)"/>
    <s v="KRISHNAN Visva (SIN)"/>
  </r>
  <r>
    <x v="16"/>
    <d v="2002-06-06T00:00:00"/>
    <n v="18"/>
    <n v="0"/>
    <s v="18:0"/>
    <s v="Evening"/>
    <s v="Group E"/>
    <s v="Saitama Stadium 2002"/>
    <s v="Saitama "/>
    <s v="Cameroon"/>
    <n v="1"/>
    <n v="0"/>
    <s v="Home team"/>
    <s v="Saudi Arabia"/>
    <s v="Cameroon"/>
    <n v="52328"/>
    <n v="0"/>
    <n v="0"/>
    <s v="HAUGE Terje (NOR)"/>
    <s v="VAN NYLEN Roland (BEL)"/>
    <s v="WIERZBOWSKI Maciej (POL)"/>
  </r>
  <r>
    <x v="16"/>
    <d v="2002-06-06T00:00:00"/>
    <n v="20"/>
    <n v="30"/>
    <s v="20:30"/>
    <s v="Night"/>
    <s v="Group A"/>
    <s v="Busan Asiad Main Stadium"/>
    <s v="Busan "/>
    <s v="France"/>
    <n v="0"/>
    <n v="0"/>
    <s v="Draw"/>
    <s v="Uruguay"/>
    <s v="Draw"/>
    <n v="38289"/>
    <n v="0"/>
    <n v="0"/>
    <s v="RAMOS RIZO Felipe (MEX)"/>
    <s v="FERNANDEZ Vladimir (SLV)"/>
    <s v="CHARLES Curtis (ATG)"/>
  </r>
  <r>
    <x v="16"/>
    <d v="2002-06-07T00:00:00"/>
    <n v="15"/>
    <n v="30"/>
    <s v="15:30"/>
    <s v="Noon"/>
    <s v="Group F"/>
    <s v="Kobe Wing Stadium"/>
    <s v="Kobe "/>
    <s v="Sweden"/>
    <n v="2"/>
    <n v="1"/>
    <s v="Home team"/>
    <s v="Nigeria"/>
    <s v="Sweden"/>
    <n v="36194"/>
    <n v="1"/>
    <n v="1"/>
    <s v="ORTUBE Rene (BOL)"/>
    <s v="GIACOMUZZI Miguel (PAR)"/>
    <s v="AWANG HAMAT Mat Lazim (MAS)"/>
  </r>
  <r>
    <x v="16"/>
    <d v="2002-06-07T00:00:00"/>
    <n v="20"/>
    <n v="30"/>
    <s v="20:30"/>
    <s v="Night"/>
    <s v="Group F"/>
    <s v="Sapporo Dome"/>
    <s v="Sapporo "/>
    <s v="Argentina"/>
    <n v="0"/>
    <n v="1"/>
    <s v="Away team"/>
    <s v="England"/>
    <s v="England"/>
    <n v="35927"/>
    <n v="0"/>
    <n v="1"/>
    <s v="COLLINA Pierluigi (ITA)"/>
    <s v="VERGARA Hector (CAN)"/>
    <s v="SAEED Mohamed (MDV)"/>
  </r>
  <r>
    <x v="16"/>
    <d v="2002-06-07T00:00:00"/>
    <n v="18"/>
    <n v="0"/>
    <s v="18:0"/>
    <s v="Evening"/>
    <s v="Group B"/>
    <s v="Jeonju World Cup Stadium"/>
    <s v="Jeonju "/>
    <s v="Spain"/>
    <n v="3"/>
    <n v="1"/>
    <s v="Home team"/>
    <s v="Paraguay"/>
    <s v="Spain"/>
    <n v="24000"/>
    <n v="0"/>
    <n v="1"/>
    <s v="EL GHANDOUR Gamal (EGY)"/>
    <s v="FARAG Wagih (EGY)"/>
    <s v="MUDZAMIRI Brighton (ZIM)"/>
  </r>
  <r>
    <x v="16"/>
    <d v="2002-06-08T00:00:00"/>
    <n v="15"/>
    <n v="30"/>
    <s v="15:30"/>
    <s v="Noon"/>
    <s v="Group B"/>
    <s v="Daegu World Cup Stadium"/>
    <s v="Daegu "/>
    <s v="South Africa"/>
    <n v="1"/>
    <n v="0"/>
    <s v="Home team"/>
    <s v="Slovenia"/>
    <s v="South Africa"/>
    <n v="47226"/>
    <n v="1"/>
    <n v="0"/>
    <s v="SANCHEZ Angel (ARG)"/>
    <s v="RATTALINO Jorge (ARG)"/>
    <s v="ALTRAIFI Ali (KSA)"/>
  </r>
  <r>
    <x v="16"/>
    <d v="2002-06-08T00:00:00"/>
    <n v="20"/>
    <n v="30"/>
    <s v="20:30"/>
    <s v="Night"/>
    <s v="Group C"/>
    <s v="Jeju World Cup Stadium"/>
    <s v="Jeju "/>
    <s v="Brazil"/>
    <n v="4"/>
    <n v="0"/>
    <s v="Home team"/>
    <s v="China PR"/>
    <s v="Brazil"/>
    <n v="36750"/>
    <n v="3"/>
    <n v="0"/>
    <s v="FRISK Anders (SWE)"/>
    <s v="LINDBERG Leif (SWE)"/>
    <s v="FIERRO Bomer (ECU)"/>
  </r>
  <r>
    <x v="16"/>
    <d v="2002-06-08T00:00:00"/>
    <n v="18"/>
    <n v="0"/>
    <s v="18:0"/>
    <s v="Evening"/>
    <s v="Group G"/>
    <s v="Kashima Stadium"/>
    <s v="Ibaraki "/>
    <s v="Italy"/>
    <n v="1"/>
    <n v="2"/>
    <s v="Away team"/>
    <s v="Croatia"/>
    <s v="Croatia"/>
    <n v="36472"/>
    <n v="0"/>
    <n v="0"/>
    <s v="POLL Graham (ENG)"/>
    <s v="SHARP Philip (ENG)"/>
    <s v="LARSEN Jens (DEN)"/>
  </r>
  <r>
    <x v="16"/>
    <d v="2002-06-09T00:00:00"/>
    <n v="18"/>
    <n v="0"/>
    <s v="18:0"/>
    <s v="Evening"/>
    <s v="Group C"/>
    <s v="Incheon Football Stadium"/>
    <s v="Incheon "/>
    <s v="Costa Rica"/>
    <n v="1"/>
    <n v="1"/>
    <s v="Draw"/>
    <s v="Turkey"/>
    <s v="Draw"/>
    <n v="42299"/>
    <n v="0"/>
    <n v="0"/>
    <s v="CODJIA Coffi (BEN)"/>
    <s v="DANTE Dramane (MLI)"/>
    <s v="MUDZAMIRI Brighton (ZIM)"/>
  </r>
  <r>
    <x v="16"/>
    <d v="2002-06-09T00:00:00"/>
    <n v="20"/>
    <n v="30"/>
    <s v="20:30"/>
    <s v="Night"/>
    <s v="Group H"/>
    <s v="International Stadium Yokohama"/>
    <s v="Yokohama "/>
    <s v="Japan"/>
    <n v="1"/>
    <n v="0"/>
    <s v="Home team"/>
    <s v="Russia"/>
    <s v="Japan"/>
    <n v="66108"/>
    <n v="0"/>
    <n v="0"/>
    <s v="MERK Markus (GER)"/>
    <s v="MUELLER Heiner (GER)"/>
    <s v="AMLER Evzen (CZE)"/>
  </r>
  <r>
    <x v="16"/>
    <d v="2002-06-09T00:00:00"/>
    <n v="15"/>
    <n v="30"/>
    <s v="15:30"/>
    <s v="Noon"/>
    <s v="Group G"/>
    <s v="Miyagi Stadium"/>
    <s v="Rifu "/>
    <s v="Mexico"/>
    <n v="2"/>
    <n v="1"/>
    <s v="Home team"/>
    <s v="Ecuador"/>
    <s v="Mexico"/>
    <n v="45610"/>
    <n v="1"/>
    <n v="1"/>
    <s v="DAAMI Mourad (TUN)"/>
    <s v="ADJENGUI Taoufik (TUN)"/>
    <s v="KOLEIT Haidar (LIB)"/>
  </r>
  <r>
    <x v="16"/>
    <d v="2002-06-10T00:00:00"/>
    <n v="15"/>
    <n v="30"/>
    <s v="15:30"/>
    <s v="Noon"/>
    <s v="Group D"/>
    <s v="Daegu World Cup Stadium"/>
    <s v="Daegu "/>
    <s v="Korea Republic"/>
    <n v="1"/>
    <n v="1"/>
    <s v="Draw"/>
    <s v="USA"/>
    <s v="Draw"/>
    <n v="60778"/>
    <n v="0"/>
    <n v="1"/>
    <s v="MEIER Urs (SUI)"/>
    <s v="BEREUTER Egon (AUT)"/>
    <s v="TOMUSANGE Ali (UGA)"/>
  </r>
  <r>
    <x v="16"/>
    <d v="2002-06-10T00:00:00"/>
    <n v="20"/>
    <n v="30"/>
    <s v="20:30"/>
    <s v="Night"/>
    <s v="Group D"/>
    <s v="Jeonju World Cup Stadium"/>
    <s v="Jeonju "/>
    <s v="Portugal"/>
    <n v="4"/>
    <n v="0"/>
    <s v="Home team"/>
    <s v="Poland"/>
    <s v="Portugal"/>
    <n v="31000"/>
    <n v="1"/>
    <n v="0"/>
    <s v="DALLAS Hugh (SCO)"/>
    <s v="SRAMKA Igor (SVK)"/>
    <s v="FARAG Wagih (EGY)"/>
  </r>
  <r>
    <x v="16"/>
    <d v="2002-06-10T00:00:00"/>
    <n v="18"/>
    <n v="0"/>
    <s v="18:0"/>
    <s v="Evening"/>
    <s v="Group H"/>
    <s v="Oita Stadium Big Eye"/>
    <s v="Oita "/>
    <s v="Tunisia"/>
    <n v="1"/>
    <n v="1"/>
    <s v="Draw"/>
    <s v="Belgium"/>
    <s v="Draw"/>
    <n v="39700"/>
    <n v="1"/>
    <n v="1"/>
    <s v="SHIELD Mark (AUS)"/>
    <s v="SMITH Paul (NZL)"/>
    <s v="KOMALEESWARAN Sankar (IND)"/>
  </r>
  <r>
    <x v="16"/>
    <d v="2002-06-11T00:00:00"/>
    <n v="15"/>
    <n v="30"/>
    <s v="15:30"/>
    <s v="Noon"/>
    <s v="Group A"/>
    <s v="Incheon Football Stadium"/>
    <s v="Incheon "/>
    <s v="Denmark"/>
    <n v="2"/>
    <n v="0"/>
    <s v="Home team"/>
    <s v="France"/>
    <s v="Denmark"/>
    <n v="48100"/>
    <n v="1"/>
    <n v="0"/>
    <s v="MELO PEREIRA Vitor (POR)"/>
    <s v="MATOS Carlos (POR)"/>
    <s v="DORIRI Elise (VAN)"/>
  </r>
  <r>
    <x v="16"/>
    <d v="2002-06-11T00:00:00"/>
    <n v="15"/>
    <n v="30"/>
    <s v="15:30"/>
    <s v="Noon"/>
    <s v="Group A"/>
    <s v="Suwon World Cup Stadium"/>
    <s v="Suwon "/>
    <s v="Senegal"/>
    <n v="3"/>
    <n v="3"/>
    <s v="Draw"/>
    <s v="Uruguay"/>
    <s v="Draw"/>
    <n v="33681"/>
    <n v="3"/>
    <n v="0"/>
    <s v="WEGEREEF Jan (NED)"/>
    <s v="POOL Jaap (NED)"/>
    <s v="SZEKELY Ferenc (HUN)"/>
  </r>
  <r>
    <x v="16"/>
    <d v="2002-06-11T00:00:00"/>
    <n v="20"/>
    <n v="30"/>
    <s v="20:30"/>
    <s v="Night"/>
    <s v="Group E"/>
    <s v="International Stadium Yokohama"/>
    <s v="Yokohama "/>
    <s v="Saudi Arabia"/>
    <n v="0"/>
    <n v="3"/>
    <s v="Away team"/>
    <s v="rn&quot;&gt;Republic of Ireland"/>
    <s v="rn&quot;&gt;Republic of Ireland"/>
    <n v="65320"/>
    <n v="0"/>
    <n v="1"/>
    <s v="NDOYE Falla (SEN)"/>
    <s v="WIERZBOWSKI Maciej (POL)"/>
    <s v="ARNAULT Frederic (FRA)"/>
  </r>
  <r>
    <x v="16"/>
    <d v="2002-06-11T00:00:00"/>
    <n v="20"/>
    <n v="30"/>
    <s v="20:30"/>
    <s v="Night"/>
    <s v="Group E"/>
    <s v="Shizuoka Stadium Ecopa"/>
    <s v="Shizuoka "/>
    <s v="Cameroon"/>
    <n v="0"/>
    <n v="2"/>
    <s v="Away team"/>
    <s v="Germany"/>
    <s v="Germany"/>
    <n v="47085"/>
    <n v="0"/>
    <n v="0"/>
    <s v="LOPEZ NIETO Antonio (ESP)"/>
    <s v="SAEED Mohamed (MDV)"/>
    <s v="OLIVEIRA Jorge (BRA)"/>
  </r>
  <r>
    <x v="16"/>
    <d v="2002-06-12T00:00:00"/>
    <n v="15"/>
    <n v="30"/>
    <s v="15:30"/>
    <s v="Noon"/>
    <s v="Group F"/>
    <s v="Miyagi Stadium"/>
    <s v="Rifu "/>
    <s v="Sweden"/>
    <n v="1"/>
    <n v="1"/>
    <s v="Draw"/>
    <s v="Argentina"/>
    <s v="Draw"/>
    <n v="45777"/>
    <n v="0"/>
    <n v="0"/>
    <s v="BUJSAIM Ali (UAE)"/>
    <s v="MUELLER Heiner (GER)"/>
    <s v="RAGOONATH Michael (TRI)"/>
  </r>
  <r>
    <x v="16"/>
    <d v="2002-06-12T00:00:00"/>
    <n v="15"/>
    <n v="30"/>
    <s v="15:30"/>
    <s v="Noon"/>
    <s v="Group F"/>
    <s v="Osaka Nagai Stadium"/>
    <s v="Osaka "/>
    <s v="Nigeria"/>
    <n v="0"/>
    <n v="0"/>
    <s v="Draw"/>
    <s v="England"/>
    <s v="Draw"/>
    <n v="44864"/>
    <n v="0"/>
    <n v="0"/>
    <s v="HALL Brian (USA)"/>
    <s v="VERGARA Hector (CAN)"/>
    <s v="AMLER Evzen (CZE)"/>
  </r>
  <r>
    <x v="16"/>
    <d v="2002-06-12T00:00:00"/>
    <n v="20"/>
    <n v="30"/>
    <s v="20:30"/>
    <s v="Night"/>
    <s v="Group B"/>
    <s v="Jeju World Cup Stadium"/>
    <s v="Jeju "/>
    <s v="Slovenia"/>
    <n v="1"/>
    <n v="3"/>
    <s v="Away team"/>
    <s v="Paraguay"/>
    <s v="Paraguay"/>
    <n v="30176"/>
    <n v="1"/>
    <n v="0"/>
    <s v="RAMOS RIZO Felipe (MEX)"/>
    <s v="LINDBERG Leif (SWE)"/>
    <s v="KRISHNAN Visva (SIN)"/>
  </r>
  <r>
    <x v="16"/>
    <d v="2002-06-12T00:00:00"/>
    <n v="20"/>
    <n v="30"/>
    <s v="20:30"/>
    <s v="Night"/>
    <s v="Group B"/>
    <s v="Daejeon World Cup Stadium"/>
    <s v="Daejeon "/>
    <s v="South Africa"/>
    <n v="2"/>
    <n v="3"/>
    <s v="Away team"/>
    <s v="Spain"/>
    <s v="Spain"/>
    <n v="31024"/>
    <n v="1"/>
    <n v="2"/>
    <s v="MANE Saad (KUW)"/>
    <s v="RATTALINO Jorge (ARG)"/>
    <s v="HASSOUNEH Awni (JOR)"/>
  </r>
  <r>
    <x v="16"/>
    <d v="2002-06-13T00:00:00"/>
    <n v="15"/>
    <n v="30"/>
    <s v="15:30"/>
    <s v="Noon"/>
    <s v="Group C"/>
    <s v="Suwon World Cup Stadium"/>
    <s v="Suwon "/>
    <s v="Costa Rica"/>
    <n v="2"/>
    <n v="5"/>
    <s v="Away team"/>
    <s v="Brazil"/>
    <s v="Brazil"/>
    <n v="38524"/>
    <n v="1"/>
    <n v="3"/>
    <s v="EL GHANDOUR Gamal (EGY)"/>
    <s v="FARAG Wagih (EGY)"/>
    <s v="BEREUTER Egon (AUT)"/>
  </r>
  <r>
    <x v="16"/>
    <d v="2002-06-13T00:00:00"/>
    <n v="15"/>
    <n v="30"/>
    <s v="15:30"/>
    <s v="Noon"/>
    <s v="Group C"/>
    <s v="Seoul World Cup Stadium"/>
    <s v="Seoul "/>
    <s v="Turkey"/>
    <n v="3"/>
    <n v="0"/>
    <s v="Home team"/>
    <s v="China PR"/>
    <s v="Turkey"/>
    <n v="43605"/>
    <n v="2"/>
    <n v="0"/>
    <s v="RUIZ Oscar (COL)"/>
    <s v="TOMUSANGE Ali (UGA)"/>
    <s v="CHARLES Curtis (ATG)"/>
  </r>
  <r>
    <x v="16"/>
    <d v="2002-06-13T00:00:00"/>
    <n v="20"/>
    <n v="30"/>
    <s v="20:30"/>
    <s v="Night"/>
    <s v="Group G"/>
    <s v="International Stadium Yokohama"/>
    <s v="Yokohama "/>
    <s v="Ecuador"/>
    <n v="1"/>
    <n v="0"/>
    <s v="Home team"/>
    <s v="Croatia"/>
    <s v="Ecuador"/>
    <n v="65862"/>
    <n v="0"/>
    <n v="0"/>
    <s v="MATTUS William (CRC)"/>
    <s v="GIACOMUZZI Miguel (PAR)"/>
    <s v="VAN NYLEN Roland (BEL)"/>
  </r>
  <r>
    <x v="16"/>
    <d v="2002-06-13T00:00:00"/>
    <n v="20"/>
    <n v="30"/>
    <s v="20:30"/>
    <s v="Night"/>
    <s v="Group G"/>
    <s v="Oita Stadium Big Eye"/>
    <s v="Oita "/>
    <s v="Mexico"/>
    <n v="1"/>
    <n v="1"/>
    <s v="Draw"/>
    <s v="Italy"/>
    <s v="Draw"/>
    <n v="39291"/>
    <n v="1"/>
    <n v="0"/>
    <s v="SIMON Carlos (BRA)"/>
    <s v="OLIVEIRA Jorge (BRA)"/>
    <s v="AWANG HAMAT Mat Lazim (MAS)"/>
  </r>
  <r>
    <x v="16"/>
    <d v="2002-06-14T00:00:00"/>
    <n v="15"/>
    <n v="30"/>
    <s v="15:30"/>
    <s v="Noon"/>
    <s v="Group H"/>
    <s v="Osaka Nagai Stadium"/>
    <s v="Osaka "/>
    <s v="Tunisia"/>
    <n v="0"/>
    <n v="2"/>
    <s v="Away team"/>
    <s v="Japan"/>
    <s v="Japan"/>
    <n v="45213"/>
    <n v="0"/>
    <n v="0"/>
    <s v="VEISSIERE Gilles (FRA)"/>
    <s v="ARNAULT Frederic (FRA)"/>
    <s v="KOLEIT Haidar (LIB)"/>
  </r>
  <r>
    <x v="16"/>
    <d v="2002-06-14T00:00:00"/>
    <n v="20"/>
    <n v="30"/>
    <s v="20:30"/>
    <s v="Night"/>
    <s v="Group D"/>
    <s v="Incheon Football Stadium"/>
    <s v="Incheon "/>
    <s v="Portugal"/>
    <n v="0"/>
    <n v="1"/>
    <s v="Away team"/>
    <s v="Korea Republic"/>
    <s v="Korea Republic"/>
    <n v="50239"/>
    <n v="0"/>
    <n v="0"/>
    <s v="SANCHEZ Angel (ARG)"/>
    <s v="ALTRAIFI Ali (KSA)"/>
    <s v="SZEKELY Ferenc (HUN)"/>
  </r>
  <r>
    <x v="16"/>
    <d v="2002-06-14T00:00:00"/>
    <n v="20"/>
    <n v="30"/>
    <s v="20:30"/>
    <s v="Night"/>
    <s v="Group D"/>
    <s v="Daejeon World Cup Stadium"/>
    <s v="Daejeon "/>
    <s v="Poland"/>
    <n v="3"/>
    <n v="1"/>
    <s v="Home team"/>
    <s v="USA"/>
    <s v="Poland"/>
    <n v="26482"/>
    <n v="2"/>
    <n v="0"/>
    <s v="LU Jun (CHN)"/>
    <s v="FIERRO Bomer (ECU)"/>
    <s v="POOL Jaap (NED)"/>
  </r>
  <r>
    <x v="16"/>
    <d v="2002-06-14T00:00:00"/>
    <n v="15"/>
    <n v="30"/>
    <s v="15:30"/>
    <s v="Noon"/>
    <s v="Group H"/>
    <s v="Shizuoka Stadium Ecopa"/>
    <s v="Shizuoka "/>
    <s v="Belgium"/>
    <n v="3"/>
    <n v="2"/>
    <s v="Home team"/>
    <s v="Russia"/>
    <s v="Belgium"/>
    <n v="46640"/>
    <n v="1"/>
    <n v="0"/>
    <s v="NIELSEN Kim Milton (DEN)"/>
    <s v="SHARP Philip (ENG)"/>
    <s v="KOMALEESWARAN Sankar (IND)"/>
  </r>
  <r>
    <x v="16"/>
    <d v="2002-06-15T00:00:00"/>
    <n v="20"/>
    <n v="30"/>
    <s v="20:30"/>
    <s v="Night"/>
    <s v="Round of 16"/>
    <s v="Niigata Stadium Big Swan"/>
    <s v="Niigata "/>
    <s v="Denmark"/>
    <n v="0"/>
    <n v="3"/>
    <s v="Away team"/>
    <s v="England"/>
    <s v="England"/>
    <n v="40582"/>
    <n v="0"/>
    <n v="3"/>
    <s v="MERK Markus (GER)"/>
    <s v="MUELLER Heiner (GER)"/>
    <s v="AMLER Evzen (CZE)"/>
  </r>
  <r>
    <x v="16"/>
    <d v="2002-06-15T00:00:00"/>
    <n v="15"/>
    <n v="30"/>
    <s v="15:30"/>
    <s v="Noon"/>
    <s v="Round of 16"/>
    <s v="Jeju World Cup Stadium"/>
    <s v="Jeju "/>
    <s v="Germany"/>
    <n v="1"/>
    <n v="0"/>
    <s v="Home team"/>
    <s v="Paraguay"/>
    <s v="Germany"/>
    <n v="25176"/>
    <n v="0"/>
    <n v="0"/>
    <s v="BATRES Carlos (GUA)"/>
    <s v="CHARLES Curtis (ATG)"/>
    <s v="DANTE Dramane (MLI)"/>
  </r>
  <r>
    <x v="16"/>
    <d v="2002-06-16T00:00:00"/>
    <n v="20"/>
    <n v="30"/>
    <s v="20:30"/>
    <s v="Night"/>
    <s v="Round of 16"/>
    <s v="Suwon World Cup Stadium"/>
    <s v="Suwon "/>
    <s v="Spain"/>
    <n v="1"/>
    <n v="1"/>
    <s v="Draw"/>
    <s v="rn&quot;&gt;Republic of Ireland"/>
    <s v="Draw"/>
    <n v="38926"/>
    <n v="0"/>
    <n v="0"/>
    <s v="FRISK Anders (SWE)"/>
    <s v="LINDBERG Leif (SWE)"/>
    <s v="SRAMKA Igor (SVK)"/>
  </r>
  <r>
    <x v="16"/>
    <d v="2002-06-16T00:00:00"/>
    <n v="15"/>
    <n v="30"/>
    <s v="15:30"/>
    <s v="Noon"/>
    <s v="Round of 16"/>
    <s v="Oita Stadium Big Eye"/>
    <s v="Oita "/>
    <s v="Sweden"/>
    <n v="1"/>
    <n v="2"/>
    <s v="Away team"/>
    <s v="Senegal"/>
    <s v="Senegal"/>
    <n v="39747"/>
    <n v="0"/>
    <n v="0"/>
    <s v="AQUINO Ubaldo (PAR)"/>
    <s v="GIACOMUZZI Miguel (PAR)"/>
    <s v="VERGARA Hector (CAN)"/>
  </r>
  <r>
    <x v="16"/>
    <d v="2002-06-17T00:00:00"/>
    <n v="20"/>
    <n v="30"/>
    <s v="20:30"/>
    <s v="Night"/>
    <s v="Round of 16"/>
    <s v="Kobe Wing Stadium"/>
    <s v="Kobe "/>
    <s v="Brazil"/>
    <n v="2"/>
    <n v="0"/>
    <s v="Home team"/>
    <s v="Belgium"/>
    <s v="Brazil"/>
    <n v="40440"/>
    <n v="0"/>
    <n v="0"/>
    <s v="PRENDERGAST Peter (JAM)"/>
    <s v="DUPANOV Yuri (BLR)"/>
    <s v="SAEED Mohamed (MDV)"/>
  </r>
  <r>
    <x v="16"/>
    <d v="2002-06-17T00:00:00"/>
    <n v="15"/>
    <n v="30"/>
    <s v="15:30"/>
    <s v="Noon"/>
    <s v="Round of 16"/>
    <s v="Jeonju World Cup Stadium"/>
    <s v="Jeonju "/>
    <s v="Mexico"/>
    <n v="0"/>
    <n v="2"/>
    <s v="Away team"/>
    <s v="USA"/>
    <s v="USA"/>
    <n v="36380"/>
    <n v="0"/>
    <n v="1"/>
    <s v="MELO PEREIRA Vitor (POR)"/>
    <s v="MATOS Carlos (POR)"/>
    <s v="BEREUTER Egon (AUT)"/>
  </r>
  <r>
    <x v="16"/>
    <d v="2002-06-18T00:00:00"/>
    <n v="15"/>
    <n v="30"/>
    <s v="15:30"/>
    <s v="Noon"/>
    <s v="Round of 16"/>
    <s v="Miyagi Stadium"/>
    <s v="Rifu "/>
    <s v="Japan"/>
    <n v="0"/>
    <n v="1"/>
    <s v="Away team"/>
    <s v="Turkey"/>
    <s v="Turkey"/>
    <n v="45666"/>
    <n v="0"/>
    <n v="1"/>
    <s v="COLLINA Pierluigi (ITA)"/>
    <s v="WIERZBOWSKI Maciej (POL)"/>
    <s v="SMITH Paul (NZL)"/>
  </r>
  <r>
    <x v="16"/>
    <d v="2002-06-18T00:00:00"/>
    <n v="20"/>
    <n v="30"/>
    <s v="20:30"/>
    <s v="Night"/>
    <s v="Round of 16"/>
    <s v="Daejeon World Cup Stadium"/>
    <s v="Daejeon "/>
    <s v="Korea Republic"/>
    <n v="2"/>
    <n v="1"/>
    <s v="Home team"/>
    <s v="Italy"/>
    <s v="Korea Republic"/>
    <n v="38588"/>
    <n v="0"/>
    <n v="0"/>
    <s v="MORENO Byron (ECU)"/>
    <s v="RATTALINO Jorge (ARG)"/>
    <s v="SZEKELY Ferenc (HUN)"/>
  </r>
  <r>
    <x v="16"/>
    <d v="2002-06-21T00:00:00"/>
    <n v="15"/>
    <n v="30"/>
    <s v="15:30"/>
    <s v="Noon"/>
    <s v="Quarter-finals"/>
    <s v="Shizuoka Stadium Ecopa"/>
    <s v="Shizuoka "/>
    <s v="England"/>
    <n v="1"/>
    <n v="2"/>
    <s v="Away team"/>
    <s v="Brazil"/>
    <s v="Brazil"/>
    <n v="47436"/>
    <n v="1"/>
    <n v="1"/>
    <s v="RAMOS RIZO Felipe (MEX)"/>
    <s v="VERGARA Hector (CAN)"/>
    <s v="SAEED Mohamed (MDV)"/>
  </r>
  <r>
    <x v="16"/>
    <d v="2002-06-21T00:00:00"/>
    <n v="20"/>
    <n v="30"/>
    <s v="20:30"/>
    <s v="Night"/>
    <s v="Quarter-finals"/>
    <s v="Munsu Football Stadium"/>
    <s v="Ulsan "/>
    <s v="Germany"/>
    <n v="1"/>
    <n v="0"/>
    <s v="Home team"/>
    <s v="USA"/>
    <s v="Germany"/>
    <n v="37337"/>
    <n v="1"/>
    <n v="0"/>
    <s v="DALLAS Hugh (SCO)"/>
    <s v="SHARP Philip (ENG)"/>
    <s v="ALTRAIFI Ali (KSA)"/>
  </r>
  <r>
    <x v="16"/>
    <d v="2002-06-22T00:00:00"/>
    <n v="20"/>
    <n v="30"/>
    <s v="20:30"/>
    <s v="Night"/>
    <s v="Quarter-finals"/>
    <s v="Osaka Nagai Stadium"/>
    <s v="Osaka "/>
    <s v="Senegal"/>
    <n v="0"/>
    <n v="1"/>
    <s v="Away team"/>
    <s v="Turkey"/>
    <s v="Turkey"/>
    <n v="44233"/>
    <n v="0"/>
    <n v="0"/>
    <s v="RUIZ Oscar (COL)"/>
    <s v="RATTALINO Jorge (ARG)"/>
    <s v="GIACOMUZZI Miguel (PAR)"/>
  </r>
  <r>
    <x v="16"/>
    <d v="2002-06-22T00:00:00"/>
    <n v="15"/>
    <n v="30"/>
    <s v="15:30"/>
    <s v="Noon"/>
    <s v="Quarter-finals"/>
    <s v="Gwangju World Cup Stadium"/>
    <s v="Gwangju "/>
    <s v="Spain"/>
    <n v="0"/>
    <n v="0"/>
    <s v="Draw"/>
    <s v="Korea Republic"/>
    <s v="Draw"/>
    <n v="42114"/>
    <n v="0"/>
    <n v="0"/>
    <s v="EL GHANDOUR Gamal (EGY)"/>
    <s v="TOMUSANGE Ali (UGA)"/>
    <s v="RAGOONATH Michael (TRI)"/>
  </r>
  <r>
    <x v="16"/>
    <d v="2002-06-25T00:00:00"/>
    <n v="20"/>
    <n v="30"/>
    <s v="20:30"/>
    <s v="Night"/>
    <s v="Semi-finals"/>
    <s v="Seoul World Cup Stadium"/>
    <s v="Seoul "/>
    <s v="Germany"/>
    <n v="1"/>
    <n v="0"/>
    <s v="Home team"/>
    <s v="Korea Republic"/>
    <s v="Germany"/>
    <n v="65256"/>
    <n v="0"/>
    <n v="0"/>
    <s v="MEIER Urs (SUI)"/>
    <s v="ARNAULT Frederic (FRA)"/>
    <s v="AMLER Evzen (CZE)"/>
  </r>
  <r>
    <x v="16"/>
    <d v="2002-06-26T00:00:00"/>
    <n v="20"/>
    <n v="30"/>
    <s v="20:30"/>
    <s v="Night"/>
    <s v="Semi-finals"/>
    <s v="Saitama Stadium 2002"/>
    <s v="Saitama "/>
    <s v="Brazil"/>
    <n v="1"/>
    <n v="0"/>
    <s v="Home team"/>
    <s v="Turkey"/>
    <s v="Brazil"/>
    <n v="61058"/>
    <n v="0"/>
    <n v="0"/>
    <s v="NIELSEN Kim Milton (DEN)"/>
    <s v="WIERZBOWSKI Maciej (POL)"/>
    <s v="SRAMKA Igor (SVK)"/>
  </r>
  <r>
    <x v="16"/>
    <d v="2002-06-29T00:00:00"/>
    <n v="20"/>
    <n v="0"/>
    <s v="20:0"/>
    <s v="Night"/>
    <s v="Third place"/>
    <s v="Daegu World Cup Stadium"/>
    <s v="Daegu "/>
    <s v="Korea Republic"/>
    <n v="2"/>
    <n v="3"/>
    <s v="Away team"/>
    <s v="Turkey"/>
    <s v="Turkey"/>
    <n v="63483"/>
    <n v="1"/>
    <n v="3"/>
    <s v="MANE Saad (KUW)"/>
    <s v="ALTRAIFI Ali (KSA)"/>
    <s v="VERGARA Hector (CAN)"/>
  </r>
  <r>
    <x v="16"/>
    <d v="2002-06-30T00:00:00"/>
    <n v="20"/>
    <n v="0"/>
    <s v="20:0"/>
    <s v="Night"/>
    <s v="Final"/>
    <s v="International Stadium Yokohama"/>
    <s v="Yokohama "/>
    <s v="Germany"/>
    <n v="0"/>
    <n v="2"/>
    <s v="Away team"/>
    <s v="Brazil"/>
    <s v="Brazil"/>
    <n v="69029"/>
    <n v="0"/>
    <n v="0"/>
    <s v="COLLINA Pierluigi (ITA)"/>
    <s v="LINDBERG Leif (SWE)"/>
    <s v="SHARP Philip (ENG)"/>
  </r>
  <r>
    <x v="17"/>
    <d v="2006-06-09T00:00:00"/>
    <n v="18"/>
    <n v="0"/>
    <s v="18:0"/>
    <s v="Evening"/>
    <s v="Group A"/>
    <s v="FIFA World Cup Stadium, Munich"/>
    <s v="Munich "/>
    <s v="Germany"/>
    <n v="4"/>
    <n v="2"/>
    <s v="Home team"/>
    <s v="Costa Rica"/>
    <s v="Germany"/>
    <n v="66000"/>
    <n v="2"/>
    <n v="1"/>
    <s v="ELIZONDO Horacio (ARG)"/>
    <s v="GARCIA Dario (ARG)"/>
    <s v="OTERO Rodolfo (ARG)"/>
  </r>
  <r>
    <x v="17"/>
    <d v="2006-06-09T00:00:00"/>
    <n v="21"/>
    <n v="0"/>
    <s v="21:0"/>
    <s v="Night"/>
    <s v="Group A"/>
    <s v="FIFA World Cup Stadium, Gelsenkirchen"/>
    <s v="Gelsenkirchen "/>
    <s v="Poland"/>
    <n v="0"/>
    <n v="2"/>
    <s v="Away team"/>
    <s v="Ecuador"/>
    <s v="Ecuador"/>
    <n v="52000"/>
    <n v="0"/>
    <n v="1"/>
    <s v="KAMIKAWA Toru (JPN)"/>
    <s v="HIROSHIMA Yoshikazu (JPN)"/>
    <s v="KIM Dae Young (KOR)"/>
  </r>
  <r>
    <x v="17"/>
    <d v="2006-06-10T00:00:00"/>
    <n v="15"/>
    <n v="0"/>
    <s v="15:0"/>
    <s v="Noon"/>
    <s v="Group B"/>
    <s v="FIFA World Cup Stadium, Frankfurt"/>
    <s v="Frankfurt/Main "/>
    <s v="England"/>
    <n v="1"/>
    <n v="0"/>
    <s v="Home team"/>
    <s v="Paraguay"/>
    <s v="England"/>
    <n v="48000"/>
    <n v="1"/>
    <n v="0"/>
    <s v="RODRIGUEZ Marco (MEX)"/>
    <s v="CAMARGO Jose Luis (MEX)"/>
    <s v="LEAL Leonel (CRC)"/>
  </r>
  <r>
    <x v="17"/>
    <d v="2006-06-10T00:00:00"/>
    <n v="18"/>
    <n v="0"/>
    <s v="18:0"/>
    <s v="Evening"/>
    <s v="Group B"/>
    <s v="FIFA World Cup Stadium, Dortmund"/>
    <s v="Dortmund "/>
    <s v="rn&quot;&gt;Trinidad and Tobago"/>
    <n v="0"/>
    <n v="0"/>
    <s v="Draw"/>
    <s v="Sweden"/>
    <s v="Draw"/>
    <n v="62959"/>
    <n v="0"/>
    <n v="0"/>
    <s v="MAIDIN Shamsul (SIN)"/>
    <s v="PERMPANICH Prachya (THA)"/>
    <s v="GHULOUM Eisa (UAE)"/>
  </r>
  <r>
    <x v="17"/>
    <d v="2006-06-10T00:00:00"/>
    <n v="21"/>
    <n v="0"/>
    <s v="21:0"/>
    <s v="Night"/>
    <s v="Group C"/>
    <s v="FIFA World Cup Stadium, Hamburg"/>
    <s v="Hamburg "/>
    <s v="Argentina"/>
    <n v="2"/>
    <n v="1"/>
    <s v="Home team"/>
    <s v="Cï¿½te d'Ivoire"/>
    <s v="Argentina"/>
    <n v="49480"/>
    <n v="2"/>
    <n v="0"/>
    <s v="DE BLEECKERE Frank (BEL)"/>
    <s v="HERMANS Peter (BEL)"/>
    <s v="VROMANS Walter (BEL)"/>
  </r>
  <r>
    <x v="17"/>
    <d v="2006-06-11T00:00:00"/>
    <n v="15"/>
    <n v="0"/>
    <s v="15:0"/>
    <s v="Noon"/>
    <s v="Group C"/>
    <s v="Zentralstadion"/>
    <s v="Leipzig "/>
    <s v="rn&quot;&gt;Serbia and Montenegro"/>
    <n v="0"/>
    <n v="1"/>
    <s v="Away team"/>
    <s v="Netherlands"/>
    <s v="Netherlands"/>
    <n v="43000"/>
    <n v="0"/>
    <n v="1"/>
    <s v="MERK Markus (GER)"/>
    <s v="SCHRAER Christian (GER)"/>
    <s v="SALVER Jan-Hendrik (GER)"/>
  </r>
  <r>
    <x v="17"/>
    <d v="2006-06-11T00:00:00"/>
    <n v="18"/>
    <n v="0"/>
    <s v="18:0"/>
    <s v="Evening"/>
    <s v="Group D"/>
    <s v="Franken-Stadion"/>
    <s v="Nuremberg "/>
    <s v="Mexico"/>
    <n v="3"/>
    <n v="1"/>
    <s v="Home team"/>
    <s v="Iran"/>
    <s v="Mexico"/>
    <n v="41000"/>
    <n v="1"/>
    <n v="1"/>
    <s v="ROSETTI Roberto (ITA)"/>
    <s v="COPELLI Cristiano (ITA)"/>
    <s v="STAGNOLI Alessandro (ITA)"/>
  </r>
  <r>
    <x v="17"/>
    <d v="2006-06-11T00:00:00"/>
    <n v="21"/>
    <n v="0"/>
    <s v="21:0"/>
    <s v="Night"/>
    <s v="Group D"/>
    <s v="FIFA World Cup Stadium, Cologne"/>
    <s v="Cologne "/>
    <s v="Angola"/>
    <n v="0"/>
    <n v="1"/>
    <s v="Away team"/>
    <s v="Portugal"/>
    <s v="Portugal"/>
    <n v="45000"/>
    <n v="0"/>
    <n v="1"/>
    <s v="LARRIONDA Jorge (URU)"/>
    <s v="RIAL Walter (URU)"/>
    <s v="FANDINO Pablo (URU)"/>
  </r>
  <r>
    <x v="17"/>
    <d v="2006-06-12T00:00:00"/>
    <n v="15"/>
    <n v="0"/>
    <s v="15:0"/>
    <s v="Noon"/>
    <s v="Group F"/>
    <s v="Fritz-Walter-Stadion"/>
    <s v="Kaiserslautern "/>
    <s v="Australia"/>
    <n v="3"/>
    <n v="1"/>
    <s v="Home team"/>
    <s v="Japan"/>
    <s v="Australia"/>
    <n v="46000"/>
    <n v="0"/>
    <n v="1"/>
    <s v="ABD EL FATAH Essam (EGY)"/>
    <s v="DANTE Dramane (MLI)"/>
    <s v="NDOYE Mamadou (SEN)"/>
  </r>
  <r>
    <x v="17"/>
    <d v="2006-06-12T00:00:00"/>
    <n v="18"/>
    <n v="0"/>
    <s v="18:0"/>
    <s v="Evening"/>
    <s v="Group E"/>
    <s v="FIFA World Cup Stadium, Gelsenkirchen"/>
    <s v="Gelsenkirchen "/>
    <s v="USA"/>
    <n v="0"/>
    <n v="3"/>
    <s v="Away team"/>
    <s v="Czech Republic"/>
    <s v="Czech Republic"/>
    <n v="52000"/>
    <n v="0"/>
    <n v="2"/>
    <s v="AMARILLA Carlos (PAR)"/>
    <s v="ANDINO Amelio (PAR)"/>
    <s v="BERNAL Manuel (PAR)"/>
  </r>
  <r>
    <x v="17"/>
    <d v="2006-06-12T00:00:00"/>
    <n v="21"/>
    <n v="0"/>
    <s v="21:0"/>
    <s v="Night"/>
    <s v="Group E"/>
    <s v="FIFA World Cup Stadium, Hanover"/>
    <s v="Hanover "/>
    <s v="Italy"/>
    <n v="2"/>
    <n v="0"/>
    <s v="Home team"/>
    <s v="Ghana"/>
    <s v="Italy"/>
    <n v="43000"/>
    <n v="1"/>
    <n v="0"/>
    <s v="SIMON Carlos (BRA)"/>
    <s v="TAVARES Aristeu (BRA)"/>
    <s v="CORONA Ednilson (BRA)"/>
  </r>
  <r>
    <x v="17"/>
    <d v="2006-06-13T00:00:00"/>
    <n v="15"/>
    <n v="0"/>
    <s v="15:0"/>
    <s v="Noon"/>
    <s v="Group G"/>
    <s v="FIFA World Cup Stadium, Frankfurt"/>
    <s v="Frankfurt/Main "/>
    <s v="Korea Republic"/>
    <n v="2"/>
    <n v="1"/>
    <s v="Home team"/>
    <s v="Togo"/>
    <s v="Korea Republic"/>
    <n v="48000"/>
    <n v="0"/>
    <n v="1"/>
    <s v="POLL Graham (ENG)"/>
    <s v="SHARP Philip (ENG)"/>
    <s v="TURNER Glenn (ENG)"/>
  </r>
  <r>
    <x v="17"/>
    <d v="2006-06-13T00:00:00"/>
    <n v="18"/>
    <n v="0"/>
    <s v="18:0"/>
    <s v="Evening"/>
    <s v="Group G"/>
    <s v="Gottlieb-Daimler-Stadion"/>
    <s v="Stuttgart "/>
    <s v="France"/>
    <n v="0"/>
    <n v="0"/>
    <s v="Draw"/>
    <s v="Switzerland"/>
    <s v="Draw"/>
    <n v="52000"/>
    <n v="0"/>
    <n v="0"/>
    <s v="IVANOV Valentin (RUS)"/>
    <s v="GOLUBEV Nikolai (RUS)"/>
    <s v="VOLNIN Evgueni (RUS)"/>
  </r>
  <r>
    <x v="17"/>
    <d v="2006-06-13T00:00:00"/>
    <n v="21"/>
    <n v="0"/>
    <s v="21:0"/>
    <s v="Night"/>
    <s v="Group F"/>
    <s v="Olympiastadion"/>
    <s v="Berlin "/>
    <s v="Brazil"/>
    <n v="1"/>
    <n v="0"/>
    <s v="Home team"/>
    <s v="Croatia"/>
    <s v="Brazil"/>
    <n v="72000"/>
    <n v="1"/>
    <n v="0"/>
    <s v="ARCHUNDIA Benito (MEX)"/>
    <s v="RAMIREZ Jose (MEX)"/>
    <s v="VERGARA Hector (CAN)"/>
  </r>
  <r>
    <x v="17"/>
    <d v="2006-06-14T00:00:00"/>
    <n v="15"/>
    <n v="0"/>
    <s v="15:0"/>
    <s v="Noon"/>
    <s v="Group H"/>
    <s v="Zentralstadion"/>
    <s v="Leipzig "/>
    <s v="Spain"/>
    <n v="4"/>
    <n v="0"/>
    <s v="Home team"/>
    <s v="Ukraine"/>
    <s v="Spain"/>
    <n v="43000"/>
    <n v="2"/>
    <n v="0"/>
    <s v="BUSACCA Massimo (SUI)"/>
    <s v="BURAGINA Francesco (SUI)"/>
    <s v="ARNET Matthias (SUI)"/>
  </r>
  <r>
    <x v="17"/>
    <d v="2006-06-14T00:00:00"/>
    <n v="18"/>
    <n v="0"/>
    <s v="18:0"/>
    <s v="Evening"/>
    <s v="Group H"/>
    <s v="FIFA World Cup Stadium, Munich"/>
    <s v="Munich "/>
    <s v="Tunisia"/>
    <n v="2"/>
    <n v="2"/>
    <s v="Draw"/>
    <s v="Saudi Arabia"/>
    <s v="Draw"/>
    <n v="66000"/>
    <n v="1"/>
    <n v="0"/>
    <s v="SHIELD Mark (AUS)"/>
    <s v="GIBSON Nathan (AUS)"/>
    <s v="WILSON Ben (AUS)"/>
  </r>
  <r>
    <x v="17"/>
    <d v="2006-06-14T00:00:00"/>
    <n v="21"/>
    <n v="0"/>
    <s v="21:0"/>
    <s v="Night"/>
    <s v="Group A"/>
    <s v="FIFA World Cup Stadium, Dortmund"/>
    <s v="Dortmund "/>
    <s v="Germany"/>
    <n v="1"/>
    <n v="0"/>
    <s v="Home team"/>
    <s v="Poland"/>
    <s v="Germany"/>
    <n v="65000"/>
    <n v="0"/>
    <n v="0"/>
    <s v="MEDINA CANTALEJO Luis (ESP)"/>
    <s v="GIRALDEZ CARRASCO Victoriano (ESP)"/>
    <s v="MEDINA HERNANDEZ Pedro (ESP)"/>
  </r>
  <r>
    <x v="17"/>
    <d v="2006-06-15T00:00:00"/>
    <n v="15"/>
    <n v="0"/>
    <s v="15:0"/>
    <s v="Noon"/>
    <s v="Group A"/>
    <s v="FIFA World Cup Stadium, Hamburg"/>
    <s v="Hamburg "/>
    <s v="Ecuador"/>
    <n v="3"/>
    <n v="0"/>
    <s v="Home team"/>
    <s v="Costa Rica"/>
    <s v="Ecuador"/>
    <n v="50000"/>
    <n v="1"/>
    <n v="0"/>
    <s v="CODJIA Coffi (BEN)"/>
    <s v="NTAGUNGIRA Celestin (RWA)"/>
    <s v="ADERODJOU Aboudou (BEN)"/>
  </r>
  <r>
    <x v="17"/>
    <d v="2006-06-15T00:00:00"/>
    <n v="18"/>
    <n v="0"/>
    <s v="18:0"/>
    <s v="Evening"/>
    <s v="Group B"/>
    <s v="Franken-Stadion"/>
    <s v="Nuremberg "/>
    <s v="England"/>
    <n v="2"/>
    <n v="0"/>
    <s v="Home team"/>
    <s v="rn&quot;&gt;Trinidad and Tobago"/>
    <s v="England"/>
    <n v="41000"/>
    <n v="0"/>
    <n v="0"/>
    <s v="KAMIKAWA Toru (JPN)"/>
    <s v="HIROSHIMA Yoshikazu (JPN)"/>
    <s v="KIM Dae Young (KOR)"/>
  </r>
  <r>
    <x v="17"/>
    <d v="2006-06-15T00:00:00"/>
    <n v="21"/>
    <n v="0"/>
    <s v="21:0"/>
    <s v="Night"/>
    <s v="Group B"/>
    <s v="Olympiastadion"/>
    <s v="Berlin "/>
    <s v="Sweden"/>
    <n v="1"/>
    <n v="0"/>
    <s v="Home team"/>
    <s v="Paraguay"/>
    <s v="Sweden"/>
    <n v="72000"/>
    <n v="0"/>
    <n v="0"/>
    <s v="MICHEL Lubos (SVK)"/>
    <s v="Roman SLYSKO (SVK)"/>
    <s v="BALKO Martin (SVK)"/>
  </r>
  <r>
    <x v="17"/>
    <d v="2006-06-16T00:00:00"/>
    <n v="15"/>
    <n v="0"/>
    <s v="15:0"/>
    <s v="Noon"/>
    <s v="Group C"/>
    <s v="FIFA World Cup Stadium, Gelsenkirchen"/>
    <s v="Gelsenkirchen "/>
    <s v="Argentina"/>
    <n v="6"/>
    <n v="0"/>
    <s v="Home team"/>
    <s v="rn&quot;&gt;Serbia and Montenegro"/>
    <s v="Argentina"/>
    <n v="52000"/>
    <n v="3"/>
    <n v="0"/>
    <s v="ROSETTI Roberto (ITA)"/>
    <s v="COPELLI Cristiano (ITA)"/>
    <s v="STAGNOLI Alessandro (ITA)"/>
  </r>
  <r>
    <x v="17"/>
    <d v="2006-06-16T00:00:00"/>
    <n v="18"/>
    <n v="0"/>
    <s v="18:0"/>
    <s v="Evening"/>
    <s v="Group C"/>
    <s v="Gottlieb-Daimler-Stadion"/>
    <s v="Stuttgart "/>
    <s v="Netherlands"/>
    <n v="2"/>
    <n v="1"/>
    <s v="Home team"/>
    <s v="Cï¿½te d'Ivoire"/>
    <s v="Netherlands"/>
    <n v="52000"/>
    <n v="2"/>
    <n v="1"/>
    <s v="RUIZ Oscar (COL)"/>
    <s v="TAMAYO Fernando (ECU)"/>
    <s v="NAVIA Jose (COL)"/>
  </r>
  <r>
    <x v="17"/>
    <d v="2006-06-16T00:00:00"/>
    <n v="21"/>
    <n v="0"/>
    <s v="21:0"/>
    <s v="Night"/>
    <s v="Group D"/>
    <s v="FIFA World Cup Stadium, Hanover"/>
    <s v="Hanover "/>
    <s v="Mexico"/>
    <n v="0"/>
    <n v="0"/>
    <s v="Draw"/>
    <s v="Angola"/>
    <s v="Draw"/>
    <n v="43000"/>
    <n v="0"/>
    <n v="0"/>
    <s v="MAIDIN Shamsul (SIN)"/>
    <s v="PERMPANICH Prachya (THA)"/>
    <s v="GHULOUM Eisa (UAE)"/>
  </r>
  <r>
    <x v="17"/>
    <d v="2006-06-17T00:00:00"/>
    <n v="15"/>
    <n v="0"/>
    <s v="15:0"/>
    <s v="Noon"/>
    <s v="Group D"/>
    <s v="FIFA World Cup Stadium, Frankfurt"/>
    <s v="Frankfurt/Main "/>
    <s v="Portugal"/>
    <n v="2"/>
    <n v="0"/>
    <s v="Home team"/>
    <s v="IR Iran"/>
    <s v="Portugal"/>
    <n v="48000"/>
    <n v="0"/>
    <n v="0"/>
    <s v="POULAT Eric (FRA)"/>
    <s v="DAGORNE Lionel (FRA)"/>
    <s v="TEXIER Vincent (FRA)"/>
  </r>
  <r>
    <x v="17"/>
    <d v="2006-06-17T00:00:00"/>
    <n v="18"/>
    <n v="0"/>
    <s v="18:0"/>
    <s v="Evening"/>
    <s v="Group E"/>
    <s v="FIFA World Cup Stadium, Cologne"/>
    <s v="Cologne "/>
    <s v="Czech Republic"/>
    <n v="0"/>
    <n v="2"/>
    <s v="Away team"/>
    <s v="Ghana"/>
    <s v="Ghana"/>
    <n v="45000"/>
    <n v="0"/>
    <n v="1"/>
    <s v="ELIZONDO Horacio (ARG)"/>
    <s v="GARCIA Dario (ARG)"/>
    <s v="OTERO Rodolfo (ARG)"/>
  </r>
  <r>
    <x v="17"/>
    <d v="2006-06-17T00:00:00"/>
    <n v="21"/>
    <n v="0"/>
    <s v="21:0"/>
    <s v="Night"/>
    <s v="Group E"/>
    <s v="Fritz-Walter-Stadion"/>
    <s v="Kaiserslautern "/>
    <s v="Italy"/>
    <n v="1"/>
    <n v="1"/>
    <s v="Draw"/>
    <s v="USA"/>
    <s v="Draw"/>
    <n v="46000"/>
    <n v="1"/>
    <n v="1"/>
    <s v="LARRIONDA Jorge (URU)"/>
    <s v="RIAL Walter (URU)"/>
    <s v="FANDINO Pablo (URU)"/>
  </r>
  <r>
    <x v="17"/>
    <d v="2006-06-18T00:00:00"/>
    <n v="15"/>
    <n v="0"/>
    <s v="15:0"/>
    <s v="Noon"/>
    <s v="Group F"/>
    <s v="Franken-Stadion"/>
    <s v="Nuremberg "/>
    <s v="Japan"/>
    <n v="0"/>
    <n v="0"/>
    <s v="Draw"/>
    <s v="Croatia"/>
    <s v="Draw"/>
    <n v="41000"/>
    <n v="0"/>
    <n v="0"/>
    <s v="DE BLEECKERE Frank (BEL)"/>
    <s v="HERMANS Peter (BEL)"/>
    <s v="VROMANS Walter (BEL)"/>
  </r>
  <r>
    <x v="17"/>
    <d v="2006-06-18T00:00:00"/>
    <n v="18"/>
    <n v="0"/>
    <s v="18:0"/>
    <s v="Evening"/>
    <s v="Group F"/>
    <s v="FIFA World Cup Stadium, Munich"/>
    <s v="Munich "/>
    <s v="Brazil"/>
    <n v="2"/>
    <n v="0"/>
    <s v="Home team"/>
    <s v="Australia"/>
    <s v="Brazil"/>
    <n v="66000"/>
    <n v="0"/>
    <n v="0"/>
    <s v="MERK Markus (GER)"/>
    <s v="SCHRAER Christian (GER)"/>
    <s v="SALVER Jan-Hendrik (GER)"/>
  </r>
  <r>
    <x v="17"/>
    <d v="2006-06-18T00:00:00"/>
    <n v="21"/>
    <n v="0"/>
    <s v="21:0"/>
    <s v="Night"/>
    <s v="Group G"/>
    <s v="Zentralstadion"/>
    <s v="Leipzig "/>
    <s v="France"/>
    <n v="1"/>
    <n v="1"/>
    <s v="Draw"/>
    <s v="Korea Republic"/>
    <s v="Draw"/>
    <n v="43000"/>
    <n v="1"/>
    <n v="0"/>
    <s v="ARCHUNDIA Benito (MEX)"/>
    <s v="RAMIREZ Jose (MEX)"/>
    <s v="VERGARA Hector (CAN)"/>
  </r>
  <r>
    <x v="17"/>
    <d v="2006-06-19T00:00:00"/>
    <n v="15"/>
    <n v="0"/>
    <s v="15:0"/>
    <s v="Noon"/>
    <s v="Group G"/>
    <s v="FIFA World Cup Stadium, Dortmund"/>
    <s v="Dortmund "/>
    <s v="Togo"/>
    <n v="0"/>
    <n v="2"/>
    <s v="Away team"/>
    <s v="Switzerland"/>
    <s v="Switzerland"/>
    <n v="65000"/>
    <n v="0"/>
    <n v="1"/>
    <s v="AMARILLA Carlos (PAR)"/>
    <s v="ANDINO Amelio (PAR)"/>
    <s v="BERNAL Manuel (PAR)"/>
  </r>
  <r>
    <x v="17"/>
    <d v="2006-06-19T00:00:00"/>
    <n v="18"/>
    <n v="0"/>
    <s v="18:0"/>
    <s v="Evening"/>
    <s v="Group H"/>
    <s v="FIFA World Cup Stadium, Hamburg"/>
    <s v="Hamburg "/>
    <s v="Saudi Arabia"/>
    <n v="0"/>
    <n v="4"/>
    <s v="Away team"/>
    <s v="Ukraine"/>
    <s v="Ukraine"/>
    <n v="50000"/>
    <n v="0"/>
    <n v="2"/>
    <s v="POLL Graham (ENG)"/>
    <s v="SHARP Philip (ENG)"/>
    <s v="TURNER Glenn (ENG)"/>
  </r>
  <r>
    <x v="17"/>
    <d v="2006-06-19T00:00:00"/>
    <n v="21"/>
    <n v="0"/>
    <s v="21:0"/>
    <s v="Night"/>
    <s v="Group H"/>
    <s v="Gottlieb-Daimler-Stadion"/>
    <s v="Stuttgart "/>
    <s v="Spain"/>
    <n v="3"/>
    <n v="1"/>
    <s v="Home team"/>
    <s v="Tunisia"/>
    <s v="Spain"/>
    <n v="52000"/>
    <n v="0"/>
    <n v="1"/>
    <s v="SIMON Carlos (BRA)"/>
    <s v="TAVARES Aristeu (BRA)"/>
    <s v="CORONA Ednilson (BRA)"/>
  </r>
  <r>
    <x v="17"/>
    <d v="2006-06-20T00:00:00"/>
    <n v="16"/>
    <n v="0"/>
    <s v="16:0"/>
    <s v="Evening"/>
    <s v="Group A"/>
    <s v="Olympiastadion"/>
    <s v="Berlin "/>
    <s v="Ecuador"/>
    <n v="0"/>
    <n v="3"/>
    <s v="Away team"/>
    <s v="Germany"/>
    <s v="Germany"/>
    <n v="72000"/>
    <n v="0"/>
    <n v="2"/>
    <s v="IVANOV Valentin (RUS)"/>
    <s v="GOLUBEV Nikolai (RUS)"/>
    <s v="VOLNIN Evgueni (RUS)"/>
  </r>
  <r>
    <x v="17"/>
    <d v="2006-06-20T00:00:00"/>
    <n v="16"/>
    <n v="0"/>
    <s v="16:0"/>
    <s v="Evening"/>
    <s v="Group A"/>
    <s v="FIFA World Cup Stadium, Hanover"/>
    <s v="Hanover "/>
    <s v="Costa Rica"/>
    <n v="1"/>
    <n v="2"/>
    <s v="Away team"/>
    <s v="Poland"/>
    <s v="Poland"/>
    <n v="43000"/>
    <n v="1"/>
    <n v="1"/>
    <s v="MAIDIN Shamsul (SIN)"/>
    <s v="PERMPANICH Prachya (THA)"/>
    <s v="GHULOUM Eisa (UAE)"/>
  </r>
  <r>
    <x v="17"/>
    <d v="2006-06-20T00:00:00"/>
    <n v="21"/>
    <n v="0"/>
    <s v="21:0"/>
    <s v="Night"/>
    <s v="Group B"/>
    <s v="FIFA World Cup Stadium, Cologne"/>
    <s v="Cologne "/>
    <s v="Sweden"/>
    <n v="2"/>
    <n v="2"/>
    <s v="Draw"/>
    <s v="England"/>
    <s v="Draw"/>
    <n v="45000"/>
    <n v="0"/>
    <n v="1"/>
    <s v="BUSACCA Massimo (SUI)"/>
    <s v="BURAGINA Francesco (SUI)"/>
    <s v="ARNET Matthias (SUI)"/>
  </r>
  <r>
    <x v="17"/>
    <d v="2006-06-20T00:00:00"/>
    <n v="21"/>
    <n v="0"/>
    <s v="21:0"/>
    <s v="Night"/>
    <s v="Group B"/>
    <s v="Fritz-Walter-Stadion"/>
    <s v="Kaiserslautern "/>
    <s v="Paraguay"/>
    <n v="2"/>
    <n v="0"/>
    <s v="Home team"/>
    <s v="rn&quot;&gt;Trinidad and Tobago"/>
    <s v="Paraguay"/>
    <n v="46000"/>
    <n v="1"/>
    <n v="0"/>
    <s v="ROSETTI Roberto (ITA)"/>
    <s v="COPELLI Cristiano (ITA)"/>
    <s v="STAGNOLI Alessandro (ITA)"/>
  </r>
  <r>
    <x v="17"/>
    <d v="2006-06-21T00:00:00"/>
    <n v="16"/>
    <n v="0"/>
    <s v="16:0"/>
    <s v="Evening"/>
    <s v="Group D"/>
    <s v="Zentralstadion"/>
    <s v="Leipzig "/>
    <s v="Iran"/>
    <n v="1"/>
    <n v="1"/>
    <s v="Draw"/>
    <s v="Angola"/>
    <s v="Draw"/>
    <n v="38000"/>
    <n v="0"/>
    <n v="0"/>
    <s v="SHIELD Mark (AUS)"/>
    <s v="GIBSON Nathan (AUS)"/>
    <s v="WILSON Ben (AUS)"/>
  </r>
  <r>
    <x v="17"/>
    <d v="2006-06-21T00:00:00"/>
    <n v="16"/>
    <n v="0"/>
    <s v="16:0"/>
    <s v="Evening"/>
    <s v="Group D"/>
    <s v="FIFA World Cup Stadium, Gelsenkirchen"/>
    <s v="Gelsenkirchen "/>
    <s v="Portugal"/>
    <n v="2"/>
    <n v="1"/>
    <s v="Home team"/>
    <s v="Mexico"/>
    <s v="Portugal"/>
    <n v="52000"/>
    <n v="2"/>
    <n v="1"/>
    <s v="MICHEL Lubos (SVK)"/>
    <s v="Roman SLYSKO (SVK)"/>
    <s v="BALKO Martin (SVK)"/>
  </r>
  <r>
    <x v="17"/>
    <d v="2006-06-21T00:00:00"/>
    <n v="21"/>
    <n v="0"/>
    <s v="21:0"/>
    <s v="Night"/>
    <s v="Group C"/>
    <s v="FIFA World Cup Stadium, Frankfurt"/>
    <s v="Frankfurt/Main "/>
    <s v="Netherlands"/>
    <n v="0"/>
    <n v="0"/>
    <s v="Draw"/>
    <s v="Argentina"/>
    <s v="Draw"/>
    <n v="48000"/>
    <n v="0"/>
    <n v="0"/>
    <s v="MEDINA CANTALEJO Luis (ESP)"/>
    <s v="GIRALDEZ CARRASCO Victoriano (ESP)"/>
    <s v="MEDINA HERNANDEZ Pedro (ESP)"/>
  </r>
  <r>
    <x v="17"/>
    <d v="2006-06-21T00:00:00"/>
    <n v="21"/>
    <n v="0"/>
    <s v="21:0"/>
    <s v="Night"/>
    <s v="Group C"/>
    <s v="FIFA World Cup Stadium, Munich"/>
    <s v="Munich "/>
    <s v="Cï¿½te d'Ivoire"/>
    <n v="3"/>
    <n v="2"/>
    <s v="Home team"/>
    <s v="rn&quot;&gt;Serbia and Montenegro"/>
    <s v="Cï¿½te d'Ivoire"/>
    <n v="66000"/>
    <n v="1"/>
    <n v="2"/>
    <s v="RODRIGUEZ Marco (MEX)"/>
    <s v="CAMARGO Jose Luis (MEX)"/>
    <s v="LEAL Leonel (CRC)"/>
  </r>
  <r>
    <x v="17"/>
    <d v="2006-06-22T00:00:00"/>
    <n v="16"/>
    <n v="0"/>
    <s v="16:0"/>
    <s v="Evening"/>
    <s v="Group E"/>
    <s v="FIFA World Cup Stadium, Hamburg"/>
    <s v="Hamburg "/>
    <s v="Czech Republic"/>
    <n v="0"/>
    <n v="2"/>
    <s v="Away team"/>
    <s v="Italy"/>
    <s v="Italy"/>
    <n v="50000"/>
    <n v="0"/>
    <n v="1"/>
    <s v="ARCHUNDIA Benito (MEX)"/>
    <s v="RAMIREZ Jose (MEX)"/>
    <s v="VERGARA Hector (CAN)"/>
  </r>
  <r>
    <x v="17"/>
    <d v="2006-06-22T00:00:00"/>
    <n v="16"/>
    <n v="0"/>
    <s v="16:0"/>
    <s v="Evening"/>
    <s v="Group E"/>
    <s v="Franken-Stadion"/>
    <s v="Nuremberg "/>
    <s v="Ghana"/>
    <n v="2"/>
    <n v="1"/>
    <s v="Home team"/>
    <s v="USA"/>
    <s v="Ghana"/>
    <n v="41000"/>
    <n v="2"/>
    <n v="1"/>
    <s v="MERK Markus (GER)"/>
    <s v="SCHRAER Christian (GER)"/>
    <s v="SALVER Jan-Hendrik (GER)"/>
  </r>
  <r>
    <x v="17"/>
    <d v="2006-06-22T00:00:00"/>
    <n v="21"/>
    <n v="0"/>
    <s v="21:0"/>
    <s v="Night"/>
    <s v="Group F"/>
    <s v="FIFA World Cup Stadium, Dortmund"/>
    <s v="Dortmund "/>
    <s v="Japan"/>
    <n v="1"/>
    <n v="4"/>
    <s v="Away team"/>
    <s v="Brazil"/>
    <s v="Brazil"/>
    <n v="65000"/>
    <n v="1"/>
    <n v="1"/>
    <s v="POULAT Eric (FRA)"/>
    <s v="DAGORNE Lionel (FRA)"/>
    <s v="TEXIER Vincent (FRA)"/>
  </r>
  <r>
    <x v="17"/>
    <d v="2006-06-22T00:00:00"/>
    <n v="21"/>
    <n v="0"/>
    <s v="21:0"/>
    <s v="Night"/>
    <s v="Group F"/>
    <s v="Gottlieb-Daimler-Stadion"/>
    <s v="Stuttgart "/>
    <s v="Croatia"/>
    <n v="2"/>
    <n v="2"/>
    <s v="Draw"/>
    <s v="Australia"/>
    <s v="Draw"/>
    <n v="52000"/>
    <n v="1"/>
    <n v="1"/>
    <s v="POLL Graham (ENG)"/>
    <s v="SHARP Philip (ENG)"/>
    <s v="TURNER Glenn (ENG)"/>
  </r>
  <r>
    <x v="17"/>
    <d v="2006-06-23T00:00:00"/>
    <n v="16"/>
    <n v="0"/>
    <s v="16:0"/>
    <s v="Evening"/>
    <s v="Group H"/>
    <s v="Olympiastadion"/>
    <s v="Berlin "/>
    <s v="Ukraine"/>
    <n v="1"/>
    <n v="0"/>
    <s v="Home team"/>
    <s v="Tunisia"/>
    <s v="Ukraine"/>
    <n v="72000"/>
    <n v="0"/>
    <n v="0"/>
    <s v="AMARILLA Carlos (PAR)"/>
    <s v="ANDINO Amelio (PAR)"/>
    <s v="BERNAL Manuel (PAR)"/>
  </r>
  <r>
    <x v="17"/>
    <d v="2006-06-23T00:00:00"/>
    <n v="16"/>
    <n v="0"/>
    <s v="16:0"/>
    <s v="Evening"/>
    <s v="Group H"/>
    <s v="Fritz-Walter-Stadion"/>
    <s v="Kaiserslautern "/>
    <s v="Saudi Arabia"/>
    <n v="0"/>
    <n v="1"/>
    <s v="Away team"/>
    <s v="Spain"/>
    <s v="Spain"/>
    <n v="46000"/>
    <n v="0"/>
    <n v="1"/>
    <s v="CODJIA Coffi (BEN)"/>
    <s v="NTAGUNGIRA Celestin (RWA)"/>
    <s v="ADERODJOU Aboudou (BEN)"/>
  </r>
  <r>
    <x v="17"/>
    <d v="2006-06-23T00:00:00"/>
    <n v="21"/>
    <n v="0"/>
    <s v="21:0"/>
    <s v="Night"/>
    <s v="Group G"/>
    <s v="FIFA World Cup Stadium, Cologne"/>
    <s v="Cologne "/>
    <s v="Togo"/>
    <n v="0"/>
    <n v="2"/>
    <s v="Away team"/>
    <s v="France"/>
    <s v="France"/>
    <n v="45000"/>
    <n v="0"/>
    <n v="0"/>
    <s v="LARRIONDA Jorge (URU)"/>
    <s v="RIAL Walter (URU)"/>
    <s v="FANDINO Pablo (URU)"/>
  </r>
  <r>
    <x v="17"/>
    <d v="2006-06-23T00:00:00"/>
    <n v="21"/>
    <n v="0"/>
    <s v="21:0"/>
    <s v="Night"/>
    <s v="Group G"/>
    <s v="FIFA World Cup Stadium, Hanover"/>
    <s v="Hanover "/>
    <s v="Switzerland"/>
    <n v="2"/>
    <n v="0"/>
    <s v="Home team"/>
    <s v="Korea Republic"/>
    <s v="Switzerland"/>
    <n v="43000"/>
    <n v="1"/>
    <n v="0"/>
    <s v="ELIZONDO Horacio (ARG)"/>
    <s v="GARCIA Dario (ARG)"/>
    <s v="OTERO Rodolfo (ARG)"/>
  </r>
  <r>
    <x v="17"/>
    <d v="2006-06-24T00:00:00"/>
    <n v="17"/>
    <n v="0"/>
    <s v="17:0"/>
    <s v="Evening"/>
    <s v="Round of 16"/>
    <s v="FIFA World Cup Stadium, Munich"/>
    <s v="Munich "/>
    <s v="Germany"/>
    <n v="2"/>
    <n v="0"/>
    <s v="Home team"/>
    <s v="Sweden"/>
    <s v="Germany"/>
    <n v="66000"/>
    <n v="2"/>
    <n v="0"/>
    <s v="SIMON Carlos (BRA)"/>
    <s v="TAVARES Aristeu (BRA)"/>
    <s v="CORONA Ednilson (BRA)"/>
  </r>
  <r>
    <x v="17"/>
    <d v="2006-06-24T00:00:00"/>
    <n v="21"/>
    <n v="0"/>
    <s v="21:0"/>
    <s v="Night"/>
    <s v="Round of 16"/>
    <s v="Zentralstadion"/>
    <s v="Leipzig "/>
    <s v="Argentina"/>
    <n v="2"/>
    <n v="1"/>
    <s v="Home team"/>
    <s v="Mexico"/>
    <s v="Argentina"/>
    <n v="43000"/>
    <n v="0"/>
    <n v="0"/>
    <s v="BUSACCA Massimo (SUI)"/>
    <s v="BURAGINA Francesco (SUI)"/>
    <s v="ARNET Matthias (SUI)"/>
  </r>
  <r>
    <x v="17"/>
    <d v="2006-06-25T00:00:00"/>
    <n v="17"/>
    <n v="0"/>
    <s v="17:0"/>
    <s v="Evening"/>
    <s v="Round of 16"/>
    <s v="Gottlieb-Daimler-Stadion"/>
    <s v="Stuttgart "/>
    <s v="England"/>
    <n v="1"/>
    <n v="0"/>
    <s v="Home team"/>
    <s v="Ecuador"/>
    <s v="England"/>
    <n v="52000"/>
    <n v="0"/>
    <n v="0"/>
    <s v="DE BLEECKERE Frank (BEL)"/>
    <s v="HERMANS Peter (BEL)"/>
    <s v="VROMANS Walter (BEL)"/>
  </r>
  <r>
    <x v="17"/>
    <d v="2006-06-25T00:00:00"/>
    <n v="21"/>
    <n v="0"/>
    <s v="21:0"/>
    <s v="Night"/>
    <s v="Round of 16"/>
    <s v="Franken-Stadion"/>
    <s v="Nuremberg "/>
    <s v="Portugal"/>
    <n v="1"/>
    <n v="0"/>
    <s v="Home team"/>
    <s v="Netherlands"/>
    <s v="Portugal"/>
    <n v="41000"/>
    <n v="1"/>
    <n v="0"/>
    <s v="IVANOV Valentin (RUS)"/>
    <s v="GOLUBEV Nikolai (RUS)"/>
    <s v="VOLNIN Evgueni (RUS)"/>
  </r>
  <r>
    <x v="17"/>
    <d v="2006-06-26T00:00:00"/>
    <n v="17"/>
    <n v="0"/>
    <s v="17:0"/>
    <s v="Evening"/>
    <s v="Round of 16"/>
    <s v="Fritz-Walter-Stadion"/>
    <s v="Kaiserslautern "/>
    <s v="Italy"/>
    <n v="1"/>
    <n v="0"/>
    <s v="Home team"/>
    <s v="Australia"/>
    <s v="Italy"/>
    <n v="46000"/>
    <n v="0"/>
    <n v="0"/>
    <s v="MEDINA CANTALEJO Luis (ESP)"/>
    <s v="GIRALDEZ CARRASCO Victoriano (ESP)"/>
    <s v="MEDINA HERNANDEZ Pedro (ESP)"/>
  </r>
  <r>
    <x v="17"/>
    <d v="2006-06-26T00:00:00"/>
    <n v="21"/>
    <n v="0"/>
    <s v="21:0"/>
    <s v="Night"/>
    <s v="Round of 16"/>
    <s v="FIFA World Cup Stadium, Cologne"/>
    <s v="Cologne "/>
    <s v="Switzerland"/>
    <n v="0"/>
    <n v="0"/>
    <s v="Draw"/>
    <s v="Ukraine"/>
    <s v="Draw"/>
    <n v="45000"/>
    <n v="0"/>
    <n v="0"/>
    <s v="ARCHUNDIA Benito (MEX)"/>
    <s v="RAMIREZ Jose (MEX)"/>
    <s v="VERGARA Hector (CAN)"/>
  </r>
  <r>
    <x v="17"/>
    <d v="2006-06-27T00:00:00"/>
    <n v="17"/>
    <n v="0"/>
    <s v="17:0"/>
    <s v="Evening"/>
    <s v="Round of 16"/>
    <s v="FIFA World Cup Stadium, Dortmund"/>
    <s v="Dortmund "/>
    <s v="Brazil"/>
    <n v="3"/>
    <n v="0"/>
    <s v="Home team"/>
    <s v="Ghana"/>
    <s v="Brazil"/>
    <n v="65000"/>
    <n v="2"/>
    <n v="0"/>
    <s v="MICHEL Lubos (SVK)"/>
    <s v="Roman SLYSKO (SVK)"/>
    <s v="BALKO Martin (SVK)"/>
  </r>
  <r>
    <x v="17"/>
    <d v="2006-06-27T00:00:00"/>
    <n v="21"/>
    <n v="0"/>
    <s v="21:0"/>
    <s v="Night"/>
    <s v="Round of 16"/>
    <s v="FIFA World Cup Stadium, Hanover"/>
    <s v="Hanover "/>
    <s v="Spain"/>
    <n v="1"/>
    <n v="3"/>
    <s v="Away team"/>
    <s v="France"/>
    <s v="France"/>
    <n v="43000"/>
    <n v="1"/>
    <n v="1"/>
    <s v="ROSETTI Roberto (ITA)"/>
    <s v="COPELLI Cristiano (ITA)"/>
    <s v="STAGNOLI Alessandro (ITA)"/>
  </r>
  <r>
    <x v="17"/>
    <d v="2006-06-30T00:00:00"/>
    <n v="17"/>
    <n v="0"/>
    <s v="17:0"/>
    <s v="Evening"/>
    <s v="Quarter-finals"/>
    <s v="Olympiastadion"/>
    <s v="Berlin "/>
    <s v="Germany"/>
    <n v="1"/>
    <n v="1"/>
    <s v="Draw"/>
    <s v="Argentina"/>
    <s v="Draw"/>
    <n v="72000"/>
    <n v="0"/>
    <n v="0"/>
    <s v="MICHEL Lubos (SVK)"/>
    <s v="Roman SLYSKO (SVK)"/>
    <s v="BALKO Martin (SVK)"/>
  </r>
  <r>
    <x v="17"/>
    <d v="2006-06-30T00:00:00"/>
    <n v="21"/>
    <n v="0"/>
    <s v="21:0"/>
    <s v="Night"/>
    <s v="Quarter-finals"/>
    <s v="FIFA World Cup Stadium, Hamburg"/>
    <s v="Hamburg "/>
    <s v="Italy"/>
    <n v="3"/>
    <n v="0"/>
    <s v="Home team"/>
    <s v="Ukraine"/>
    <s v="Italy"/>
    <n v="50000"/>
    <n v="1"/>
    <n v="0"/>
    <s v="DE BLEECKERE Frank (BEL)"/>
    <s v="HERMANS Peter (BEL)"/>
    <s v="VROMANS Walter (BEL)"/>
  </r>
  <r>
    <x v="17"/>
    <d v="2006-07-01T00:00:00"/>
    <n v="17"/>
    <n v="0"/>
    <s v="17:0"/>
    <s v="Evening"/>
    <s v="Quarter-finals"/>
    <s v="FIFA World Cup Stadium, Gelsenkirchen"/>
    <s v="Gelsenkirchen "/>
    <s v="England"/>
    <n v="0"/>
    <n v="0"/>
    <s v="Draw"/>
    <s v="Portugal"/>
    <s v="Draw"/>
    <n v="52000"/>
    <n v="0"/>
    <n v="0"/>
    <s v="ELIZONDO Horacio (ARG)"/>
    <s v="GARCIA Dario (ARG)"/>
    <s v="OTERO Rodolfo (ARG)"/>
  </r>
  <r>
    <x v="17"/>
    <d v="2006-07-01T00:00:00"/>
    <n v="21"/>
    <n v="0"/>
    <s v="21:0"/>
    <s v="Night"/>
    <s v="Quarter-finals"/>
    <s v="FIFA World Cup Stadium, Frankfurt"/>
    <s v="Frankfurt/Main "/>
    <s v="Brazil"/>
    <n v="0"/>
    <n v="1"/>
    <s v="Away team"/>
    <s v="France"/>
    <s v="France"/>
    <n v="48000"/>
    <n v="0"/>
    <n v="0"/>
    <s v="MEDINA CANTALEJO Luis (ESP)"/>
    <s v="GIRALDEZ CARRASCO Victoriano (ESP)"/>
    <s v="MEDINA HERNANDEZ Pedro (ESP)"/>
  </r>
  <r>
    <x v="17"/>
    <d v="2006-07-04T00:00:00"/>
    <n v="21"/>
    <n v="0"/>
    <s v="21:0"/>
    <s v="Night"/>
    <s v="Semi-finals"/>
    <s v="FIFA World Cup Stadium, Dortmund"/>
    <s v="Dortmund "/>
    <s v="Germany"/>
    <n v="0"/>
    <n v="2"/>
    <s v="Away team"/>
    <s v="Italy"/>
    <s v="Italy"/>
    <n v="65000"/>
    <n v="0"/>
    <n v="0"/>
    <s v="ARCHUNDIA Benito (MEX)"/>
    <s v="RAMIREZ Jose (MEX)"/>
    <s v="VERGARA Hector (CAN)"/>
  </r>
  <r>
    <x v="17"/>
    <d v="2006-07-05T00:00:00"/>
    <n v="21"/>
    <n v="0"/>
    <s v="21:0"/>
    <s v="Night"/>
    <s v="Semi-finals"/>
    <s v="FIFA World Cup Stadium, Munich"/>
    <s v="Munich "/>
    <s v="Portugal"/>
    <n v="0"/>
    <n v="1"/>
    <s v="Away team"/>
    <s v="France"/>
    <s v="France"/>
    <n v="66000"/>
    <n v="0"/>
    <n v="1"/>
    <s v="LARRIONDA Jorge (URU)"/>
    <s v="RIAL Walter (URU)"/>
    <s v="FANDINO Pablo (URU)"/>
  </r>
  <r>
    <x v="17"/>
    <d v="2006-07-08T00:00:00"/>
    <n v="21"/>
    <n v="0"/>
    <s v="21:0"/>
    <s v="Night"/>
    <s v="Third place"/>
    <s v="Gottlieb-Daimler-Stadion"/>
    <s v="Stuttgart "/>
    <s v="Germany"/>
    <n v="3"/>
    <n v="1"/>
    <s v="Home team"/>
    <s v="Portugal"/>
    <s v="Germany"/>
    <n v="52000"/>
    <n v="0"/>
    <n v="0"/>
    <s v="KAMIKAWA Toru (JPN)"/>
    <s v="HIROSHIMA Yoshikazu (JPN)"/>
    <s v="KIM Dae Young (KOR)"/>
  </r>
  <r>
    <x v="17"/>
    <d v="2006-07-09T00:00:00"/>
    <n v="20"/>
    <n v="0"/>
    <s v="20:0"/>
    <s v="Night"/>
    <s v="Final"/>
    <s v="Olympiastadion"/>
    <s v="Berlin "/>
    <s v="Italy"/>
    <n v="1"/>
    <n v="1"/>
    <s v="Draw"/>
    <s v="France"/>
    <s v="Draw"/>
    <n v="69000"/>
    <n v="0"/>
    <n v="0"/>
    <s v="ELIZONDO Horacio (ARG)"/>
    <s v="GARCIA Dario (ARG)"/>
    <s v="OTERO Rodolfo (ARG)"/>
  </r>
  <r>
    <x v="18"/>
    <d v="2010-06-11T00:00:00"/>
    <n v="16"/>
    <n v="0"/>
    <s v="16:0"/>
    <s v="Evening"/>
    <s v="Group A"/>
    <s v="Soccer City Stadium"/>
    <s v="Johannesburg "/>
    <s v="South Africa"/>
    <n v="1"/>
    <n v="1"/>
    <s v="Draw"/>
    <s v="Mexico"/>
    <s v="Draw"/>
    <n v="84490"/>
    <n v="0"/>
    <n v="0"/>
    <s v="Ravshan IRMATOV (UZB)"/>
    <s v="ILYASOV Rafael (UZB)"/>
    <s v="KOCHKAROV Bakhadyr (KGZ)"/>
  </r>
  <r>
    <x v="18"/>
    <d v="2010-06-11T00:00:00"/>
    <n v="20"/>
    <n v="30"/>
    <s v="20:30"/>
    <s v="Night"/>
    <s v="Group A"/>
    <s v="Cape Town Stadium"/>
    <s v="Cape Town "/>
    <s v="Uruguay"/>
    <n v="0"/>
    <n v="0"/>
    <s v="Draw"/>
    <s v="France"/>
    <s v="Draw"/>
    <n v="64100"/>
    <n v="0"/>
    <n v="0"/>
    <s v="NISHIMURA Yuichi (JPN)"/>
    <s v="SAGARA Toru (JPN)"/>
    <s v="JEONG Hae Sang (KOR)"/>
  </r>
  <r>
    <x v="18"/>
    <d v="2010-06-12T00:00:00"/>
    <n v="13"/>
    <n v="30"/>
    <s v="13:30"/>
    <s v="Noon"/>
    <s v="Group B"/>
    <s v="Port Elizabeth Stadium"/>
    <s v="Nelson Mandela Bay/Port Elizabeth "/>
    <s v="Korea Republic"/>
    <n v="2"/>
    <n v="0"/>
    <s v="Home team"/>
    <s v="Greece"/>
    <s v="Korea Republic"/>
    <n v="31513"/>
    <n v="1"/>
    <n v="0"/>
    <s v="HESTER Michael (NZL)"/>
    <s v="HINTZ Jan Hendrik (NZL)"/>
    <s v="MAKASINI Tevita (TGA)"/>
  </r>
  <r>
    <x v="18"/>
    <d v="2010-06-12T00:00:00"/>
    <n v="16"/>
    <n v="0"/>
    <s v="16:0"/>
    <s v="Evening"/>
    <s v="Group B"/>
    <s v="Ellis Park Stadium"/>
    <s v="Johannesburg "/>
    <s v="Argentina"/>
    <n v="1"/>
    <n v="0"/>
    <s v="Home team"/>
    <s v="Nigeria"/>
    <s v="Argentina"/>
    <n v="55686"/>
    <n v="1"/>
    <n v="0"/>
    <s v="Wolfgang STARK (GER)"/>
    <s v="SALVER Jan-Hendrik (GER)"/>
    <s v="PICKEL Mike (GER)"/>
  </r>
  <r>
    <x v="18"/>
    <d v="2010-06-12T00:00:00"/>
    <n v="20"/>
    <n v="30"/>
    <s v="20:30"/>
    <s v="Night"/>
    <s v="Group C"/>
    <s v="Royal Bafokeng Sports Palace"/>
    <s v="Phokeng "/>
    <s v="England"/>
    <n v="1"/>
    <n v="1"/>
    <s v="Draw"/>
    <s v="USA"/>
    <s v="Draw"/>
    <n v="38646"/>
    <n v="1"/>
    <n v="1"/>
    <s v="SIMON Carlos (BRA)"/>
    <s v="HAUSMANN Altemir (BRA)"/>
    <s v="BRAATZ Roberto (BRA)"/>
  </r>
  <r>
    <x v="18"/>
    <d v="2010-06-13T00:00:00"/>
    <n v="13"/>
    <n v="30"/>
    <s v="13:30"/>
    <s v="Noon"/>
    <s v="Group C"/>
    <s v="Peter Mokaba Stadium"/>
    <s v="Polokwane "/>
    <s v="Algeria"/>
    <n v="0"/>
    <n v="1"/>
    <s v="Away team"/>
    <s v="Slovenia"/>
    <s v="Slovenia"/>
    <n v="30325"/>
    <n v="0"/>
    <n v="0"/>
    <s v="BATRES Carlos (GUA)"/>
    <s v="LEAL Leonel (CRC)"/>
    <s v="PASTRANA Carlos (HON)"/>
  </r>
  <r>
    <x v="18"/>
    <d v="2010-06-13T00:00:00"/>
    <n v="16"/>
    <n v="0"/>
    <s v="16:0"/>
    <s v="Evening"/>
    <s v="Group D"/>
    <s v="Loftus Versfeld Stadium"/>
    <s v="Tshwane/Pretoria "/>
    <s v="Serbia"/>
    <n v="0"/>
    <n v="1"/>
    <s v="Away team"/>
    <s v="Ghana"/>
    <s v="Ghana"/>
    <n v="38833"/>
    <n v="0"/>
    <n v="0"/>
    <s v="BALDASSI Hector (ARG)"/>
    <s v="CASAS Ricardo (ARG)"/>
    <s v="MAIDANA Hernan (ARG)"/>
  </r>
  <r>
    <x v="18"/>
    <d v="2010-06-13T00:00:00"/>
    <n v="20"/>
    <n v="30"/>
    <s v="20:30"/>
    <s v="Night"/>
    <s v="Group D"/>
    <s v="Durban Stadium"/>
    <s v="Durban "/>
    <s v="Germany"/>
    <n v="4"/>
    <n v="0"/>
    <s v="Home team"/>
    <s v="Australia"/>
    <s v="Germany"/>
    <n v="62660"/>
    <n v="2"/>
    <n v="0"/>
    <s v="RODRIGUEZ Marco (MEX)"/>
    <s v="CAMARGO Jose Luis (MEX)"/>
    <s v="MORIN Alberto (MEX)"/>
  </r>
  <r>
    <x v="18"/>
    <d v="2010-06-14T00:00:00"/>
    <n v="13"/>
    <n v="30"/>
    <s v="13:30"/>
    <s v="Noon"/>
    <s v="Group E"/>
    <s v="Soccer City Stadium"/>
    <s v="Johannesburg "/>
    <s v="Netherlands"/>
    <n v="2"/>
    <n v="0"/>
    <s v="Home team"/>
    <s v="Denmark"/>
    <s v="Netherlands"/>
    <n v="83465"/>
    <n v="0"/>
    <n v="0"/>
    <s v="Stï¿½phane LANNOY (FRA)"/>
    <s v="DANSAULT Eric (FRA)"/>
    <s v="UGO Laurent (FRA)"/>
  </r>
  <r>
    <x v="18"/>
    <d v="2010-06-14T00:00:00"/>
    <n v="16"/>
    <n v="0"/>
    <s v="16:0"/>
    <s v="Evening"/>
    <s v="Group E"/>
    <s v="Free State Stadium"/>
    <s v="Mangaung/Bloemfontein "/>
    <s v="Japan"/>
    <n v="1"/>
    <n v="0"/>
    <s v="Home team"/>
    <s v="Cameroon"/>
    <s v="Japan"/>
    <n v="30620"/>
    <n v="1"/>
    <n v="0"/>
    <s v="Olegï¿½rio BENQUERENï¿½A (POR)"/>
    <s v="CARDINAL Jose (POR)"/>
    <s v="MIRANDA Bertino (POR)"/>
  </r>
  <r>
    <x v="18"/>
    <d v="2010-06-14T00:00:00"/>
    <n v="20"/>
    <n v="30"/>
    <s v="20:30"/>
    <s v="Night"/>
    <s v="Group F"/>
    <s v="Cape Town Stadium"/>
    <s v="Cape Town "/>
    <s v="Italy"/>
    <n v="1"/>
    <n v="1"/>
    <s v="Draw"/>
    <s v="Paraguay"/>
    <s v="Draw"/>
    <n v="62869"/>
    <n v="0"/>
    <n v="1"/>
    <s v="ARCHUNDIA Benito (MEX)"/>
    <s v="VERGARA Hector (CAN)"/>
    <s v="TORRENTERA Marvin (MEX)"/>
  </r>
  <r>
    <x v="18"/>
    <d v="2010-06-15T00:00:00"/>
    <n v="13"/>
    <n v="30"/>
    <s v="13:30"/>
    <s v="Noon"/>
    <s v="Group F"/>
    <s v="Royal Bafokeng Sports Palace"/>
    <s v="Phokeng "/>
    <s v="New Zealand"/>
    <n v="1"/>
    <n v="1"/>
    <s v="Draw"/>
    <s v="Slovakia"/>
    <s v="Draw"/>
    <n v="23871"/>
    <n v="0"/>
    <n v="0"/>
    <s v="DAMON Jerome (RSA)"/>
    <s v="NTAGUNGIRA Celestin (RWA)"/>
    <s v="MOLEFE Enock (RSA)"/>
  </r>
  <r>
    <x v="18"/>
    <d v="2010-06-15T00:00:00"/>
    <n v="16"/>
    <n v="0"/>
    <s v="16:0"/>
    <s v="Evening"/>
    <s v="Group G"/>
    <s v="Port Elizabeth Stadium"/>
    <s v="Nelson Mandela Bay/Port Elizabeth "/>
    <s v="Cï¿½te d'Ivoire"/>
    <n v="0"/>
    <n v="0"/>
    <s v="Draw"/>
    <s v="Portugal"/>
    <s v="Draw"/>
    <n v="37034"/>
    <n v="0"/>
    <n v="0"/>
    <s v="LARRIONDA Jorge (URU)"/>
    <s v="FANDINO Pablo (URU)"/>
    <s v="ESPINOSA Mauricio (URU)"/>
  </r>
  <r>
    <x v="18"/>
    <d v="2010-06-15T00:00:00"/>
    <n v="20"/>
    <n v="30"/>
    <s v="20:30"/>
    <s v="Night"/>
    <s v="Group G"/>
    <s v="Ellis Park Stadium"/>
    <s v="Johannesburg "/>
    <s v="Brazil"/>
    <n v="2"/>
    <n v="1"/>
    <s v="Home team"/>
    <s v="Korea DPR"/>
    <s v="Brazil"/>
    <n v="54331"/>
    <n v="0"/>
    <n v="0"/>
    <s v="KASSAI Viktor (HUN)"/>
    <s v="EROS Gabor (HUN)"/>
    <s v="VAMOS Tibor (HUN)"/>
  </r>
  <r>
    <x v="18"/>
    <d v="2010-06-16T00:00:00"/>
    <n v="13"/>
    <n v="30"/>
    <s v="13:30"/>
    <s v="Noon"/>
    <s v="Group H"/>
    <s v="Mbombela Stadium"/>
    <s v="Nelspruit "/>
    <s v="Honduras"/>
    <n v="0"/>
    <n v="1"/>
    <s v="Away team"/>
    <s v="Chile"/>
    <s v="Chile"/>
    <n v="32664"/>
    <n v="0"/>
    <n v="1"/>
    <s v="MAILLET Eddy (SEY)"/>
    <s v="MENKOUANDE Evarist (CMR)"/>
    <s v="HASSANI Bechir (TUN)"/>
  </r>
  <r>
    <x v="18"/>
    <d v="2010-06-16T00:00:00"/>
    <n v="16"/>
    <n v="0"/>
    <s v="16:0"/>
    <s v="Evening"/>
    <s v="Group H"/>
    <s v="Durban Stadium"/>
    <s v="Durban "/>
    <s v="Spain"/>
    <n v="0"/>
    <n v="1"/>
    <s v="Away team"/>
    <s v="Switzerland"/>
    <s v="Switzerland"/>
    <n v="62453"/>
    <n v="0"/>
    <n v="0"/>
    <s v="WEBB Howard (ENG)"/>
    <s v="Darren CANN (ENG)"/>
    <s v="MULLARKEY Michael (ENG)"/>
  </r>
  <r>
    <x v="18"/>
    <d v="2010-06-16T00:00:00"/>
    <n v="20"/>
    <n v="30"/>
    <s v="20:30"/>
    <s v="Night"/>
    <s v="Group A"/>
    <s v="Loftus Versfeld Stadium"/>
    <s v="Tshwane/Pretoria "/>
    <s v="South Africa"/>
    <n v="0"/>
    <n v="3"/>
    <s v="Away team"/>
    <s v="Uruguay"/>
    <s v="Uruguay"/>
    <n v="42658"/>
    <n v="0"/>
    <n v="1"/>
    <s v="BUSACCA Massimo (SUI)"/>
    <s v="ARNET Matthias (SUI)"/>
    <s v="BURAGINA Francesco (SUI)"/>
  </r>
  <r>
    <x v="18"/>
    <d v="2010-06-17T00:00:00"/>
    <n v="13"/>
    <n v="30"/>
    <s v="13:30"/>
    <s v="Noon"/>
    <s v="Group B"/>
    <s v="Soccer City Stadium"/>
    <s v="Johannesburg "/>
    <s v="Argentina"/>
    <n v="4"/>
    <n v="1"/>
    <s v="Home team"/>
    <s v="Korea Republic"/>
    <s v="Argentina"/>
    <n v="82174"/>
    <n v="2"/>
    <n v="1"/>
    <s v="DE BLEECKERE Frank (BEL)"/>
    <s v="HERMANS Peter (BEL)"/>
    <s v="VROMANS Walter (BEL)"/>
  </r>
  <r>
    <x v="18"/>
    <d v="2010-06-17T00:00:00"/>
    <n v="16"/>
    <n v="0"/>
    <s v="16:0"/>
    <s v="Evening"/>
    <s v="Group B"/>
    <s v="Free State Stadium"/>
    <s v="Mangaung/Bloemfontein "/>
    <s v="Greece"/>
    <n v="2"/>
    <n v="1"/>
    <s v="Home team"/>
    <s v="Nigeria"/>
    <s v="Greece"/>
    <n v="31593"/>
    <n v="1"/>
    <n v="1"/>
    <s v="RUIZ Oscar (COL)"/>
    <s v="GONZALEZ Abraham (COL)"/>
    <s v="CLAVIJO Humberto (COL)"/>
  </r>
  <r>
    <x v="18"/>
    <d v="2010-06-17T00:00:00"/>
    <n v="20"/>
    <n v="30"/>
    <s v="20:30"/>
    <s v="Night"/>
    <s v="Group A"/>
    <s v="Peter Mokaba Stadium"/>
    <s v="Polokwane "/>
    <s v="France"/>
    <n v="0"/>
    <n v="2"/>
    <s v="Away team"/>
    <s v="Mexico"/>
    <s v="Mexico"/>
    <n v="35370"/>
    <n v="0"/>
    <n v="0"/>
    <s v="AL GHAMDI Khalil (KSA)"/>
    <s v="KAMRANIFAR Hassan (IRN)"/>
    <s v="AL MARZOUQI Saleh (UAE)"/>
  </r>
  <r>
    <x v="18"/>
    <d v="2010-06-18T00:00:00"/>
    <n v="13"/>
    <n v="30"/>
    <s v="13:30"/>
    <s v="Noon"/>
    <s v="Group D"/>
    <s v="Port Elizabeth Stadium"/>
    <s v="Nelson Mandela Bay/Port Elizabeth "/>
    <s v="Germany"/>
    <n v="0"/>
    <n v="1"/>
    <s v="Away team"/>
    <s v="Serbia"/>
    <s v="Serbia"/>
    <n v="38294"/>
    <n v="0"/>
    <n v="1"/>
    <s v="Alberto UNDIANO MALLENCO (ESP)"/>
    <s v="MARTINEZ Fermin (ESP)"/>
    <s v="YUSTE Juan (ESP)"/>
  </r>
  <r>
    <x v="18"/>
    <d v="2010-06-18T00:00:00"/>
    <n v="16"/>
    <n v="0"/>
    <s v="16:0"/>
    <s v="Evening"/>
    <s v="Group C"/>
    <s v="Ellis Park Stadium"/>
    <s v="Johannesburg "/>
    <s v="Slovenia"/>
    <n v="2"/>
    <n v="2"/>
    <s v="Draw"/>
    <s v="USA"/>
    <s v="Draw"/>
    <n v="45573"/>
    <n v="2"/>
    <n v="0"/>
    <s v="Koman COULIBALY (MLI)"/>
    <s v="ACHIK Redouane (MAR)"/>
    <s v="MANUEL CANDIDO Inacio (ANG)"/>
  </r>
  <r>
    <x v="18"/>
    <d v="2010-06-18T00:00:00"/>
    <n v="20"/>
    <n v="30"/>
    <s v="20:30"/>
    <s v="Night"/>
    <s v="Group C"/>
    <s v="Cape Town Stadium"/>
    <s v="Cape Town "/>
    <s v="England"/>
    <n v="0"/>
    <n v="0"/>
    <s v="Draw"/>
    <s v="Algeria"/>
    <s v="Draw"/>
    <n v="64100"/>
    <n v="0"/>
    <n v="0"/>
    <s v="Ravshan IRMATOV (UZB)"/>
    <s v="ILYASOV Rafael (UZB)"/>
    <s v="KOCHKAROV Bakhadyr (KGZ)"/>
  </r>
  <r>
    <x v="18"/>
    <d v="2010-06-19T00:00:00"/>
    <n v="13"/>
    <n v="30"/>
    <s v="13:30"/>
    <s v="Noon"/>
    <s v="Group E"/>
    <s v="Durban Stadium"/>
    <s v="Durban "/>
    <s v="Netherlands"/>
    <n v="1"/>
    <n v="0"/>
    <s v="Home team"/>
    <s v="Japan"/>
    <s v="Netherlands"/>
    <n v="62010"/>
    <n v="0"/>
    <n v="0"/>
    <s v="BALDASSI Hector (ARG)"/>
    <s v="CASAS Ricardo (ARG)"/>
    <s v="MAIDANA Hernan (ARG)"/>
  </r>
  <r>
    <x v="18"/>
    <d v="2010-06-19T00:00:00"/>
    <n v="16"/>
    <n v="0"/>
    <s v="16:0"/>
    <s v="Evening"/>
    <s v="Group D"/>
    <s v="Royal Bafokeng Sports Palace"/>
    <s v="Phokeng "/>
    <s v="Ghana"/>
    <n v="1"/>
    <n v="1"/>
    <s v="Draw"/>
    <s v="Australia"/>
    <s v="Draw"/>
    <n v="34812"/>
    <n v="1"/>
    <n v="1"/>
    <s v="ROSETTI Roberto (ITA)"/>
    <s v="CALCAGNO Paolo (ITA)"/>
    <s v="AYROLDI Stefano (ITA)"/>
  </r>
  <r>
    <x v="18"/>
    <d v="2010-06-19T00:00:00"/>
    <n v="20"/>
    <n v="30"/>
    <s v="20:30"/>
    <s v="Night"/>
    <s v="Group E"/>
    <s v="Loftus Versfeld Stadium"/>
    <s v="Tshwane/Pretoria "/>
    <s v="Cameroon"/>
    <n v="1"/>
    <n v="2"/>
    <s v="Away team"/>
    <s v="Denmark"/>
    <s v="Denmark"/>
    <n v="38074"/>
    <n v="1"/>
    <n v="1"/>
    <s v="LARRIONDA Jorge (URU)"/>
    <s v="FANDINO Pablo (URU)"/>
    <s v="ESPINOSA Mauricio (URU)"/>
  </r>
  <r>
    <x v="18"/>
    <d v="2010-06-20T00:00:00"/>
    <n v="13"/>
    <n v="30"/>
    <s v="13:30"/>
    <s v="Noon"/>
    <s v="Group F"/>
    <s v="Free State Stadium"/>
    <s v="Mangaung/Bloemfontein "/>
    <s v="Slovakia"/>
    <n v="0"/>
    <n v="2"/>
    <s v="Away team"/>
    <s v="Paraguay"/>
    <s v="Paraguay"/>
    <n v="26643"/>
    <n v="0"/>
    <n v="1"/>
    <s v="MAILLET Eddy (SEY)"/>
    <s v="MENKOUANDE Evarist (CMR)"/>
    <s v="HASSANI Bechir (TUN)"/>
  </r>
  <r>
    <x v="18"/>
    <d v="2010-06-20T00:00:00"/>
    <n v="16"/>
    <n v="0"/>
    <s v="16:0"/>
    <s v="Evening"/>
    <s v="Group F"/>
    <s v="Mbombela Stadium"/>
    <s v="Nelspruit "/>
    <s v="Italy"/>
    <n v="1"/>
    <n v="1"/>
    <s v="Draw"/>
    <s v="New Zealand"/>
    <s v="Draw"/>
    <n v="38229"/>
    <n v="1"/>
    <n v="1"/>
    <s v="BATRES Carlos (GUA)"/>
    <s v="LEAL Leonel (CRC)"/>
    <s v="PASTRANA Carlos (HON)"/>
  </r>
  <r>
    <x v="18"/>
    <d v="2010-06-20T00:00:00"/>
    <n v="20"/>
    <n v="30"/>
    <s v="20:30"/>
    <s v="Night"/>
    <s v="Group G"/>
    <s v="Soccer City Stadium"/>
    <s v="Johannesburg "/>
    <s v="Brazil"/>
    <n v="3"/>
    <n v="1"/>
    <s v="Home team"/>
    <s v="Cï¿½te d'Ivoire"/>
    <s v="Brazil"/>
    <n v="84455"/>
    <n v="1"/>
    <n v="0"/>
    <s v="Stï¿½phane LANNOY (FRA)"/>
    <s v="DANSAULT Eric (FRA)"/>
    <s v="UGO Laurent (FRA)"/>
  </r>
  <r>
    <x v="18"/>
    <d v="2010-06-21T00:00:00"/>
    <n v="13"/>
    <n v="30"/>
    <s v="13:30"/>
    <s v="Noon"/>
    <s v="Group G"/>
    <s v="Cape Town Stadium"/>
    <s v="Cape Town "/>
    <s v="Portugal"/>
    <n v="7"/>
    <n v="0"/>
    <s v="Home team"/>
    <s v="Korea DPR"/>
    <s v="Portugal"/>
    <n v="63644"/>
    <n v="1"/>
    <n v="0"/>
    <s v="POZO Pablo (CHI)"/>
    <s v="BASUALTO Patricio (CHI)"/>
    <s v="MONDRIA Francisco (CHI)"/>
  </r>
  <r>
    <x v="18"/>
    <d v="2010-06-21T00:00:00"/>
    <n v="16"/>
    <n v="0"/>
    <s v="16:0"/>
    <s v="Evening"/>
    <s v="Group H"/>
    <s v="Port Elizabeth Stadium"/>
    <s v="Nelson Mandela Bay/Port Elizabeth "/>
    <s v="Chile"/>
    <n v="1"/>
    <n v="0"/>
    <s v="Home team"/>
    <s v="Switzerland"/>
    <s v="Chile"/>
    <n v="34872"/>
    <n v="0"/>
    <n v="0"/>
    <s v="AL GHAMDI Khalil (KSA)"/>
    <s v="KAMRANIFAR Hassan (IRN)"/>
    <s v="AL MARZOUQI Saleh (UAE)"/>
  </r>
  <r>
    <x v="18"/>
    <d v="2010-06-21T00:00:00"/>
    <n v="20"/>
    <n v="30"/>
    <s v="20:30"/>
    <s v="Night"/>
    <s v="Group H"/>
    <s v="Ellis Park Stadium"/>
    <s v="Johannesburg "/>
    <s v="Spain"/>
    <n v="2"/>
    <n v="0"/>
    <s v="Home team"/>
    <s v="Honduras"/>
    <s v="Spain"/>
    <n v="54386"/>
    <n v="1"/>
    <n v="0"/>
    <s v="NISHIMURA Yuichi (JPN)"/>
    <s v="SAGARA Toru (JPN)"/>
    <s v="JEONG Hae Sang (KOR)"/>
  </r>
  <r>
    <x v="18"/>
    <d v="2010-06-22T00:00:00"/>
    <n v="16"/>
    <n v="0"/>
    <s v="16:0"/>
    <s v="Evening"/>
    <s v="Group A"/>
    <s v="Royal Bafokeng Sports Palace"/>
    <s v="Phokeng "/>
    <s v="Mexico"/>
    <n v="0"/>
    <n v="1"/>
    <s v="Away team"/>
    <s v="Uruguay"/>
    <s v="Uruguay"/>
    <n v="33425"/>
    <n v="0"/>
    <n v="1"/>
    <s v="KASSAI Viktor (HUN)"/>
    <s v="EROS Gabor (HUN)"/>
    <s v="VAMOS Tibor (HUN)"/>
  </r>
  <r>
    <x v="18"/>
    <d v="2010-06-22T00:00:00"/>
    <n v="16"/>
    <n v="0"/>
    <s v="16:0"/>
    <s v="Evening"/>
    <s v="Group A"/>
    <s v="Free State Stadium"/>
    <s v="Mangaung/Bloemfontein "/>
    <s v="France"/>
    <n v="1"/>
    <n v="2"/>
    <s v="Away team"/>
    <s v="South Africa"/>
    <s v="South Africa"/>
    <n v="39415"/>
    <n v="0"/>
    <n v="2"/>
    <s v="RUIZ Oscar (COL)"/>
    <s v="GONZALEZ Abraham (COL)"/>
    <s v="CLAVIJO Humberto (COL)"/>
  </r>
  <r>
    <x v="18"/>
    <d v="2010-06-22T00:00:00"/>
    <n v="20"/>
    <n v="30"/>
    <s v="20:30"/>
    <s v="Night"/>
    <s v="Group B"/>
    <s v="Durban Stadium"/>
    <s v="Durban "/>
    <s v="Nigeria"/>
    <n v="2"/>
    <n v="2"/>
    <s v="Draw"/>
    <s v="Korea Republic"/>
    <s v="Draw"/>
    <n v="61874"/>
    <n v="1"/>
    <n v="1"/>
    <s v="Olegï¿½rio BENQUERENï¿½A (POR)"/>
    <s v="CARDINAL Jose (POR)"/>
    <s v="MIRANDA Bertino (POR)"/>
  </r>
  <r>
    <x v="18"/>
    <d v="2010-06-22T00:00:00"/>
    <n v="20"/>
    <n v="30"/>
    <s v="20:30"/>
    <s v="Night"/>
    <s v="Group B"/>
    <s v="Peter Mokaba Stadium"/>
    <s v="Polokwane "/>
    <s v="Greece"/>
    <n v="0"/>
    <n v="2"/>
    <s v="Away team"/>
    <s v="Argentina"/>
    <s v="Argentina"/>
    <n v="38891"/>
    <n v="0"/>
    <n v="0"/>
    <s v="Ravshan IRMATOV (UZB)"/>
    <s v="ILYASOV Rafael (UZB)"/>
    <s v="KOCHKAROV Bakhadyr (KGZ)"/>
  </r>
  <r>
    <x v="18"/>
    <d v="2010-06-23T00:00:00"/>
    <n v="16"/>
    <n v="0"/>
    <s v="16:0"/>
    <s v="Evening"/>
    <s v="Group C"/>
    <s v="Port Elizabeth Stadium"/>
    <s v="Nelson Mandela Bay/Port Elizabeth "/>
    <s v="Slovenia"/>
    <n v="0"/>
    <n v="1"/>
    <s v="Away team"/>
    <s v="England"/>
    <s v="England"/>
    <n v="36893"/>
    <n v="0"/>
    <n v="1"/>
    <s v="Wolfgang STARK (GER)"/>
    <s v="SALVER Jan-Hendrik (GER)"/>
    <s v="PICKEL Mike (GER)"/>
  </r>
  <r>
    <x v="18"/>
    <d v="2010-06-23T00:00:00"/>
    <n v="16"/>
    <n v="0"/>
    <s v="16:0"/>
    <s v="Evening"/>
    <s v="Group C"/>
    <s v="Loftus Versfeld Stadium"/>
    <s v="Tshwane/Pretoria "/>
    <s v="USA"/>
    <n v="1"/>
    <n v="0"/>
    <s v="Home team"/>
    <s v="Algeria"/>
    <s v="USA"/>
    <n v="35827"/>
    <n v="0"/>
    <n v="0"/>
    <s v="DE BLEECKERE Frank (BEL)"/>
    <s v="HERMANS Peter (BEL)"/>
    <s v="VROMANS Walter (BEL)"/>
  </r>
  <r>
    <x v="18"/>
    <d v="2010-06-23T00:00:00"/>
    <n v="20"/>
    <n v="30"/>
    <s v="20:30"/>
    <s v="Night"/>
    <s v="Group D"/>
    <s v="Soccer City Stadium"/>
    <s v="Johannesburg "/>
    <s v="Ghana"/>
    <n v="0"/>
    <n v="1"/>
    <s v="Away team"/>
    <s v="Germany"/>
    <s v="Germany"/>
    <n v="83391"/>
    <n v="0"/>
    <n v="0"/>
    <s v="SIMON Carlos (BRA)"/>
    <s v="HAUSMANN Altemir (BRA)"/>
    <s v="BRAATZ Roberto (BRA)"/>
  </r>
  <r>
    <x v="18"/>
    <d v="2010-06-23T00:00:00"/>
    <n v="20"/>
    <n v="30"/>
    <s v="20:30"/>
    <s v="Night"/>
    <s v="Group D"/>
    <s v="Mbombela Stadium"/>
    <s v="Nelspruit "/>
    <s v="Australia"/>
    <n v="2"/>
    <n v="1"/>
    <s v="Home team"/>
    <s v="Serbia"/>
    <s v="Australia"/>
    <n v="37836"/>
    <n v="0"/>
    <n v="0"/>
    <s v="LARRIONDA Jorge (URU)"/>
    <s v="FANDINO Pablo (URU)"/>
    <s v="ESPINOSA Mauricio (URU)"/>
  </r>
  <r>
    <x v="18"/>
    <d v="2010-06-24T00:00:00"/>
    <n v="16"/>
    <n v="0"/>
    <s v="16:0"/>
    <s v="Evening"/>
    <s v="Group F"/>
    <s v="Ellis Park Stadium"/>
    <s v="Johannesburg "/>
    <s v="Slovakia"/>
    <n v="3"/>
    <n v="2"/>
    <s v="Home team"/>
    <s v="Italy"/>
    <s v="Slovakia"/>
    <n v="53412"/>
    <n v="1"/>
    <n v="0"/>
    <s v="WEBB Howard (ENG)"/>
    <s v="Darren CANN (ENG)"/>
    <s v="MULLARKEY Michael (ENG)"/>
  </r>
  <r>
    <x v="18"/>
    <d v="2010-06-24T00:00:00"/>
    <n v="16"/>
    <n v="0"/>
    <s v="16:0"/>
    <s v="Evening"/>
    <s v="Group F"/>
    <s v="Peter Mokaba Stadium"/>
    <s v="Polokwane "/>
    <s v="Paraguay"/>
    <n v="0"/>
    <n v="0"/>
    <s v="Draw"/>
    <s v="New Zealand"/>
    <s v="Draw"/>
    <n v="34850"/>
    <n v="0"/>
    <n v="0"/>
    <s v="NISHIMURA Yuichi (JPN)"/>
    <s v="SAGARA Toru (JPN)"/>
    <s v="JEONG Hae Sang (KOR)"/>
  </r>
  <r>
    <x v="18"/>
    <d v="2010-06-24T00:00:00"/>
    <n v="20"/>
    <n v="30"/>
    <s v="20:30"/>
    <s v="Night"/>
    <s v="Group E"/>
    <s v="Royal Bafokeng Sports Palace"/>
    <s v="Phokeng "/>
    <s v="Denmark"/>
    <n v="1"/>
    <n v="3"/>
    <s v="Away team"/>
    <s v="Japan"/>
    <s v="Japan"/>
    <n v="27967"/>
    <n v="0"/>
    <n v="2"/>
    <s v="DAMON Jerome (RSA)"/>
    <s v="NTAGUNGIRA Celestin (RWA)"/>
    <s v="MOLEFE Enock (RSA)"/>
  </r>
  <r>
    <x v="18"/>
    <d v="2010-06-24T00:00:00"/>
    <n v="20"/>
    <n v="30"/>
    <s v="20:30"/>
    <s v="Night"/>
    <s v="Group E"/>
    <s v="Cape Town Stadium"/>
    <s v="Cape Town "/>
    <s v="Cameroon"/>
    <n v="1"/>
    <n v="2"/>
    <s v="Away team"/>
    <s v="Netherlands"/>
    <s v="Netherlands"/>
    <n v="63093"/>
    <n v="0"/>
    <n v="1"/>
    <s v="POZO Pablo (CHI)"/>
    <s v="BASUALTO Patricio (CHI)"/>
    <s v="MONDRIA Francisco (CHI)"/>
  </r>
  <r>
    <x v="18"/>
    <d v="2010-06-25T00:00:00"/>
    <n v="16"/>
    <n v="0"/>
    <s v="16:0"/>
    <s v="Evening"/>
    <s v="Group G"/>
    <s v="Durban Stadium"/>
    <s v="Durban "/>
    <s v="Portugal"/>
    <n v="0"/>
    <n v="0"/>
    <s v="Draw"/>
    <s v="Brazil"/>
    <s v="Draw"/>
    <n v="62712"/>
    <n v="0"/>
    <n v="0"/>
    <s v="ARCHUNDIA Benito (MEX)"/>
    <s v="VERGARA Hector (CAN)"/>
    <s v="TORRENTERA Marvin (MEX)"/>
  </r>
  <r>
    <x v="18"/>
    <d v="2010-06-25T00:00:00"/>
    <n v="16"/>
    <n v="0"/>
    <s v="16:0"/>
    <s v="Evening"/>
    <s v="Group G"/>
    <s v="Mbombela Stadium"/>
    <s v="Nelspruit "/>
    <s v="Korea DPR"/>
    <n v="0"/>
    <n v="3"/>
    <s v="Away team"/>
    <s v="Cï¿½te d'Ivoire"/>
    <s v="Cï¿½te d'Ivoire"/>
    <n v="34763"/>
    <n v="0"/>
    <n v="2"/>
    <s v="Alberto UNDIANO MALLENCO (ESP)"/>
    <s v="MARTINEZ Fermin (ESP)"/>
    <s v="YUSTE Juan (ESP)"/>
  </r>
  <r>
    <x v="18"/>
    <d v="2010-06-25T00:00:00"/>
    <n v="20"/>
    <n v="30"/>
    <s v="20:30"/>
    <s v="Night"/>
    <s v="Group H"/>
    <s v="Loftus Versfeld Stadium"/>
    <s v="Tshwane/Pretoria "/>
    <s v="Chile"/>
    <n v="1"/>
    <n v="2"/>
    <s v="Away team"/>
    <s v="Spain"/>
    <s v="Spain"/>
    <n v="41958"/>
    <n v="0"/>
    <n v="2"/>
    <s v="RODRIGUEZ Marco (MEX)"/>
    <s v="CAMARGO Jose Luis (MEX)"/>
    <s v="MORIN Alberto (MEX)"/>
  </r>
  <r>
    <x v="18"/>
    <d v="2010-06-25T00:00:00"/>
    <n v="20"/>
    <n v="30"/>
    <s v="20:30"/>
    <s v="Night"/>
    <s v="Group H"/>
    <s v="Free State Stadium"/>
    <s v="Mangaung/Bloemfontein "/>
    <s v="Switzerland"/>
    <n v="0"/>
    <n v="0"/>
    <s v="Draw"/>
    <s v="Honduras"/>
    <s v="Draw"/>
    <n v="28042"/>
    <n v="0"/>
    <n v="0"/>
    <s v="BALDASSI Hector (ARG)"/>
    <s v="CASAS Ricardo (ARG)"/>
    <s v="MAIDANA Hernan (ARG)"/>
  </r>
  <r>
    <x v="18"/>
    <d v="2010-06-26T00:00:00"/>
    <n v="16"/>
    <n v="0"/>
    <s v="16:0"/>
    <s v="Evening"/>
    <s v="Round of 16"/>
    <s v="Port Elizabeth Stadium"/>
    <s v="Nelson Mandela Bay/Port Elizabeth "/>
    <s v="Uruguay"/>
    <n v="2"/>
    <n v="1"/>
    <s v="Home team"/>
    <s v="Korea Republic"/>
    <s v="Uruguay"/>
    <n v="30597"/>
    <n v="1"/>
    <n v="0"/>
    <s v="Wolfgang STARK (GER)"/>
    <s v="SALVER Jan-Hendrik (GER)"/>
    <s v="PICKEL Mike (GER)"/>
  </r>
  <r>
    <x v="18"/>
    <d v="2010-06-26T00:00:00"/>
    <n v="20"/>
    <n v="30"/>
    <s v="20:30"/>
    <s v="Night"/>
    <s v="Round of 16"/>
    <s v="Royal Bafokeng Sports Palace"/>
    <s v="Phokeng "/>
    <s v="USA"/>
    <n v="1"/>
    <n v="2"/>
    <s v="Away team"/>
    <s v="Ghana"/>
    <s v="Ghana"/>
    <n v="34976"/>
    <n v="0"/>
    <n v="0"/>
    <s v="KASSAI Viktor (HUN)"/>
    <s v="EROS Gabor (HUN)"/>
    <s v="VAMOS Tibor (HUN)"/>
  </r>
  <r>
    <x v="18"/>
    <d v="2010-06-27T00:00:00"/>
    <n v="16"/>
    <n v="0"/>
    <s v="16:0"/>
    <s v="Evening"/>
    <s v="Round of 16"/>
    <s v="Free State Stadium"/>
    <s v="Mangaung/Bloemfontein "/>
    <s v="Germany"/>
    <n v="4"/>
    <n v="1"/>
    <s v="Home team"/>
    <s v="England"/>
    <s v="Germany"/>
    <n v="40510"/>
    <n v="2"/>
    <n v="1"/>
    <s v="LARRIONDA Jorge (URU)"/>
    <s v="FANDINO Pablo (URU)"/>
    <s v="ESPINOSA Mauricio (URU)"/>
  </r>
  <r>
    <x v="18"/>
    <d v="2010-06-27T00:00:00"/>
    <n v="20"/>
    <n v="30"/>
    <s v="20:30"/>
    <s v="Night"/>
    <s v="Round of 16"/>
    <s v="Soccer City Stadium"/>
    <s v="Johannesburg "/>
    <s v="Argentina"/>
    <n v="3"/>
    <n v="1"/>
    <s v="Home team"/>
    <s v="Mexico"/>
    <s v="Argentina"/>
    <n v="84377"/>
    <n v="2"/>
    <n v="0"/>
    <s v="ROSETTI Roberto (ITA)"/>
    <s v="CALCAGNO Paolo (ITA)"/>
    <s v="AYROLDI Stefano (ITA)"/>
  </r>
  <r>
    <x v="18"/>
    <d v="2010-06-28T00:00:00"/>
    <n v="16"/>
    <n v="0"/>
    <s v="16:0"/>
    <s v="Evening"/>
    <s v="Round of 16"/>
    <s v="Durban Stadium"/>
    <s v="Durban "/>
    <s v="Netherlands"/>
    <n v="2"/>
    <n v="1"/>
    <s v="Home team"/>
    <s v="Slovakia"/>
    <s v="Netherlands"/>
    <n v="61962"/>
    <n v="1"/>
    <n v="0"/>
    <s v="Alberto UNDIANO MALLENCO (ESP)"/>
    <s v="MARTINEZ Fermin (ESP)"/>
    <s v="YUSTE Juan (ESP)"/>
  </r>
  <r>
    <x v="18"/>
    <d v="2010-06-28T00:00:00"/>
    <n v="20"/>
    <n v="30"/>
    <s v="20:30"/>
    <s v="Night"/>
    <s v="Round of 16"/>
    <s v="Ellis Park Stadium"/>
    <s v="Johannesburg "/>
    <s v="Brazil"/>
    <n v="3"/>
    <n v="0"/>
    <s v="Home team"/>
    <s v="Chile"/>
    <s v="Brazil"/>
    <n v="54096"/>
    <n v="2"/>
    <n v="0"/>
    <s v="WEBB Howard (ENG)"/>
    <s v="Darren CANN (ENG)"/>
    <s v="MULLARKEY Michael (ENG)"/>
  </r>
  <r>
    <x v="18"/>
    <d v="2010-06-29T00:00:00"/>
    <n v="16"/>
    <n v="0"/>
    <s v="16:0"/>
    <s v="Evening"/>
    <s v="Round of 16"/>
    <s v="Loftus Versfeld Stadium"/>
    <s v="Tshwane/Pretoria "/>
    <s v="Paraguay"/>
    <n v="0"/>
    <n v="0"/>
    <s v="Draw"/>
    <s v="Japan"/>
    <s v="Draw"/>
    <n v="36742"/>
    <n v="0"/>
    <n v="0"/>
    <s v="DE BLEECKERE Frank (BEL)"/>
    <s v="HERMANS Peter (BEL)"/>
    <s v="VROMANS Walter (BEL)"/>
  </r>
  <r>
    <x v="18"/>
    <d v="2010-06-29T00:00:00"/>
    <n v="20"/>
    <n v="30"/>
    <s v="20:30"/>
    <s v="Night"/>
    <s v="Round of 16"/>
    <s v="Cape Town Stadium"/>
    <s v="Cape Town "/>
    <s v="Spain"/>
    <n v="1"/>
    <n v="0"/>
    <s v="Home team"/>
    <s v="Portugal"/>
    <s v="Spain"/>
    <n v="62955"/>
    <n v="0"/>
    <n v="0"/>
    <s v="BALDASSI Hector (ARG)"/>
    <s v="CASAS Ricardo (ARG)"/>
    <s v="MAIDANA Hernan (ARG)"/>
  </r>
  <r>
    <x v="18"/>
    <d v="2010-07-02T00:00:00"/>
    <n v="16"/>
    <n v="0"/>
    <s v="16:0"/>
    <s v="Evening"/>
    <s v="Quarter-finals"/>
    <s v="Port Elizabeth Stadium"/>
    <s v="Nelson Mandela Bay/Port Elizabeth "/>
    <s v="Netherlands"/>
    <n v="2"/>
    <n v="1"/>
    <s v="Home team"/>
    <s v="Brazil"/>
    <s v="Netherlands"/>
    <n v="40186"/>
    <n v="0"/>
    <n v="1"/>
    <s v="NISHIMURA Yuichi (JPN)"/>
    <s v="SAGARA Toru (JPN)"/>
    <s v="JEONG Hae Sang (KOR)"/>
  </r>
  <r>
    <x v="18"/>
    <d v="2010-07-02T00:00:00"/>
    <n v="20"/>
    <n v="30"/>
    <s v="20:30"/>
    <s v="Night"/>
    <s v="Quarter-finals"/>
    <s v="Soccer City Stadium"/>
    <s v="Johannesburg "/>
    <s v="Uruguay"/>
    <n v="1"/>
    <n v="1"/>
    <s v="Draw"/>
    <s v="Ghana"/>
    <s v="Draw"/>
    <n v="84017"/>
    <n v="0"/>
    <n v="0"/>
    <s v="Olegï¿½rio BENQUERENï¿½A (POR)"/>
    <s v="CARDINAL Jose (POR)"/>
    <s v="MIRANDA Bertino (POR)"/>
  </r>
  <r>
    <x v="18"/>
    <d v="2010-07-03T00:00:00"/>
    <n v="16"/>
    <n v="0"/>
    <s v="16:0"/>
    <s v="Evening"/>
    <s v="Quarter-finals"/>
    <s v="Cape Town Stadium"/>
    <s v="Cape Town "/>
    <s v="Argentina"/>
    <n v="0"/>
    <n v="4"/>
    <s v="Away team"/>
    <s v="Germany"/>
    <s v="Germany"/>
    <n v="64100"/>
    <n v="0"/>
    <n v="1"/>
    <s v="Ravshan IRMATOV (UZB)"/>
    <s v="ILYASOV Rafael (UZB)"/>
    <s v="KOCHKAROV Bakhadyr (KGZ)"/>
  </r>
  <r>
    <x v="18"/>
    <d v="2010-07-03T00:00:00"/>
    <n v="20"/>
    <n v="30"/>
    <s v="20:30"/>
    <s v="Night"/>
    <s v="Quarter-finals"/>
    <s v="Ellis Park Stadium"/>
    <s v="Johannesburg "/>
    <s v="Paraguay"/>
    <n v="0"/>
    <n v="1"/>
    <s v="Away team"/>
    <s v="Spain"/>
    <s v="Spain"/>
    <n v="55359"/>
    <n v="0"/>
    <n v="0"/>
    <s v="BATRES Carlos (GUA)"/>
    <s v="LEAL Leonel (CRC)"/>
    <s v="PASTRANA Carlos (HON)"/>
  </r>
  <r>
    <x v="18"/>
    <d v="2010-07-06T00:00:00"/>
    <n v="20"/>
    <n v="30"/>
    <s v="20:30"/>
    <s v="Night"/>
    <s v="Semi-finals"/>
    <s v="Cape Town Stadium"/>
    <s v="Cape Town "/>
    <s v="Uruguay"/>
    <n v="2"/>
    <n v="3"/>
    <s v="Away team"/>
    <s v="Netherlands"/>
    <s v="Netherlands"/>
    <n v="62479"/>
    <n v="1"/>
    <n v="1"/>
    <s v="Ravshan IRMATOV (UZB)"/>
    <s v="ILYASOV Rafael (UZB)"/>
    <s v="KOCHKAROV Bakhadyr (KGZ)"/>
  </r>
  <r>
    <x v="18"/>
    <d v="2010-07-07T00:00:00"/>
    <n v="20"/>
    <n v="30"/>
    <s v="20:30"/>
    <s v="Night"/>
    <s v="Semi-finals"/>
    <s v="Durban Stadium"/>
    <s v="Durban "/>
    <s v="Germany"/>
    <n v="0"/>
    <n v="1"/>
    <s v="Away team"/>
    <s v="Spain"/>
    <s v="Spain"/>
    <n v="60960"/>
    <n v="0"/>
    <n v="0"/>
    <s v="KASSAI Viktor (HUN)"/>
    <s v="EROS Gabor (HUN)"/>
    <s v="VAMOS Tibor (HUN)"/>
  </r>
  <r>
    <x v="18"/>
    <d v="2010-07-10T00:00:00"/>
    <n v="20"/>
    <n v="30"/>
    <s v="20:30"/>
    <s v="Night"/>
    <s v="Match for third place"/>
    <s v="Port Elizabeth Stadium"/>
    <s v="Nelson Mandela Bay/Port Elizabeth "/>
    <s v="Uruguay"/>
    <n v="2"/>
    <n v="3"/>
    <s v="Away team"/>
    <s v="Germany"/>
    <s v="Germany"/>
    <n v="36254"/>
    <n v="1"/>
    <n v="1"/>
    <s v="ARCHUNDIA Benito (MEX)"/>
    <s v="VERGARA Hector (CAN)"/>
    <s v="TORRENTERA Marvin (MEX)"/>
  </r>
  <r>
    <x v="18"/>
    <d v="2010-07-11T00:00:00"/>
    <n v="20"/>
    <n v="30"/>
    <s v="20:30"/>
    <s v="Night"/>
    <s v="Final"/>
    <s v="Soccer City Stadium"/>
    <s v="Johannesburg "/>
    <s v="Netherlands"/>
    <n v="0"/>
    <n v="1"/>
    <s v="Away team"/>
    <s v="Spain"/>
    <s v="Spain"/>
    <n v="84490"/>
    <n v="0"/>
    <n v="0"/>
    <s v="WEBB Howard (ENG)"/>
    <s v="Darren CANN (ENG)"/>
    <s v="MULLARKEY Michael (ENG)"/>
  </r>
  <r>
    <x v="19"/>
    <d v="2014-06-12T00:00:00"/>
    <n v="17"/>
    <n v="0"/>
    <s v="17:0"/>
    <s v="Evening"/>
    <s v="Group A"/>
    <s v="Arena de Sao Paulo"/>
    <s v="Sao Paulo "/>
    <s v="Brazil"/>
    <n v="3"/>
    <n v="1"/>
    <s v="Home team"/>
    <s v="Croatia"/>
    <s v="Brazil"/>
    <n v="62103"/>
    <n v="1"/>
    <n v="1"/>
    <s v="NISHIMURA Yuichi (JPN)"/>
    <s v="SAGARA Toru (JPN)"/>
    <s v="NAGI Toshiyuki (JPN)"/>
  </r>
  <r>
    <x v="19"/>
    <d v="2014-06-13T00:00:00"/>
    <n v="13"/>
    <n v="0"/>
    <s v="13:0"/>
    <s v="Noon"/>
    <s v="Group A"/>
    <s v="Estadio das Dunas"/>
    <s v="Natal "/>
    <s v="Mexico"/>
    <n v="1"/>
    <n v="0"/>
    <s v="Home team"/>
    <s v="Cameroon"/>
    <s v="Mexico"/>
    <n v="39216"/>
    <n v="0"/>
    <n v="0"/>
    <s v="ROLDAN Wilmar (COL)"/>
    <s v="CLAVIJO Humberto (COL)"/>
    <s v="DIAZ Eduardo (COL)"/>
  </r>
  <r>
    <x v="19"/>
    <d v="2014-06-13T00:00:00"/>
    <n v="16"/>
    <n v="0"/>
    <s v="16:0"/>
    <s v="Evening"/>
    <s v="Group B"/>
    <s v="Arena Fonte Nova"/>
    <s v="Salvador "/>
    <s v="Spain"/>
    <n v="1"/>
    <n v="5"/>
    <s v="Away team"/>
    <s v="Netherlands"/>
    <s v="Netherlands"/>
    <n v="48173"/>
    <n v="1"/>
    <n v="1"/>
    <s v="Nicola RIZZOLI (ITA)"/>
    <s v="Renato FAVERANI (ITA)"/>
    <s v="Andrea STEFANI (ITA)"/>
  </r>
  <r>
    <x v="19"/>
    <d v="2014-06-13T00:00:00"/>
    <n v="18"/>
    <n v="0"/>
    <s v="18:0"/>
    <s v="Evening"/>
    <s v="Group B"/>
    <s v="Arena Pantanal"/>
    <s v="Cuiaba "/>
    <s v="Chile"/>
    <n v="3"/>
    <n v="1"/>
    <s v="Home team"/>
    <s v="Australia"/>
    <s v="Chile"/>
    <n v="40275"/>
    <n v="2"/>
    <n v="1"/>
    <s v="Noumandiez DOUE (CIV)"/>
    <s v="YEO Songuifolo (CIV)"/>
    <s v="BIRUMUSHAHU Jean Claude (BDI)"/>
  </r>
  <r>
    <x v="19"/>
    <d v="2014-06-14T00:00:00"/>
    <n v="13"/>
    <n v="0"/>
    <s v="13:0"/>
    <s v="Noon"/>
    <s v="Group C"/>
    <s v="Estadio Mineirao"/>
    <s v="Belo Horizonte "/>
    <s v="Colombia"/>
    <n v="3"/>
    <n v="0"/>
    <s v="Home team"/>
    <s v="Greece"/>
    <s v="Colombia"/>
    <n v="57174"/>
    <n v="1"/>
    <n v="0"/>
    <s v="GEIGER Mark (USA)"/>
    <s v="HURD Sean (USA)"/>
    <s v="FLETCHER Joe (CAN)"/>
  </r>
  <r>
    <x v="19"/>
    <d v="2014-06-14T00:00:00"/>
    <n v="16"/>
    <n v="0"/>
    <s v="16:0"/>
    <s v="Evening"/>
    <s v="Group D"/>
    <s v="Estadio Castelao"/>
    <s v="Fortaleza "/>
    <s v="Uruguay"/>
    <n v="1"/>
    <n v="3"/>
    <s v="Away team"/>
    <s v="Costa Rica"/>
    <s v="Costa Rica"/>
    <n v="58679"/>
    <n v="1"/>
    <n v="0"/>
    <s v="BRYCH Felix (GER)"/>
    <s v="BORSCH Mark (GER)"/>
    <s v="LUPP Stefan (GER)"/>
  </r>
  <r>
    <x v="19"/>
    <d v="2014-06-14T00:00:00"/>
    <n v="18"/>
    <n v="0"/>
    <s v="18:0"/>
    <s v="Evening"/>
    <s v="Group D"/>
    <s v="Arena Amazonia"/>
    <s v="Manaus "/>
    <s v="England"/>
    <n v="1"/>
    <n v="2"/>
    <s v="Away team"/>
    <s v="Italy"/>
    <s v="Italy"/>
    <n v="39800"/>
    <n v="1"/>
    <n v="1"/>
    <s v="Bjï¿½rn KUIPERS (NED)"/>
    <s v="Sander VAN ROEKEL (NED)"/>
    <s v="Erwin ZEINSTRA (NED)"/>
  </r>
  <r>
    <x v="19"/>
    <d v="2014-06-14T00:00:00"/>
    <n v="22"/>
    <n v="0"/>
    <s v="22:0"/>
    <s v="Night"/>
    <s v="Group C"/>
    <s v="Arena Pernambuco"/>
    <s v="Recife "/>
    <s v="Cï¿½te d'Ivoire"/>
    <n v="2"/>
    <n v="1"/>
    <s v="Home team"/>
    <s v="Japan"/>
    <s v="Cï¿½te d'Ivoire"/>
    <n v="40267"/>
    <n v="0"/>
    <n v="1"/>
    <s v="OSSES Enrique (CHI)"/>
    <s v="ASTROZA Carlos (CHI)"/>
    <s v="ROMAN Sergio (CHI)"/>
  </r>
  <r>
    <x v="19"/>
    <d v="2014-06-15T00:00:00"/>
    <n v="13"/>
    <n v="0"/>
    <s v="13:0"/>
    <s v="Noon"/>
    <s v="Group E"/>
    <s v="Estadio Nacional"/>
    <s v="Brasilia "/>
    <s v="Switzerland"/>
    <n v="2"/>
    <n v="1"/>
    <s v="Home team"/>
    <s v="Ecuador"/>
    <s v="Switzerland"/>
    <n v="68351"/>
    <n v="0"/>
    <n v="1"/>
    <s v="Ravshan IRMATOV (UZB)"/>
    <s v="RASULOV Abduxamidullo (UZB)"/>
    <s v="KOCHKAROV Bakhadyr (KGZ)"/>
  </r>
  <r>
    <x v="19"/>
    <d v="2014-06-15T00:00:00"/>
    <n v="16"/>
    <n v="0"/>
    <s v="16:0"/>
    <s v="Evening"/>
    <s v="Group E"/>
    <s v="Estadio Beira-Rio"/>
    <s v="Porto Alegre "/>
    <s v="France"/>
    <n v="3"/>
    <n v="0"/>
    <s v="Home team"/>
    <s v="Honduras"/>
    <s v="France"/>
    <n v="43012"/>
    <n v="1"/>
    <n v="0"/>
    <s v="RICCI Sandro (BRA)"/>
    <s v="DE CARVALHO Emerson (BRA)"/>
    <s v="VAN GASSE Marcelo (BRA)"/>
  </r>
  <r>
    <x v="19"/>
    <d v="2014-06-15T00:00:00"/>
    <n v="19"/>
    <n v="0"/>
    <s v="19:0"/>
    <s v="Evening"/>
    <s v="Group F"/>
    <s v="Estadio do Maracana"/>
    <s v="Rio De Janeiro "/>
    <s v="Argentina"/>
    <n v="2"/>
    <n v="1"/>
    <s v="Home team"/>
    <s v="rn&quot;&gt;Bosnia and Herzegovina"/>
    <s v="Argentina"/>
    <n v="74738"/>
    <n v="1"/>
    <n v="0"/>
    <s v="AGUILAR Joel (SLV)"/>
    <s v="TORRES William (SLV)"/>
    <s v="ZUMBA Juan (SLV)"/>
  </r>
  <r>
    <x v="19"/>
    <d v="2014-06-16T00:00:00"/>
    <n v="13"/>
    <n v="0"/>
    <s v="13:0"/>
    <s v="Noon"/>
    <s v="Group G"/>
    <s v="Arena Fonte Nova"/>
    <s v="Salvador "/>
    <s v="Germany"/>
    <n v="4"/>
    <n v="0"/>
    <s v="Home team"/>
    <s v="Portugal"/>
    <s v="Germany"/>
    <n v="51081"/>
    <n v="3"/>
    <n v="0"/>
    <s v="MAZIC Milorad (SRB)"/>
    <s v="RISTIC Milovan (SRB)"/>
    <s v="DJURDJEVIC Dalibor (SRB)"/>
  </r>
  <r>
    <x v="19"/>
    <d v="2014-06-16T00:00:00"/>
    <n v="16"/>
    <n v="0"/>
    <s v="16:0"/>
    <s v="Evening"/>
    <s v="Group F"/>
    <s v="Arena da Baixada"/>
    <s v="Curitiba "/>
    <s v="IR Iran"/>
    <n v="0"/>
    <n v="0"/>
    <s v="Draw"/>
    <s v="Nigeria"/>
    <s v="Draw"/>
    <n v="39081"/>
    <n v="0"/>
    <n v="0"/>
    <s v="VERA Carlos (ECU)"/>
    <s v="LESCANO Christian (ECU)"/>
    <s v="ROMERO Byron (ECU)"/>
  </r>
  <r>
    <x v="19"/>
    <d v="2014-06-16T00:00:00"/>
    <n v="19"/>
    <n v="0"/>
    <s v="19:0"/>
    <s v="Evening"/>
    <s v="Group G"/>
    <s v="Estadio das Dunas"/>
    <s v="Natal "/>
    <s v="Ghana"/>
    <n v="1"/>
    <n v="2"/>
    <s v="Away team"/>
    <s v="USA"/>
    <s v="USA"/>
    <n v="39760"/>
    <n v="0"/>
    <n v="1"/>
    <s v="ERIKSSON Jonas (SWE)"/>
    <s v="KLASENIUS Mathias (SWE)"/>
    <s v="WARNMARK Daniel (SWE)"/>
  </r>
  <r>
    <x v="19"/>
    <d v="2014-06-17T00:00:00"/>
    <n v="13"/>
    <n v="0"/>
    <s v="13:0"/>
    <s v="Noon"/>
    <s v="Group H"/>
    <s v="Estadio Mineirao"/>
    <s v="Belo Horizonte "/>
    <s v="Belgium"/>
    <n v="2"/>
    <n v="1"/>
    <s v="Home team"/>
    <s v="Algeria"/>
    <s v="Belgium"/>
    <n v="56800"/>
    <n v="0"/>
    <n v="1"/>
    <s v="RODRIGUEZ Marco (MEX)"/>
    <s v="TORRENTERA Marvin (MEX)"/>
    <s v="QUINTERO Marcos (MEX)"/>
  </r>
  <r>
    <x v="19"/>
    <d v="2014-06-17T00:00:00"/>
    <n v="16"/>
    <n v="0"/>
    <s v="16:0"/>
    <s v="Evening"/>
    <s v="Group A"/>
    <s v="Estadio Castelao"/>
    <s v="Fortaleza "/>
    <s v="Brazil"/>
    <n v="0"/>
    <n v="0"/>
    <s v="Draw"/>
    <s v="Mexico"/>
    <s v="Draw"/>
    <n v="60342"/>
    <n v="0"/>
    <n v="0"/>
    <s v="Cï¿½neyt ï¿½AKIR (TUR)"/>
    <s v="DURAN Bahattin (TUR)"/>
    <s v="ONGUN Tarik (TUR)"/>
  </r>
  <r>
    <x v="19"/>
    <d v="2014-06-17T00:00:00"/>
    <n v="18"/>
    <n v="0"/>
    <s v="18:0"/>
    <s v="Evening"/>
    <s v="Group H"/>
    <s v="Arena Pantanal"/>
    <s v="Cuiaba "/>
    <s v="Russia"/>
    <n v="1"/>
    <n v="1"/>
    <s v="Draw"/>
    <s v="Korea Republic"/>
    <s v="Draw"/>
    <n v="37603"/>
    <n v="0"/>
    <n v="0"/>
    <s v="PITANA Nestor (ARG)"/>
    <s v="MAIDANA Hernan (ARG)"/>
    <s v="BELATTI Juan Pablo (ARG)"/>
  </r>
  <r>
    <x v="19"/>
    <d v="2014-06-18T00:00:00"/>
    <n v="13"/>
    <n v="0"/>
    <s v="13:0"/>
    <s v="Noon"/>
    <s v="Group B"/>
    <s v="Estadio Beira-Rio"/>
    <s v="Porto Alegre "/>
    <s v="Australia"/>
    <n v="2"/>
    <n v="3"/>
    <s v="Away team"/>
    <s v="Netherlands"/>
    <s v="Netherlands"/>
    <n v="42877"/>
    <n v="1"/>
    <n v="1"/>
    <s v="HAIMOUDI Djamel (ALG)"/>
    <s v="ACHIK Redouane (MAR)"/>
    <s v="ETCHIALI Abdelhak (ALG)"/>
  </r>
  <r>
    <x v="19"/>
    <d v="2014-06-18T00:00:00"/>
    <n v="16"/>
    <n v="0"/>
    <s v="16:0"/>
    <s v="Evening"/>
    <s v="Group B"/>
    <s v="Estadio do Maracana"/>
    <s v="Rio De Janeiro "/>
    <s v="Spain"/>
    <n v="0"/>
    <n v="2"/>
    <s v="Away team"/>
    <s v="Chile"/>
    <s v="Chile"/>
    <n v="74101"/>
    <n v="0"/>
    <n v="2"/>
    <s v="GEIGER Mark (USA)"/>
    <s v="HURD Sean (USA)"/>
    <s v="FLETCHER Joe (CAN)"/>
  </r>
  <r>
    <x v="19"/>
    <d v="2014-06-18T00:00:00"/>
    <n v="18"/>
    <n v="0"/>
    <s v="18:0"/>
    <s v="Evening"/>
    <s v="Group A"/>
    <s v="Arena Amazonia"/>
    <s v="Manaus "/>
    <s v="Cameroon"/>
    <n v="0"/>
    <n v="4"/>
    <s v="Away team"/>
    <s v="Croatia"/>
    <s v="Croatia"/>
    <n v="39982"/>
    <n v="0"/>
    <n v="1"/>
    <s v="PROENCA Pedro (POR)"/>
    <s v="MIRANDA Bertino (POR)"/>
    <s v="TRIGO Jose (POR)"/>
  </r>
  <r>
    <x v="19"/>
    <d v="2014-06-19T00:00:00"/>
    <n v="13"/>
    <n v="0"/>
    <s v="13:0"/>
    <s v="Noon"/>
    <s v="Group C"/>
    <s v="Estadio Nacional"/>
    <s v="Brasilia "/>
    <s v="Colombia"/>
    <n v="2"/>
    <n v="1"/>
    <s v="Home team"/>
    <s v="Cï¿½te d'Ivoire"/>
    <s v="Colombia"/>
    <n v="68748"/>
    <n v="0"/>
    <n v="0"/>
    <s v="WEBB Howard (ENG)"/>
    <s v="MULLARKEY Michael (ENG)"/>
    <s v="Darren CANN (ENG)"/>
  </r>
  <r>
    <x v="19"/>
    <d v="2014-06-19T00:00:00"/>
    <n v="16"/>
    <n v="0"/>
    <s v="16:0"/>
    <s v="Evening"/>
    <s v="Group D"/>
    <s v="Arena de Sao Paulo"/>
    <s v="Sao Paulo "/>
    <s v="Uruguay"/>
    <n v="2"/>
    <n v="1"/>
    <s v="Home team"/>
    <s v="England"/>
    <s v="Uruguay"/>
    <n v="62575"/>
    <n v="1"/>
    <n v="0"/>
    <s v="Carlos VELASCO CARBALLO (ESP)"/>
    <s v="ALONSO FERNANDEZ Roberto (ESP)"/>
    <s v="YUSTE Juan (ESP)"/>
  </r>
  <r>
    <x v="19"/>
    <d v="2014-06-19T00:00:00"/>
    <n v="19"/>
    <n v="0"/>
    <s v="19:0"/>
    <s v="Evening"/>
    <s v="Group C"/>
    <s v="Estadio das Dunas"/>
    <s v="Natal "/>
    <s v="Japan"/>
    <n v="0"/>
    <n v="0"/>
    <s v="Draw"/>
    <s v="Greece"/>
    <s v="Draw"/>
    <n v="39485"/>
    <n v="0"/>
    <n v="0"/>
    <s v="AGUILAR Joel (SLV)"/>
    <s v="TORRES William (SLV)"/>
    <s v="ZUMBA Juan (SLV)"/>
  </r>
  <r>
    <x v="19"/>
    <d v="2014-06-20T00:00:00"/>
    <n v="13"/>
    <n v="0"/>
    <s v="13:0"/>
    <s v="Noon"/>
    <s v="Group D"/>
    <s v="Arena Pernambuco"/>
    <s v="Recife "/>
    <s v="Italy"/>
    <n v="0"/>
    <n v="1"/>
    <s v="Away team"/>
    <s v="Costa Rica"/>
    <s v="Costa Rica"/>
    <n v="40285"/>
    <n v="0"/>
    <n v="1"/>
    <s v="OSSES Enrique (CHI)"/>
    <s v="ASTROZA Carlos (CHI)"/>
    <s v="ROMAN Sergio (CHI)"/>
  </r>
  <r>
    <x v="19"/>
    <d v="2014-06-20T00:00:00"/>
    <n v="16"/>
    <n v="0"/>
    <s v="16:0"/>
    <s v="Evening"/>
    <s v="Group E"/>
    <s v="Arena Fonte Nova"/>
    <s v="Salvador "/>
    <s v="Switzerland"/>
    <n v="2"/>
    <n v="5"/>
    <s v="Away team"/>
    <s v="France"/>
    <s v="France"/>
    <n v="51003"/>
    <n v="0"/>
    <n v="3"/>
    <s v="Bjï¿½rn KUIPERS (NED)"/>
    <s v="Sander VAN ROEKEL (NED)"/>
    <s v="Erwin ZEINSTRA (NED)"/>
  </r>
  <r>
    <x v="19"/>
    <d v="2014-06-20T00:00:00"/>
    <n v="19"/>
    <n v="0"/>
    <s v="19:0"/>
    <s v="Evening"/>
    <s v="Group E"/>
    <s v="Arena da Baixada"/>
    <s v="Curitiba "/>
    <s v="Honduras"/>
    <n v="1"/>
    <n v="2"/>
    <s v="Away team"/>
    <s v="Ecuador"/>
    <s v="Ecuador"/>
    <n v="39224"/>
    <n v="1"/>
    <n v="1"/>
    <s v="Ben WILLIAMS (AUS)"/>
    <s v="CREAM Matthew (AUS)"/>
    <s v="ANAZ Hakan (AUS)"/>
  </r>
  <r>
    <x v="19"/>
    <d v="2014-06-21T00:00:00"/>
    <n v="13"/>
    <n v="0"/>
    <s v="13:0"/>
    <s v="Noon"/>
    <s v="Group F"/>
    <s v="Estadio Mineirao"/>
    <s v="Belo Horizonte "/>
    <s v="Argentina"/>
    <n v="1"/>
    <n v="0"/>
    <s v="Home team"/>
    <s v="IR Iran"/>
    <s v="Argentina"/>
    <n v="57698"/>
    <n v="0"/>
    <n v="0"/>
    <s v="MAZIC Milorad (SRB)"/>
    <s v="RISTIC Milovan (SRB)"/>
    <s v="DJURDJEVIC Dalibor (SRB)"/>
  </r>
  <r>
    <x v="19"/>
    <d v="2014-06-21T00:00:00"/>
    <n v="16"/>
    <n v="0"/>
    <s v="16:0"/>
    <s v="Evening"/>
    <s v="Group G"/>
    <s v="Estadio Castelao"/>
    <s v="Fortaleza "/>
    <s v="Germany"/>
    <n v="2"/>
    <n v="2"/>
    <s v="Draw"/>
    <s v="Ghana"/>
    <s v="Draw"/>
    <n v="59621"/>
    <n v="0"/>
    <n v="0"/>
    <s v="RICCI Sandro (BRA)"/>
    <s v="DE CARVALHO Emerson (BRA)"/>
    <s v="VAN GASSE Marcelo (BRA)"/>
  </r>
  <r>
    <x v="19"/>
    <d v="2014-06-21T00:00:00"/>
    <n v="18"/>
    <n v="0"/>
    <s v="18:0"/>
    <s v="Evening"/>
    <s v="Group F"/>
    <s v="Arena Pantanal"/>
    <s v="Cuiaba "/>
    <s v="Nigeria"/>
    <n v="1"/>
    <n v="0"/>
    <s v="Home team"/>
    <s v="rn&quot;&gt;Bosnia and Herzegovina"/>
    <s v="Nigeria"/>
    <n v="40499"/>
    <n v="1"/>
    <n v="0"/>
    <s v="Peter O'LEARY (NZL)"/>
    <s v="HINTZ Jan Hendrik (NZL)"/>
    <s v="RULE Mark (NZL)"/>
  </r>
  <r>
    <x v="19"/>
    <d v="2014-06-22T00:00:00"/>
    <n v="13"/>
    <n v="0"/>
    <s v="13:0"/>
    <s v="Noon"/>
    <s v="Group H"/>
    <s v="Estadio do Maracana"/>
    <s v="Rio De Janeiro "/>
    <s v="Belgium"/>
    <n v="1"/>
    <n v="0"/>
    <s v="Home team"/>
    <s v="Russia"/>
    <s v="Belgium"/>
    <n v="73819"/>
    <n v="0"/>
    <n v="0"/>
    <s v="BRYCH Felix (GER)"/>
    <s v="BORSCH Mark (GER)"/>
    <s v="LUPP Stefan (GER)"/>
  </r>
  <r>
    <x v="19"/>
    <d v="2014-06-22T00:00:00"/>
    <n v="16"/>
    <n v="0"/>
    <s v="16:0"/>
    <s v="Evening"/>
    <s v="Group H"/>
    <s v="Estadio Beira-Rio"/>
    <s v="Porto Alegre "/>
    <s v="Korea Republic"/>
    <n v="2"/>
    <n v="4"/>
    <s v="Away team"/>
    <s v="Algeria"/>
    <s v="Algeria"/>
    <n v="42732"/>
    <n v="0"/>
    <n v="3"/>
    <s v="ROLDAN Wilmar (COL)"/>
    <s v="DIAZ Eduardo (COL)"/>
    <s v="LESCANO Christian (ECU)"/>
  </r>
  <r>
    <x v="19"/>
    <d v="2014-06-22T00:00:00"/>
    <n v="18"/>
    <n v="0"/>
    <s v="18:0"/>
    <s v="Evening"/>
    <s v="Group G"/>
    <s v="Arena Amazonia"/>
    <s v="Manaus "/>
    <s v="USA"/>
    <n v="2"/>
    <n v="2"/>
    <s v="Draw"/>
    <s v="Portugal"/>
    <s v="Draw"/>
    <n v="40123"/>
    <n v="0"/>
    <n v="1"/>
    <s v="PITANA Nestor (ARG)"/>
    <s v="MAIDANA Hernan (ARG)"/>
    <s v="BELATTI Juan Pablo (ARG)"/>
  </r>
  <r>
    <x v="19"/>
    <d v="2014-06-23T00:00:00"/>
    <n v="13"/>
    <n v="0"/>
    <s v="13:0"/>
    <s v="Noon"/>
    <s v="Group B"/>
    <s v="Arena da Baixada"/>
    <s v="Curitiba "/>
    <s v="Australia"/>
    <n v="0"/>
    <n v="3"/>
    <s v="Away team"/>
    <s v="Spain"/>
    <s v="Spain"/>
    <n v="39375"/>
    <n v="0"/>
    <n v="1"/>
    <s v="SHUKRALLA Nawaf (BHR)"/>
    <s v="TULEFAT Yaser (BHR)"/>
    <s v="SALEH Ebrahim (BHR)"/>
  </r>
  <r>
    <x v="19"/>
    <d v="2014-06-23T00:00:00"/>
    <n v="13"/>
    <n v="0"/>
    <s v="13:0"/>
    <s v="Noon"/>
    <s v="Group B"/>
    <s v="Arena de Sao Paulo"/>
    <s v="Sao Paulo "/>
    <s v="Netherlands"/>
    <n v="2"/>
    <n v="0"/>
    <s v="Home team"/>
    <s v="Chile"/>
    <s v="Netherlands"/>
    <n v="62996"/>
    <n v="0"/>
    <n v="0"/>
    <s v="Bakary GASSAMA (GAM)"/>
    <s v="MENKOUANDE Evarist (CMR)"/>
    <s v="KABANDA Felicien (RWA)"/>
  </r>
  <r>
    <x v="19"/>
    <d v="2014-06-23T00:00:00"/>
    <n v="17"/>
    <n v="0"/>
    <s v="17:0"/>
    <s v="Evening"/>
    <s v="Group A"/>
    <s v="Estadio Nacional"/>
    <s v="Brasilia "/>
    <s v="Cameroon"/>
    <n v="1"/>
    <n v="4"/>
    <s v="Away team"/>
    <s v="Brazil"/>
    <s v="Brazil"/>
    <n v="69112"/>
    <n v="1"/>
    <n v="2"/>
    <s v="ERIKSSON Jonas (SWE)"/>
    <s v="KLASENIUS Mathias (SWE)"/>
    <s v="WARNMARK Daniel (SWE)"/>
  </r>
  <r>
    <x v="19"/>
    <d v="2014-06-23T00:00:00"/>
    <n v="17"/>
    <n v="0"/>
    <s v="17:0"/>
    <s v="Evening"/>
    <s v="Group A"/>
    <s v="Arena Pernambuco"/>
    <s v="Recife "/>
    <s v="Croatia"/>
    <n v="1"/>
    <n v="3"/>
    <s v="Away team"/>
    <s v="Mexico"/>
    <s v="Mexico"/>
    <n v="41212"/>
    <n v="0"/>
    <n v="0"/>
    <s v="Ravshan IRMATOV (UZB)"/>
    <s v="RASULOV Abduxamidullo (UZB)"/>
    <s v="KOCHKAROV Bakhadyr (KGZ)"/>
  </r>
  <r>
    <x v="19"/>
    <d v="2014-06-24T00:00:00"/>
    <n v="13"/>
    <n v="0"/>
    <s v="13:0"/>
    <s v="Noon"/>
    <s v="Group D"/>
    <s v="Estadio das Dunas"/>
    <s v="Natal "/>
    <s v="Italy"/>
    <n v="0"/>
    <n v="1"/>
    <s v="Away team"/>
    <s v="Uruguay"/>
    <s v="Uruguay"/>
    <n v="39706"/>
    <n v="0"/>
    <n v="0"/>
    <s v="RODRIGUEZ Marco (MEX)"/>
    <s v="TORRENTERA Marvin (MEX)"/>
    <s v="QUINTERO Marcos (MEX)"/>
  </r>
  <r>
    <x v="19"/>
    <d v="2014-06-24T00:00:00"/>
    <n v="13"/>
    <n v="0"/>
    <s v="13:0"/>
    <s v="Noon"/>
    <s v="Group D"/>
    <s v="Estadio Mineirao"/>
    <s v="Belo Horizonte "/>
    <s v="Costa Rica"/>
    <n v="0"/>
    <n v="0"/>
    <s v="Draw"/>
    <s v="England"/>
    <s v="Draw"/>
    <n v="57823"/>
    <n v="0"/>
    <n v="0"/>
    <s v="HAIMOUDI Djamel (ALG)"/>
    <s v="ACHIK Redouane (MAR)"/>
    <s v="ETCHIALI Abdelhak (ALG)"/>
  </r>
  <r>
    <x v="19"/>
    <d v="2014-06-24T00:00:00"/>
    <n v="16"/>
    <n v="0"/>
    <s v="16:0"/>
    <s v="Evening"/>
    <s v="Group C"/>
    <s v="Arena Pantanal"/>
    <s v="Cuiaba "/>
    <s v="Japan"/>
    <n v="1"/>
    <n v="4"/>
    <s v="Away team"/>
    <s v="Colombia"/>
    <s v="Colombia"/>
    <n v="40340"/>
    <n v="1"/>
    <n v="1"/>
    <s v="PROENCA Pedro (POR)"/>
    <s v="MIRANDA Bertino (POR)"/>
    <s v="TRIGO Jose (POR)"/>
  </r>
  <r>
    <x v="19"/>
    <d v="2014-06-24T00:00:00"/>
    <n v="17"/>
    <n v="0"/>
    <s v="17:0"/>
    <s v="Evening"/>
    <s v="Group C"/>
    <s v="Estadio Castelao"/>
    <s v="Fortaleza "/>
    <s v="Greece"/>
    <n v="2"/>
    <n v="1"/>
    <s v="Home team"/>
    <s v="Cï¿½te d'Ivoire"/>
    <s v="Greece"/>
    <n v="59095"/>
    <n v="1"/>
    <n v="0"/>
    <s v="VERA Carlos (ECU)"/>
    <s v="LESCANO Christian (ECU)"/>
    <s v="ROMERO Byron (ECU)"/>
  </r>
  <r>
    <x v="19"/>
    <d v="2014-06-25T00:00:00"/>
    <n v="13"/>
    <n v="0"/>
    <s v="13:0"/>
    <s v="Noon"/>
    <s v="Group F"/>
    <s v="Estadio Beira-Rio"/>
    <s v="Porto Alegre "/>
    <s v="Nigeria"/>
    <n v="2"/>
    <n v="3"/>
    <s v="Away team"/>
    <s v="Argentina"/>
    <s v="Argentina"/>
    <n v="43285"/>
    <n v="1"/>
    <n v="2"/>
    <s v="Nicola RIZZOLI (ITA)"/>
    <s v="Renato FAVERANI (ITA)"/>
    <s v="Andrea STEFANI (ITA)"/>
  </r>
  <r>
    <x v="19"/>
    <d v="2014-06-25T00:00:00"/>
    <n v="13"/>
    <n v="0"/>
    <s v="13:0"/>
    <s v="Noon"/>
    <s v="Group F"/>
    <s v="Arena Fonte Nova"/>
    <s v="Salvador "/>
    <s v="rn&quot;&gt;Bosnia and Herzegovina"/>
    <n v="3"/>
    <n v="1"/>
    <s v="Home team"/>
    <s v="IR Iran"/>
    <s v="rn&quot;&gt;Bosnia and Herzegovina"/>
    <n v="48011"/>
    <n v="1"/>
    <n v="0"/>
    <s v="Carlos VELASCO CARBALLO (ESP)"/>
    <s v="ALONSO FERNANDEZ Roberto (ESP)"/>
    <s v="YUSTE Juan (ESP)"/>
  </r>
  <r>
    <x v="19"/>
    <d v="2014-06-25T00:00:00"/>
    <n v="16"/>
    <n v="0"/>
    <s v="16:0"/>
    <s v="Evening"/>
    <s v="Group E"/>
    <s v="Arena Amazonia"/>
    <s v="Manaus "/>
    <s v="Honduras"/>
    <n v="0"/>
    <n v="3"/>
    <s v="Away team"/>
    <s v="Switzerland"/>
    <s v="Switzerland"/>
    <n v="40322"/>
    <n v="0"/>
    <n v="2"/>
    <s v="PITANA Nestor (ARG)"/>
    <s v="MAIDANA Hernan (ARG)"/>
    <s v="BELATTI Juan Pablo (ARG)"/>
  </r>
  <r>
    <x v="19"/>
    <d v="2014-06-25T00:00:00"/>
    <n v="17"/>
    <n v="0"/>
    <s v="17:0"/>
    <s v="Evening"/>
    <s v="Group E"/>
    <s v="Estadio do Maracana"/>
    <s v="Rio De Janeiro "/>
    <s v="Ecuador"/>
    <n v="0"/>
    <n v="0"/>
    <s v="Draw"/>
    <s v="France"/>
    <s v="Draw"/>
    <n v="73749"/>
    <n v="0"/>
    <n v="0"/>
    <s v="Noumandiez DOUE (CIV)"/>
    <s v="YEO Songuifolo (CIV)"/>
    <s v="BIRUMUSHAHU Jean Claude (BDI)"/>
  </r>
  <r>
    <x v="19"/>
    <d v="2014-06-26T00:00:00"/>
    <n v="13"/>
    <n v="0"/>
    <s v="13:0"/>
    <s v="Noon"/>
    <s v="Group G"/>
    <s v="Arena Pernambuco"/>
    <s v="Recife "/>
    <s v="USA"/>
    <n v="0"/>
    <n v="1"/>
    <s v="Away team"/>
    <s v="Germany"/>
    <s v="Germany"/>
    <n v="41876"/>
    <n v="0"/>
    <n v="0"/>
    <s v="Ravshan IRMATOV (UZB)"/>
    <s v="RASULOV Abduxamidullo (UZB)"/>
    <s v="KOCHKAROV Bakhadyr (KGZ)"/>
  </r>
  <r>
    <x v="19"/>
    <d v="2014-06-26T00:00:00"/>
    <n v="13"/>
    <n v="0"/>
    <s v="13:0"/>
    <s v="Noon"/>
    <s v="Group G"/>
    <s v="Estadio Nacional"/>
    <s v="Brasilia "/>
    <s v="Portugal"/>
    <n v="2"/>
    <n v="1"/>
    <s v="Home team"/>
    <s v="Ghana"/>
    <s v="Portugal"/>
    <n v="67540"/>
    <n v="1"/>
    <n v="0"/>
    <s v="SHUKRALLA Nawaf (BHR)"/>
    <s v="TULEFAT Yaser (BHR)"/>
    <s v="SALEH Ebrahim (BHR)"/>
  </r>
  <r>
    <x v="19"/>
    <d v="2014-06-26T00:00:00"/>
    <n v="17"/>
    <n v="0"/>
    <s v="17:0"/>
    <s v="Evening"/>
    <s v="Group H"/>
    <s v="Arena de Sao Paulo"/>
    <s v="Sao Paulo "/>
    <s v="Korea Republic"/>
    <n v="0"/>
    <n v="1"/>
    <s v="Away team"/>
    <s v="Belgium"/>
    <s v="Belgium"/>
    <n v="61397"/>
    <n v="0"/>
    <n v="0"/>
    <s v="Ben WILLIAMS (AUS)"/>
    <s v="CREAM Matthew (AUS)"/>
    <s v="ANAZ Hakan (AUS)"/>
  </r>
  <r>
    <x v="19"/>
    <d v="2014-06-26T00:00:00"/>
    <n v="17"/>
    <n v="0"/>
    <s v="17:0"/>
    <s v="Evening"/>
    <s v="Group H"/>
    <s v="Arena da Baixada"/>
    <s v="Curitiba "/>
    <s v="Algeria"/>
    <n v="1"/>
    <n v="1"/>
    <s v="Draw"/>
    <s v="Russia"/>
    <s v="Draw"/>
    <n v="39311"/>
    <n v="0"/>
    <n v="1"/>
    <s v="Cï¿½neyt ï¿½AKIR (TUR)"/>
    <s v="DURAN Bahattin (TUR)"/>
    <s v="ONGUN Tarik (TUR)"/>
  </r>
  <r>
    <x v="19"/>
    <d v="2014-06-28T00:00:00"/>
    <n v="13"/>
    <n v="0"/>
    <s v="13:0"/>
    <s v="Noon"/>
    <s v="Round of 16"/>
    <s v="Estadio Mineirao"/>
    <s v="Belo Horizonte "/>
    <s v="Brazil"/>
    <n v="1"/>
    <n v="1"/>
    <s v="Draw"/>
    <s v="Chile"/>
    <s v="Draw"/>
    <n v="57714"/>
    <n v="0"/>
    <n v="0"/>
    <s v="WEBB Howard (ENG)"/>
    <s v="MULLARKEY Michael (ENG)"/>
    <s v="Darren CANN (ENG)"/>
  </r>
  <r>
    <x v="19"/>
    <d v="2014-06-28T00:00:00"/>
    <n v="17"/>
    <n v="0"/>
    <s v="17:0"/>
    <s v="Evening"/>
    <s v="Round of 16"/>
    <s v="Estadio do Maracana"/>
    <s v="Rio De Janeiro "/>
    <s v="Colombia"/>
    <n v="2"/>
    <n v="0"/>
    <s v="Home team"/>
    <s v="Uruguay"/>
    <s v="Colombia"/>
    <n v="73804"/>
    <n v="1"/>
    <n v="0"/>
    <s v="Bjï¿½rn KUIPERS (NED)"/>
    <s v="Sander VAN ROEKEL (NED)"/>
    <s v="Erwin ZEINSTRA (NED)"/>
  </r>
  <r>
    <x v="19"/>
    <d v="2014-06-30T00:00:00"/>
    <n v="13"/>
    <n v="0"/>
    <s v="13:0"/>
    <s v="Noon"/>
    <s v="Round of 16"/>
    <s v="Estadio Nacional"/>
    <s v="Brasilia "/>
    <s v="France"/>
    <n v="2"/>
    <n v="0"/>
    <s v="Home team"/>
    <s v="Nigeria"/>
    <s v="France"/>
    <n v="67882"/>
    <n v="0"/>
    <n v="0"/>
    <s v="GEIGER Mark (USA)"/>
    <s v="HURD Sean (USA)"/>
    <s v="FLETCHER Joe (CAN)"/>
  </r>
  <r>
    <x v="19"/>
    <d v="2014-06-30T00:00:00"/>
    <n v="17"/>
    <n v="0"/>
    <s v="17:0"/>
    <s v="Evening"/>
    <s v="Round of 16"/>
    <s v="Estadio Beira-Rio"/>
    <s v="Porto Alegre "/>
    <s v="Germany"/>
    <n v="2"/>
    <n v="1"/>
    <s v="Home team"/>
    <s v="Algeria"/>
    <s v="Germany"/>
    <m/>
    <n v="0"/>
    <n v="0"/>
    <s v="RICCI Sandro (BRA)"/>
    <s v="DE CARVALHO Emerson (BRA)"/>
    <s v="VAN GASSE Marcelo (BRA)"/>
  </r>
  <r>
    <x v="19"/>
    <d v="2014-07-04T00:00:00"/>
    <n v="17"/>
    <n v="0"/>
    <s v="17:0"/>
    <s v="Evening"/>
    <s v="Quarter-finals"/>
    <s v="Estadio Castelao"/>
    <s v="Fortaleza "/>
    <s v="Brazil"/>
    <n v="2"/>
    <n v="1"/>
    <s v="Home team"/>
    <s v="Colombia"/>
    <s v="Brazil"/>
    <n v="60342"/>
    <n v="1"/>
    <n v="0"/>
    <s v="Carlos VELASCO CARBALLO (ESP)"/>
    <s v="ALONSO FERNANDEZ Roberto (ESP)"/>
    <s v="YUSTE Juan (ESP)"/>
  </r>
  <r>
    <x v="19"/>
    <d v="2014-07-04T00:00:00"/>
    <n v="13"/>
    <n v="0"/>
    <s v="13:0"/>
    <s v="Noon"/>
    <s v="Quarter-finals"/>
    <s v="Estadio do Maracana"/>
    <s v="Rio De Janeiro "/>
    <s v="France"/>
    <n v="0"/>
    <n v="1"/>
    <s v="Away team"/>
    <s v="Germany"/>
    <s v="Germany"/>
    <n v="74240"/>
    <n v="0"/>
    <n v="1"/>
    <s v="PITANA Nestor (ARG)"/>
    <s v="MAIDANA Hernan (ARG)"/>
    <s v="BELATTI Juan Pablo (ARG)"/>
  </r>
  <r>
    <x v="19"/>
    <d v="2014-07-08T00:00:00"/>
    <n v="17"/>
    <n v="0"/>
    <s v="17:0"/>
    <s v="Evening"/>
    <s v="Semi-finals"/>
    <s v="Estadio Mineirao"/>
    <s v="Belo Horizonte "/>
    <s v="Brazil"/>
    <n v="1"/>
    <n v="7"/>
    <s v="Away team"/>
    <s v="Germany"/>
    <s v="Germany"/>
    <n v="58141"/>
    <n v="0"/>
    <n v="5"/>
    <s v="RODRIGUEZ Marco (MEX)"/>
    <s v="TORRENTERA Marvin (MEX)"/>
    <s v="QUINTERO Marcos (MEX)"/>
  </r>
  <r>
    <x v="19"/>
    <d v="2014-07-12T00:00:00"/>
    <n v="17"/>
    <n v="0"/>
    <s v="17:0"/>
    <s v="Evening"/>
    <s v="Play-off for third place"/>
    <s v="Estadio Nacional"/>
    <s v="Brasilia "/>
    <s v="Brazil"/>
    <n v="0"/>
    <n v="3"/>
    <s v="Away team"/>
    <s v="Netherlands"/>
    <s v="Netherlands"/>
    <n v="68034"/>
    <n v="0"/>
    <n v="2"/>
    <s v="HAIMOUDI Djamel (ALG)"/>
    <s v="ACHIK Redouane (MAR)"/>
    <s v="ETCHIALI Abdelhak (ALG)"/>
  </r>
  <r>
    <x v="19"/>
    <d v="2014-07-13T00:00:00"/>
    <n v="16"/>
    <n v="0"/>
    <s v="16:0"/>
    <s v="Evening"/>
    <s v="Final"/>
    <s v="Estadio do Maracana"/>
    <s v="Rio De Janeiro "/>
    <s v="Germany"/>
    <n v="1"/>
    <n v="0"/>
    <s v="Home team"/>
    <s v="Argentina"/>
    <s v="Germany"/>
    <n v="74738"/>
    <n v="0"/>
    <n v="0"/>
    <s v="Nicola RIZZOLI (ITA)"/>
    <s v="Renato FAVERANI (ITA)"/>
    <s v="Andrea STEFANI (ITA)"/>
  </r>
  <r>
    <x v="19"/>
    <d v="2014-07-09T00:00:00"/>
    <n v="17"/>
    <n v="0"/>
    <s v="17:0"/>
    <s v="Evening"/>
    <s v="Semi-finals"/>
    <s v="Arena de Sao Paulo"/>
    <s v="Sao Paulo "/>
    <s v="Netherlands"/>
    <n v="0"/>
    <n v="0"/>
    <s v="Draw"/>
    <s v="Argentina"/>
    <s v="Draw"/>
    <n v="63267"/>
    <n v="0"/>
    <n v="0"/>
    <s v="Cï¿½neyt ï¿½AKIR (TUR)"/>
    <s v="DURAN Bahattin (TUR)"/>
    <s v="ONGUN Tarik (TUR)"/>
  </r>
  <r>
    <x v="19"/>
    <d v="2014-07-05T00:00:00"/>
    <n v="17"/>
    <n v="0"/>
    <s v="17:0"/>
    <s v="Evening"/>
    <s v="Quarter-finals"/>
    <s v="Arena Fonte Nova"/>
    <s v="Salvador "/>
    <s v="Netherlands"/>
    <n v="0"/>
    <n v="0"/>
    <s v="Draw"/>
    <s v="Costa Rica"/>
    <s v="Draw"/>
    <n v="51179"/>
    <n v="0"/>
    <n v="0"/>
    <s v="Ravshan IRMATOV (UZB)"/>
    <s v="RASULOV Abduxamidullo (UZB)"/>
    <s v="KOCHKAROV Bakhadyr (KGZ)"/>
  </r>
  <r>
    <x v="19"/>
    <d v="2014-07-05T00:00:00"/>
    <n v="13"/>
    <n v="0"/>
    <s v="13:0"/>
    <s v="Noon"/>
    <s v="Quarter-finals"/>
    <s v="Estadio Nacional"/>
    <s v="Brasilia "/>
    <s v="Argentina"/>
    <n v="1"/>
    <n v="0"/>
    <s v="Home team"/>
    <s v="Belgium"/>
    <s v="Argentina"/>
    <n v="68551"/>
    <n v="1"/>
    <n v="0"/>
    <s v="Nicola RIZZOLI (ITA)"/>
    <s v="Renato FAVERANI (ITA)"/>
    <s v="Andrea STEFANI (ITA)"/>
  </r>
  <r>
    <x v="19"/>
    <d v="2014-06-29T00:00:00"/>
    <n v="13"/>
    <n v="0"/>
    <s v="13:0"/>
    <s v="Noon"/>
    <s v="Round of 16"/>
    <s v="Estadio Castelao"/>
    <s v="Fortaleza "/>
    <s v="Netherlands"/>
    <n v="2"/>
    <n v="1"/>
    <s v="Home team"/>
    <s v="Mexico"/>
    <s v="Netherlands"/>
    <n v="58817"/>
    <n v="0"/>
    <n v="0"/>
    <s v="PROENCA Pedro (POR)"/>
    <s v="MIRANDA Bertino (POR)"/>
    <s v="TRIGO Jose (POR)"/>
  </r>
  <r>
    <x v="19"/>
    <d v="2014-06-29T00:00:00"/>
    <n v="17"/>
    <n v="0"/>
    <s v="17:0"/>
    <s v="Evening"/>
    <s v="Round of 16"/>
    <s v="Arena Pernambuco"/>
    <s v="Recife "/>
    <s v="Costa Rica"/>
    <n v="1"/>
    <n v="1"/>
    <s v="Draw"/>
    <s v="Greece"/>
    <s v="Draw"/>
    <n v="41242"/>
    <n v="0"/>
    <n v="0"/>
    <s v="Ben WILLIAMS (AUS)"/>
    <s v="CREAM Matthew (AUS)"/>
    <s v="ANAZ Hakan (AUS)"/>
  </r>
  <r>
    <x v="19"/>
    <d v="2014-07-01T00:00:00"/>
    <n v="13"/>
    <n v="0"/>
    <s v="13:0"/>
    <s v="Noon"/>
    <s v="Round of 16"/>
    <s v="Arena de Sao Paulo"/>
    <s v="Sao Paulo "/>
    <s v="Argentina"/>
    <n v="1"/>
    <n v="0"/>
    <s v="Home team"/>
    <s v="Switzerland"/>
    <s v="Argentina"/>
    <n v="63255"/>
    <n v="0"/>
    <n v="0"/>
    <s v="ERIKSSON Jonas (SWE)"/>
    <s v="KLASENIUS Mathias (SWE)"/>
    <s v="WARNMARK Daniel (SWE)"/>
  </r>
  <r>
    <x v="19"/>
    <d v="2014-07-01T00:00:00"/>
    <n v="17"/>
    <n v="0"/>
    <s v="17:0"/>
    <s v="Evening"/>
    <s v="Round of 16"/>
    <s v="Arena Fonte Nova"/>
    <s v="Salvador "/>
    <s v="Belgium"/>
    <n v="2"/>
    <n v="1"/>
    <s v="Home team"/>
    <s v="USA"/>
    <s v="Belgium"/>
    <n v="51227"/>
    <n v="0"/>
    <n v="0"/>
    <s v="HAIMOUDI Djamel (ALG)"/>
    <s v="ACHIK Redouane (MAR)"/>
    <s v="ETCHIALI Abdelhak (ALG)"/>
  </r>
  <r>
    <x v="19"/>
    <d v="2014-06-28T00:00:00"/>
    <n v="13"/>
    <n v="0"/>
    <s v="13:0"/>
    <s v="Noon"/>
    <s v="Round of 16"/>
    <s v="Estadio Mineirao"/>
    <s v="Belo Horizonte "/>
    <s v="Brazil"/>
    <n v="1"/>
    <n v="1"/>
    <s v="Draw"/>
    <s v="Chile"/>
    <s v="Draw"/>
    <n v="57714"/>
    <n v="0"/>
    <n v="0"/>
    <s v="WEBB Howard (ENG)"/>
    <s v="MULLARKEY Michael (ENG)"/>
    <s v="Darren CANN (ENG)"/>
  </r>
  <r>
    <x v="19"/>
    <d v="2014-06-28T00:00:00"/>
    <n v="17"/>
    <n v="0"/>
    <s v="17:0"/>
    <s v="Evening"/>
    <s v="Round of 16"/>
    <s v="Estadio do Maracana"/>
    <s v="Rio De Janeiro "/>
    <s v="Colombia"/>
    <n v="2"/>
    <n v="0"/>
    <s v="Home team"/>
    <s v="Uruguay"/>
    <s v="Colombia"/>
    <n v="73804"/>
    <n v="1"/>
    <n v="0"/>
    <s v="Bjï¿½rn KUIPERS (NED)"/>
    <s v="Sander VAN ROEKEL (NED)"/>
    <s v="Erwin ZEINSTRA (NED)"/>
  </r>
  <r>
    <x v="19"/>
    <d v="2014-06-29T00:00:00"/>
    <n v="13"/>
    <n v="0"/>
    <s v="13:0"/>
    <s v="Noon"/>
    <s v="Round of 16"/>
    <s v="Estadio Castelao"/>
    <s v="Fortaleza "/>
    <s v="Netherlands"/>
    <n v="2"/>
    <n v="1"/>
    <s v="Home team"/>
    <s v="Mexico"/>
    <s v="Netherlands"/>
    <n v="58817"/>
    <n v="0"/>
    <n v="0"/>
    <s v="PROENCA Pedro (POR)"/>
    <s v="MIRANDA Bertino (POR)"/>
    <s v="TRIGO Jose (POR)"/>
  </r>
  <r>
    <x v="19"/>
    <d v="2014-06-29T00:00:00"/>
    <n v="17"/>
    <n v="0"/>
    <s v="17:0"/>
    <s v="Evening"/>
    <s v="Round of 16"/>
    <s v="Arena Pernambuco"/>
    <s v="Recife "/>
    <s v="Costa Rica"/>
    <n v="1"/>
    <n v="1"/>
    <s v="Draw"/>
    <s v="Greece"/>
    <s v="Draw"/>
    <n v="41242"/>
    <n v="0"/>
    <n v="0"/>
    <s v="Ben WILLIAMS (AUS)"/>
    <s v="CREAM Matthew (AUS)"/>
    <s v="ANAZ Hakan (AUS)"/>
  </r>
  <r>
    <x v="19"/>
    <d v="2014-06-30T00:00:00"/>
    <n v="13"/>
    <n v="0"/>
    <s v="13:0"/>
    <s v="Noon"/>
    <s v="Round of 16"/>
    <s v="Estadio Nacional"/>
    <s v="Brasilia "/>
    <s v="France"/>
    <n v="2"/>
    <n v="0"/>
    <s v="Home team"/>
    <s v="Nigeria"/>
    <s v="France"/>
    <n v="67882"/>
    <n v="0"/>
    <n v="0"/>
    <s v="GEIGER Mark (USA)"/>
    <s v="HURD Sean (USA)"/>
    <s v="FLETCHER Joe (CAN)"/>
  </r>
  <r>
    <x v="19"/>
    <d v="2014-06-30T00:00:00"/>
    <n v="17"/>
    <n v="0"/>
    <s v="17:0"/>
    <s v="Evening"/>
    <s v="Round of 16"/>
    <s v="Estadio Beira-Rio"/>
    <s v="Porto Alegre "/>
    <s v="Germany"/>
    <n v="2"/>
    <n v="1"/>
    <s v="Home team"/>
    <s v="Algeria"/>
    <s v="Germany"/>
    <m/>
    <n v="0"/>
    <n v="0"/>
    <s v="RICCI Sandro (BRA)"/>
    <s v="DE CARVALHO Emerson (BRA)"/>
    <s v="VAN GASSE Marcelo (BRA)"/>
  </r>
  <r>
    <x v="19"/>
    <d v="2014-07-01T00:00:00"/>
    <n v="13"/>
    <n v="0"/>
    <s v="13:0"/>
    <s v="Noon"/>
    <s v="Round of 16"/>
    <s v="Arena de Sao Paulo"/>
    <s v="Sao Paulo "/>
    <s v="Argentina"/>
    <n v="1"/>
    <n v="0"/>
    <s v="Home team"/>
    <s v="Switzerland"/>
    <s v="Argentina"/>
    <n v="63255"/>
    <n v="0"/>
    <n v="0"/>
    <s v="ERIKSSON Jonas (SWE)"/>
    <s v="KLASENIUS Mathias (SWE)"/>
    <s v="WARNMARK Daniel (SWE)"/>
  </r>
  <r>
    <x v="19"/>
    <d v="2014-07-01T00:00:00"/>
    <n v="17"/>
    <n v="0"/>
    <s v="17:0"/>
    <s v="Evening"/>
    <s v="Round of 16"/>
    <s v="Arena Fonte Nova"/>
    <s v="Salvador "/>
    <s v="Belgium"/>
    <n v="2"/>
    <n v="1"/>
    <s v="Home team"/>
    <s v="USA"/>
    <s v="Belgium"/>
    <n v="51227"/>
    <n v="0"/>
    <n v="0"/>
    <s v="HAIMOUDI Djamel (ALG)"/>
    <s v="ACHIK Redouane (MAR)"/>
    <s v="ETCHIALI Abdelhak (ALG)"/>
  </r>
  <r>
    <x v="19"/>
    <d v="2014-07-04T00:00:00"/>
    <n v="13"/>
    <n v="0"/>
    <s v="13:0"/>
    <s v="Noon"/>
    <s v="Quarter-finals"/>
    <s v="Estadio do Maracana"/>
    <s v="Rio De Janeiro "/>
    <s v="France"/>
    <n v="0"/>
    <n v="1"/>
    <s v="Away team"/>
    <s v="Germany"/>
    <s v="Germany"/>
    <n v="74240"/>
    <n v="0"/>
    <n v="1"/>
    <s v="PITANA Nestor (ARG)"/>
    <s v="MAIDANA Hernan (ARG)"/>
    <s v="BELATTI Juan Pablo (ARG)"/>
  </r>
  <r>
    <x v="19"/>
    <d v="2014-07-04T00:00:00"/>
    <n v="17"/>
    <n v="0"/>
    <s v="17:0"/>
    <s v="Evening"/>
    <s v="Quarter-finals"/>
    <s v="Estadio Castelao"/>
    <s v="Fortaleza "/>
    <s v="Brazil"/>
    <n v="2"/>
    <n v="1"/>
    <s v="Home team"/>
    <s v="Colombia"/>
    <s v="Brazil"/>
    <n v="60342"/>
    <n v="1"/>
    <n v="0"/>
    <s v="Carlos VELASCO CARBALLO (ESP)"/>
    <s v="ALONSO FERNANDEZ Roberto (ESP)"/>
    <s v="YUSTE Juan (ESP)"/>
  </r>
  <r>
    <x v="19"/>
    <d v="2014-07-05T00:00:00"/>
    <n v="13"/>
    <n v="0"/>
    <s v="13:0"/>
    <s v="Noon"/>
    <s v="Quarter-finals"/>
    <s v="Estadio Nacional"/>
    <s v="Brasilia "/>
    <s v="Argentina"/>
    <n v="1"/>
    <n v="0"/>
    <s v="Home team"/>
    <s v="Belgium"/>
    <s v="Argentina"/>
    <n v="68551"/>
    <n v="1"/>
    <n v="0"/>
    <s v="Nicola RIZZOLI (ITA)"/>
    <s v="Renato FAVERANI (ITA)"/>
    <s v="Andrea STEFANI (ITA)"/>
  </r>
  <r>
    <x v="19"/>
    <d v="2014-07-05T00:00:00"/>
    <n v="17"/>
    <n v="0"/>
    <s v="17:0"/>
    <s v="Evening"/>
    <s v="Quarter-finals"/>
    <s v="Arena Fonte Nova"/>
    <s v="Salvador "/>
    <s v="Netherlands"/>
    <n v="0"/>
    <n v="0"/>
    <s v="Draw"/>
    <s v="Costa Rica"/>
    <s v="Draw"/>
    <n v="51179"/>
    <n v="0"/>
    <n v="0"/>
    <s v="Ravshan IRMATOV (UZB)"/>
    <s v="RASULOV Abduxamidullo (UZB)"/>
    <s v="KOCHKAROV Bakhadyr (KGZ)"/>
  </r>
  <r>
    <x v="19"/>
    <d v="2014-07-08T00:00:00"/>
    <n v="17"/>
    <n v="0"/>
    <s v="17:0"/>
    <s v="Evening"/>
    <s v="Semi-finals"/>
    <s v="Estadio Mineirao"/>
    <s v="Belo Horizonte "/>
    <s v="Brazil"/>
    <n v="1"/>
    <n v="7"/>
    <s v="Away team"/>
    <s v="Germany"/>
    <s v="Germany"/>
    <n v="58141"/>
    <n v="0"/>
    <n v="5"/>
    <s v="RODRIGUEZ Marco (MEX)"/>
    <s v="TORRENTERA Marvin (MEX)"/>
    <s v="QUINTERO Marcos (MEX)"/>
  </r>
  <r>
    <x v="19"/>
    <d v="2014-07-09T00:00:00"/>
    <n v="17"/>
    <n v="0"/>
    <s v="17:0"/>
    <s v="Evening"/>
    <s v="Semi-finals"/>
    <s v="Arena de Sao Paulo"/>
    <s v="Sao Paulo "/>
    <s v="Netherlands"/>
    <n v="0"/>
    <n v="0"/>
    <s v="Draw"/>
    <s v="Argentina"/>
    <s v="Draw"/>
    <n v="63267"/>
    <n v="0"/>
    <n v="0"/>
    <s v="Cï¿½neyt ï¿½AKIR (TUR)"/>
    <s v="DURAN Bahattin (TUR)"/>
    <s v="ONGUN Tarik (TUR)"/>
  </r>
  <r>
    <x v="19"/>
    <d v="2014-07-12T00:00:00"/>
    <n v="17"/>
    <n v="0"/>
    <s v="17:0"/>
    <s v="Evening"/>
    <s v="Play-off for third place"/>
    <s v="Estadio Nacional"/>
    <s v="Brasilia "/>
    <s v="Brazil"/>
    <n v="0"/>
    <n v="3"/>
    <s v="Away team"/>
    <s v="Netherlands"/>
    <s v="Netherlands"/>
    <n v="68034"/>
    <n v="0"/>
    <n v="2"/>
    <s v="HAIMOUDI Djamel (ALG)"/>
    <s v="ACHIK Redouane (MAR)"/>
    <s v="ETCHIALI Abdelhak (ALG)"/>
  </r>
  <r>
    <x v="19"/>
    <d v="2014-07-13T00:00:00"/>
    <n v="16"/>
    <n v="0"/>
    <s v="16:0"/>
    <s v="Evening"/>
    <s v="Final"/>
    <s v="Estadio do Maracana"/>
    <s v="Rio De Janeiro "/>
    <s v="Germany"/>
    <n v="1"/>
    <n v="0"/>
    <s v="Home team"/>
    <s v="Argentina"/>
    <s v="Germany"/>
    <n v="74738"/>
    <n v="0"/>
    <n v="0"/>
    <s v="Nicola RIZZOLI (ITA)"/>
    <s v="Renato FAVERANI (ITA)"/>
    <s v="Andrea STEFANI (ITA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2CB8B-C7EF-4AEA-A42A-A0BF7329A11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21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ttendanc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CB505-1ADA-4AF2-AFA3-13BE12144346}" name="Table1" displayName="Table1" ref="A1:V853" totalsRowShown="0">
  <autoFilter ref="A1:V853" xr:uid="{2FCCB505-1ADA-4AF2-AFA3-13BE12144346}"/>
  <sortState xmlns:xlrd2="http://schemas.microsoft.com/office/spreadsheetml/2017/richdata2" ref="A2:V853">
    <sortCondition ref="N2:N853"/>
  </sortState>
  <tableColumns count="22">
    <tableColumn id="1" xr3:uid="{EAC5487B-2E55-4F32-88F2-1ED983AC27FA}" name="Year"/>
    <tableColumn id="2" xr3:uid="{229E13C5-4A1D-42F6-A812-A8996052E7D8}" name="Date"/>
    <tableColumn id="17" xr3:uid="{8326278B-3DFB-4649-919C-D34A83C76BEE}" name="Time"/>
    <tableColumn id="19" xr3:uid="{3115352C-B62C-4943-AD7D-18995E63C21C}" name="Time to hours"/>
    <tableColumn id="20" xr3:uid="{D35CDB86-D870-4817-B45F-22E62144DB7A}" name="Time2" dataDxfId="13">
      <calculatedColumnFormula>_xlfn.CONCAT(Table1[[#This Row],[Time]],":",Table1[[#This Row],[Time to hours]])</calculatedColumnFormula>
    </tableColumn>
    <tableColumn id="18" xr3:uid="{867E24AE-EED5-421A-B393-0B9F836FF7F4}" name="Time Classification" dataDxfId="12"/>
    <tableColumn id="3" xr3:uid="{FE71C2EA-E559-4974-B468-E52BEEE8FDD5}" name="Stage"/>
    <tableColumn id="4" xr3:uid="{9AE42107-CA47-461E-A52C-7E54C4D252FB}" name="Stadium"/>
    <tableColumn id="5" xr3:uid="{EC133E43-4FDD-427B-9234-26F5E2124B41}" name="City"/>
    <tableColumn id="6" xr3:uid="{68D5AA96-E583-4E38-8789-8881840E7875}" name="Home Team Name"/>
    <tableColumn id="7" xr3:uid="{0E95E389-C6A9-459B-8CC5-7CA68AE2EA7D}" name="Home Team Goals"/>
    <tableColumn id="8" xr3:uid="{3F6CD152-9B5A-4FCC-B899-D698A06F5170}" name="Away Team Goals"/>
    <tableColumn id="16" xr3:uid="{22A1EF3D-7709-4FAD-A0E9-1068D4DEED7C}" name="Winning Team" dataDxfId="11">
      <calculatedColumnFormula array="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calculatedColumnFormula>
    </tableColumn>
    <tableColumn id="26" xr3:uid="{B7EA3354-1A8A-4632-A242-5191D1920A50}" name="winning team home team" dataDxfId="10">
      <calculatedColumnFormula>IF(Table1[[#This Row],[Winning Team]]="Home team",1,0)</calculatedColumnFormula>
    </tableColumn>
    <tableColumn id="9" xr3:uid="{A052349A-3B40-40DE-9AF6-D82D846433E0}" name="Away Team Name"/>
    <tableColumn id="21" xr3:uid="{AF94A606-95AA-4C95-A5E6-4F4311125158}" name="Winning country name" dataDxfId="9">
      <calculatedColumnFormula array="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calculatedColumnFormula>
    </tableColumn>
    <tableColumn id="10" xr3:uid="{5737C2A7-C092-42BF-AD4A-B8DC5DB5F7CF}" name="Attendance"/>
    <tableColumn id="11" xr3:uid="{DA30A264-B97B-4940-B7E5-7F0417647BC3}" name="Half-time Home Goals"/>
    <tableColumn id="12" xr3:uid="{7CE327DE-DC06-4BEB-BE37-2250DA9DD5E1}" name="Half-time Away Goals"/>
    <tableColumn id="13" xr3:uid="{11F54F99-C72C-4EF7-9ADC-B0F1B47DE583}" name="Referee"/>
    <tableColumn id="14" xr3:uid="{96483911-E6D1-473E-A6B8-2EC3A39A24B3}" name="Assistant 1"/>
    <tableColumn id="15" xr3:uid="{9942A9BE-B67C-4985-AB6D-1AF87C2E82FB}" name="Assistant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11BD1-ED50-4ECB-8D2F-C3C09D60CE61}" name="Table3" displayName="Table3" ref="A1:B16" totalsRowShown="0" headerRowDxfId="8" dataDxfId="6" headerRowBorderDxfId="7" tableBorderDxfId="5">
  <autoFilter ref="A1:B16" xr:uid="{56F11BD1-ED50-4ECB-8D2F-C3C09D60CE61}"/>
  <tableColumns count="2">
    <tableColumn id="1" xr3:uid="{7DC931CC-B976-4139-9F86-CDB6A3820181}" name="Column1" dataDxfId="4"/>
    <tableColumn id="2" xr3:uid="{D4A68E0D-EE46-4483-8E80-84BBF8150697}" name="Column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AC215-9B8C-4CF3-A307-FB13CAFCEE86}" name="Table4" displayName="Table4" ref="A3:D15" totalsRowShown="0" headerRowDxfId="2">
  <autoFilter ref="A3:D15" xr:uid="{162AC215-9B8C-4CF3-A307-FB13CAFCEE86}"/>
  <tableColumns count="4">
    <tableColumn id="1" xr3:uid="{AEBF6166-687A-4A60-8840-95481AF2B348}" name="Column1"/>
    <tableColumn id="2" xr3:uid="{3EA68220-C27B-465A-8EAF-8AECEDC6F87C}" name="Column2"/>
    <tableColumn id="3" xr3:uid="{5C8080DF-EB37-4D2B-80EE-186F5A8C908D}" name="Column3"/>
    <tableColumn id="4" xr3:uid="{D624BC1C-1582-4C8A-95DA-3AE4D9B6ACE3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39EDE-7183-4EA4-B3C1-1C6DD5A3A6DA}" name="Table2" displayName="Table2" ref="A1:E33" totalsRowShown="0">
  <autoFilter ref="A1:E33" xr:uid="{BD039EDE-7183-4EA4-B3C1-1C6DD5A3A6DA}"/>
  <tableColumns count="5">
    <tableColumn id="1" xr3:uid="{6BDD740F-67F2-4B7E-964D-ADBC60C04ADB}" name="Timeline"/>
    <tableColumn id="2" xr3:uid="{BC0A4D58-CFE4-4EA7-BD3A-9C04C3C8CA75}" name="Values"/>
    <tableColumn id="3" xr3:uid="{95E68437-D65C-4825-93E9-8CA829C6DD1C}" name="Forecast">
      <calculatedColumnFormula>_xlfn.FORECAST.ETS(A2,$B$2:$B$23,$A$2:$A$23,1,1)</calculatedColumnFormula>
    </tableColumn>
    <tableColumn id="4" xr3:uid="{7D26583A-4C89-4696-8216-F102C399C2BD}" name="Lower Confidence Bound" dataDxfId="1">
      <calculatedColumnFormula>C2-_xlfn.FORECAST.ETS.CONFINT(A2,$B$2:$B$23,$A$2:$A$23,0.95,1,1)</calculatedColumnFormula>
    </tableColumn>
    <tableColumn id="5" xr3:uid="{3B8D229D-6F7A-4255-A5AE-929769D9D70C}" name="Upper Confidence Bound" dataDxfId="0">
      <calculatedColumnFormula>C2+_xlfn.FORECAST.ETS.CONFINT(A2,$B$2:$B$23,$A$2:$A$23,0.95,1,1)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349F-EDD3-44C8-8235-9E274B7D969D}">
  <dimension ref="A1:V853"/>
  <sheetViews>
    <sheetView tabSelected="1" zoomScale="130" zoomScaleNormal="130" workbookViewId="0">
      <selection activeCell="D308" sqref="D308"/>
    </sheetView>
  </sheetViews>
  <sheetFormatPr defaultRowHeight="14.4" x14ac:dyDescent="0.3"/>
  <cols>
    <col min="1" max="1" width="13.5546875" customWidth="1"/>
    <col min="2" max="5" width="19.77734375" customWidth="1"/>
    <col min="6" max="6" width="19.33203125" customWidth="1"/>
    <col min="7" max="7" width="18.88671875" customWidth="1"/>
    <col min="8" max="8" width="21.21875" customWidth="1"/>
    <col min="9" max="9" width="18.44140625" customWidth="1"/>
    <col min="10" max="10" width="18" customWidth="1"/>
    <col min="11" max="12" width="17.6640625" customWidth="1"/>
    <col min="13" max="13" width="18.109375" customWidth="1"/>
    <col min="14" max="14" width="27.109375" customWidth="1"/>
    <col min="15" max="15" width="24.21875" bestFit="1" customWidth="1"/>
    <col min="16" max="16" width="24.21875" customWidth="1"/>
    <col min="17" max="17" width="21.109375" customWidth="1"/>
    <col min="18" max="18" width="20.77734375" customWidth="1"/>
    <col min="19" max="21" width="35.6640625" bestFit="1" customWidth="1"/>
    <col min="22" max="22" width="26.77734375" customWidth="1"/>
  </cols>
  <sheetData>
    <row r="1" spans="1:22" x14ac:dyDescent="0.3">
      <c r="A1" t="s">
        <v>0</v>
      </c>
      <c r="B1" t="s">
        <v>1112</v>
      </c>
      <c r="C1" t="s">
        <v>1113</v>
      </c>
      <c r="D1" t="s">
        <v>1115</v>
      </c>
      <c r="E1" t="s">
        <v>1120</v>
      </c>
      <c r="F1" t="s">
        <v>1114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1111</v>
      </c>
      <c r="N1" t="s">
        <v>1146</v>
      </c>
      <c r="O1" t="s">
        <v>7</v>
      </c>
      <c r="P1" t="s">
        <v>1121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3">
      <c r="A2">
        <v>1934</v>
      </c>
      <c r="B2" s="1">
        <v>12570</v>
      </c>
      <c r="C2">
        <v>16</v>
      </c>
      <c r="D2">
        <v>30</v>
      </c>
      <c r="E2" t="str">
        <f>_xlfn.CONCAT(Table1[[#This Row],[Time]],":",Table1[[#This Row],[Time to hours]])</f>
        <v>16:30</v>
      </c>
      <c r="F2" t="s">
        <v>1117</v>
      </c>
      <c r="G2" t="s">
        <v>102</v>
      </c>
      <c r="H2" t="s">
        <v>79</v>
      </c>
      <c r="I2" t="s">
        <v>80</v>
      </c>
      <c r="J2" t="s">
        <v>93</v>
      </c>
      <c r="K2">
        <v>1</v>
      </c>
      <c r="L2">
        <v>1</v>
      </c>
      <c r="M2" t="str" cm="1">
        <f t="array" ref="M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">
        <f>IF(Table1[[#This Row],[Winning Team]]="Home team",1,0)</f>
        <v>0</v>
      </c>
      <c r="O2" t="s">
        <v>87</v>
      </c>
      <c r="P2" t="str" cm="1">
        <f t="array" ref="P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">
        <v>35000</v>
      </c>
      <c r="R2">
        <v>0</v>
      </c>
      <c r="S2">
        <v>0</v>
      </c>
      <c r="T2" t="s">
        <v>58</v>
      </c>
      <c r="U2" t="s">
        <v>96</v>
      </c>
      <c r="V2" t="s">
        <v>90</v>
      </c>
    </row>
    <row r="3" spans="1:22" x14ac:dyDescent="0.3">
      <c r="A3">
        <v>1938</v>
      </c>
      <c r="B3" s="1">
        <v>14035</v>
      </c>
      <c r="C3">
        <v>17</v>
      </c>
      <c r="D3">
        <v>0</v>
      </c>
      <c r="E3" t="str">
        <f>_xlfn.CONCAT(Table1[[#This Row],[Time]],":",Table1[[#This Row],[Time to hours]])</f>
        <v>17:0</v>
      </c>
      <c r="F3" t="s">
        <v>1117</v>
      </c>
      <c r="G3" t="s">
        <v>105</v>
      </c>
      <c r="H3" t="s">
        <v>106</v>
      </c>
      <c r="I3" t="s">
        <v>107</v>
      </c>
      <c r="J3" t="s">
        <v>68</v>
      </c>
      <c r="K3">
        <v>1</v>
      </c>
      <c r="L3">
        <v>1</v>
      </c>
      <c r="M3" t="str" cm="1">
        <f t="array" ref="M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">
        <f>IF(Table1[[#This Row],[Winning Team]]="Home team",1,0)</f>
        <v>0</v>
      </c>
      <c r="O3" t="s">
        <v>81</v>
      </c>
      <c r="P3" t="str" cm="1">
        <f t="array" ref="P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">
        <v>27152</v>
      </c>
      <c r="R3">
        <v>0</v>
      </c>
      <c r="S3">
        <v>0</v>
      </c>
      <c r="T3" t="s">
        <v>38</v>
      </c>
      <c r="U3" t="s">
        <v>108</v>
      </c>
      <c r="V3" t="s">
        <v>56</v>
      </c>
    </row>
    <row r="4" spans="1:22" x14ac:dyDescent="0.3">
      <c r="A4">
        <v>1938</v>
      </c>
      <c r="B4" s="1">
        <v>14036</v>
      </c>
      <c r="C4">
        <v>17</v>
      </c>
      <c r="D4">
        <v>0</v>
      </c>
      <c r="E4" t="str">
        <f>_xlfn.CONCAT(Table1[[#This Row],[Time]],":",Table1[[#This Row],[Time to hours]])</f>
        <v>17:0</v>
      </c>
      <c r="F4" t="s">
        <v>1117</v>
      </c>
      <c r="G4" t="s">
        <v>105</v>
      </c>
      <c r="H4" t="s">
        <v>119</v>
      </c>
      <c r="I4" t="s">
        <v>120</v>
      </c>
      <c r="J4" t="s">
        <v>121</v>
      </c>
      <c r="K4">
        <v>3</v>
      </c>
      <c r="L4">
        <v>3</v>
      </c>
      <c r="M4" t="str" cm="1">
        <f t="array" ref="M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">
        <f>IF(Table1[[#This Row],[Winning Team]]="Home team",1,0)</f>
        <v>0</v>
      </c>
      <c r="O4" t="s">
        <v>36</v>
      </c>
      <c r="P4" t="str" cm="1">
        <f t="array" ref="P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">
        <v>7000</v>
      </c>
      <c r="R4">
        <v>0</v>
      </c>
      <c r="S4">
        <v>0</v>
      </c>
      <c r="T4" t="s">
        <v>100</v>
      </c>
      <c r="U4" t="s">
        <v>122</v>
      </c>
      <c r="V4" t="s">
        <v>123</v>
      </c>
    </row>
    <row r="5" spans="1:22" x14ac:dyDescent="0.3">
      <c r="A5">
        <v>1938</v>
      </c>
      <c r="B5" s="1">
        <v>14043</v>
      </c>
      <c r="C5">
        <v>17</v>
      </c>
      <c r="D5">
        <v>0</v>
      </c>
      <c r="E5" t="str">
        <f>_xlfn.CONCAT(Table1[[#This Row],[Time]],":",Table1[[#This Row],[Time to hours]])</f>
        <v>17:0</v>
      </c>
      <c r="F5" t="s">
        <v>1117</v>
      </c>
      <c r="G5" t="s">
        <v>102</v>
      </c>
      <c r="H5" t="s">
        <v>140</v>
      </c>
      <c r="I5" t="s">
        <v>141</v>
      </c>
      <c r="J5" t="s">
        <v>31</v>
      </c>
      <c r="K5">
        <v>1</v>
      </c>
      <c r="L5">
        <v>1</v>
      </c>
      <c r="M5" t="str" cm="1">
        <f t="array" ref="M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5">
        <f>IF(Table1[[#This Row],[Winning Team]]="Home team",1,0)</f>
        <v>0</v>
      </c>
      <c r="O5" t="s">
        <v>99</v>
      </c>
      <c r="P5" t="str" cm="1">
        <f t="array" ref="P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5">
        <v>22021</v>
      </c>
      <c r="R5">
        <v>0</v>
      </c>
      <c r="S5">
        <v>0</v>
      </c>
      <c r="T5" t="s">
        <v>142</v>
      </c>
      <c r="U5" t="s">
        <v>100</v>
      </c>
      <c r="V5" t="s">
        <v>113</v>
      </c>
    </row>
    <row r="6" spans="1:22" x14ac:dyDescent="0.3">
      <c r="A6">
        <v>1950</v>
      </c>
      <c r="B6" s="1">
        <v>18442</v>
      </c>
      <c r="C6">
        <v>15</v>
      </c>
      <c r="D6">
        <v>0</v>
      </c>
      <c r="E6" t="str">
        <f>_xlfn.CONCAT(Table1[[#This Row],[Time]],":",Table1[[#This Row],[Time to hours]])</f>
        <v>15:0</v>
      </c>
      <c r="F6" t="s">
        <v>1116</v>
      </c>
      <c r="G6" t="s">
        <v>14</v>
      </c>
      <c r="H6" t="s">
        <v>161</v>
      </c>
      <c r="I6" t="s">
        <v>162</v>
      </c>
      <c r="J6" t="s">
        <v>31</v>
      </c>
      <c r="K6">
        <v>2</v>
      </c>
      <c r="L6">
        <v>2</v>
      </c>
      <c r="M6" t="str" cm="1">
        <f t="array" ref="M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">
        <f>IF(Table1[[#This Row],[Winning Team]]="Home team",1,0)</f>
        <v>0</v>
      </c>
      <c r="O6" t="s">
        <v>68</v>
      </c>
      <c r="P6" t="str" cm="1">
        <f t="array" ref="P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">
        <v>42032</v>
      </c>
      <c r="R6">
        <v>2</v>
      </c>
      <c r="S6">
        <v>1</v>
      </c>
      <c r="T6" t="s">
        <v>168</v>
      </c>
      <c r="U6" t="s">
        <v>169</v>
      </c>
      <c r="V6" t="s">
        <v>170</v>
      </c>
    </row>
    <row r="7" spans="1:22" x14ac:dyDescent="0.3">
      <c r="A7">
        <v>1950</v>
      </c>
      <c r="B7" s="1">
        <v>18443</v>
      </c>
      <c r="C7">
        <v>15</v>
      </c>
      <c r="D7">
        <v>30</v>
      </c>
      <c r="E7" t="str">
        <f>_xlfn.CONCAT(Table1[[#This Row],[Time]],":",Table1[[#This Row],[Time to hours]])</f>
        <v>15:30</v>
      </c>
      <c r="F7" t="s">
        <v>1116</v>
      </c>
      <c r="G7" t="s">
        <v>35</v>
      </c>
      <c r="H7" t="s">
        <v>157</v>
      </c>
      <c r="I7" t="s">
        <v>158</v>
      </c>
      <c r="J7" t="s">
        <v>75</v>
      </c>
      <c r="K7">
        <v>2</v>
      </c>
      <c r="L7">
        <v>2</v>
      </c>
      <c r="M7" t="str" cm="1">
        <f t="array" ref="M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">
        <f>IF(Table1[[#This Row],[Winning Team]]="Home team",1,0)</f>
        <v>0</v>
      </c>
      <c r="O7" t="s">
        <v>45</v>
      </c>
      <c r="P7" t="str" cm="1">
        <f t="array" ref="P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">
        <v>7903</v>
      </c>
      <c r="R7">
        <v>2</v>
      </c>
      <c r="S7">
        <v>1</v>
      </c>
      <c r="T7" t="s">
        <v>177</v>
      </c>
      <c r="U7" t="s">
        <v>178</v>
      </c>
      <c r="V7" t="s">
        <v>179</v>
      </c>
    </row>
    <row r="8" spans="1:22" x14ac:dyDescent="0.3">
      <c r="A8">
        <v>1950</v>
      </c>
      <c r="B8" s="1">
        <v>18453</v>
      </c>
      <c r="C8">
        <v>15</v>
      </c>
      <c r="D8">
        <v>0</v>
      </c>
      <c r="E8" t="str">
        <f>_xlfn.CONCAT(Table1[[#This Row],[Time]],":",Table1[[#This Row],[Time to hours]])</f>
        <v>15:0</v>
      </c>
      <c r="F8" t="s">
        <v>1116</v>
      </c>
      <c r="G8" t="s">
        <v>184</v>
      </c>
      <c r="H8" t="s">
        <v>161</v>
      </c>
      <c r="I8" t="s">
        <v>162</v>
      </c>
      <c r="J8" t="s">
        <v>47</v>
      </c>
      <c r="K8">
        <v>2</v>
      </c>
      <c r="L8">
        <v>2</v>
      </c>
      <c r="M8" t="str" cm="1">
        <f t="array" ref="M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">
        <f>IF(Table1[[#This Row],[Winning Team]]="Home team",1,0)</f>
        <v>0</v>
      </c>
      <c r="O8" t="s">
        <v>87</v>
      </c>
      <c r="P8" t="str" cm="1">
        <f t="array" ref="P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">
        <v>44802</v>
      </c>
      <c r="R8">
        <v>1</v>
      </c>
      <c r="S8">
        <v>2</v>
      </c>
      <c r="T8" t="s">
        <v>151</v>
      </c>
      <c r="U8" t="s">
        <v>64</v>
      </c>
      <c r="V8" t="s">
        <v>176</v>
      </c>
    </row>
    <row r="9" spans="1:22" x14ac:dyDescent="0.3">
      <c r="A9">
        <v>1954</v>
      </c>
      <c r="B9" s="1">
        <v>19892</v>
      </c>
      <c r="C9">
        <v>18</v>
      </c>
      <c r="D9">
        <v>10</v>
      </c>
      <c r="E9" t="str">
        <f>_xlfn.CONCAT(Table1[[#This Row],[Time]],":",Table1[[#This Row],[Time to hours]])</f>
        <v>18:10</v>
      </c>
      <c r="F9" t="s">
        <v>1117</v>
      </c>
      <c r="G9" t="s">
        <v>22</v>
      </c>
      <c r="H9" t="s">
        <v>210</v>
      </c>
      <c r="I9" t="s">
        <v>211</v>
      </c>
      <c r="J9" t="s">
        <v>153</v>
      </c>
      <c r="K9">
        <v>4</v>
      </c>
      <c r="L9">
        <v>4</v>
      </c>
      <c r="M9" t="str" cm="1">
        <f t="array" ref="M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">
        <f>IF(Table1[[#This Row],[Winning Team]]="Home team",1,0)</f>
        <v>0</v>
      </c>
      <c r="O9" t="s">
        <v>25</v>
      </c>
      <c r="P9" t="str" cm="1">
        <f t="array" ref="P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">
        <v>14000</v>
      </c>
      <c r="R9">
        <v>0</v>
      </c>
      <c r="S9">
        <v>0</v>
      </c>
      <c r="T9" t="s">
        <v>212</v>
      </c>
      <c r="U9" t="s">
        <v>213</v>
      </c>
      <c r="V9" t="s">
        <v>214</v>
      </c>
    </row>
    <row r="10" spans="1:22" x14ac:dyDescent="0.3">
      <c r="A10">
        <v>1954</v>
      </c>
      <c r="B10" s="1">
        <v>19894</v>
      </c>
      <c r="C10">
        <v>17</v>
      </c>
      <c r="D10">
        <v>0</v>
      </c>
      <c r="E10" t="str">
        <f>_xlfn.CONCAT(Table1[[#This Row],[Time]],":",Table1[[#This Row],[Time to hours]])</f>
        <v>17:0</v>
      </c>
      <c r="F10" t="s">
        <v>1117</v>
      </c>
      <c r="G10" t="s">
        <v>14</v>
      </c>
      <c r="H10" t="s">
        <v>198</v>
      </c>
      <c r="I10" t="s">
        <v>199</v>
      </c>
      <c r="J10" t="s">
        <v>31</v>
      </c>
      <c r="K10">
        <v>1</v>
      </c>
      <c r="L10">
        <v>1</v>
      </c>
      <c r="M10" t="str" cm="1">
        <f t="array" ref="M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">
        <f>IF(Table1[[#This Row],[Winning Team]]="Home team",1,0)</f>
        <v>0</v>
      </c>
      <c r="O10" t="s">
        <v>30</v>
      </c>
      <c r="P10" t="str" cm="1">
        <f t="array" ref="P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">
        <v>24637</v>
      </c>
      <c r="R10">
        <v>0</v>
      </c>
      <c r="S10">
        <v>0</v>
      </c>
      <c r="T10" t="s">
        <v>219</v>
      </c>
      <c r="U10" t="s">
        <v>180</v>
      </c>
      <c r="V10" t="s">
        <v>208</v>
      </c>
    </row>
    <row r="11" spans="1:22" x14ac:dyDescent="0.3">
      <c r="A11">
        <v>1958</v>
      </c>
      <c r="B11" s="1">
        <v>21344</v>
      </c>
      <c r="C11">
        <v>19</v>
      </c>
      <c r="D11">
        <v>0</v>
      </c>
      <c r="E11" t="str">
        <f>_xlfn.CONCAT(Table1[[#This Row],[Time]],":",Table1[[#This Row],[Time to hours]])</f>
        <v>19:0</v>
      </c>
      <c r="F11" t="s">
        <v>1117</v>
      </c>
      <c r="G11" t="s">
        <v>22</v>
      </c>
      <c r="H11" t="s">
        <v>227</v>
      </c>
      <c r="I11" t="s">
        <v>228</v>
      </c>
      <c r="J11" t="s">
        <v>229</v>
      </c>
      <c r="K11">
        <v>2</v>
      </c>
      <c r="L11">
        <v>2</v>
      </c>
      <c r="M11" t="str" cm="1">
        <f t="array" ref="M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1">
        <f>IF(Table1[[#This Row],[Winning Team]]="Home team",1,0)</f>
        <v>0</v>
      </c>
      <c r="O11" t="s">
        <v>153</v>
      </c>
      <c r="P11" t="str" cm="1">
        <f t="array" ref="P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1">
        <v>49348</v>
      </c>
      <c r="R11">
        <v>1</v>
      </c>
      <c r="S11">
        <v>0</v>
      </c>
      <c r="T11" t="s">
        <v>204</v>
      </c>
      <c r="U11" t="s">
        <v>230</v>
      </c>
      <c r="V11" t="s">
        <v>231</v>
      </c>
    </row>
    <row r="12" spans="1:22" x14ac:dyDescent="0.3">
      <c r="A12">
        <v>1958</v>
      </c>
      <c r="B12" s="1">
        <v>21344</v>
      </c>
      <c r="C12">
        <v>19</v>
      </c>
      <c r="D12">
        <v>0</v>
      </c>
      <c r="E12" t="str">
        <f>_xlfn.CONCAT(Table1[[#This Row],[Time]],":",Table1[[#This Row],[Time to hours]])</f>
        <v>19:0</v>
      </c>
      <c r="F12" t="s">
        <v>1117</v>
      </c>
      <c r="G12" t="s">
        <v>14</v>
      </c>
      <c r="H12" t="s">
        <v>232</v>
      </c>
      <c r="I12" t="s">
        <v>233</v>
      </c>
      <c r="J12" t="s">
        <v>39</v>
      </c>
      <c r="K12">
        <v>1</v>
      </c>
      <c r="L12">
        <v>3</v>
      </c>
      <c r="M12" t="str" cm="1">
        <f t="array" ref="M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">
        <f>IF(Table1[[#This Row],[Winning Team]]="Home team",1,0)</f>
        <v>0</v>
      </c>
      <c r="O12" t="s">
        <v>202</v>
      </c>
      <c r="P12" t="str" cm="1">
        <f t="array" ref="P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12">
        <v>31156</v>
      </c>
      <c r="R12">
        <v>1</v>
      </c>
      <c r="S12">
        <v>2</v>
      </c>
      <c r="T12" t="s">
        <v>173</v>
      </c>
      <c r="U12" t="s">
        <v>234</v>
      </c>
      <c r="V12" t="s">
        <v>235</v>
      </c>
    </row>
    <row r="13" spans="1:22" x14ac:dyDescent="0.3">
      <c r="A13">
        <v>1958</v>
      </c>
      <c r="B13" s="1">
        <v>21344</v>
      </c>
      <c r="C13">
        <v>19</v>
      </c>
      <c r="D13">
        <v>0</v>
      </c>
      <c r="E13" t="str">
        <f>_xlfn.CONCAT(Table1[[#This Row],[Time]],":",Table1[[#This Row],[Time to hours]])</f>
        <v>19:0</v>
      </c>
      <c r="F13" t="s">
        <v>1117</v>
      </c>
      <c r="G13" t="s">
        <v>35</v>
      </c>
      <c r="H13" t="s">
        <v>236</v>
      </c>
      <c r="I13" t="s">
        <v>237</v>
      </c>
      <c r="J13" t="s">
        <v>61</v>
      </c>
      <c r="K13">
        <v>1</v>
      </c>
      <c r="L13">
        <v>1</v>
      </c>
      <c r="M13" t="str" cm="1">
        <f t="array" ref="M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">
        <f>IF(Table1[[#This Row],[Winning Team]]="Home team",1,0)</f>
        <v>0</v>
      </c>
      <c r="O13" t="s">
        <v>238</v>
      </c>
      <c r="P13" t="str" cm="1">
        <f t="array" ref="P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">
        <v>15343</v>
      </c>
      <c r="R13">
        <v>1</v>
      </c>
      <c r="S13">
        <v>1</v>
      </c>
      <c r="T13" t="s">
        <v>239</v>
      </c>
      <c r="U13" t="s">
        <v>178</v>
      </c>
      <c r="V13" t="s">
        <v>240</v>
      </c>
    </row>
    <row r="14" spans="1:22" x14ac:dyDescent="0.3">
      <c r="A14">
        <v>1958</v>
      </c>
      <c r="B14" s="1">
        <v>21344</v>
      </c>
      <c r="C14">
        <v>19</v>
      </c>
      <c r="D14">
        <v>0</v>
      </c>
      <c r="E14" t="str">
        <f>_xlfn.CONCAT(Table1[[#This Row],[Time]],":",Table1[[#This Row],[Time to hours]])</f>
        <v>19:0</v>
      </c>
      <c r="F14" t="s">
        <v>1117</v>
      </c>
      <c r="G14" t="s">
        <v>29</v>
      </c>
      <c r="H14" t="s">
        <v>245</v>
      </c>
      <c r="I14" t="s">
        <v>246</v>
      </c>
      <c r="J14" t="s">
        <v>30</v>
      </c>
      <c r="K14">
        <v>1</v>
      </c>
      <c r="L14">
        <v>1</v>
      </c>
      <c r="M14" t="str" cm="1">
        <f t="array" ref="M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">
        <f>IF(Table1[[#This Row],[Winning Team]]="Home team",1,0)</f>
        <v>0</v>
      </c>
      <c r="O14" t="s">
        <v>191</v>
      </c>
      <c r="P14" t="str" cm="1">
        <f t="array" ref="P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">
        <v>9591</v>
      </c>
      <c r="R14">
        <v>1</v>
      </c>
      <c r="S14">
        <v>0</v>
      </c>
      <c r="T14" t="s">
        <v>196</v>
      </c>
      <c r="U14" t="s">
        <v>215</v>
      </c>
      <c r="V14" t="s">
        <v>247</v>
      </c>
    </row>
    <row r="15" spans="1:22" x14ac:dyDescent="0.3">
      <c r="A15">
        <v>1958</v>
      </c>
      <c r="B15" s="1">
        <v>21347</v>
      </c>
      <c r="C15">
        <v>19</v>
      </c>
      <c r="D15">
        <v>0</v>
      </c>
      <c r="E15" t="str">
        <f>_xlfn.CONCAT(Table1[[#This Row],[Time]],":",Table1[[#This Row],[Time to hours]])</f>
        <v>19:0</v>
      </c>
      <c r="F15" t="s">
        <v>1117</v>
      </c>
      <c r="G15" t="s">
        <v>22</v>
      </c>
      <c r="H15" t="s">
        <v>227</v>
      </c>
      <c r="I15" t="s">
        <v>228</v>
      </c>
      <c r="J15" t="s">
        <v>31</v>
      </c>
      <c r="K15">
        <v>0</v>
      </c>
      <c r="L15">
        <v>0</v>
      </c>
      <c r="M15" t="str" cm="1">
        <f t="array" ref="M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">
        <f>IF(Table1[[#This Row],[Winning Team]]="Home team",1,0)</f>
        <v>0</v>
      </c>
      <c r="O15" t="s">
        <v>153</v>
      </c>
      <c r="P15" t="str" cm="1">
        <f t="array" ref="P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">
        <v>40895</v>
      </c>
      <c r="R15">
        <v>0</v>
      </c>
      <c r="S15">
        <v>0</v>
      </c>
      <c r="T15" t="s">
        <v>251</v>
      </c>
      <c r="U15" t="s">
        <v>258</v>
      </c>
      <c r="V15" t="s">
        <v>204</v>
      </c>
    </row>
    <row r="16" spans="1:22" x14ac:dyDescent="0.3">
      <c r="A16">
        <v>1958</v>
      </c>
      <c r="B16" s="1">
        <v>21347</v>
      </c>
      <c r="C16">
        <v>19</v>
      </c>
      <c r="D16">
        <v>0</v>
      </c>
      <c r="E16" t="str">
        <f>_xlfn.CONCAT(Table1[[#This Row],[Time]],":",Table1[[#This Row],[Time to hours]])</f>
        <v>19:0</v>
      </c>
      <c r="F16" t="s">
        <v>1117</v>
      </c>
      <c r="G16" t="s">
        <v>35</v>
      </c>
      <c r="H16" t="s">
        <v>222</v>
      </c>
      <c r="I16" t="s">
        <v>223</v>
      </c>
      <c r="J16" t="s">
        <v>18</v>
      </c>
      <c r="K16">
        <v>1</v>
      </c>
      <c r="L16">
        <v>1</v>
      </c>
      <c r="M16" t="str" cm="1">
        <f t="array" ref="M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6">
        <f>IF(Table1[[#This Row],[Winning Team]]="Home team",1,0)</f>
        <v>0</v>
      </c>
      <c r="O16" t="s">
        <v>238</v>
      </c>
      <c r="P16" t="str" cm="1">
        <f t="array" ref="P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6">
        <v>15150</v>
      </c>
      <c r="R16">
        <v>0</v>
      </c>
      <c r="S16">
        <v>1</v>
      </c>
      <c r="T16" t="s">
        <v>178</v>
      </c>
      <c r="U16" t="s">
        <v>224</v>
      </c>
      <c r="V16" t="s">
        <v>239</v>
      </c>
    </row>
    <row r="17" spans="1:22" x14ac:dyDescent="0.3">
      <c r="A17">
        <v>1958</v>
      </c>
      <c r="B17" s="1">
        <v>21347</v>
      </c>
      <c r="C17">
        <v>19</v>
      </c>
      <c r="D17">
        <v>0</v>
      </c>
      <c r="E17" t="str">
        <f>_xlfn.CONCAT(Table1[[#This Row],[Time]],":",Table1[[#This Row],[Time to hours]])</f>
        <v>19:0</v>
      </c>
      <c r="F17" t="s">
        <v>1117</v>
      </c>
      <c r="G17" t="s">
        <v>14</v>
      </c>
      <c r="H17" t="s">
        <v>264</v>
      </c>
      <c r="I17" t="s">
        <v>265</v>
      </c>
      <c r="J17" t="s">
        <v>202</v>
      </c>
      <c r="K17">
        <v>2</v>
      </c>
      <c r="L17">
        <v>2</v>
      </c>
      <c r="M17" t="str" cm="1">
        <f t="array" ref="M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">
        <f>IF(Table1[[#This Row],[Winning Team]]="Home team",1,0)</f>
        <v>0</v>
      </c>
      <c r="O17" t="s">
        <v>99</v>
      </c>
      <c r="P17" t="str" cm="1">
        <f t="array" ref="P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">
        <v>25000</v>
      </c>
      <c r="R17">
        <v>0</v>
      </c>
      <c r="S17">
        <v>2</v>
      </c>
      <c r="T17" t="s">
        <v>180</v>
      </c>
      <c r="U17" t="s">
        <v>173</v>
      </c>
      <c r="V17" t="s">
        <v>256</v>
      </c>
    </row>
    <row r="18" spans="1:22" x14ac:dyDescent="0.3">
      <c r="A18">
        <v>1958</v>
      </c>
      <c r="B18" s="1">
        <v>21351</v>
      </c>
      <c r="C18">
        <v>14</v>
      </c>
      <c r="D18">
        <v>0</v>
      </c>
      <c r="E18" t="str">
        <f>_xlfn.CONCAT(Table1[[#This Row],[Time]],":",Table1[[#This Row],[Time to hours]])</f>
        <v>14:0</v>
      </c>
      <c r="F18" t="s">
        <v>1116</v>
      </c>
      <c r="G18" t="s">
        <v>35</v>
      </c>
      <c r="H18" t="s">
        <v>222</v>
      </c>
      <c r="I18" t="s">
        <v>223</v>
      </c>
      <c r="J18" t="s">
        <v>75</v>
      </c>
      <c r="K18">
        <v>0</v>
      </c>
      <c r="L18">
        <v>0</v>
      </c>
      <c r="M18" t="str" cm="1">
        <f t="array" ref="M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">
        <f>IF(Table1[[#This Row],[Winning Team]]="Home team",1,0)</f>
        <v>0</v>
      </c>
      <c r="O18" t="s">
        <v>238</v>
      </c>
      <c r="P18" t="str" cm="1">
        <f t="array" ref="P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">
        <v>30287</v>
      </c>
      <c r="R18">
        <v>0</v>
      </c>
      <c r="S18">
        <v>0</v>
      </c>
      <c r="T18" t="s">
        <v>240</v>
      </c>
      <c r="U18" t="s">
        <v>178</v>
      </c>
      <c r="V18" t="s">
        <v>224</v>
      </c>
    </row>
    <row r="19" spans="1:22" x14ac:dyDescent="0.3">
      <c r="A19">
        <v>1958</v>
      </c>
      <c r="B19" s="1">
        <v>21351</v>
      </c>
      <c r="C19">
        <v>19</v>
      </c>
      <c r="D19">
        <v>0</v>
      </c>
      <c r="E19" t="str">
        <f>_xlfn.CONCAT(Table1[[#This Row],[Time]],":",Table1[[#This Row],[Time to hours]])</f>
        <v>19:0</v>
      </c>
      <c r="F19" t="s">
        <v>1117</v>
      </c>
      <c r="G19" t="s">
        <v>14</v>
      </c>
      <c r="H19" t="s">
        <v>232</v>
      </c>
      <c r="I19" t="s">
        <v>233</v>
      </c>
      <c r="J19" t="s">
        <v>202</v>
      </c>
      <c r="K19">
        <v>2</v>
      </c>
      <c r="L19">
        <v>2</v>
      </c>
      <c r="M19" t="str" cm="1">
        <f t="array" ref="M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">
        <f>IF(Table1[[#This Row],[Winning Team]]="Home team",1,0)</f>
        <v>0</v>
      </c>
      <c r="O19" t="s">
        <v>255</v>
      </c>
      <c r="P19" t="str" cm="1">
        <f t="array" ref="P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">
        <v>21990</v>
      </c>
      <c r="R19">
        <v>1</v>
      </c>
      <c r="S19">
        <v>1</v>
      </c>
      <c r="T19" t="s">
        <v>257</v>
      </c>
      <c r="U19" t="s">
        <v>235</v>
      </c>
      <c r="V19" t="s">
        <v>234</v>
      </c>
    </row>
    <row r="20" spans="1:22" x14ac:dyDescent="0.3">
      <c r="A20">
        <v>1958</v>
      </c>
      <c r="B20" s="1">
        <v>21351</v>
      </c>
      <c r="C20">
        <v>19</v>
      </c>
      <c r="D20">
        <v>0</v>
      </c>
      <c r="E20" t="str">
        <f>_xlfn.CONCAT(Table1[[#This Row],[Time]],":",Table1[[#This Row],[Time to hours]])</f>
        <v>19:0</v>
      </c>
      <c r="F20" t="s">
        <v>1117</v>
      </c>
      <c r="G20" t="s">
        <v>29</v>
      </c>
      <c r="H20" t="s">
        <v>266</v>
      </c>
      <c r="I20" t="s">
        <v>267</v>
      </c>
      <c r="J20" t="s">
        <v>45</v>
      </c>
      <c r="K20">
        <v>3</v>
      </c>
      <c r="L20">
        <v>3</v>
      </c>
      <c r="M20" t="str" cm="1">
        <f t="array" ref="M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0">
        <f>IF(Table1[[#This Row],[Winning Team]]="Home team",1,0)</f>
        <v>0</v>
      </c>
      <c r="O20" t="s">
        <v>30</v>
      </c>
      <c r="P20" t="str" cm="1">
        <f t="array" ref="P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0">
        <v>13103</v>
      </c>
      <c r="R20">
        <v>1</v>
      </c>
      <c r="S20">
        <v>2</v>
      </c>
      <c r="T20" t="s">
        <v>247</v>
      </c>
      <c r="U20" t="s">
        <v>151</v>
      </c>
      <c r="V20" t="s">
        <v>243</v>
      </c>
    </row>
    <row r="21" spans="1:22" x14ac:dyDescent="0.3">
      <c r="A21">
        <v>1958</v>
      </c>
      <c r="B21" s="1">
        <v>21351</v>
      </c>
      <c r="C21">
        <v>19</v>
      </c>
      <c r="D21">
        <v>0</v>
      </c>
      <c r="E21" t="str">
        <f>_xlfn.CONCAT(Table1[[#This Row],[Time]],":",Table1[[#This Row],[Time to hours]])</f>
        <v>19:0</v>
      </c>
      <c r="F21" t="s">
        <v>1117</v>
      </c>
      <c r="G21" t="s">
        <v>22</v>
      </c>
      <c r="H21" t="s">
        <v>261</v>
      </c>
      <c r="I21" t="s">
        <v>262</v>
      </c>
      <c r="J21" t="s">
        <v>153</v>
      </c>
      <c r="K21">
        <v>2</v>
      </c>
      <c r="L21">
        <v>2</v>
      </c>
      <c r="M21" t="str" cm="1">
        <f t="array" ref="M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1">
        <f>IF(Table1[[#This Row],[Winning Team]]="Home team",1,0)</f>
        <v>0</v>
      </c>
      <c r="O21" t="s">
        <v>55</v>
      </c>
      <c r="P21" t="str" cm="1">
        <f t="array" ref="P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1">
        <v>15872</v>
      </c>
      <c r="R21">
        <v>0</v>
      </c>
      <c r="S21">
        <v>1</v>
      </c>
      <c r="T21" t="s">
        <v>252</v>
      </c>
      <c r="U21" t="s">
        <v>251</v>
      </c>
      <c r="V21" t="s">
        <v>204</v>
      </c>
    </row>
    <row r="22" spans="1:22" x14ac:dyDescent="0.3">
      <c r="A22">
        <v>1962</v>
      </c>
      <c r="B22" s="1">
        <v>22797</v>
      </c>
      <c r="C22">
        <v>15</v>
      </c>
      <c r="D22">
        <v>0</v>
      </c>
      <c r="E22" t="str">
        <f>_xlfn.CONCAT(Table1[[#This Row],[Time]],":",Table1[[#This Row],[Time to hours]])</f>
        <v>15:0</v>
      </c>
      <c r="F22" t="s">
        <v>1116</v>
      </c>
      <c r="G22" t="s">
        <v>29</v>
      </c>
      <c r="H22" t="s">
        <v>286</v>
      </c>
      <c r="I22" t="s">
        <v>287</v>
      </c>
      <c r="J22" t="s">
        <v>202</v>
      </c>
      <c r="K22">
        <v>0</v>
      </c>
      <c r="L22">
        <v>0</v>
      </c>
      <c r="M22" t="str" cm="1">
        <f t="array" ref="M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">
        <f>IF(Table1[[#This Row],[Winning Team]]="Home team",1,0)</f>
        <v>0</v>
      </c>
      <c r="O22" t="s">
        <v>93</v>
      </c>
      <c r="P22" t="str" cm="1">
        <f t="array" ref="P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">
        <v>65440</v>
      </c>
      <c r="R22">
        <v>0</v>
      </c>
      <c r="S22">
        <v>0</v>
      </c>
      <c r="T22" t="s">
        <v>295</v>
      </c>
      <c r="U22" t="s">
        <v>285</v>
      </c>
      <c r="V22" t="s">
        <v>296</v>
      </c>
    </row>
    <row r="23" spans="1:22" x14ac:dyDescent="0.3">
      <c r="A23">
        <v>1962</v>
      </c>
      <c r="B23" s="1">
        <v>22799</v>
      </c>
      <c r="C23">
        <v>15</v>
      </c>
      <c r="D23">
        <v>0</v>
      </c>
      <c r="E23" t="str">
        <f>_xlfn.CONCAT(Table1[[#This Row],[Time]],":",Table1[[#This Row],[Time to hours]])</f>
        <v>15:0</v>
      </c>
      <c r="F23" t="s">
        <v>1116</v>
      </c>
      <c r="G23" t="s">
        <v>35</v>
      </c>
      <c r="H23" t="s">
        <v>277</v>
      </c>
      <c r="I23" t="s">
        <v>278</v>
      </c>
      <c r="J23" t="s">
        <v>31</v>
      </c>
      <c r="K23">
        <v>0</v>
      </c>
      <c r="L23">
        <v>0</v>
      </c>
      <c r="M23" t="str" cm="1">
        <f t="array" ref="M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3">
        <f>IF(Table1[[#This Row],[Winning Team]]="Home team",1,0)</f>
        <v>0</v>
      </c>
      <c r="O23" t="s">
        <v>99</v>
      </c>
      <c r="P23" t="str" cm="1">
        <f t="array" ref="P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3">
        <v>14903</v>
      </c>
      <c r="R23">
        <v>0</v>
      </c>
      <c r="S23">
        <v>0</v>
      </c>
      <c r="T23" t="s">
        <v>280</v>
      </c>
      <c r="U23" t="s">
        <v>298</v>
      </c>
      <c r="V23" t="s">
        <v>279</v>
      </c>
    </row>
    <row r="24" spans="1:22" x14ac:dyDescent="0.3">
      <c r="A24">
        <v>1962</v>
      </c>
      <c r="B24" s="1">
        <v>22800</v>
      </c>
      <c r="C24">
        <v>15</v>
      </c>
      <c r="D24">
        <v>0</v>
      </c>
      <c r="E24" t="str">
        <f>_xlfn.CONCAT(Table1[[#This Row],[Time]],":",Table1[[#This Row],[Time to hours]])</f>
        <v>15:0</v>
      </c>
      <c r="F24" t="s">
        <v>1116</v>
      </c>
      <c r="G24" t="s">
        <v>14</v>
      </c>
      <c r="H24" t="s">
        <v>271</v>
      </c>
      <c r="I24" t="s">
        <v>272</v>
      </c>
      <c r="J24" t="s">
        <v>229</v>
      </c>
      <c r="K24">
        <v>4</v>
      </c>
      <c r="L24">
        <v>4</v>
      </c>
      <c r="M24" t="str" cm="1">
        <f t="array" ref="M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4">
        <f>IF(Table1[[#This Row],[Winning Team]]="Home team",1,0)</f>
        <v>0</v>
      </c>
      <c r="O24" t="s">
        <v>273</v>
      </c>
      <c r="P24" t="str" cm="1">
        <f t="array" ref="P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4">
        <v>8040</v>
      </c>
      <c r="R24">
        <v>3</v>
      </c>
      <c r="S24">
        <v>1</v>
      </c>
      <c r="T24" t="s">
        <v>275</v>
      </c>
      <c r="U24" t="s">
        <v>274</v>
      </c>
      <c r="V24" t="s">
        <v>291</v>
      </c>
    </row>
    <row r="25" spans="1:22" x14ac:dyDescent="0.3">
      <c r="A25">
        <v>1962</v>
      </c>
      <c r="B25" s="1">
        <v>22803</v>
      </c>
      <c r="C25">
        <v>15</v>
      </c>
      <c r="D25">
        <v>0</v>
      </c>
      <c r="E25" t="str">
        <f>_xlfn.CONCAT(Table1[[#This Row],[Time]],":",Table1[[#This Row],[Time to hours]])</f>
        <v>15:0</v>
      </c>
      <c r="F25" t="s">
        <v>1116</v>
      </c>
      <c r="G25" t="s">
        <v>22</v>
      </c>
      <c r="H25" t="s">
        <v>281</v>
      </c>
      <c r="I25" t="s">
        <v>282</v>
      </c>
      <c r="J25" t="s">
        <v>61</v>
      </c>
      <c r="K25">
        <v>0</v>
      </c>
      <c r="L25">
        <v>0</v>
      </c>
      <c r="M25" t="str" cm="1">
        <f t="array" ref="M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">
        <f>IF(Table1[[#This Row],[Winning Team]]="Home team",1,0)</f>
        <v>0</v>
      </c>
      <c r="O25" t="s">
        <v>39</v>
      </c>
      <c r="P25" t="str" cm="1">
        <f t="array" ref="P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">
        <v>7945</v>
      </c>
      <c r="R25">
        <v>0</v>
      </c>
      <c r="S25">
        <v>0</v>
      </c>
      <c r="T25" t="s">
        <v>290</v>
      </c>
      <c r="U25" t="s">
        <v>304</v>
      </c>
      <c r="V25" t="s">
        <v>243</v>
      </c>
    </row>
    <row r="26" spans="1:22" x14ac:dyDescent="0.3">
      <c r="A26">
        <v>1962</v>
      </c>
      <c r="B26" s="1">
        <v>22804</v>
      </c>
      <c r="C26">
        <v>15</v>
      </c>
      <c r="D26">
        <v>0</v>
      </c>
      <c r="E26" t="str">
        <f>_xlfn.CONCAT(Table1[[#This Row],[Time]],":",Table1[[#This Row],[Time to hours]])</f>
        <v>15:0</v>
      </c>
      <c r="F26" t="s">
        <v>1116</v>
      </c>
      <c r="G26" t="s">
        <v>22</v>
      </c>
      <c r="H26" t="s">
        <v>281</v>
      </c>
      <c r="I26" t="s">
        <v>282</v>
      </c>
      <c r="J26" t="s">
        <v>153</v>
      </c>
      <c r="K26">
        <v>0</v>
      </c>
      <c r="L26">
        <v>0</v>
      </c>
      <c r="M26" t="str" cm="1">
        <f t="array" ref="M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">
        <f>IF(Table1[[#This Row],[Winning Team]]="Home team",1,0)</f>
        <v>0</v>
      </c>
      <c r="O26" t="s">
        <v>283</v>
      </c>
      <c r="P26" t="str" cm="1">
        <f t="array" ref="P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">
        <v>5700</v>
      </c>
      <c r="R26">
        <v>0</v>
      </c>
      <c r="S26">
        <v>0</v>
      </c>
      <c r="T26" t="s">
        <v>289</v>
      </c>
      <c r="U26" t="s">
        <v>299</v>
      </c>
      <c r="V26" t="s">
        <v>304</v>
      </c>
    </row>
    <row r="27" spans="1:22" x14ac:dyDescent="0.3">
      <c r="A27">
        <v>1966</v>
      </c>
      <c r="B27" s="1">
        <v>24299</v>
      </c>
      <c r="C27">
        <v>19</v>
      </c>
      <c r="D27">
        <v>30</v>
      </c>
      <c r="E27" t="str">
        <f>_xlfn.CONCAT(Table1[[#This Row],[Time]],":",Table1[[#This Row],[Time to hours]])</f>
        <v>19:30</v>
      </c>
      <c r="F27" t="s">
        <v>1117</v>
      </c>
      <c r="G27" t="s">
        <v>14</v>
      </c>
      <c r="H27" t="s">
        <v>307</v>
      </c>
      <c r="I27" t="s">
        <v>308</v>
      </c>
      <c r="J27" t="s">
        <v>153</v>
      </c>
      <c r="K27">
        <v>0</v>
      </c>
      <c r="L27">
        <v>0</v>
      </c>
      <c r="M27" t="str" cm="1">
        <f t="array" ref="M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7">
        <f>IF(Table1[[#This Row],[Winning Team]]="Home team",1,0)</f>
        <v>0</v>
      </c>
      <c r="O27" t="s">
        <v>47</v>
      </c>
      <c r="P27" t="str" cm="1">
        <f t="array" ref="P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7">
        <v>87148</v>
      </c>
      <c r="R27">
        <v>0</v>
      </c>
      <c r="S27">
        <v>0</v>
      </c>
      <c r="T27" t="s">
        <v>204</v>
      </c>
      <c r="U27" t="s">
        <v>309</v>
      </c>
      <c r="V27" t="s">
        <v>305</v>
      </c>
    </row>
    <row r="28" spans="1:22" x14ac:dyDescent="0.3">
      <c r="A28">
        <v>1966</v>
      </c>
      <c r="B28" s="1">
        <v>24301</v>
      </c>
      <c r="C28">
        <v>19</v>
      </c>
      <c r="D28">
        <v>30</v>
      </c>
      <c r="E28" t="str">
        <f>_xlfn.CONCAT(Table1[[#This Row],[Time]],":",Table1[[#This Row],[Time to hours]])</f>
        <v>19:30</v>
      </c>
      <c r="F28" t="s">
        <v>1117</v>
      </c>
      <c r="G28" t="s">
        <v>14</v>
      </c>
      <c r="H28" t="s">
        <v>307</v>
      </c>
      <c r="I28" t="s">
        <v>308</v>
      </c>
      <c r="J28" t="s">
        <v>17</v>
      </c>
      <c r="K28">
        <v>1</v>
      </c>
      <c r="L28">
        <v>1</v>
      </c>
      <c r="M28" t="str" cm="1">
        <f t="array" ref="M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">
        <f>IF(Table1[[#This Row],[Winning Team]]="Home team",1,0)</f>
        <v>0</v>
      </c>
      <c r="O28" t="s">
        <v>18</v>
      </c>
      <c r="P28" t="str" cm="1">
        <f t="array" ref="P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">
        <v>69237</v>
      </c>
      <c r="R28">
        <v>0</v>
      </c>
      <c r="S28">
        <v>0</v>
      </c>
      <c r="T28" t="s">
        <v>323</v>
      </c>
      <c r="U28" t="s">
        <v>257</v>
      </c>
      <c r="V28" t="s">
        <v>276</v>
      </c>
    </row>
    <row r="29" spans="1:22" x14ac:dyDescent="0.3">
      <c r="A29">
        <v>1966</v>
      </c>
      <c r="B29" s="1">
        <v>24303</v>
      </c>
      <c r="C29">
        <v>19</v>
      </c>
      <c r="D29">
        <v>30</v>
      </c>
      <c r="E29" t="str">
        <f>_xlfn.CONCAT(Table1[[#This Row],[Time]],":",Table1[[#This Row],[Time to hours]])</f>
        <v>19:30</v>
      </c>
      <c r="F29" t="s">
        <v>1117</v>
      </c>
      <c r="G29" t="s">
        <v>22</v>
      </c>
      <c r="H29" t="s">
        <v>319</v>
      </c>
      <c r="I29" t="s">
        <v>320</v>
      </c>
      <c r="J29" t="s">
        <v>321</v>
      </c>
      <c r="K29">
        <v>1</v>
      </c>
      <c r="L29">
        <v>1</v>
      </c>
      <c r="M29" t="str" cm="1">
        <f t="array" ref="M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9">
        <f>IF(Table1[[#This Row],[Winning Team]]="Home team",1,0)</f>
        <v>0</v>
      </c>
      <c r="O29" t="s">
        <v>42</v>
      </c>
      <c r="P29" t="str" cm="1">
        <f t="array" ref="P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9">
        <v>13792</v>
      </c>
      <c r="R29">
        <v>0</v>
      </c>
      <c r="S29">
        <v>1</v>
      </c>
      <c r="T29" t="s">
        <v>322</v>
      </c>
      <c r="U29" t="s">
        <v>340</v>
      </c>
      <c r="V29" t="s">
        <v>335</v>
      </c>
    </row>
    <row r="30" spans="1:22" x14ac:dyDescent="0.3">
      <c r="A30">
        <v>1966</v>
      </c>
      <c r="B30" s="1">
        <v>24304</v>
      </c>
      <c r="C30">
        <v>15</v>
      </c>
      <c r="D30">
        <v>0</v>
      </c>
      <c r="E30" t="str">
        <f>_xlfn.CONCAT(Table1[[#This Row],[Time]],":",Table1[[#This Row],[Time to hours]])</f>
        <v>15:0</v>
      </c>
      <c r="F30" t="s">
        <v>1116</v>
      </c>
      <c r="G30" t="s">
        <v>29</v>
      </c>
      <c r="H30" t="s">
        <v>330</v>
      </c>
      <c r="I30" t="s">
        <v>331</v>
      </c>
      <c r="J30" t="s">
        <v>202</v>
      </c>
      <c r="K30">
        <v>0</v>
      </c>
      <c r="L30">
        <v>0</v>
      </c>
      <c r="M30" t="str" cm="1">
        <f t="array" ref="M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0">
        <f>IF(Table1[[#This Row],[Winning Team]]="Home team",1,0)</f>
        <v>0</v>
      </c>
      <c r="O30" t="s">
        <v>39</v>
      </c>
      <c r="P30" t="str" cm="1">
        <f t="array" ref="P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0">
        <v>46587</v>
      </c>
      <c r="R30">
        <v>0</v>
      </c>
      <c r="S30">
        <v>0</v>
      </c>
      <c r="T30" t="s">
        <v>332</v>
      </c>
      <c r="U30" t="s">
        <v>257</v>
      </c>
      <c r="V30" t="s">
        <v>258</v>
      </c>
    </row>
    <row r="31" spans="1:22" x14ac:dyDescent="0.3">
      <c r="A31">
        <v>1966</v>
      </c>
      <c r="B31" s="1">
        <v>24307</v>
      </c>
      <c r="C31">
        <v>16</v>
      </c>
      <c r="D31">
        <v>30</v>
      </c>
      <c r="E31" t="str">
        <f>_xlfn.CONCAT(Table1[[#This Row],[Time]],":",Table1[[#This Row],[Time to hours]])</f>
        <v>16:30</v>
      </c>
      <c r="F31" t="s">
        <v>1117</v>
      </c>
      <c r="G31" t="s">
        <v>14</v>
      </c>
      <c r="H31" t="s">
        <v>307</v>
      </c>
      <c r="I31" t="s">
        <v>308</v>
      </c>
      <c r="J31" t="s">
        <v>47</v>
      </c>
      <c r="K31">
        <v>0</v>
      </c>
      <c r="L31">
        <v>0</v>
      </c>
      <c r="M31" t="str" cm="1">
        <f t="array" ref="M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1">
        <f>IF(Table1[[#This Row],[Winning Team]]="Home team",1,0)</f>
        <v>0</v>
      </c>
      <c r="O31" t="s">
        <v>18</v>
      </c>
      <c r="P31" t="str" cm="1">
        <f t="array" ref="P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1">
        <v>61112</v>
      </c>
      <c r="R31">
        <v>0</v>
      </c>
      <c r="S31">
        <v>0</v>
      </c>
      <c r="T31" t="s">
        <v>258</v>
      </c>
      <c r="U31" t="s">
        <v>301</v>
      </c>
      <c r="V31" t="s">
        <v>342</v>
      </c>
    </row>
    <row r="32" spans="1:22" x14ac:dyDescent="0.3">
      <c r="A32">
        <v>1970</v>
      </c>
      <c r="B32" s="1">
        <v>25719</v>
      </c>
      <c r="C32">
        <v>12</v>
      </c>
      <c r="D32">
        <v>0</v>
      </c>
      <c r="E32" t="str">
        <f>_xlfn.CONCAT(Table1[[#This Row],[Time]],":",Table1[[#This Row],[Time to hours]])</f>
        <v>12:0</v>
      </c>
      <c r="F32" t="s">
        <v>1116</v>
      </c>
      <c r="G32" t="s">
        <v>14</v>
      </c>
      <c r="H32" t="s">
        <v>344</v>
      </c>
      <c r="I32" t="s">
        <v>345</v>
      </c>
      <c r="J32" t="s">
        <v>18</v>
      </c>
      <c r="K32">
        <v>0</v>
      </c>
      <c r="L32">
        <v>0</v>
      </c>
      <c r="M32" t="str" cm="1">
        <f t="array" ref="M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2">
        <f>IF(Table1[[#This Row],[Winning Team]]="Home team",1,0)</f>
        <v>0</v>
      </c>
      <c r="O32" t="s">
        <v>229</v>
      </c>
      <c r="P32" t="str" cm="1">
        <f t="array" ref="P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2">
        <v>107160</v>
      </c>
      <c r="R32">
        <v>0</v>
      </c>
      <c r="S32">
        <v>0</v>
      </c>
      <c r="T32" t="s">
        <v>316</v>
      </c>
      <c r="U32" t="s">
        <v>346</v>
      </c>
      <c r="V32" t="s">
        <v>318</v>
      </c>
    </row>
    <row r="33" spans="1:22" x14ac:dyDescent="0.3">
      <c r="A33">
        <v>1970</v>
      </c>
      <c r="B33" s="1">
        <v>25725</v>
      </c>
      <c r="C33">
        <v>16</v>
      </c>
      <c r="D33">
        <v>0</v>
      </c>
      <c r="E33" t="str">
        <f>_xlfn.CONCAT(Table1[[#This Row],[Time]],":",Table1[[#This Row],[Time to hours]])</f>
        <v>16:0</v>
      </c>
      <c r="F33" t="s">
        <v>1117</v>
      </c>
      <c r="G33" t="s">
        <v>29</v>
      </c>
      <c r="H33" t="s">
        <v>347</v>
      </c>
      <c r="I33" t="s">
        <v>348</v>
      </c>
      <c r="J33" t="s">
        <v>47</v>
      </c>
      <c r="K33">
        <v>0</v>
      </c>
      <c r="L33">
        <v>0</v>
      </c>
      <c r="M33" t="str" cm="1">
        <f t="array" ref="M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3">
        <f>IF(Table1[[#This Row],[Winning Team]]="Home team",1,0)</f>
        <v>0</v>
      </c>
      <c r="O33" t="s">
        <v>93</v>
      </c>
      <c r="P33" t="str" cm="1">
        <f t="array" ref="P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3">
        <v>29968</v>
      </c>
      <c r="R33">
        <v>0</v>
      </c>
      <c r="S33">
        <v>0</v>
      </c>
      <c r="T33" t="s">
        <v>372</v>
      </c>
      <c r="U33" t="s">
        <v>316</v>
      </c>
      <c r="V33" t="s">
        <v>373</v>
      </c>
    </row>
    <row r="34" spans="1:22" x14ac:dyDescent="0.3">
      <c r="A34">
        <v>1970</v>
      </c>
      <c r="B34" s="1">
        <v>25726</v>
      </c>
      <c r="C34">
        <v>12</v>
      </c>
      <c r="D34">
        <v>0</v>
      </c>
      <c r="E34" t="str">
        <f>_xlfn.CONCAT(Table1[[#This Row],[Time]],":",Table1[[#This Row],[Time to hours]])</f>
        <v>12:0</v>
      </c>
      <c r="F34" t="s">
        <v>1116</v>
      </c>
      <c r="G34" t="s">
        <v>29</v>
      </c>
      <c r="H34" t="s">
        <v>362</v>
      </c>
      <c r="I34" t="s">
        <v>363</v>
      </c>
      <c r="J34" t="s">
        <v>75</v>
      </c>
      <c r="K34">
        <v>1</v>
      </c>
      <c r="L34">
        <v>1</v>
      </c>
      <c r="M34" t="str" cm="1">
        <f t="array" ref="M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4">
        <f>IF(Table1[[#This Row],[Winning Team]]="Home team",1,0)</f>
        <v>0</v>
      </c>
      <c r="O34" t="s">
        <v>349</v>
      </c>
      <c r="P34" t="str" cm="1">
        <f t="array" ref="P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4">
        <v>9624</v>
      </c>
      <c r="R34">
        <v>0</v>
      </c>
      <c r="S34">
        <v>0</v>
      </c>
      <c r="T34" t="s">
        <v>351</v>
      </c>
      <c r="U34" t="s">
        <v>371</v>
      </c>
      <c r="V34" t="s">
        <v>373</v>
      </c>
    </row>
    <row r="35" spans="1:22" x14ac:dyDescent="0.3">
      <c r="A35">
        <v>1970</v>
      </c>
      <c r="B35" s="1">
        <v>25730</v>
      </c>
      <c r="C35">
        <v>16</v>
      </c>
      <c r="D35">
        <v>0</v>
      </c>
      <c r="E35" t="str">
        <f>_xlfn.CONCAT(Table1[[#This Row],[Time]],":",Table1[[#This Row],[Time to hours]])</f>
        <v>16:0</v>
      </c>
      <c r="F35" t="s">
        <v>1117</v>
      </c>
      <c r="G35" t="s">
        <v>29</v>
      </c>
      <c r="H35" t="s">
        <v>362</v>
      </c>
      <c r="I35" t="s">
        <v>363</v>
      </c>
      <c r="J35" t="s">
        <v>93</v>
      </c>
      <c r="K35">
        <v>0</v>
      </c>
      <c r="L35">
        <v>0</v>
      </c>
      <c r="M35" t="str" cm="1">
        <f t="array" ref="M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">
        <f>IF(Table1[[#This Row],[Winning Team]]="Home team",1,0)</f>
        <v>0</v>
      </c>
      <c r="O35" t="s">
        <v>349</v>
      </c>
      <c r="P35" t="str" cm="1">
        <f t="array" ref="P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">
        <v>9890</v>
      </c>
      <c r="R35">
        <v>0</v>
      </c>
      <c r="S35">
        <v>0</v>
      </c>
      <c r="T35" t="s">
        <v>380</v>
      </c>
      <c r="U35" t="s">
        <v>351</v>
      </c>
      <c r="V35" t="s">
        <v>316</v>
      </c>
    </row>
    <row r="36" spans="1:22" x14ac:dyDescent="0.3">
      <c r="A36">
        <v>1970</v>
      </c>
      <c r="B36" s="1">
        <v>25730</v>
      </c>
      <c r="C36">
        <v>16</v>
      </c>
      <c r="D36">
        <v>0</v>
      </c>
      <c r="E36" t="str">
        <f>_xlfn.CONCAT(Table1[[#This Row],[Time]],":",Table1[[#This Row],[Time to hours]])</f>
        <v>16:0</v>
      </c>
      <c r="F36" t="s">
        <v>1117</v>
      </c>
      <c r="G36" t="s">
        <v>22</v>
      </c>
      <c r="H36" t="s">
        <v>352</v>
      </c>
      <c r="I36" t="s">
        <v>353</v>
      </c>
      <c r="J36" t="s">
        <v>283</v>
      </c>
      <c r="K36">
        <v>1</v>
      </c>
      <c r="L36">
        <v>1</v>
      </c>
      <c r="M36" t="str" cm="1">
        <f t="array" ref="M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6">
        <f>IF(Table1[[#This Row],[Winning Team]]="Home team",1,0)</f>
        <v>0</v>
      </c>
      <c r="O36" t="s">
        <v>364</v>
      </c>
      <c r="P36" t="str" cm="1">
        <f t="array" ref="P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6">
        <v>12299</v>
      </c>
      <c r="R36">
        <v>1</v>
      </c>
      <c r="S36">
        <v>0</v>
      </c>
      <c r="T36" t="s">
        <v>376</v>
      </c>
      <c r="U36" t="s">
        <v>309</v>
      </c>
      <c r="V36" t="s">
        <v>365</v>
      </c>
    </row>
    <row r="37" spans="1:22" x14ac:dyDescent="0.3">
      <c r="A37">
        <v>1974</v>
      </c>
      <c r="B37" s="1">
        <v>27193</v>
      </c>
      <c r="C37">
        <v>17</v>
      </c>
      <c r="D37">
        <v>0</v>
      </c>
      <c r="E37" t="str">
        <f>_xlfn.CONCAT(Table1[[#This Row],[Time]],":",Table1[[#This Row],[Time to hours]])</f>
        <v>17:0</v>
      </c>
      <c r="F37" t="s">
        <v>1117</v>
      </c>
      <c r="G37" t="s">
        <v>29</v>
      </c>
      <c r="H37" t="s">
        <v>381</v>
      </c>
      <c r="I37" t="s">
        <v>382</v>
      </c>
      <c r="J37" t="s">
        <v>31</v>
      </c>
      <c r="K37">
        <v>0</v>
      </c>
      <c r="L37">
        <v>0</v>
      </c>
      <c r="M37" t="str" cm="1">
        <f t="array" ref="M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7">
        <f>IF(Table1[[#This Row],[Winning Team]]="Home team",1,0)</f>
        <v>0</v>
      </c>
      <c r="O37" t="s">
        <v>30</v>
      </c>
      <c r="P37" t="str" cm="1">
        <f t="array" ref="P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7">
        <v>62000</v>
      </c>
      <c r="R37">
        <v>0</v>
      </c>
      <c r="S37">
        <v>0</v>
      </c>
      <c r="T37" t="s">
        <v>350</v>
      </c>
      <c r="U37" t="s">
        <v>359</v>
      </c>
      <c r="V37" t="s">
        <v>383</v>
      </c>
    </row>
    <row r="38" spans="1:22" x14ac:dyDescent="0.3">
      <c r="A38">
        <v>1974</v>
      </c>
      <c r="B38" s="1">
        <v>27194</v>
      </c>
      <c r="C38">
        <v>19</v>
      </c>
      <c r="D38">
        <v>30</v>
      </c>
      <c r="E38" t="str">
        <f>_xlfn.CONCAT(Table1[[#This Row],[Time]],":",Table1[[#This Row],[Time to hours]])</f>
        <v>19:30</v>
      </c>
      <c r="F38" t="s">
        <v>1117</v>
      </c>
      <c r="G38" t="s">
        <v>29</v>
      </c>
      <c r="H38" t="s">
        <v>395</v>
      </c>
      <c r="I38" t="s">
        <v>396</v>
      </c>
      <c r="J38" t="s">
        <v>397</v>
      </c>
      <c r="K38">
        <v>0</v>
      </c>
      <c r="L38">
        <v>2</v>
      </c>
      <c r="M38" t="str" cm="1">
        <f t="array" ref="M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8">
        <f>IF(Table1[[#This Row],[Winning Team]]="Home team",1,0)</f>
        <v>0</v>
      </c>
      <c r="O38" t="s">
        <v>191</v>
      </c>
      <c r="P38" t="str" cm="1">
        <f t="array" ref="P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Scotland</v>
      </c>
      <c r="Q38">
        <v>27000</v>
      </c>
      <c r="R38">
        <v>0</v>
      </c>
      <c r="S38">
        <v>2</v>
      </c>
      <c r="T38" t="s">
        <v>398</v>
      </c>
      <c r="U38" t="s">
        <v>399</v>
      </c>
      <c r="V38" t="s">
        <v>400</v>
      </c>
    </row>
    <row r="39" spans="1:22" x14ac:dyDescent="0.3">
      <c r="A39">
        <v>1974</v>
      </c>
      <c r="B39" s="1">
        <v>27195</v>
      </c>
      <c r="C39">
        <v>16</v>
      </c>
      <c r="D39">
        <v>0</v>
      </c>
      <c r="E39" t="str">
        <f>_xlfn.CONCAT(Table1[[#This Row],[Time]],":",Table1[[#This Row],[Time to hours]])</f>
        <v>16:0</v>
      </c>
      <c r="F39" t="s">
        <v>1117</v>
      </c>
      <c r="G39" t="s">
        <v>35</v>
      </c>
      <c r="H39" t="s">
        <v>401</v>
      </c>
      <c r="I39" t="s">
        <v>402</v>
      </c>
      <c r="J39" t="s">
        <v>47</v>
      </c>
      <c r="K39">
        <v>0</v>
      </c>
      <c r="L39">
        <v>2</v>
      </c>
      <c r="M39" t="str" cm="1">
        <f t="array" ref="M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9">
        <f>IF(Table1[[#This Row],[Winning Team]]="Home team",1,0)</f>
        <v>0</v>
      </c>
      <c r="O39" t="s">
        <v>69</v>
      </c>
      <c r="P39" t="str" cm="1">
        <f t="array" ref="P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9">
        <v>55100</v>
      </c>
      <c r="R39">
        <v>0</v>
      </c>
      <c r="S39">
        <v>1</v>
      </c>
      <c r="T39" t="s">
        <v>403</v>
      </c>
      <c r="U39" t="s">
        <v>404</v>
      </c>
      <c r="V39" t="s">
        <v>405</v>
      </c>
    </row>
    <row r="40" spans="1:22" x14ac:dyDescent="0.3">
      <c r="A40">
        <v>1974</v>
      </c>
      <c r="B40" s="1">
        <v>27195</v>
      </c>
      <c r="C40">
        <v>16</v>
      </c>
      <c r="D40">
        <v>0</v>
      </c>
      <c r="E40" t="str">
        <f>_xlfn.CONCAT(Table1[[#This Row],[Time]],":",Table1[[#This Row],[Time to hours]])</f>
        <v>16:0</v>
      </c>
      <c r="F40" t="s">
        <v>1117</v>
      </c>
      <c r="G40" t="s">
        <v>35</v>
      </c>
      <c r="H40" t="s">
        <v>406</v>
      </c>
      <c r="I40" t="s">
        <v>407</v>
      </c>
      <c r="J40" t="s">
        <v>75</v>
      </c>
      <c r="K40">
        <v>0</v>
      </c>
      <c r="L40">
        <v>0</v>
      </c>
      <c r="M40" t="str" cm="1">
        <f t="array" ref="M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0">
        <f>IF(Table1[[#This Row],[Winning Team]]="Home team",1,0)</f>
        <v>0</v>
      </c>
      <c r="O40" t="s">
        <v>283</v>
      </c>
      <c r="P40" t="str" cm="1">
        <f t="array" ref="P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0">
        <v>23800</v>
      </c>
      <c r="R40">
        <v>0</v>
      </c>
      <c r="S40">
        <v>0</v>
      </c>
      <c r="T40" t="s">
        <v>408</v>
      </c>
      <c r="U40" t="s">
        <v>409</v>
      </c>
      <c r="V40" t="s">
        <v>410</v>
      </c>
    </row>
    <row r="41" spans="1:22" x14ac:dyDescent="0.3">
      <c r="A41">
        <v>1974</v>
      </c>
      <c r="B41" s="1">
        <v>27198</v>
      </c>
      <c r="C41">
        <v>16</v>
      </c>
      <c r="D41">
        <v>0</v>
      </c>
      <c r="E41" t="str">
        <f>_xlfn.CONCAT(Table1[[#This Row],[Time]],":",Table1[[#This Row],[Time to hours]])</f>
        <v>16:0</v>
      </c>
      <c r="F41" t="s">
        <v>1117</v>
      </c>
      <c r="G41" t="s">
        <v>14</v>
      </c>
      <c r="H41" t="s">
        <v>388</v>
      </c>
      <c r="I41" t="s">
        <v>389</v>
      </c>
      <c r="J41" t="s">
        <v>391</v>
      </c>
      <c r="K41">
        <v>0</v>
      </c>
      <c r="L41">
        <v>3</v>
      </c>
      <c r="M41" t="str" cm="1">
        <f t="array" ref="M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41">
        <f>IF(Table1[[#This Row],[Winning Team]]="Home team",1,0)</f>
        <v>0</v>
      </c>
      <c r="O41" t="s">
        <v>202</v>
      </c>
      <c r="P41" t="str" cm="1">
        <f t="array" ref="P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1">
        <v>53300</v>
      </c>
      <c r="R41">
        <v>0</v>
      </c>
      <c r="S41">
        <v>2</v>
      </c>
      <c r="T41" t="s">
        <v>419</v>
      </c>
      <c r="U41" t="s">
        <v>409</v>
      </c>
      <c r="V41" t="s">
        <v>408</v>
      </c>
    </row>
    <row r="42" spans="1:22" x14ac:dyDescent="0.3">
      <c r="A42">
        <v>1974</v>
      </c>
      <c r="B42" s="1">
        <v>27198</v>
      </c>
      <c r="C42">
        <v>19</v>
      </c>
      <c r="D42">
        <v>30</v>
      </c>
      <c r="E42" t="str">
        <f>_xlfn.CONCAT(Table1[[#This Row],[Time]],":",Table1[[#This Row],[Time to hours]])</f>
        <v>19:30</v>
      </c>
      <c r="F42" t="s">
        <v>1117</v>
      </c>
      <c r="G42" t="s">
        <v>29</v>
      </c>
      <c r="H42" t="s">
        <v>381</v>
      </c>
      <c r="I42" t="s">
        <v>382</v>
      </c>
      <c r="J42" t="s">
        <v>191</v>
      </c>
      <c r="K42">
        <v>0</v>
      </c>
      <c r="L42">
        <v>0</v>
      </c>
      <c r="M42" t="str" cm="1">
        <f t="array" ref="M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2">
        <f>IF(Table1[[#This Row],[Winning Team]]="Home team",1,0)</f>
        <v>0</v>
      </c>
      <c r="O42" t="s">
        <v>31</v>
      </c>
      <c r="P42" t="str" cm="1">
        <f t="array" ref="P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2">
        <v>62000</v>
      </c>
      <c r="R42">
        <v>0</v>
      </c>
      <c r="S42">
        <v>0</v>
      </c>
      <c r="T42" t="s">
        <v>420</v>
      </c>
      <c r="U42" t="s">
        <v>403</v>
      </c>
      <c r="V42" t="s">
        <v>421</v>
      </c>
    </row>
    <row r="43" spans="1:22" x14ac:dyDescent="0.3">
      <c r="A43">
        <v>1974</v>
      </c>
      <c r="B43" s="1">
        <v>27198</v>
      </c>
      <c r="C43">
        <v>19</v>
      </c>
      <c r="D43">
        <v>30</v>
      </c>
      <c r="E43" t="str">
        <f>_xlfn.CONCAT(Table1[[#This Row],[Time]],":",Table1[[#This Row],[Time to hours]])</f>
        <v>19:30</v>
      </c>
      <c r="F43" t="s">
        <v>1117</v>
      </c>
      <c r="G43" t="s">
        <v>14</v>
      </c>
      <c r="H43" t="s">
        <v>384</v>
      </c>
      <c r="I43" t="s">
        <v>385</v>
      </c>
      <c r="J43" t="s">
        <v>42</v>
      </c>
      <c r="K43">
        <v>1</v>
      </c>
      <c r="L43">
        <v>1</v>
      </c>
      <c r="M43" t="str" cm="1">
        <f t="array" ref="M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3">
        <f>IF(Table1[[#This Row],[Winning Team]]="Home team",1,0)</f>
        <v>0</v>
      </c>
      <c r="O43" t="s">
        <v>390</v>
      </c>
      <c r="P43" t="str" cm="1">
        <f t="array" ref="P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3">
        <v>28300</v>
      </c>
      <c r="R43">
        <v>0</v>
      </c>
      <c r="S43">
        <v>0</v>
      </c>
      <c r="T43" t="s">
        <v>422</v>
      </c>
      <c r="U43" t="s">
        <v>350</v>
      </c>
      <c r="V43" t="s">
        <v>295</v>
      </c>
    </row>
    <row r="44" spans="1:22" x14ac:dyDescent="0.3">
      <c r="A44">
        <v>1974</v>
      </c>
      <c r="B44" s="1">
        <v>27199</v>
      </c>
      <c r="C44">
        <v>19</v>
      </c>
      <c r="D44">
        <v>30</v>
      </c>
      <c r="E44" t="str">
        <f>_xlfn.CONCAT(Table1[[#This Row],[Time]],":",Table1[[#This Row],[Time to hours]])</f>
        <v>19:30</v>
      </c>
      <c r="F44" t="s">
        <v>1117</v>
      </c>
      <c r="G44" t="s">
        <v>35</v>
      </c>
      <c r="H44" t="s">
        <v>395</v>
      </c>
      <c r="I44" t="s">
        <v>396</v>
      </c>
      <c r="J44" t="s">
        <v>69</v>
      </c>
      <c r="K44">
        <v>0</v>
      </c>
      <c r="L44">
        <v>0</v>
      </c>
      <c r="M44" t="str" cm="1">
        <f t="array" ref="M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4">
        <f>IF(Table1[[#This Row],[Winning Team]]="Home team",1,0)</f>
        <v>0</v>
      </c>
      <c r="O44" t="s">
        <v>75</v>
      </c>
      <c r="P44" t="str" cm="1">
        <f t="array" ref="P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4">
        <v>53700</v>
      </c>
      <c r="R44">
        <v>0</v>
      </c>
      <c r="S44">
        <v>0</v>
      </c>
      <c r="T44" t="s">
        <v>387</v>
      </c>
      <c r="U44" t="s">
        <v>316</v>
      </c>
      <c r="V44" t="s">
        <v>417</v>
      </c>
    </row>
    <row r="45" spans="1:22" x14ac:dyDescent="0.3">
      <c r="A45">
        <v>1974</v>
      </c>
      <c r="B45" s="1">
        <v>27199</v>
      </c>
      <c r="C45">
        <v>19</v>
      </c>
      <c r="D45">
        <v>30</v>
      </c>
      <c r="E45" t="str">
        <f>_xlfn.CONCAT(Table1[[#This Row],[Time]],":",Table1[[#This Row],[Time to hours]])</f>
        <v>19:30</v>
      </c>
      <c r="F45" t="s">
        <v>1117</v>
      </c>
      <c r="G45" t="s">
        <v>35</v>
      </c>
      <c r="H45" t="s">
        <v>401</v>
      </c>
      <c r="I45" t="s">
        <v>402</v>
      </c>
      <c r="J45" t="s">
        <v>283</v>
      </c>
      <c r="K45">
        <v>1</v>
      </c>
      <c r="L45">
        <v>1</v>
      </c>
      <c r="M45" t="str" cm="1">
        <f t="array" ref="M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5">
        <f>IF(Table1[[#This Row],[Winning Team]]="Home team",1,0)</f>
        <v>0</v>
      </c>
      <c r="O45" t="s">
        <v>47</v>
      </c>
      <c r="P45" t="str" cm="1">
        <f t="array" ref="P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5">
        <v>13400</v>
      </c>
      <c r="R45">
        <v>0</v>
      </c>
      <c r="S45">
        <v>0</v>
      </c>
      <c r="T45" t="s">
        <v>318</v>
      </c>
      <c r="U45" t="s">
        <v>386</v>
      </c>
      <c r="V45" t="s">
        <v>425</v>
      </c>
    </row>
    <row r="46" spans="1:22" x14ac:dyDescent="0.3">
      <c r="A46">
        <v>1974</v>
      </c>
      <c r="B46" s="1">
        <v>27199</v>
      </c>
      <c r="C46">
        <v>19</v>
      </c>
      <c r="D46">
        <v>30</v>
      </c>
      <c r="E46" t="str">
        <f>_xlfn.CONCAT(Table1[[#This Row],[Time]],":",Table1[[#This Row],[Time to hours]])</f>
        <v>19:30</v>
      </c>
      <c r="F46" t="s">
        <v>1117</v>
      </c>
      <c r="G46" t="s">
        <v>22</v>
      </c>
      <c r="H46" t="s">
        <v>384</v>
      </c>
      <c r="I46" t="s">
        <v>411</v>
      </c>
      <c r="J46" t="s">
        <v>412</v>
      </c>
      <c r="K46">
        <v>0</v>
      </c>
      <c r="L46">
        <v>7</v>
      </c>
      <c r="M46" t="str" cm="1">
        <f t="array" ref="M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46">
        <f>IF(Table1[[#This Row],[Winning Team]]="Home team",1,0)</f>
        <v>0</v>
      </c>
      <c r="O46" t="s">
        <v>131</v>
      </c>
      <c r="P46" t="str" cm="1">
        <f t="array" ref="P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46">
        <v>25300</v>
      </c>
      <c r="R46">
        <v>0</v>
      </c>
      <c r="S46">
        <v>5</v>
      </c>
      <c r="T46" t="s">
        <v>410</v>
      </c>
      <c r="U46" t="s">
        <v>426</v>
      </c>
      <c r="V46" t="s">
        <v>427</v>
      </c>
    </row>
    <row r="47" spans="1:22" x14ac:dyDescent="0.3">
      <c r="A47">
        <v>1974</v>
      </c>
      <c r="B47" s="1">
        <v>27199</v>
      </c>
      <c r="C47">
        <v>19</v>
      </c>
      <c r="D47">
        <v>30</v>
      </c>
      <c r="E47" t="str">
        <f>_xlfn.CONCAT(Table1[[#This Row],[Time]],":",Table1[[#This Row],[Time to hours]])</f>
        <v>19:30</v>
      </c>
      <c r="F47" t="s">
        <v>1117</v>
      </c>
      <c r="G47" t="s">
        <v>22</v>
      </c>
      <c r="H47" t="s">
        <v>415</v>
      </c>
      <c r="I47" t="s">
        <v>416</v>
      </c>
      <c r="J47" t="s">
        <v>39</v>
      </c>
      <c r="K47">
        <v>1</v>
      </c>
      <c r="L47">
        <v>1</v>
      </c>
      <c r="M47" t="str" cm="1">
        <f t="array" ref="M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7">
        <f>IF(Table1[[#This Row],[Winning Team]]="Home team",1,0)</f>
        <v>0</v>
      </c>
      <c r="O47" t="s">
        <v>93</v>
      </c>
      <c r="P47" t="str" cm="1">
        <f t="array" ref="P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7">
        <v>70100</v>
      </c>
      <c r="R47">
        <v>1</v>
      </c>
      <c r="S47">
        <v>1</v>
      </c>
      <c r="T47" t="s">
        <v>404</v>
      </c>
      <c r="U47" t="s">
        <v>372</v>
      </c>
      <c r="V47" t="s">
        <v>405</v>
      </c>
    </row>
    <row r="48" spans="1:22" x14ac:dyDescent="0.3">
      <c r="A48">
        <v>1974</v>
      </c>
      <c r="B48" s="1">
        <v>27202</v>
      </c>
      <c r="C48">
        <v>16</v>
      </c>
      <c r="D48">
        <v>0</v>
      </c>
      <c r="E48" t="str">
        <f>_xlfn.CONCAT(Table1[[#This Row],[Time]],":",Table1[[#This Row],[Time to hours]])</f>
        <v>16:0</v>
      </c>
      <c r="F48" t="s">
        <v>1117</v>
      </c>
      <c r="G48" t="s">
        <v>29</v>
      </c>
      <c r="H48" t="s">
        <v>381</v>
      </c>
      <c r="I48" t="s">
        <v>382</v>
      </c>
      <c r="J48" t="s">
        <v>191</v>
      </c>
      <c r="K48">
        <v>1</v>
      </c>
      <c r="L48">
        <v>1</v>
      </c>
      <c r="M48" t="str" cm="1">
        <f t="array" ref="M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8">
        <f>IF(Table1[[#This Row],[Winning Team]]="Home team",1,0)</f>
        <v>0</v>
      </c>
      <c r="O48" t="s">
        <v>30</v>
      </c>
      <c r="P48" t="str" cm="1">
        <f t="array" ref="P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8">
        <v>56000</v>
      </c>
      <c r="R48">
        <v>0</v>
      </c>
      <c r="S48">
        <v>0</v>
      </c>
      <c r="T48" t="s">
        <v>409</v>
      </c>
      <c r="U48" t="s">
        <v>372</v>
      </c>
      <c r="V48" t="s">
        <v>316</v>
      </c>
    </row>
    <row r="49" spans="1:22" x14ac:dyDescent="0.3">
      <c r="A49">
        <v>1974</v>
      </c>
      <c r="B49" s="1">
        <v>27202</v>
      </c>
      <c r="C49">
        <v>16</v>
      </c>
      <c r="D49">
        <v>0</v>
      </c>
      <c r="E49" t="str">
        <f>_xlfn.CONCAT(Table1[[#This Row],[Time]],":",Table1[[#This Row],[Time to hours]])</f>
        <v>16:0</v>
      </c>
      <c r="F49" t="s">
        <v>1117</v>
      </c>
      <c r="G49" t="s">
        <v>14</v>
      </c>
      <c r="H49" t="s">
        <v>384</v>
      </c>
      <c r="I49" t="s">
        <v>385</v>
      </c>
      <c r="J49" t="s">
        <v>391</v>
      </c>
      <c r="K49">
        <v>0</v>
      </c>
      <c r="L49">
        <v>0</v>
      </c>
      <c r="M49" t="str" cm="1">
        <f t="array" ref="M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49">
        <f>IF(Table1[[#This Row],[Winning Team]]="Home team",1,0)</f>
        <v>0</v>
      </c>
      <c r="O49" t="s">
        <v>42</v>
      </c>
      <c r="P49" t="str" cm="1">
        <f t="array" ref="P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49">
        <v>17400</v>
      </c>
      <c r="R49">
        <v>0</v>
      </c>
      <c r="S49">
        <v>0</v>
      </c>
      <c r="T49" t="s">
        <v>414</v>
      </c>
      <c r="U49" t="s">
        <v>359</v>
      </c>
      <c r="V49" t="s">
        <v>420</v>
      </c>
    </row>
    <row r="50" spans="1:22" x14ac:dyDescent="0.3">
      <c r="A50">
        <v>1974</v>
      </c>
      <c r="B50" s="1">
        <v>27202</v>
      </c>
      <c r="C50">
        <v>16</v>
      </c>
      <c r="D50">
        <v>0</v>
      </c>
      <c r="E50" t="str">
        <f>_xlfn.CONCAT(Table1[[#This Row],[Time]],":",Table1[[#This Row],[Time to hours]])</f>
        <v>16:0</v>
      </c>
      <c r="F50" t="s">
        <v>1117</v>
      </c>
      <c r="G50" t="s">
        <v>29</v>
      </c>
      <c r="H50" t="s">
        <v>423</v>
      </c>
      <c r="I50" t="s">
        <v>424</v>
      </c>
      <c r="J50" t="s">
        <v>397</v>
      </c>
      <c r="K50">
        <v>0</v>
      </c>
      <c r="L50">
        <v>3</v>
      </c>
      <c r="M50" t="str" cm="1">
        <f t="array" ref="M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0">
        <f>IF(Table1[[#This Row],[Winning Team]]="Home team",1,0)</f>
        <v>0</v>
      </c>
      <c r="O50" t="s">
        <v>31</v>
      </c>
      <c r="P50" t="str" cm="1">
        <f t="array" ref="P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0">
        <v>36200</v>
      </c>
      <c r="R50">
        <v>0</v>
      </c>
      <c r="S50">
        <v>1</v>
      </c>
      <c r="T50" t="s">
        <v>405</v>
      </c>
      <c r="U50" t="s">
        <v>422</v>
      </c>
      <c r="V50" t="s">
        <v>425</v>
      </c>
    </row>
    <row r="51" spans="1:22" x14ac:dyDescent="0.3">
      <c r="A51">
        <v>1974</v>
      </c>
      <c r="B51" s="1">
        <v>27203</v>
      </c>
      <c r="C51">
        <v>16</v>
      </c>
      <c r="D51">
        <v>0</v>
      </c>
      <c r="E51" t="str">
        <f>_xlfn.CONCAT(Table1[[#This Row],[Time]],":",Table1[[#This Row],[Time to hours]])</f>
        <v>16:0</v>
      </c>
      <c r="F51" t="s">
        <v>1117</v>
      </c>
      <c r="G51" t="s">
        <v>35</v>
      </c>
      <c r="H51" t="s">
        <v>395</v>
      </c>
      <c r="I51" t="s">
        <v>396</v>
      </c>
      <c r="J51" t="s">
        <v>283</v>
      </c>
      <c r="K51">
        <v>1</v>
      </c>
      <c r="L51">
        <v>4</v>
      </c>
      <c r="M51" t="str" cm="1">
        <f t="array" ref="M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1">
        <f>IF(Table1[[#This Row],[Winning Team]]="Home team",1,0)</f>
        <v>0</v>
      </c>
      <c r="O51" t="s">
        <v>69</v>
      </c>
      <c r="P51" t="str" cm="1">
        <f t="array" ref="P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1">
        <v>53300</v>
      </c>
      <c r="R51">
        <v>0</v>
      </c>
      <c r="S51">
        <v>2</v>
      </c>
      <c r="T51" t="s">
        <v>399</v>
      </c>
      <c r="U51" t="s">
        <v>426</v>
      </c>
      <c r="V51" t="s">
        <v>427</v>
      </c>
    </row>
    <row r="52" spans="1:22" x14ac:dyDescent="0.3">
      <c r="A52">
        <v>1974</v>
      </c>
      <c r="B52" s="1">
        <v>27206</v>
      </c>
      <c r="C52">
        <v>16</v>
      </c>
      <c r="D52">
        <v>0</v>
      </c>
      <c r="E52" t="str">
        <f>_xlfn.CONCAT(Table1[[#This Row],[Time]],":",Table1[[#This Row],[Time to hours]])</f>
        <v>16:0</v>
      </c>
      <c r="F52" t="s">
        <v>1117</v>
      </c>
      <c r="G52" t="s">
        <v>429</v>
      </c>
      <c r="H52" t="s">
        <v>406</v>
      </c>
      <c r="I52" t="s">
        <v>407</v>
      </c>
      <c r="J52" t="s">
        <v>30</v>
      </c>
      <c r="K52">
        <v>0</v>
      </c>
      <c r="L52">
        <v>2</v>
      </c>
      <c r="M52" t="str" cm="1">
        <f t="array" ref="M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2">
        <f>IF(Table1[[#This Row],[Winning Team]]="Home team",1,0)</f>
        <v>0</v>
      </c>
      <c r="O52" t="s">
        <v>202</v>
      </c>
      <c r="P52" t="str" cm="1">
        <f t="array" ref="P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2">
        <v>67385</v>
      </c>
      <c r="R52">
        <v>0</v>
      </c>
      <c r="S52">
        <v>1</v>
      </c>
      <c r="T52" t="s">
        <v>338</v>
      </c>
      <c r="U52" t="s">
        <v>422</v>
      </c>
      <c r="V52" t="s">
        <v>408</v>
      </c>
    </row>
    <row r="53" spans="1:22" x14ac:dyDescent="0.3">
      <c r="A53">
        <v>1974</v>
      </c>
      <c r="B53" s="1">
        <v>27206</v>
      </c>
      <c r="C53">
        <v>19</v>
      </c>
      <c r="D53">
        <v>30</v>
      </c>
      <c r="E53" t="str">
        <f>_xlfn.CONCAT(Table1[[#This Row],[Time]],":",Table1[[#This Row],[Time to hours]])</f>
        <v>19:30</v>
      </c>
      <c r="F53" t="s">
        <v>1117</v>
      </c>
      <c r="G53" t="s">
        <v>429</v>
      </c>
      <c r="H53" t="s">
        <v>415</v>
      </c>
      <c r="I53" t="s">
        <v>416</v>
      </c>
      <c r="J53" t="s">
        <v>75</v>
      </c>
      <c r="K53">
        <v>0</v>
      </c>
      <c r="L53">
        <v>1</v>
      </c>
      <c r="M53" t="str" cm="1">
        <f t="array" ref="M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3">
        <f>IF(Table1[[#This Row],[Winning Team]]="Home team",1,0)</f>
        <v>0</v>
      </c>
      <c r="O53" t="s">
        <v>131</v>
      </c>
      <c r="P53" t="str" cm="1">
        <f t="array" ref="P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3">
        <v>44955</v>
      </c>
      <c r="R53">
        <v>0</v>
      </c>
      <c r="S53">
        <v>1</v>
      </c>
      <c r="T53" t="s">
        <v>368</v>
      </c>
      <c r="U53" t="s">
        <v>409</v>
      </c>
      <c r="V53" t="s">
        <v>383</v>
      </c>
    </row>
    <row r="54" spans="1:22" x14ac:dyDescent="0.3">
      <c r="A54">
        <v>1974</v>
      </c>
      <c r="B54" s="1">
        <v>27210</v>
      </c>
      <c r="C54">
        <v>16</v>
      </c>
      <c r="D54">
        <v>0</v>
      </c>
      <c r="E54" t="str">
        <f>_xlfn.CONCAT(Table1[[#This Row],[Time]],":",Table1[[#This Row],[Time to hours]])</f>
        <v>16:0</v>
      </c>
      <c r="F54" t="s">
        <v>1117</v>
      </c>
      <c r="G54" t="s">
        <v>430</v>
      </c>
      <c r="H54" t="s">
        <v>401</v>
      </c>
      <c r="I54" t="s">
        <v>402</v>
      </c>
      <c r="J54" t="s">
        <v>39</v>
      </c>
      <c r="K54">
        <v>1</v>
      </c>
      <c r="L54">
        <v>2</v>
      </c>
      <c r="M54" t="str" cm="1">
        <f t="array" ref="M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4">
        <f>IF(Table1[[#This Row],[Winning Team]]="Home team",1,0)</f>
        <v>0</v>
      </c>
      <c r="O54" t="s">
        <v>31</v>
      </c>
      <c r="P54" t="str" cm="1">
        <f t="array" ref="P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4">
        <v>39400</v>
      </c>
      <c r="R54">
        <v>1</v>
      </c>
      <c r="S54">
        <v>1</v>
      </c>
      <c r="T54" t="s">
        <v>359</v>
      </c>
      <c r="U54" t="s">
        <v>428</v>
      </c>
      <c r="V54" t="s">
        <v>318</v>
      </c>
    </row>
    <row r="55" spans="1:22" x14ac:dyDescent="0.3">
      <c r="A55">
        <v>1974</v>
      </c>
      <c r="B55" s="1">
        <v>27210</v>
      </c>
      <c r="C55">
        <v>16</v>
      </c>
      <c r="D55">
        <v>0</v>
      </c>
      <c r="E55" t="str">
        <f>_xlfn.CONCAT(Table1[[#This Row],[Time]],":",Table1[[#This Row],[Time to hours]])</f>
        <v>16:0</v>
      </c>
      <c r="F55" t="s">
        <v>1117</v>
      </c>
      <c r="G55" t="s">
        <v>430</v>
      </c>
      <c r="H55" t="s">
        <v>423</v>
      </c>
      <c r="I55" t="s">
        <v>424</v>
      </c>
      <c r="J55" t="s">
        <v>390</v>
      </c>
      <c r="K55">
        <v>0</v>
      </c>
      <c r="L55">
        <v>2</v>
      </c>
      <c r="M55" t="str" cm="1">
        <f t="array" ref="M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5">
        <f>IF(Table1[[#This Row],[Winning Team]]="Home team",1,0)</f>
        <v>0</v>
      </c>
      <c r="O55" t="s">
        <v>69</v>
      </c>
      <c r="P55" t="str" cm="1">
        <f t="array" ref="P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5">
        <v>68348</v>
      </c>
      <c r="R55">
        <v>0</v>
      </c>
      <c r="S55">
        <v>1</v>
      </c>
      <c r="T55" t="s">
        <v>350</v>
      </c>
      <c r="U55" t="s">
        <v>421</v>
      </c>
      <c r="V55" t="s">
        <v>394</v>
      </c>
    </row>
    <row r="56" spans="1:22" x14ac:dyDescent="0.3">
      <c r="A56">
        <v>1974</v>
      </c>
      <c r="B56" s="1">
        <v>27213</v>
      </c>
      <c r="C56">
        <v>17</v>
      </c>
      <c r="D56">
        <v>0</v>
      </c>
      <c r="E56" t="str">
        <f>_xlfn.CONCAT(Table1[[#This Row],[Time]],":",Table1[[#This Row],[Time to hours]])</f>
        <v>17:0</v>
      </c>
      <c r="F56" t="s">
        <v>1117</v>
      </c>
      <c r="G56" t="s">
        <v>429</v>
      </c>
      <c r="H56" t="s">
        <v>381</v>
      </c>
      <c r="I56" t="s">
        <v>382</v>
      </c>
      <c r="J56" t="s">
        <v>131</v>
      </c>
      <c r="K56">
        <v>0</v>
      </c>
      <c r="L56">
        <v>1</v>
      </c>
      <c r="M56" t="str" cm="1">
        <f t="array" ref="M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6">
        <f>IF(Table1[[#This Row],[Winning Team]]="Home team",1,0)</f>
        <v>0</v>
      </c>
      <c r="O56" t="s">
        <v>202</v>
      </c>
      <c r="P56" t="str" cm="1">
        <f t="array" ref="P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6">
        <v>62000</v>
      </c>
      <c r="R56">
        <v>0</v>
      </c>
      <c r="S56">
        <v>0</v>
      </c>
      <c r="T56" t="s">
        <v>421</v>
      </c>
      <c r="U56" t="s">
        <v>403</v>
      </c>
      <c r="V56" t="s">
        <v>350</v>
      </c>
    </row>
    <row r="57" spans="1:22" x14ac:dyDescent="0.3">
      <c r="A57">
        <v>1974</v>
      </c>
      <c r="B57" s="1">
        <v>27213</v>
      </c>
      <c r="C57">
        <v>19</v>
      </c>
      <c r="D57">
        <v>30</v>
      </c>
      <c r="E57" t="str">
        <f>_xlfn.CONCAT(Table1[[#This Row],[Time]],":",Table1[[#This Row],[Time to hours]])</f>
        <v>19:30</v>
      </c>
      <c r="F57" t="s">
        <v>1117</v>
      </c>
      <c r="G57" t="s">
        <v>430</v>
      </c>
      <c r="H57" t="s">
        <v>423</v>
      </c>
      <c r="I57" t="s">
        <v>424</v>
      </c>
      <c r="J57" t="s">
        <v>39</v>
      </c>
      <c r="K57">
        <v>1</v>
      </c>
      <c r="L57">
        <v>1</v>
      </c>
      <c r="M57" t="str" cm="1">
        <f t="array" ref="M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57">
        <f>IF(Table1[[#This Row],[Winning Team]]="Home team",1,0)</f>
        <v>0</v>
      </c>
      <c r="O57" t="s">
        <v>390</v>
      </c>
      <c r="P57" t="str" cm="1">
        <f t="array" ref="P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57">
        <v>54254</v>
      </c>
      <c r="R57">
        <v>1</v>
      </c>
      <c r="S57">
        <v>1</v>
      </c>
      <c r="T57" t="s">
        <v>318</v>
      </c>
      <c r="U57" t="s">
        <v>419</v>
      </c>
      <c r="V57" t="s">
        <v>417</v>
      </c>
    </row>
    <row r="58" spans="1:22" x14ac:dyDescent="0.3">
      <c r="A58">
        <v>1974</v>
      </c>
      <c r="B58" s="1">
        <v>27216</v>
      </c>
      <c r="C58">
        <v>16</v>
      </c>
      <c r="D58">
        <v>0</v>
      </c>
      <c r="E58" t="str">
        <f>_xlfn.CONCAT(Table1[[#This Row],[Time]],":",Table1[[#This Row],[Time to hours]])</f>
        <v>16:0</v>
      </c>
      <c r="F58" t="s">
        <v>1117</v>
      </c>
      <c r="G58" t="s">
        <v>104</v>
      </c>
      <c r="H58" t="s">
        <v>384</v>
      </c>
      <c r="I58" t="s">
        <v>411</v>
      </c>
      <c r="J58" t="s">
        <v>31</v>
      </c>
      <c r="K58">
        <v>0</v>
      </c>
      <c r="L58">
        <v>1</v>
      </c>
      <c r="M58" t="str" cm="1">
        <f t="array" ref="M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8">
        <f>IF(Table1[[#This Row],[Winning Team]]="Home team",1,0)</f>
        <v>0</v>
      </c>
      <c r="O58" t="s">
        <v>131</v>
      </c>
      <c r="P58" t="str" cm="1">
        <f t="array" ref="P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8">
        <v>77100</v>
      </c>
      <c r="R58">
        <v>0</v>
      </c>
      <c r="S58">
        <v>0</v>
      </c>
      <c r="T58" t="s">
        <v>422</v>
      </c>
      <c r="U58" t="s">
        <v>414</v>
      </c>
      <c r="V58" t="s">
        <v>428</v>
      </c>
    </row>
    <row r="59" spans="1:22" x14ac:dyDescent="0.3">
      <c r="A59">
        <v>1974</v>
      </c>
      <c r="B59" s="1">
        <v>27217</v>
      </c>
      <c r="C59">
        <v>16</v>
      </c>
      <c r="D59">
        <v>0</v>
      </c>
      <c r="E59" t="str">
        <f>_xlfn.CONCAT(Table1[[#This Row],[Time]],":",Table1[[#This Row],[Time to hours]])</f>
        <v>16:0</v>
      </c>
      <c r="F59" t="s">
        <v>1117</v>
      </c>
      <c r="G59" t="s">
        <v>51</v>
      </c>
      <c r="H59" t="s">
        <v>384</v>
      </c>
      <c r="I59" t="s">
        <v>411</v>
      </c>
      <c r="J59" t="s">
        <v>69</v>
      </c>
      <c r="K59">
        <v>1</v>
      </c>
      <c r="L59">
        <v>2</v>
      </c>
      <c r="M59" t="str" cm="1">
        <f t="array" ref="M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59">
        <f>IF(Table1[[#This Row],[Winning Team]]="Home team",1,0)</f>
        <v>0</v>
      </c>
      <c r="O59" t="s">
        <v>202</v>
      </c>
      <c r="P59" t="str" cm="1">
        <f t="array" ref="P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9">
        <v>78200</v>
      </c>
      <c r="R59">
        <v>1</v>
      </c>
      <c r="S59">
        <v>2</v>
      </c>
      <c r="T59" t="s">
        <v>318</v>
      </c>
      <c r="U59" t="s">
        <v>409</v>
      </c>
      <c r="V59" t="s">
        <v>368</v>
      </c>
    </row>
    <row r="60" spans="1:22" x14ac:dyDescent="0.3">
      <c r="A60">
        <v>1978</v>
      </c>
      <c r="B60" s="1">
        <v>28642</v>
      </c>
      <c r="C60">
        <v>15</v>
      </c>
      <c r="D60">
        <v>0</v>
      </c>
      <c r="E60" t="str">
        <f>_xlfn.CONCAT(Table1[[#This Row],[Time]],":",Table1[[#This Row],[Time to hours]])</f>
        <v>15:0</v>
      </c>
      <c r="F60" t="s">
        <v>1116</v>
      </c>
      <c r="G60" t="s">
        <v>29</v>
      </c>
      <c r="H60" t="s">
        <v>431</v>
      </c>
      <c r="I60" t="s">
        <v>432</v>
      </c>
      <c r="J60" t="s">
        <v>202</v>
      </c>
      <c r="K60">
        <v>0</v>
      </c>
      <c r="L60">
        <v>0</v>
      </c>
      <c r="M60" t="str" cm="1">
        <f t="array" ref="M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0">
        <f>IF(Table1[[#This Row],[Winning Team]]="Home team",1,0)</f>
        <v>0</v>
      </c>
      <c r="O60" t="s">
        <v>131</v>
      </c>
      <c r="P60" t="str" cm="1">
        <f t="array" ref="P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0">
        <v>67579</v>
      </c>
      <c r="R60">
        <v>0</v>
      </c>
      <c r="S60">
        <v>0</v>
      </c>
      <c r="T60" t="s">
        <v>379</v>
      </c>
      <c r="U60" t="s">
        <v>433</v>
      </c>
      <c r="V60" t="s">
        <v>434</v>
      </c>
    </row>
    <row r="61" spans="1:22" x14ac:dyDescent="0.3">
      <c r="A61">
        <v>1978</v>
      </c>
      <c r="B61" s="1">
        <v>28644</v>
      </c>
      <c r="C61">
        <v>13</v>
      </c>
      <c r="D61">
        <v>45</v>
      </c>
      <c r="E61" t="str">
        <f>_xlfn.CONCAT(Table1[[#This Row],[Time]],":",Table1[[#This Row],[Time to hours]])</f>
        <v>13:45</v>
      </c>
      <c r="F61" t="s">
        <v>1116</v>
      </c>
      <c r="G61" t="s">
        <v>35</v>
      </c>
      <c r="H61" t="s">
        <v>435</v>
      </c>
      <c r="I61" t="s">
        <v>436</v>
      </c>
      <c r="J61" t="s">
        <v>75</v>
      </c>
      <c r="K61">
        <v>1</v>
      </c>
      <c r="L61">
        <v>1</v>
      </c>
      <c r="M61" t="str" cm="1">
        <f t="array" ref="M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1">
        <f>IF(Table1[[#This Row],[Winning Team]]="Home team",1,0)</f>
        <v>0</v>
      </c>
      <c r="O61" t="s">
        <v>31</v>
      </c>
      <c r="P61" t="str" cm="1">
        <f t="array" ref="P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1">
        <v>32569</v>
      </c>
      <c r="R61">
        <v>1</v>
      </c>
      <c r="S61">
        <v>1</v>
      </c>
      <c r="T61" t="s">
        <v>417</v>
      </c>
      <c r="U61" t="s">
        <v>446</v>
      </c>
      <c r="V61" t="s">
        <v>414</v>
      </c>
    </row>
    <row r="62" spans="1:22" x14ac:dyDescent="0.3">
      <c r="A62">
        <v>1978</v>
      </c>
      <c r="B62" s="1">
        <v>28648</v>
      </c>
      <c r="C62">
        <v>13</v>
      </c>
      <c r="D62">
        <v>45</v>
      </c>
      <c r="E62" t="str">
        <f>_xlfn.CONCAT(Table1[[#This Row],[Time]],":",Table1[[#This Row],[Time to hours]])</f>
        <v>13:45</v>
      </c>
      <c r="F62" t="s">
        <v>1116</v>
      </c>
      <c r="G62" t="s">
        <v>35</v>
      </c>
      <c r="H62" t="s">
        <v>435</v>
      </c>
      <c r="I62" t="s">
        <v>436</v>
      </c>
      <c r="J62" t="s">
        <v>31</v>
      </c>
      <c r="K62">
        <v>0</v>
      </c>
      <c r="L62">
        <v>0</v>
      </c>
      <c r="M62" t="str" cm="1">
        <f t="array" ref="M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2">
        <f>IF(Table1[[#This Row],[Winning Team]]="Home team",1,0)</f>
        <v>0</v>
      </c>
      <c r="O62" t="s">
        <v>87</v>
      </c>
      <c r="P62" t="str" cm="1">
        <f t="array" ref="P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2">
        <v>34771</v>
      </c>
      <c r="R62">
        <v>0</v>
      </c>
      <c r="S62">
        <v>0</v>
      </c>
      <c r="T62" t="s">
        <v>443</v>
      </c>
      <c r="U62" t="s">
        <v>369</v>
      </c>
      <c r="V62" t="s">
        <v>433</v>
      </c>
    </row>
    <row r="63" spans="1:22" x14ac:dyDescent="0.3">
      <c r="A63">
        <v>1978</v>
      </c>
      <c r="B63" s="1">
        <v>28648</v>
      </c>
      <c r="C63">
        <v>16</v>
      </c>
      <c r="D63">
        <v>45</v>
      </c>
      <c r="E63" t="str">
        <f>_xlfn.CONCAT(Table1[[#This Row],[Time]],":",Table1[[#This Row],[Time to hours]])</f>
        <v>16:45</v>
      </c>
      <c r="F63" t="s">
        <v>1117</v>
      </c>
      <c r="G63" t="s">
        <v>22</v>
      </c>
      <c r="H63" t="s">
        <v>449</v>
      </c>
      <c r="I63" t="s">
        <v>450</v>
      </c>
      <c r="J63" t="s">
        <v>191</v>
      </c>
      <c r="K63">
        <v>1</v>
      </c>
      <c r="L63">
        <v>1</v>
      </c>
      <c r="M63" t="str" cm="1">
        <f t="array" ref="M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3">
        <f>IF(Table1[[#This Row],[Winning Team]]="Home team",1,0)</f>
        <v>0</v>
      </c>
      <c r="O63" t="s">
        <v>456</v>
      </c>
      <c r="P63" t="str" cm="1">
        <f t="array" ref="P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3">
        <v>7938</v>
      </c>
      <c r="R63">
        <v>1</v>
      </c>
      <c r="S63">
        <v>0</v>
      </c>
      <c r="T63" t="s">
        <v>392</v>
      </c>
      <c r="U63" t="s">
        <v>405</v>
      </c>
      <c r="V63" t="s">
        <v>464</v>
      </c>
    </row>
    <row r="64" spans="1:22" x14ac:dyDescent="0.3">
      <c r="A64">
        <v>1978</v>
      </c>
      <c r="B64" s="1">
        <v>28648</v>
      </c>
      <c r="C64">
        <v>16</v>
      </c>
      <c r="D64">
        <v>45</v>
      </c>
      <c r="E64" t="str">
        <f>_xlfn.CONCAT(Table1[[#This Row],[Time]],":",Table1[[#This Row],[Time to hours]])</f>
        <v>16:45</v>
      </c>
      <c r="F64" t="s">
        <v>1117</v>
      </c>
      <c r="G64" t="s">
        <v>22</v>
      </c>
      <c r="H64" t="s">
        <v>454</v>
      </c>
      <c r="I64" t="s">
        <v>455</v>
      </c>
      <c r="J64" t="s">
        <v>69</v>
      </c>
      <c r="K64">
        <v>0</v>
      </c>
      <c r="L64">
        <v>0</v>
      </c>
      <c r="M64" t="str" cm="1">
        <f t="array" ref="M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4">
        <f>IF(Table1[[#This Row],[Winning Team]]="Home team",1,0)</f>
        <v>0</v>
      </c>
      <c r="O64" t="s">
        <v>37</v>
      </c>
      <c r="P64" t="str" cm="1">
        <f t="array" ref="P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4">
        <v>28125</v>
      </c>
      <c r="R64">
        <v>0</v>
      </c>
      <c r="S64">
        <v>0</v>
      </c>
      <c r="T64" t="s">
        <v>465</v>
      </c>
      <c r="U64" t="s">
        <v>379</v>
      </c>
      <c r="V64" t="s">
        <v>448</v>
      </c>
    </row>
    <row r="65" spans="1:22" x14ac:dyDescent="0.3">
      <c r="A65">
        <v>1978</v>
      </c>
      <c r="B65" s="1">
        <v>28651</v>
      </c>
      <c r="C65">
        <v>16</v>
      </c>
      <c r="D65">
        <v>45</v>
      </c>
      <c r="E65" t="str">
        <f>_xlfn.CONCAT(Table1[[#This Row],[Time]],":",Table1[[#This Row],[Time to hours]])</f>
        <v>16:45</v>
      </c>
      <c r="F65" t="s">
        <v>1117</v>
      </c>
      <c r="G65" t="s">
        <v>29</v>
      </c>
      <c r="H65" t="s">
        <v>449</v>
      </c>
      <c r="I65" t="s">
        <v>450</v>
      </c>
      <c r="J65" t="s">
        <v>202</v>
      </c>
      <c r="K65">
        <v>0</v>
      </c>
      <c r="L65">
        <v>0</v>
      </c>
      <c r="M65" t="str" cm="1">
        <f t="array" ref="M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5">
        <f>IF(Table1[[#This Row],[Winning Team]]="Home team",1,0)</f>
        <v>0</v>
      </c>
      <c r="O65" t="s">
        <v>440</v>
      </c>
      <c r="P65" t="str" cm="1">
        <f t="array" ref="P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5">
        <v>30667</v>
      </c>
      <c r="R65">
        <v>0</v>
      </c>
      <c r="S65">
        <v>0</v>
      </c>
      <c r="T65" t="s">
        <v>460</v>
      </c>
      <c r="U65" t="s">
        <v>434</v>
      </c>
      <c r="V65" t="s">
        <v>383</v>
      </c>
    </row>
    <row r="66" spans="1:22" x14ac:dyDescent="0.3">
      <c r="A66">
        <v>1978</v>
      </c>
      <c r="B66" s="1">
        <v>28655</v>
      </c>
      <c r="C66">
        <v>13</v>
      </c>
      <c r="D66">
        <v>45</v>
      </c>
      <c r="E66" t="str">
        <f>_xlfn.CONCAT(Table1[[#This Row],[Time]],":",Table1[[#This Row],[Time to hours]])</f>
        <v>13:45</v>
      </c>
      <c r="F66" t="s">
        <v>1116</v>
      </c>
      <c r="G66" t="s">
        <v>430</v>
      </c>
      <c r="H66" t="s">
        <v>431</v>
      </c>
      <c r="I66" t="s">
        <v>432</v>
      </c>
      <c r="J66" t="s">
        <v>202</v>
      </c>
      <c r="K66">
        <v>0</v>
      </c>
      <c r="L66">
        <v>0</v>
      </c>
      <c r="M66" t="str" cm="1">
        <f t="array" ref="M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6">
        <f>IF(Table1[[#This Row],[Winning Team]]="Home team",1,0)</f>
        <v>0</v>
      </c>
      <c r="O66" t="s">
        <v>93</v>
      </c>
      <c r="P66" t="str" cm="1">
        <f t="array" ref="P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6">
        <v>67547</v>
      </c>
      <c r="R66">
        <v>0</v>
      </c>
      <c r="S66">
        <v>0</v>
      </c>
      <c r="T66" t="s">
        <v>462</v>
      </c>
      <c r="U66" t="s">
        <v>409</v>
      </c>
      <c r="V66" t="s">
        <v>434</v>
      </c>
    </row>
    <row r="67" spans="1:22" x14ac:dyDescent="0.3">
      <c r="A67">
        <v>1978</v>
      </c>
      <c r="B67" s="1">
        <v>28659</v>
      </c>
      <c r="C67">
        <v>16</v>
      </c>
      <c r="D67">
        <v>45</v>
      </c>
      <c r="E67" t="str">
        <f>_xlfn.CONCAT(Table1[[#This Row],[Time]],":",Table1[[#This Row],[Time to hours]])</f>
        <v>16:45</v>
      </c>
      <c r="F67" t="s">
        <v>1117</v>
      </c>
      <c r="G67" t="s">
        <v>430</v>
      </c>
      <c r="H67" t="s">
        <v>449</v>
      </c>
      <c r="I67" t="s">
        <v>450</v>
      </c>
      <c r="J67" t="s">
        <v>202</v>
      </c>
      <c r="K67">
        <v>2</v>
      </c>
      <c r="L67">
        <v>2</v>
      </c>
      <c r="M67" t="str" cm="1">
        <f t="array" ref="M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7">
        <f>IF(Table1[[#This Row],[Winning Team]]="Home team",1,0)</f>
        <v>0</v>
      </c>
      <c r="O67" t="s">
        <v>69</v>
      </c>
      <c r="P67" t="str" cm="1">
        <f t="array" ref="P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7">
        <v>40750</v>
      </c>
      <c r="R67">
        <v>1</v>
      </c>
      <c r="S67">
        <v>1</v>
      </c>
      <c r="T67" t="s">
        <v>368</v>
      </c>
      <c r="U67" t="s">
        <v>434</v>
      </c>
      <c r="V67" t="s">
        <v>464</v>
      </c>
    </row>
    <row r="68" spans="1:22" x14ac:dyDescent="0.3">
      <c r="A68">
        <v>1978</v>
      </c>
      <c r="B68" s="1">
        <v>28659</v>
      </c>
      <c r="C68">
        <v>19</v>
      </c>
      <c r="D68">
        <v>15</v>
      </c>
      <c r="E68" t="str">
        <f>_xlfn.CONCAT(Table1[[#This Row],[Time]],":",Table1[[#This Row],[Time to hours]])</f>
        <v>19:15</v>
      </c>
      <c r="F68" t="s">
        <v>1117</v>
      </c>
      <c r="G68" t="s">
        <v>429</v>
      </c>
      <c r="H68" t="s">
        <v>438</v>
      </c>
      <c r="I68" t="s">
        <v>439</v>
      </c>
      <c r="J68" t="s">
        <v>39</v>
      </c>
      <c r="K68">
        <v>0</v>
      </c>
      <c r="L68">
        <v>0</v>
      </c>
      <c r="M68" t="str" cm="1">
        <f t="array" ref="M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68">
        <f>IF(Table1[[#This Row],[Winning Team]]="Home team",1,0)</f>
        <v>0</v>
      </c>
      <c r="O68" t="s">
        <v>31</v>
      </c>
      <c r="P68" t="str" cm="1">
        <f t="array" ref="P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68">
        <v>37326</v>
      </c>
      <c r="R68">
        <v>0</v>
      </c>
      <c r="S68">
        <v>0</v>
      </c>
      <c r="T68" t="s">
        <v>403</v>
      </c>
      <c r="U68" t="s">
        <v>421</v>
      </c>
      <c r="V68" t="s">
        <v>465</v>
      </c>
    </row>
    <row r="69" spans="1:22" x14ac:dyDescent="0.3">
      <c r="A69">
        <v>1982</v>
      </c>
      <c r="B69" s="1">
        <v>30115</v>
      </c>
      <c r="C69">
        <v>20</v>
      </c>
      <c r="D69">
        <v>0</v>
      </c>
      <c r="E69" t="str">
        <f>_xlfn.CONCAT(Table1[[#This Row],[Time]],":",Table1[[#This Row],[Time to hours]])</f>
        <v>20:0</v>
      </c>
      <c r="F69" t="s">
        <v>1118</v>
      </c>
      <c r="G69" t="s">
        <v>35</v>
      </c>
      <c r="H69" t="s">
        <v>468</v>
      </c>
      <c r="I69" t="s">
        <v>469</v>
      </c>
      <c r="J69" t="s">
        <v>39</v>
      </c>
      <c r="K69">
        <v>0</v>
      </c>
      <c r="L69">
        <v>1</v>
      </c>
      <c r="M69" t="str" cm="1">
        <f t="array" ref="M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69">
        <f>IF(Table1[[#This Row],[Winning Team]]="Home team",1,0)</f>
        <v>0</v>
      </c>
      <c r="O69" t="s">
        <v>25</v>
      </c>
      <c r="P69" t="str" cm="1">
        <f t="array" ref="P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9">
        <v>95000</v>
      </c>
      <c r="R69">
        <v>0</v>
      </c>
      <c r="S69">
        <v>0</v>
      </c>
      <c r="T69" t="s">
        <v>470</v>
      </c>
      <c r="U69" t="s">
        <v>403</v>
      </c>
      <c r="V69" t="s">
        <v>446</v>
      </c>
    </row>
    <row r="70" spans="1:22" x14ac:dyDescent="0.3">
      <c r="A70">
        <v>1982</v>
      </c>
      <c r="B70" s="1">
        <v>30116</v>
      </c>
      <c r="C70">
        <v>17</v>
      </c>
      <c r="D70">
        <v>15</v>
      </c>
      <c r="E70" t="str">
        <f>_xlfn.CONCAT(Table1[[#This Row],[Time]],":",Table1[[#This Row],[Time to hours]])</f>
        <v>17:15</v>
      </c>
      <c r="F70" t="s">
        <v>1117</v>
      </c>
      <c r="G70" t="s">
        <v>14</v>
      </c>
      <c r="H70" t="s">
        <v>471</v>
      </c>
      <c r="I70" t="s">
        <v>472</v>
      </c>
      <c r="J70" t="s">
        <v>93</v>
      </c>
      <c r="K70">
        <v>0</v>
      </c>
      <c r="L70">
        <v>0</v>
      </c>
      <c r="M70" t="str" cm="1">
        <f t="array" ref="M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0">
        <f>IF(Table1[[#This Row],[Winning Team]]="Home team",1,0)</f>
        <v>0</v>
      </c>
      <c r="O70" t="s">
        <v>131</v>
      </c>
      <c r="P70" t="str" cm="1">
        <f t="array" ref="P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0">
        <v>33000</v>
      </c>
      <c r="R70">
        <v>0</v>
      </c>
      <c r="S70">
        <v>0</v>
      </c>
      <c r="T70" t="s">
        <v>473</v>
      </c>
      <c r="U70" t="s">
        <v>465</v>
      </c>
      <c r="V70" t="s">
        <v>405</v>
      </c>
    </row>
    <row r="71" spans="1:22" x14ac:dyDescent="0.3">
      <c r="A71">
        <v>1982</v>
      </c>
      <c r="B71" s="1">
        <v>30117</v>
      </c>
      <c r="C71">
        <v>17</v>
      </c>
      <c r="D71">
        <v>15</v>
      </c>
      <c r="E71" t="str">
        <f>_xlfn.CONCAT(Table1[[#This Row],[Time]],":",Table1[[#This Row],[Time to hours]])</f>
        <v>17:15</v>
      </c>
      <c r="F71" t="s">
        <v>1117</v>
      </c>
      <c r="G71" t="s">
        <v>14</v>
      </c>
      <c r="H71" t="s">
        <v>479</v>
      </c>
      <c r="I71" t="s">
        <v>480</v>
      </c>
      <c r="J71" t="s">
        <v>37</v>
      </c>
      <c r="K71">
        <v>0</v>
      </c>
      <c r="L71">
        <v>0</v>
      </c>
      <c r="M71" t="str" cm="1">
        <f t="array" ref="M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1">
        <f>IF(Table1[[#This Row],[Winning Team]]="Home team",1,0)</f>
        <v>0</v>
      </c>
      <c r="O71" t="s">
        <v>481</v>
      </c>
      <c r="P71" t="str" cm="1">
        <f t="array" ref="P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1">
        <v>11000</v>
      </c>
      <c r="R71">
        <v>0</v>
      </c>
      <c r="S71">
        <v>0</v>
      </c>
      <c r="T71" t="s">
        <v>482</v>
      </c>
      <c r="U71" t="s">
        <v>405</v>
      </c>
      <c r="V71" t="s">
        <v>465</v>
      </c>
    </row>
    <row r="72" spans="1:22" x14ac:dyDescent="0.3">
      <c r="A72">
        <v>1982</v>
      </c>
      <c r="B72" s="1">
        <v>30118</v>
      </c>
      <c r="C72">
        <v>17</v>
      </c>
      <c r="D72">
        <v>15</v>
      </c>
      <c r="E72" t="str">
        <f>_xlfn.CONCAT(Table1[[#This Row],[Time]],":",Table1[[#This Row],[Time to hours]])</f>
        <v>17:15</v>
      </c>
      <c r="F72" t="s">
        <v>1117</v>
      </c>
      <c r="G72" t="s">
        <v>29</v>
      </c>
      <c r="H72" t="s">
        <v>493</v>
      </c>
      <c r="I72" t="s">
        <v>494</v>
      </c>
      <c r="J72" t="s">
        <v>202</v>
      </c>
      <c r="K72">
        <v>1</v>
      </c>
      <c r="L72">
        <v>2</v>
      </c>
      <c r="M72" t="str" cm="1">
        <f t="array" ref="M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72">
        <f>IF(Table1[[#This Row],[Winning Team]]="Home team",1,0)</f>
        <v>0</v>
      </c>
      <c r="O72" t="s">
        <v>495</v>
      </c>
      <c r="P72" t="str" cm="1">
        <f t="array" ref="P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Algeria</v>
      </c>
      <c r="Q72">
        <v>42000</v>
      </c>
      <c r="R72">
        <v>0</v>
      </c>
      <c r="S72">
        <v>0</v>
      </c>
      <c r="T72" t="s">
        <v>496</v>
      </c>
      <c r="U72" t="s">
        <v>497</v>
      </c>
      <c r="V72" t="s">
        <v>498</v>
      </c>
    </row>
    <row r="73" spans="1:22" x14ac:dyDescent="0.3">
      <c r="A73">
        <v>1982</v>
      </c>
      <c r="B73" s="1">
        <v>30118</v>
      </c>
      <c r="C73">
        <v>21</v>
      </c>
      <c r="D73">
        <v>0</v>
      </c>
      <c r="E73" t="str">
        <f>_xlfn.CONCAT(Table1[[#This Row],[Time]],":",Table1[[#This Row],[Time to hours]])</f>
        <v>21:0</v>
      </c>
      <c r="F73" t="s">
        <v>1118</v>
      </c>
      <c r="G73" t="s">
        <v>502</v>
      </c>
      <c r="H73" t="s">
        <v>503</v>
      </c>
      <c r="I73" t="s">
        <v>504</v>
      </c>
      <c r="J73" t="s">
        <v>87</v>
      </c>
      <c r="K73">
        <v>1</v>
      </c>
      <c r="L73">
        <v>1</v>
      </c>
      <c r="M73" t="str" cm="1">
        <f t="array" ref="M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3">
        <f>IF(Table1[[#This Row],[Winning Team]]="Home team",1,0)</f>
        <v>0</v>
      </c>
      <c r="O73" t="s">
        <v>505</v>
      </c>
      <c r="P73" t="str" cm="1">
        <f t="array" ref="P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3">
        <v>49562</v>
      </c>
      <c r="R73">
        <v>0</v>
      </c>
      <c r="S73">
        <v>1</v>
      </c>
      <c r="T73" t="s">
        <v>433</v>
      </c>
      <c r="U73" t="s">
        <v>506</v>
      </c>
      <c r="V73" t="s">
        <v>507</v>
      </c>
    </row>
    <row r="74" spans="1:22" x14ac:dyDescent="0.3">
      <c r="A74">
        <v>1982</v>
      </c>
      <c r="B74" s="1">
        <v>30119</v>
      </c>
      <c r="C74">
        <v>17</v>
      </c>
      <c r="D74">
        <v>15</v>
      </c>
      <c r="E74" t="str">
        <f>_xlfn.CONCAT(Table1[[#This Row],[Time]],":",Table1[[#This Row],[Time to hours]])</f>
        <v>17:15</v>
      </c>
      <c r="F74" t="s">
        <v>1117</v>
      </c>
      <c r="G74" t="s">
        <v>29</v>
      </c>
      <c r="H74" t="s">
        <v>508</v>
      </c>
      <c r="I74" t="s">
        <v>509</v>
      </c>
      <c r="J74" t="s">
        <v>42</v>
      </c>
      <c r="K74">
        <v>0</v>
      </c>
      <c r="L74">
        <v>1</v>
      </c>
      <c r="M74" t="str" cm="1">
        <f t="array" ref="M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74">
        <f>IF(Table1[[#This Row],[Winning Team]]="Home team",1,0)</f>
        <v>0</v>
      </c>
      <c r="O74" t="s">
        <v>55</v>
      </c>
      <c r="P74" t="str" cm="1">
        <f t="array" ref="P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74">
        <v>22500</v>
      </c>
      <c r="R74">
        <v>0</v>
      </c>
      <c r="S74">
        <v>1</v>
      </c>
      <c r="T74" t="s">
        <v>510</v>
      </c>
      <c r="U74" t="s">
        <v>498</v>
      </c>
      <c r="V74" t="s">
        <v>497</v>
      </c>
    </row>
    <row r="75" spans="1:22" x14ac:dyDescent="0.3">
      <c r="A75">
        <v>1982</v>
      </c>
      <c r="B75" s="1">
        <v>30119</v>
      </c>
      <c r="C75">
        <v>17</v>
      </c>
      <c r="D75">
        <v>45</v>
      </c>
      <c r="E75" t="str">
        <f>_xlfn.CONCAT(Table1[[#This Row],[Time]],":",Table1[[#This Row],[Time to hours]])</f>
        <v>17:45</v>
      </c>
      <c r="F75" t="s">
        <v>1117</v>
      </c>
      <c r="G75" t="s">
        <v>22</v>
      </c>
      <c r="H75" t="s">
        <v>511</v>
      </c>
      <c r="I75" t="s">
        <v>512</v>
      </c>
      <c r="J75" t="s">
        <v>99</v>
      </c>
      <c r="K75">
        <v>1</v>
      </c>
      <c r="L75">
        <v>1</v>
      </c>
      <c r="M75" t="str" cm="1">
        <f t="array" ref="M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5">
        <f>IF(Table1[[#This Row],[Winning Team]]="Home team",1,0)</f>
        <v>0</v>
      </c>
      <c r="O75" t="s">
        <v>513</v>
      </c>
      <c r="P75" t="str" cm="1">
        <f t="array" ref="P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5">
        <v>25000</v>
      </c>
      <c r="R75">
        <v>1</v>
      </c>
      <c r="S75">
        <v>0</v>
      </c>
      <c r="T75" t="s">
        <v>514</v>
      </c>
      <c r="U75" t="s">
        <v>515</v>
      </c>
      <c r="V75" t="s">
        <v>516</v>
      </c>
    </row>
    <row r="76" spans="1:22" x14ac:dyDescent="0.3">
      <c r="A76">
        <v>1982</v>
      </c>
      <c r="B76" s="1">
        <v>30119</v>
      </c>
      <c r="C76">
        <v>21</v>
      </c>
      <c r="D76">
        <v>0</v>
      </c>
      <c r="E76" t="str">
        <f>_xlfn.CONCAT(Table1[[#This Row],[Time]],":",Table1[[#This Row],[Time to hours]])</f>
        <v>21:0</v>
      </c>
      <c r="F76" t="s">
        <v>1118</v>
      </c>
      <c r="G76" t="s">
        <v>502</v>
      </c>
      <c r="H76" t="s">
        <v>517</v>
      </c>
      <c r="I76" t="s">
        <v>518</v>
      </c>
      <c r="J76" t="s">
        <v>30</v>
      </c>
      <c r="K76">
        <v>0</v>
      </c>
      <c r="L76">
        <v>0</v>
      </c>
      <c r="M76" t="str" cm="1">
        <f t="array" ref="M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6">
        <f>IF(Table1[[#This Row],[Winning Team]]="Home team",1,0)</f>
        <v>0</v>
      </c>
      <c r="O76" t="s">
        <v>255</v>
      </c>
      <c r="P76" t="str" cm="1">
        <f t="array" ref="P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6">
        <v>25000</v>
      </c>
      <c r="R76">
        <v>0</v>
      </c>
      <c r="S76">
        <v>0</v>
      </c>
      <c r="T76" t="s">
        <v>519</v>
      </c>
      <c r="U76" t="s">
        <v>520</v>
      </c>
      <c r="V76" t="s">
        <v>403</v>
      </c>
    </row>
    <row r="77" spans="1:22" x14ac:dyDescent="0.3">
      <c r="A77">
        <v>1982</v>
      </c>
      <c r="B77" s="1">
        <v>30120</v>
      </c>
      <c r="C77">
        <v>17</v>
      </c>
      <c r="D77">
        <v>15</v>
      </c>
      <c r="E77" t="str">
        <f>_xlfn.CONCAT(Table1[[#This Row],[Time]],":",Table1[[#This Row],[Time to hours]])</f>
        <v>17:15</v>
      </c>
      <c r="F77" t="s">
        <v>1117</v>
      </c>
      <c r="G77" t="s">
        <v>14</v>
      </c>
      <c r="H77" t="s">
        <v>471</v>
      </c>
      <c r="I77" t="s">
        <v>472</v>
      </c>
      <c r="J77" t="s">
        <v>93</v>
      </c>
      <c r="K77">
        <v>1</v>
      </c>
      <c r="L77">
        <v>1</v>
      </c>
      <c r="M77" t="str" cm="1">
        <f t="array" ref="M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7">
        <f>IF(Table1[[#This Row],[Winning Team]]="Home team",1,0)</f>
        <v>0</v>
      </c>
      <c r="O77" t="s">
        <v>37</v>
      </c>
      <c r="P77" t="str" cm="1">
        <f t="array" ref="P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7">
        <v>25000</v>
      </c>
      <c r="R77">
        <v>1</v>
      </c>
      <c r="S77">
        <v>0</v>
      </c>
      <c r="T77" t="s">
        <v>427</v>
      </c>
      <c r="U77" t="s">
        <v>521</v>
      </c>
      <c r="V77" t="s">
        <v>369</v>
      </c>
    </row>
    <row r="78" spans="1:22" x14ac:dyDescent="0.3">
      <c r="A78">
        <v>1982</v>
      </c>
      <c r="B78" s="1">
        <v>30121</v>
      </c>
      <c r="C78">
        <v>19</v>
      </c>
      <c r="D78">
        <v>15</v>
      </c>
      <c r="E78" t="str">
        <f>_xlfn.CONCAT(Table1[[#This Row],[Time]],":",Table1[[#This Row],[Time to hours]])</f>
        <v>19:15</v>
      </c>
      <c r="F78" t="s">
        <v>1117</v>
      </c>
      <c r="G78" t="s">
        <v>14</v>
      </c>
      <c r="H78" t="s">
        <v>479</v>
      </c>
      <c r="I78" t="s">
        <v>480</v>
      </c>
      <c r="J78" t="s">
        <v>131</v>
      </c>
      <c r="K78">
        <v>0</v>
      </c>
      <c r="L78">
        <v>0</v>
      </c>
      <c r="M78" t="str" cm="1">
        <f t="array" ref="M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78">
        <f>IF(Table1[[#This Row],[Winning Team]]="Home team",1,0)</f>
        <v>0</v>
      </c>
      <c r="O78" t="s">
        <v>481</v>
      </c>
      <c r="P78" t="str" cm="1">
        <f t="array" ref="P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78">
        <v>19000</v>
      </c>
      <c r="R78">
        <v>0</v>
      </c>
      <c r="S78">
        <v>0</v>
      </c>
      <c r="T78" t="s">
        <v>527</v>
      </c>
      <c r="U78" t="s">
        <v>427</v>
      </c>
      <c r="V78" t="s">
        <v>521</v>
      </c>
    </row>
    <row r="79" spans="1:22" x14ac:dyDescent="0.3">
      <c r="A79">
        <v>1982</v>
      </c>
      <c r="B79" s="1">
        <v>30123</v>
      </c>
      <c r="C79">
        <v>17</v>
      </c>
      <c r="D79">
        <v>15</v>
      </c>
      <c r="E79" t="str">
        <f>_xlfn.CONCAT(Table1[[#This Row],[Time]],":",Table1[[#This Row],[Time to hours]])</f>
        <v>17:15</v>
      </c>
      <c r="F79" t="s">
        <v>1117</v>
      </c>
      <c r="G79" t="s">
        <v>29</v>
      </c>
      <c r="H79" t="s">
        <v>508</v>
      </c>
      <c r="I79" t="s">
        <v>509</v>
      </c>
      <c r="J79" t="s">
        <v>495</v>
      </c>
      <c r="K79">
        <v>0</v>
      </c>
      <c r="L79">
        <v>2</v>
      </c>
      <c r="M79" t="str" cm="1">
        <f t="array" ref="M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79">
        <f>IF(Table1[[#This Row],[Winning Team]]="Home team",1,0)</f>
        <v>0</v>
      </c>
      <c r="O79" t="s">
        <v>55</v>
      </c>
      <c r="P79" t="str" cm="1">
        <f t="array" ref="P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79">
        <v>22000</v>
      </c>
      <c r="R79">
        <v>0</v>
      </c>
      <c r="S79">
        <v>0</v>
      </c>
      <c r="T79" t="s">
        <v>399</v>
      </c>
      <c r="U79" t="s">
        <v>470</v>
      </c>
      <c r="V79" t="s">
        <v>485</v>
      </c>
    </row>
    <row r="80" spans="1:22" x14ac:dyDescent="0.3">
      <c r="A80">
        <v>1982</v>
      </c>
      <c r="B80" s="1">
        <v>30123</v>
      </c>
      <c r="C80">
        <v>21</v>
      </c>
      <c r="D80">
        <v>0</v>
      </c>
      <c r="E80" t="str">
        <f>_xlfn.CONCAT(Table1[[#This Row],[Time]],":",Table1[[#This Row],[Time to hours]])</f>
        <v>21:0</v>
      </c>
      <c r="F80" t="s">
        <v>1118</v>
      </c>
      <c r="G80" t="s">
        <v>502</v>
      </c>
      <c r="H80" t="s">
        <v>517</v>
      </c>
      <c r="I80" t="s">
        <v>518</v>
      </c>
      <c r="J80" t="s">
        <v>505</v>
      </c>
      <c r="K80">
        <v>1</v>
      </c>
      <c r="L80">
        <v>1</v>
      </c>
      <c r="M80" t="str" cm="1">
        <f t="array" ref="M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0">
        <f>IF(Table1[[#This Row],[Winning Team]]="Home team",1,0)</f>
        <v>0</v>
      </c>
      <c r="O80" t="s">
        <v>255</v>
      </c>
      <c r="P80" t="str" cm="1">
        <f t="array" ref="P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0">
        <v>15000</v>
      </c>
      <c r="R80">
        <v>0</v>
      </c>
      <c r="S80">
        <v>1</v>
      </c>
      <c r="T80" t="s">
        <v>491</v>
      </c>
      <c r="U80" t="s">
        <v>496</v>
      </c>
      <c r="V80" t="s">
        <v>498</v>
      </c>
    </row>
    <row r="81" spans="1:22" x14ac:dyDescent="0.3">
      <c r="A81">
        <v>1982</v>
      </c>
      <c r="B81" s="1">
        <v>30124</v>
      </c>
      <c r="C81">
        <v>21</v>
      </c>
      <c r="D81">
        <v>0</v>
      </c>
      <c r="E81" t="str">
        <f>_xlfn.CONCAT(Table1[[#This Row],[Time]],":",Table1[[#This Row],[Time to hours]])</f>
        <v>21:0</v>
      </c>
      <c r="F81" t="s">
        <v>1118</v>
      </c>
      <c r="G81" t="s">
        <v>35</v>
      </c>
      <c r="H81" t="s">
        <v>483</v>
      </c>
      <c r="I81" t="s">
        <v>484</v>
      </c>
      <c r="J81" t="s">
        <v>25</v>
      </c>
      <c r="K81">
        <v>1</v>
      </c>
      <c r="L81">
        <v>1</v>
      </c>
      <c r="M81" t="str" cm="1">
        <f t="array" ref="M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1">
        <f>IF(Table1[[#This Row],[Winning Team]]="Home team",1,0)</f>
        <v>0</v>
      </c>
      <c r="O81" t="s">
        <v>61</v>
      </c>
      <c r="P81" t="str" cm="1">
        <f t="array" ref="P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1">
        <v>37000</v>
      </c>
      <c r="R81">
        <v>0</v>
      </c>
      <c r="S81">
        <v>1</v>
      </c>
      <c r="T81" t="s">
        <v>530</v>
      </c>
      <c r="U81" t="s">
        <v>427</v>
      </c>
      <c r="V81" t="s">
        <v>524</v>
      </c>
    </row>
    <row r="82" spans="1:22" x14ac:dyDescent="0.3">
      <c r="A82">
        <v>1982</v>
      </c>
      <c r="B82" s="1">
        <v>30124</v>
      </c>
      <c r="C82">
        <v>21</v>
      </c>
      <c r="D82">
        <v>0</v>
      </c>
      <c r="E82" t="str">
        <f>_xlfn.CONCAT(Table1[[#This Row],[Time]],":",Table1[[#This Row],[Time to hours]])</f>
        <v>21:0</v>
      </c>
      <c r="F82" t="s">
        <v>1118</v>
      </c>
      <c r="G82" t="s">
        <v>184</v>
      </c>
      <c r="H82" t="s">
        <v>487</v>
      </c>
      <c r="I82" t="s">
        <v>488</v>
      </c>
      <c r="J82" t="s">
        <v>229</v>
      </c>
      <c r="K82">
        <v>2</v>
      </c>
      <c r="L82">
        <v>2</v>
      </c>
      <c r="M82" t="str" cm="1">
        <f t="array" ref="M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2">
        <f>IF(Table1[[#This Row],[Winning Team]]="Home team",1,0)</f>
        <v>0</v>
      </c>
      <c r="O82" t="s">
        <v>191</v>
      </c>
      <c r="P82" t="str" cm="1">
        <f t="array" ref="P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2">
        <v>45000</v>
      </c>
      <c r="R82">
        <v>0</v>
      </c>
      <c r="S82">
        <v>1</v>
      </c>
      <c r="T82" t="s">
        <v>405</v>
      </c>
      <c r="U82" t="s">
        <v>446</v>
      </c>
      <c r="V82" t="s">
        <v>527</v>
      </c>
    </row>
    <row r="83" spans="1:22" x14ac:dyDescent="0.3">
      <c r="A83">
        <v>1982</v>
      </c>
      <c r="B83" s="1">
        <v>30125</v>
      </c>
      <c r="C83">
        <v>17</v>
      </c>
      <c r="D83">
        <v>15</v>
      </c>
      <c r="E83" t="str">
        <f>_xlfn.CONCAT(Table1[[#This Row],[Time]],":",Table1[[#This Row],[Time to hours]])</f>
        <v>17:15</v>
      </c>
      <c r="F83" t="s">
        <v>1117</v>
      </c>
      <c r="G83" t="s">
        <v>14</v>
      </c>
      <c r="H83" t="s">
        <v>471</v>
      </c>
      <c r="I83" t="s">
        <v>472</v>
      </c>
      <c r="J83" t="s">
        <v>93</v>
      </c>
      <c r="K83">
        <v>1</v>
      </c>
      <c r="L83">
        <v>1</v>
      </c>
      <c r="M83" t="str" cm="1">
        <f t="array" ref="M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3">
        <f>IF(Table1[[#This Row],[Winning Team]]="Home team",1,0)</f>
        <v>0</v>
      </c>
      <c r="O83" t="s">
        <v>481</v>
      </c>
      <c r="P83" t="str" cm="1">
        <f t="array" ref="P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3">
        <v>20000</v>
      </c>
      <c r="R83">
        <v>0</v>
      </c>
      <c r="S83">
        <v>0</v>
      </c>
      <c r="T83" t="s">
        <v>506</v>
      </c>
      <c r="U83" t="s">
        <v>529</v>
      </c>
      <c r="V83" t="s">
        <v>477</v>
      </c>
    </row>
    <row r="84" spans="1:22" x14ac:dyDescent="0.3">
      <c r="A84">
        <v>1982</v>
      </c>
      <c r="B84" s="1">
        <v>30126</v>
      </c>
      <c r="C84">
        <v>17</v>
      </c>
      <c r="D84">
        <v>15</v>
      </c>
      <c r="E84" t="str">
        <f>_xlfn.CONCAT(Table1[[#This Row],[Time]],":",Table1[[#This Row],[Time to hours]])</f>
        <v>17:15</v>
      </c>
      <c r="F84" t="s">
        <v>1117</v>
      </c>
      <c r="G84" t="s">
        <v>22</v>
      </c>
      <c r="H84" t="s">
        <v>511</v>
      </c>
      <c r="I84" t="s">
        <v>512</v>
      </c>
      <c r="J84" t="s">
        <v>17</v>
      </c>
      <c r="K84">
        <v>1</v>
      </c>
      <c r="L84">
        <v>1</v>
      </c>
      <c r="M84" t="str" cm="1">
        <f t="array" ref="M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4">
        <f>IF(Table1[[#This Row],[Winning Team]]="Home team",1,0)</f>
        <v>0</v>
      </c>
      <c r="O84" t="s">
        <v>99</v>
      </c>
      <c r="P84" t="str" cm="1">
        <f t="array" ref="P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4">
        <v>28000</v>
      </c>
      <c r="R84">
        <v>0</v>
      </c>
      <c r="S84">
        <v>0</v>
      </c>
      <c r="T84" t="s">
        <v>498</v>
      </c>
      <c r="U84" t="s">
        <v>514</v>
      </c>
      <c r="V84" t="s">
        <v>403</v>
      </c>
    </row>
    <row r="85" spans="1:22" x14ac:dyDescent="0.3">
      <c r="A85">
        <v>1982</v>
      </c>
      <c r="B85" s="1">
        <v>30126</v>
      </c>
      <c r="C85">
        <v>21</v>
      </c>
      <c r="D85">
        <v>0</v>
      </c>
      <c r="E85" t="str">
        <f>_xlfn.CONCAT(Table1[[#This Row],[Time]],":",Table1[[#This Row],[Time to hours]])</f>
        <v>21:0</v>
      </c>
      <c r="F85" t="s">
        <v>1118</v>
      </c>
      <c r="G85" t="s">
        <v>502</v>
      </c>
      <c r="H85" t="s">
        <v>517</v>
      </c>
      <c r="I85" t="s">
        <v>518</v>
      </c>
      <c r="J85" t="s">
        <v>505</v>
      </c>
      <c r="K85">
        <v>0</v>
      </c>
      <c r="L85">
        <v>1</v>
      </c>
      <c r="M85" t="str" cm="1">
        <f t="array" ref="M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85">
        <f>IF(Table1[[#This Row],[Winning Team]]="Home team",1,0)</f>
        <v>0</v>
      </c>
      <c r="O85" t="s">
        <v>30</v>
      </c>
      <c r="P85" t="str" cm="1">
        <f t="array" ref="P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85">
        <v>25000</v>
      </c>
      <c r="R85">
        <v>0</v>
      </c>
      <c r="S85">
        <v>0</v>
      </c>
      <c r="T85" t="s">
        <v>501</v>
      </c>
      <c r="U85" t="s">
        <v>526</v>
      </c>
      <c r="V85" t="s">
        <v>433</v>
      </c>
    </row>
    <row r="86" spans="1:22" x14ac:dyDescent="0.3">
      <c r="A86">
        <v>1982</v>
      </c>
      <c r="B86" s="1">
        <v>30130</v>
      </c>
      <c r="C86">
        <v>17</v>
      </c>
      <c r="D86">
        <v>15</v>
      </c>
      <c r="E86" t="str">
        <f>_xlfn.CONCAT(Table1[[#This Row],[Time]],":",Table1[[#This Row],[Time to hours]])</f>
        <v>17:15</v>
      </c>
      <c r="F86" t="s">
        <v>1117</v>
      </c>
      <c r="G86" t="s">
        <v>22</v>
      </c>
      <c r="H86" t="s">
        <v>534</v>
      </c>
      <c r="I86" t="s">
        <v>535</v>
      </c>
      <c r="J86" t="s">
        <v>55</v>
      </c>
      <c r="K86">
        <v>0</v>
      </c>
      <c r="L86">
        <v>1</v>
      </c>
      <c r="M86" t="str" cm="1">
        <f t="array" ref="M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86">
        <f>IF(Table1[[#This Row],[Winning Team]]="Home team",1,0)</f>
        <v>0</v>
      </c>
      <c r="O86" t="s">
        <v>17</v>
      </c>
      <c r="P86" t="str" cm="1">
        <f t="array" ref="P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86">
        <v>37000</v>
      </c>
      <c r="R86">
        <v>0</v>
      </c>
      <c r="S86">
        <v>1</v>
      </c>
      <c r="T86" t="s">
        <v>403</v>
      </c>
      <c r="U86" t="s">
        <v>470</v>
      </c>
      <c r="V86" t="s">
        <v>532</v>
      </c>
    </row>
    <row r="87" spans="1:22" x14ac:dyDescent="0.3">
      <c r="A87">
        <v>1982</v>
      </c>
      <c r="B87" s="1">
        <v>30131</v>
      </c>
      <c r="C87">
        <v>21</v>
      </c>
      <c r="D87">
        <v>0</v>
      </c>
      <c r="E87" t="str">
        <f>_xlfn.CONCAT(Table1[[#This Row],[Time]],":",Table1[[#This Row],[Time to hours]])</f>
        <v>21:0</v>
      </c>
      <c r="F87" t="s">
        <v>1118</v>
      </c>
      <c r="G87" t="s">
        <v>29</v>
      </c>
      <c r="H87" t="s">
        <v>537</v>
      </c>
      <c r="I87" t="s">
        <v>535</v>
      </c>
      <c r="J87" t="s">
        <v>202</v>
      </c>
      <c r="K87">
        <v>0</v>
      </c>
      <c r="L87">
        <v>0</v>
      </c>
      <c r="M87" t="str" cm="1">
        <f t="array" ref="M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7">
        <f>IF(Table1[[#This Row],[Winning Team]]="Home team",1,0)</f>
        <v>0</v>
      </c>
      <c r="O87" t="s">
        <v>153</v>
      </c>
      <c r="P87" t="str" cm="1">
        <f t="array" ref="P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7">
        <v>75000</v>
      </c>
      <c r="R87">
        <v>0</v>
      </c>
      <c r="S87">
        <v>0</v>
      </c>
      <c r="T87" t="s">
        <v>464</v>
      </c>
      <c r="U87" t="s">
        <v>533</v>
      </c>
      <c r="V87" t="s">
        <v>515</v>
      </c>
    </row>
    <row r="88" spans="1:22" x14ac:dyDescent="0.3">
      <c r="A88">
        <v>1982</v>
      </c>
      <c r="B88" s="1">
        <v>30133</v>
      </c>
      <c r="C88">
        <v>17</v>
      </c>
      <c r="D88">
        <v>15</v>
      </c>
      <c r="E88" t="str">
        <f>_xlfn.CONCAT(Table1[[#This Row],[Time]],":",Table1[[#This Row],[Time to hours]])</f>
        <v>17:15</v>
      </c>
      <c r="F88" t="s">
        <v>1117</v>
      </c>
      <c r="G88" t="s">
        <v>22</v>
      </c>
      <c r="H88" t="s">
        <v>534</v>
      </c>
      <c r="I88" t="s">
        <v>535</v>
      </c>
      <c r="J88" t="s">
        <v>55</v>
      </c>
      <c r="K88">
        <v>2</v>
      </c>
      <c r="L88">
        <v>2</v>
      </c>
      <c r="M88" t="str" cm="1">
        <f t="array" ref="M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88">
        <f>IF(Table1[[#This Row],[Winning Team]]="Home team",1,0)</f>
        <v>0</v>
      </c>
      <c r="O88" t="s">
        <v>255</v>
      </c>
      <c r="P88" t="str" cm="1">
        <f t="array" ref="P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88">
        <v>20000</v>
      </c>
      <c r="R88">
        <v>0</v>
      </c>
      <c r="S88">
        <v>1</v>
      </c>
      <c r="T88" t="s">
        <v>465</v>
      </c>
      <c r="U88" t="s">
        <v>519</v>
      </c>
      <c r="V88" t="s">
        <v>427</v>
      </c>
    </row>
    <row r="89" spans="1:22" x14ac:dyDescent="0.3">
      <c r="A89">
        <v>1982</v>
      </c>
      <c r="B89" s="1">
        <v>30133</v>
      </c>
      <c r="C89">
        <v>21</v>
      </c>
      <c r="D89">
        <v>0</v>
      </c>
      <c r="E89" t="str">
        <f>_xlfn.CONCAT(Table1[[#This Row],[Time]],":",Table1[[#This Row],[Time to hours]])</f>
        <v>21:0</v>
      </c>
      <c r="F89" t="s">
        <v>1118</v>
      </c>
      <c r="G89" t="s">
        <v>14</v>
      </c>
      <c r="H89" t="s">
        <v>468</v>
      </c>
      <c r="I89" t="s">
        <v>469</v>
      </c>
      <c r="J89" t="s">
        <v>25</v>
      </c>
      <c r="K89">
        <v>0</v>
      </c>
      <c r="L89">
        <v>1</v>
      </c>
      <c r="M89" t="str" cm="1">
        <f t="array" ref="M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89">
        <f>IF(Table1[[#This Row],[Winning Team]]="Home team",1,0)</f>
        <v>0</v>
      </c>
      <c r="O89" t="s">
        <v>229</v>
      </c>
      <c r="P89" t="str" cm="1">
        <f t="array" ref="P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89">
        <v>45000</v>
      </c>
      <c r="R89">
        <v>0</v>
      </c>
      <c r="S89">
        <v>0</v>
      </c>
      <c r="T89" t="s">
        <v>473</v>
      </c>
      <c r="U89" t="s">
        <v>461</v>
      </c>
      <c r="V89" t="s">
        <v>444</v>
      </c>
    </row>
    <row r="90" spans="1:22" x14ac:dyDescent="0.3">
      <c r="A90">
        <v>1982</v>
      </c>
      <c r="B90" s="1">
        <v>30134</v>
      </c>
      <c r="C90">
        <v>17</v>
      </c>
      <c r="D90">
        <v>15</v>
      </c>
      <c r="E90" t="str">
        <f>_xlfn.CONCAT(Table1[[#This Row],[Time]],":",Table1[[#This Row],[Time to hours]])</f>
        <v>17:15</v>
      </c>
      <c r="F90" t="s">
        <v>1117</v>
      </c>
      <c r="G90" t="s">
        <v>35</v>
      </c>
      <c r="H90" t="s">
        <v>536</v>
      </c>
      <c r="I90" t="s">
        <v>469</v>
      </c>
      <c r="J90" t="s">
        <v>39</v>
      </c>
      <c r="K90">
        <v>1</v>
      </c>
      <c r="L90">
        <v>3</v>
      </c>
      <c r="M90" t="str" cm="1">
        <f t="array" ref="M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90">
        <f>IF(Table1[[#This Row],[Winning Team]]="Home team",1,0)</f>
        <v>0</v>
      </c>
      <c r="O90" t="s">
        <v>31</v>
      </c>
      <c r="P90" t="str" cm="1">
        <f t="array" ref="P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90">
        <v>44000</v>
      </c>
      <c r="R90">
        <v>0</v>
      </c>
      <c r="S90">
        <v>1</v>
      </c>
      <c r="T90" t="s">
        <v>521</v>
      </c>
      <c r="U90" t="s">
        <v>497</v>
      </c>
      <c r="V90" t="s">
        <v>501</v>
      </c>
    </row>
    <row r="91" spans="1:22" x14ac:dyDescent="0.3">
      <c r="A91">
        <v>1982</v>
      </c>
      <c r="B91" s="1">
        <v>30136</v>
      </c>
      <c r="C91">
        <v>21</v>
      </c>
      <c r="D91">
        <v>0</v>
      </c>
      <c r="E91" t="str">
        <f>_xlfn.CONCAT(Table1[[#This Row],[Time]],":",Table1[[#This Row],[Time to hours]])</f>
        <v>21:0</v>
      </c>
      <c r="F91" t="s">
        <v>1118</v>
      </c>
      <c r="G91" t="s">
        <v>14</v>
      </c>
      <c r="H91" t="s">
        <v>468</v>
      </c>
      <c r="I91" t="s">
        <v>469</v>
      </c>
      <c r="J91" t="s">
        <v>131</v>
      </c>
      <c r="K91">
        <v>0</v>
      </c>
      <c r="L91">
        <v>0</v>
      </c>
      <c r="M91" t="str" cm="1">
        <f t="array" ref="M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1">
        <f>IF(Table1[[#This Row],[Winning Team]]="Home team",1,0)</f>
        <v>0</v>
      </c>
      <c r="O91" t="s">
        <v>229</v>
      </c>
      <c r="P91" t="str" cm="1">
        <f t="array" ref="P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1">
        <v>65000</v>
      </c>
      <c r="R91">
        <v>0</v>
      </c>
      <c r="S91">
        <v>0</v>
      </c>
      <c r="T91" t="s">
        <v>516</v>
      </c>
      <c r="U91" t="s">
        <v>486</v>
      </c>
      <c r="V91" t="s">
        <v>530</v>
      </c>
    </row>
    <row r="92" spans="1:22" x14ac:dyDescent="0.3">
      <c r="A92">
        <v>1982</v>
      </c>
      <c r="B92" s="1">
        <v>30137</v>
      </c>
      <c r="C92">
        <v>21</v>
      </c>
      <c r="D92">
        <v>0</v>
      </c>
      <c r="E92" t="str">
        <f>_xlfn.CONCAT(Table1[[#This Row],[Time]],":",Table1[[#This Row],[Time to hours]])</f>
        <v>21:0</v>
      </c>
      <c r="F92" t="s">
        <v>1118</v>
      </c>
      <c r="G92" t="s">
        <v>29</v>
      </c>
      <c r="H92" t="s">
        <v>537</v>
      </c>
      <c r="I92" t="s">
        <v>535</v>
      </c>
      <c r="J92" t="s">
        <v>87</v>
      </c>
      <c r="K92">
        <v>0</v>
      </c>
      <c r="L92">
        <v>0</v>
      </c>
      <c r="M92" t="str" cm="1">
        <f t="array" ref="M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2">
        <f>IF(Table1[[#This Row],[Winning Team]]="Home team",1,0)</f>
        <v>0</v>
      </c>
      <c r="O92" t="s">
        <v>153</v>
      </c>
      <c r="P92" t="str" cm="1">
        <f t="array" ref="P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2">
        <v>75000</v>
      </c>
      <c r="R92">
        <v>0</v>
      </c>
      <c r="S92">
        <v>0</v>
      </c>
      <c r="T92" t="s">
        <v>527</v>
      </c>
      <c r="U92" t="s">
        <v>473</v>
      </c>
      <c r="V92" t="s">
        <v>524</v>
      </c>
    </row>
    <row r="93" spans="1:22" x14ac:dyDescent="0.3">
      <c r="A93">
        <v>1982</v>
      </c>
      <c r="B93" s="1">
        <v>30140</v>
      </c>
      <c r="C93">
        <v>17</v>
      </c>
      <c r="D93">
        <v>15</v>
      </c>
      <c r="E93" t="str">
        <f>_xlfn.CONCAT(Table1[[#This Row],[Time]],":",Table1[[#This Row],[Time to hours]])</f>
        <v>17:15</v>
      </c>
      <c r="F93" t="s">
        <v>1117</v>
      </c>
      <c r="G93" t="s">
        <v>50</v>
      </c>
      <c r="H93" t="s">
        <v>468</v>
      </c>
      <c r="I93" t="s">
        <v>469</v>
      </c>
      <c r="J93" t="s">
        <v>131</v>
      </c>
      <c r="K93">
        <v>0</v>
      </c>
      <c r="L93">
        <v>2</v>
      </c>
      <c r="M93" t="str" cm="1">
        <f t="array" ref="M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93">
        <f>IF(Table1[[#This Row],[Winning Team]]="Home team",1,0)</f>
        <v>0</v>
      </c>
      <c r="O93" t="s">
        <v>93</v>
      </c>
      <c r="P93" t="str" cm="1">
        <f t="array" ref="P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93">
        <v>50000</v>
      </c>
      <c r="R93">
        <v>0</v>
      </c>
      <c r="S93">
        <v>1</v>
      </c>
      <c r="T93" t="s">
        <v>510</v>
      </c>
      <c r="U93" t="s">
        <v>490</v>
      </c>
      <c r="V93" t="s">
        <v>497</v>
      </c>
    </row>
    <row r="94" spans="1:22" x14ac:dyDescent="0.3">
      <c r="A94">
        <v>1982</v>
      </c>
      <c r="B94" s="1">
        <v>30140</v>
      </c>
      <c r="C94">
        <v>21</v>
      </c>
      <c r="D94">
        <v>0</v>
      </c>
      <c r="E94" t="str">
        <f>_xlfn.CONCAT(Table1[[#This Row],[Time]],":",Table1[[#This Row],[Time to hours]])</f>
        <v>21:0</v>
      </c>
      <c r="F94" t="s">
        <v>1118</v>
      </c>
      <c r="G94" t="s">
        <v>50</v>
      </c>
      <c r="H94" t="s">
        <v>474</v>
      </c>
      <c r="I94" t="s">
        <v>475</v>
      </c>
      <c r="J94" t="s">
        <v>202</v>
      </c>
      <c r="K94">
        <v>3</v>
      </c>
      <c r="L94">
        <v>3</v>
      </c>
      <c r="M94" t="str" cm="1">
        <f t="array" ref="M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4">
        <f>IF(Table1[[#This Row],[Winning Team]]="Home team",1,0)</f>
        <v>0</v>
      </c>
      <c r="O94" t="s">
        <v>17</v>
      </c>
      <c r="P94" t="str" cm="1">
        <f t="array" ref="P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4">
        <v>70000</v>
      </c>
      <c r="R94">
        <v>0</v>
      </c>
      <c r="S94">
        <v>0</v>
      </c>
      <c r="T94" t="s">
        <v>461</v>
      </c>
      <c r="U94" t="s">
        <v>520</v>
      </c>
      <c r="V94" t="s">
        <v>516</v>
      </c>
    </row>
    <row r="95" spans="1:22" x14ac:dyDescent="0.3">
      <c r="A95">
        <v>1986</v>
      </c>
      <c r="B95" s="1">
        <v>31563</v>
      </c>
      <c r="C95">
        <v>12</v>
      </c>
      <c r="D95">
        <v>0</v>
      </c>
      <c r="E95" t="str">
        <f>_xlfn.CONCAT(Table1[[#This Row],[Time]],":",Table1[[#This Row],[Time to hours]])</f>
        <v>12:0</v>
      </c>
      <c r="F95" t="s">
        <v>1116</v>
      </c>
      <c r="G95" t="s">
        <v>430</v>
      </c>
      <c r="H95" t="s">
        <v>344</v>
      </c>
      <c r="I95" t="s">
        <v>345</v>
      </c>
      <c r="J95" t="s">
        <v>283</v>
      </c>
      <c r="K95">
        <v>1</v>
      </c>
      <c r="L95">
        <v>1</v>
      </c>
      <c r="M95" t="str" cm="1">
        <f t="array" ref="M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5">
        <f>IF(Table1[[#This Row],[Winning Team]]="Home team",1,0)</f>
        <v>0</v>
      </c>
      <c r="O95" t="s">
        <v>93</v>
      </c>
      <c r="P95" t="str" cm="1">
        <f t="array" ref="P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5">
        <v>96000</v>
      </c>
      <c r="R95">
        <v>0</v>
      </c>
      <c r="S95">
        <v>1</v>
      </c>
      <c r="T95" t="s">
        <v>519</v>
      </c>
      <c r="U95" t="s">
        <v>538</v>
      </c>
      <c r="V95" t="s">
        <v>539</v>
      </c>
    </row>
    <row r="96" spans="1:22" x14ac:dyDescent="0.3">
      <c r="A96">
        <v>1986</v>
      </c>
      <c r="B96" s="1">
        <v>31564</v>
      </c>
      <c r="C96">
        <v>16</v>
      </c>
      <c r="D96">
        <v>0</v>
      </c>
      <c r="E96" t="str">
        <f>_xlfn.CONCAT(Table1[[#This Row],[Time]],":",Table1[[#This Row],[Time to hours]])</f>
        <v>16:0</v>
      </c>
      <c r="F96" t="s">
        <v>1117</v>
      </c>
      <c r="G96" t="s">
        <v>540</v>
      </c>
      <c r="H96" t="s">
        <v>352</v>
      </c>
      <c r="I96" t="s">
        <v>353</v>
      </c>
      <c r="J96" t="s">
        <v>541</v>
      </c>
      <c r="K96">
        <v>0</v>
      </c>
      <c r="L96">
        <v>1</v>
      </c>
      <c r="M96" t="str" cm="1">
        <f t="array" ref="M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96">
        <f>IF(Table1[[#This Row],[Winning Team]]="Home team",1,0)</f>
        <v>0</v>
      </c>
      <c r="O96" t="s">
        <v>17</v>
      </c>
      <c r="P96" t="str" cm="1">
        <f t="array" ref="P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96">
        <v>65500</v>
      </c>
      <c r="R96">
        <v>0</v>
      </c>
      <c r="S96">
        <v>0</v>
      </c>
      <c r="T96" t="s">
        <v>542</v>
      </c>
      <c r="U96" t="s">
        <v>515</v>
      </c>
      <c r="V96" t="s">
        <v>543</v>
      </c>
    </row>
    <row r="97" spans="1:22" x14ac:dyDescent="0.3">
      <c r="A97">
        <v>1986</v>
      </c>
      <c r="B97" s="1">
        <v>31564</v>
      </c>
      <c r="C97">
        <v>12</v>
      </c>
      <c r="D97">
        <v>0</v>
      </c>
      <c r="E97" t="str">
        <f>_xlfn.CONCAT(Table1[[#This Row],[Time]],":",Table1[[#This Row],[Time to hours]])</f>
        <v>12:0</v>
      </c>
      <c r="F97" t="s">
        <v>1116</v>
      </c>
      <c r="G97" t="s">
        <v>544</v>
      </c>
      <c r="H97" t="s">
        <v>357</v>
      </c>
      <c r="I97" t="s">
        <v>358</v>
      </c>
      <c r="J97" t="s">
        <v>87</v>
      </c>
      <c r="K97">
        <v>0</v>
      </c>
      <c r="L97">
        <v>1</v>
      </c>
      <c r="M97" t="str" cm="1">
        <f t="array" ref="M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97">
        <f>IF(Table1[[#This Row],[Winning Team]]="Home team",1,0)</f>
        <v>0</v>
      </c>
      <c r="O97" t="s">
        <v>31</v>
      </c>
      <c r="P97" t="str" cm="1">
        <f t="array" ref="P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97">
        <v>35748</v>
      </c>
      <c r="R97">
        <v>0</v>
      </c>
      <c r="S97">
        <v>0</v>
      </c>
      <c r="T97" t="s">
        <v>545</v>
      </c>
      <c r="U97" t="s">
        <v>490</v>
      </c>
      <c r="V97" t="s">
        <v>546</v>
      </c>
    </row>
    <row r="98" spans="1:22" x14ac:dyDescent="0.3">
      <c r="A98">
        <v>1986</v>
      </c>
      <c r="B98" s="1">
        <v>31565</v>
      </c>
      <c r="C98">
        <v>16</v>
      </c>
      <c r="D98">
        <v>0</v>
      </c>
      <c r="E98" t="str">
        <f>_xlfn.CONCAT(Table1[[#This Row],[Time]],":",Table1[[#This Row],[Time to hours]])</f>
        <v>16:0</v>
      </c>
      <c r="F98" t="s">
        <v>1117</v>
      </c>
      <c r="G98" t="s">
        <v>555</v>
      </c>
      <c r="H98" t="s">
        <v>556</v>
      </c>
      <c r="I98" t="s">
        <v>557</v>
      </c>
      <c r="J98" t="s">
        <v>364</v>
      </c>
      <c r="K98">
        <v>0</v>
      </c>
      <c r="L98">
        <v>0</v>
      </c>
      <c r="M98" t="str" cm="1">
        <f t="array" ref="M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8">
        <f>IF(Table1[[#This Row],[Winning Team]]="Home team",1,0)</f>
        <v>0</v>
      </c>
      <c r="O98" t="s">
        <v>131</v>
      </c>
      <c r="P98" t="str" cm="1">
        <f t="array" ref="P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8">
        <v>19900</v>
      </c>
      <c r="R98">
        <v>0</v>
      </c>
      <c r="S98">
        <v>0</v>
      </c>
      <c r="T98" t="s">
        <v>558</v>
      </c>
      <c r="U98" t="s">
        <v>559</v>
      </c>
      <c r="V98" t="s">
        <v>560</v>
      </c>
    </row>
    <row r="99" spans="1:22" x14ac:dyDescent="0.3">
      <c r="A99">
        <v>1986</v>
      </c>
      <c r="B99" s="1">
        <v>31566</v>
      </c>
      <c r="C99">
        <v>12</v>
      </c>
      <c r="D99">
        <v>0</v>
      </c>
      <c r="E99" t="str">
        <f>_xlfn.CONCAT(Table1[[#This Row],[Time]],":",Table1[[#This Row],[Time to hours]])</f>
        <v>12:0</v>
      </c>
      <c r="F99" t="s">
        <v>1116</v>
      </c>
      <c r="G99" t="s">
        <v>544</v>
      </c>
      <c r="H99" t="s">
        <v>561</v>
      </c>
      <c r="I99" t="s">
        <v>358</v>
      </c>
      <c r="J99" t="s">
        <v>495</v>
      </c>
      <c r="K99">
        <v>1</v>
      </c>
      <c r="L99">
        <v>1</v>
      </c>
      <c r="M99" t="str" cm="1">
        <f t="array" ref="M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99">
        <f>IF(Table1[[#This Row],[Winning Team]]="Home team",1,0)</f>
        <v>0</v>
      </c>
      <c r="O99" t="s">
        <v>255</v>
      </c>
      <c r="P99" t="str" cm="1">
        <f t="array" ref="P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99">
        <v>22000</v>
      </c>
      <c r="R99">
        <v>0</v>
      </c>
      <c r="S99">
        <v>1</v>
      </c>
      <c r="T99" t="s">
        <v>562</v>
      </c>
      <c r="U99" t="s">
        <v>563</v>
      </c>
      <c r="V99" t="s">
        <v>564</v>
      </c>
    </row>
    <row r="100" spans="1:22" x14ac:dyDescent="0.3">
      <c r="A100">
        <v>1986</v>
      </c>
      <c r="B100" s="1">
        <v>31566</v>
      </c>
      <c r="C100">
        <v>12</v>
      </c>
      <c r="D100">
        <v>0</v>
      </c>
      <c r="E100" t="str">
        <f>_xlfn.CONCAT(Table1[[#This Row],[Time]],":",Table1[[#This Row],[Time to hours]])</f>
        <v>12:0</v>
      </c>
      <c r="F100" t="s">
        <v>1116</v>
      </c>
      <c r="G100" t="s">
        <v>429</v>
      </c>
      <c r="H100" t="s">
        <v>344</v>
      </c>
      <c r="I100" t="s">
        <v>345</v>
      </c>
      <c r="J100" t="s">
        <v>25</v>
      </c>
      <c r="K100">
        <v>1</v>
      </c>
      <c r="L100">
        <v>2</v>
      </c>
      <c r="M100" t="str" cm="1">
        <f t="array" ref="M1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00">
        <f>IF(Table1[[#This Row],[Winning Team]]="Home team",1,0)</f>
        <v>0</v>
      </c>
      <c r="O100" t="s">
        <v>18</v>
      </c>
      <c r="P100" t="str" cm="1">
        <f t="array" ref="P1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100">
        <v>110000</v>
      </c>
      <c r="R100">
        <v>1</v>
      </c>
      <c r="S100">
        <v>2</v>
      </c>
      <c r="T100" t="s">
        <v>565</v>
      </c>
      <c r="U100" t="s">
        <v>566</v>
      </c>
      <c r="V100" t="s">
        <v>515</v>
      </c>
    </row>
    <row r="101" spans="1:22" x14ac:dyDescent="0.3">
      <c r="A101">
        <v>1986</v>
      </c>
      <c r="B101" s="1">
        <v>31567</v>
      </c>
      <c r="C101">
        <v>16</v>
      </c>
      <c r="D101">
        <v>0</v>
      </c>
      <c r="E101" t="str">
        <f>_xlfn.CONCAT(Table1[[#This Row],[Time]],":",Table1[[#This Row],[Time to hours]])</f>
        <v>16:0</v>
      </c>
      <c r="F101" t="s">
        <v>1117</v>
      </c>
      <c r="G101" t="s">
        <v>572</v>
      </c>
      <c r="H101" t="s">
        <v>573</v>
      </c>
      <c r="I101" t="s">
        <v>574</v>
      </c>
      <c r="J101" t="s">
        <v>191</v>
      </c>
      <c r="K101">
        <v>0</v>
      </c>
      <c r="L101">
        <v>1</v>
      </c>
      <c r="M101" t="str" cm="1">
        <f t="array" ref="M1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01">
        <f>IF(Table1[[#This Row],[Winning Team]]="Home team",1,0)</f>
        <v>0</v>
      </c>
      <c r="O101" t="s">
        <v>575</v>
      </c>
      <c r="P101" t="str" cm="1">
        <f t="array" ref="P1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101">
        <v>18000</v>
      </c>
      <c r="R101">
        <v>0</v>
      </c>
      <c r="S101">
        <v>0</v>
      </c>
      <c r="T101" t="s">
        <v>576</v>
      </c>
      <c r="U101" t="s">
        <v>577</v>
      </c>
      <c r="V101" t="s">
        <v>578</v>
      </c>
    </row>
    <row r="102" spans="1:22" x14ac:dyDescent="0.3">
      <c r="A102">
        <v>1986</v>
      </c>
      <c r="B102" s="1">
        <v>31567</v>
      </c>
      <c r="C102">
        <v>12</v>
      </c>
      <c r="D102">
        <v>0</v>
      </c>
      <c r="E102" t="str">
        <f>_xlfn.CONCAT(Table1[[#This Row],[Time]],":",Table1[[#This Row],[Time to hours]])</f>
        <v>12:0</v>
      </c>
      <c r="F102" t="s">
        <v>1116</v>
      </c>
      <c r="G102" t="s">
        <v>572</v>
      </c>
      <c r="H102" t="s">
        <v>579</v>
      </c>
      <c r="I102" t="s">
        <v>580</v>
      </c>
      <c r="J102" t="s">
        <v>47</v>
      </c>
      <c r="K102">
        <v>1</v>
      </c>
      <c r="L102">
        <v>1</v>
      </c>
      <c r="M102" t="str" cm="1">
        <f t="array" ref="M1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2">
        <f>IF(Table1[[#This Row],[Winning Team]]="Home team",1,0)</f>
        <v>0</v>
      </c>
      <c r="O102" t="s">
        <v>202</v>
      </c>
      <c r="P102" t="str" cm="1">
        <f t="array" ref="P1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2">
        <v>30500</v>
      </c>
      <c r="R102">
        <v>1</v>
      </c>
      <c r="S102">
        <v>0</v>
      </c>
      <c r="T102" t="s">
        <v>470</v>
      </c>
      <c r="U102" t="s">
        <v>542</v>
      </c>
      <c r="V102" t="s">
        <v>566</v>
      </c>
    </row>
    <row r="103" spans="1:22" x14ac:dyDescent="0.3">
      <c r="A103">
        <v>1986</v>
      </c>
      <c r="B103" s="1">
        <v>31568</v>
      </c>
      <c r="C103">
        <v>12</v>
      </c>
      <c r="D103">
        <v>0</v>
      </c>
      <c r="E103" t="str">
        <f>_xlfn.CONCAT(Table1[[#This Row],[Time]],":",Table1[[#This Row],[Time to hours]])</f>
        <v>12:0</v>
      </c>
      <c r="F103" t="s">
        <v>1116</v>
      </c>
      <c r="G103" t="s">
        <v>430</v>
      </c>
      <c r="H103" t="s">
        <v>347</v>
      </c>
      <c r="I103" t="s">
        <v>348</v>
      </c>
      <c r="J103" t="s">
        <v>93</v>
      </c>
      <c r="K103">
        <v>1</v>
      </c>
      <c r="L103">
        <v>1</v>
      </c>
      <c r="M103" t="str" cm="1">
        <f t="array" ref="M1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3">
        <f>IF(Table1[[#This Row],[Winning Team]]="Home team",1,0)</f>
        <v>0</v>
      </c>
      <c r="O103" t="s">
        <v>39</v>
      </c>
      <c r="P103" t="str" cm="1">
        <f t="array" ref="P1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3">
        <v>32000</v>
      </c>
      <c r="R103">
        <v>1</v>
      </c>
      <c r="S103">
        <v>1</v>
      </c>
      <c r="T103" t="s">
        <v>546</v>
      </c>
      <c r="U103" t="s">
        <v>581</v>
      </c>
      <c r="V103" t="s">
        <v>582</v>
      </c>
    </row>
    <row r="104" spans="1:22" x14ac:dyDescent="0.3">
      <c r="A104">
        <v>1986</v>
      </c>
      <c r="B104" s="1">
        <v>31568</v>
      </c>
      <c r="C104">
        <v>12</v>
      </c>
      <c r="D104">
        <v>0</v>
      </c>
      <c r="E104" t="str">
        <f>_xlfn.CONCAT(Table1[[#This Row],[Time]],":",Table1[[#This Row],[Time to hours]])</f>
        <v>12:0</v>
      </c>
      <c r="F104" t="s">
        <v>1116</v>
      </c>
      <c r="G104" t="s">
        <v>540</v>
      </c>
      <c r="H104" t="s">
        <v>352</v>
      </c>
      <c r="I104" t="s">
        <v>353</v>
      </c>
      <c r="J104" t="s">
        <v>17</v>
      </c>
      <c r="K104">
        <v>1</v>
      </c>
      <c r="L104">
        <v>1</v>
      </c>
      <c r="M104" t="str" cm="1">
        <f t="array" ref="M1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4">
        <f>IF(Table1[[#This Row],[Winning Team]]="Home team",1,0)</f>
        <v>0</v>
      </c>
      <c r="O104" t="s">
        <v>229</v>
      </c>
      <c r="P104" t="str" cm="1">
        <f t="array" ref="P1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4">
        <v>36540</v>
      </c>
      <c r="R104">
        <v>0</v>
      </c>
      <c r="S104">
        <v>0</v>
      </c>
      <c r="T104" t="s">
        <v>583</v>
      </c>
      <c r="U104" t="s">
        <v>477</v>
      </c>
      <c r="V104" t="s">
        <v>584</v>
      </c>
    </row>
    <row r="105" spans="1:22" x14ac:dyDescent="0.3">
      <c r="A105">
        <v>1986</v>
      </c>
      <c r="B105" s="1">
        <v>31568</v>
      </c>
      <c r="C105">
        <v>16</v>
      </c>
      <c r="D105">
        <v>0</v>
      </c>
      <c r="E105" t="str">
        <f>_xlfn.CONCAT(Table1[[#This Row],[Time]],":",Table1[[#This Row],[Time to hours]])</f>
        <v>16:0</v>
      </c>
      <c r="F105" t="s">
        <v>1117</v>
      </c>
      <c r="G105" t="s">
        <v>430</v>
      </c>
      <c r="H105" t="s">
        <v>552</v>
      </c>
      <c r="I105" t="s">
        <v>345</v>
      </c>
      <c r="J105" t="s">
        <v>206</v>
      </c>
      <c r="K105">
        <v>1</v>
      </c>
      <c r="L105">
        <v>1</v>
      </c>
      <c r="M105" t="str" cm="1">
        <f t="array" ref="M1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5">
        <f>IF(Table1[[#This Row],[Winning Team]]="Home team",1,0)</f>
        <v>0</v>
      </c>
      <c r="O105" t="s">
        <v>283</v>
      </c>
      <c r="P105" t="str" cm="1">
        <f t="array" ref="P1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5">
        <v>45000</v>
      </c>
      <c r="R105">
        <v>0</v>
      </c>
      <c r="S105">
        <v>1</v>
      </c>
      <c r="T105" t="s">
        <v>578</v>
      </c>
      <c r="U105" t="s">
        <v>585</v>
      </c>
      <c r="V105" t="s">
        <v>562</v>
      </c>
    </row>
    <row r="106" spans="1:22" x14ac:dyDescent="0.3">
      <c r="A106">
        <v>1986</v>
      </c>
      <c r="B106" s="1">
        <v>31569</v>
      </c>
      <c r="C106">
        <v>16</v>
      </c>
      <c r="D106">
        <v>0</v>
      </c>
      <c r="E106" t="str">
        <f>_xlfn.CONCAT(Table1[[#This Row],[Time]],":",Table1[[#This Row],[Time to hours]])</f>
        <v>16:0</v>
      </c>
      <c r="F106" t="s">
        <v>1117</v>
      </c>
      <c r="G106" t="s">
        <v>555</v>
      </c>
      <c r="H106" t="s">
        <v>567</v>
      </c>
      <c r="I106" t="s">
        <v>557</v>
      </c>
      <c r="J106" t="s">
        <v>153</v>
      </c>
      <c r="K106">
        <v>0</v>
      </c>
      <c r="L106">
        <v>0</v>
      </c>
      <c r="M106" t="str" cm="1">
        <f t="array" ref="M1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6">
        <f>IF(Table1[[#This Row],[Winning Team]]="Home team",1,0)</f>
        <v>0</v>
      </c>
      <c r="O106" t="s">
        <v>364</v>
      </c>
      <c r="P106" t="str" cm="1">
        <f t="array" ref="P1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6">
        <v>20200</v>
      </c>
      <c r="R106">
        <v>0</v>
      </c>
      <c r="S106">
        <v>0</v>
      </c>
      <c r="T106" t="s">
        <v>553</v>
      </c>
      <c r="U106" t="s">
        <v>565</v>
      </c>
      <c r="V106" t="s">
        <v>577</v>
      </c>
    </row>
    <row r="107" spans="1:22" x14ac:dyDescent="0.3">
      <c r="A107">
        <v>1986</v>
      </c>
      <c r="B107" s="1">
        <v>31570</v>
      </c>
      <c r="C107">
        <v>12</v>
      </c>
      <c r="D107">
        <v>0</v>
      </c>
      <c r="E107" t="str">
        <f>_xlfn.CONCAT(Table1[[#This Row],[Time]],":",Table1[[#This Row],[Time to hours]])</f>
        <v>12:0</v>
      </c>
      <c r="F107" t="s">
        <v>1116</v>
      </c>
      <c r="G107" t="s">
        <v>544</v>
      </c>
      <c r="H107" t="s">
        <v>561</v>
      </c>
      <c r="I107" t="s">
        <v>358</v>
      </c>
      <c r="J107" t="s">
        <v>255</v>
      </c>
      <c r="K107">
        <v>1</v>
      </c>
      <c r="L107">
        <v>2</v>
      </c>
      <c r="M107" t="str" cm="1">
        <f t="array" ref="M1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07">
        <f>IF(Table1[[#This Row],[Winning Team]]="Home team",1,0)</f>
        <v>0</v>
      </c>
      <c r="O107" t="s">
        <v>87</v>
      </c>
      <c r="P107" t="str" cm="1">
        <f t="array" ref="P1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07">
        <v>28000</v>
      </c>
      <c r="R107">
        <v>0</v>
      </c>
      <c r="S107">
        <v>2</v>
      </c>
      <c r="T107" t="s">
        <v>551</v>
      </c>
      <c r="U107" t="s">
        <v>549</v>
      </c>
      <c r="V107" t="s">
        <v>576</v>
      </c>
    </row>
    <row r="108" spans="1:22" x14ac:dyDescent="0.3">
      <c r="A108">
        <v>1986</v>
      </c>
      <c r="B108" s="1">
        <v>31570</v>
      </c>
      <c r="C108">
        <v>12</v>
      </c>
      <c r="D108">
        <v>0</v>
      </c>
      <c r="E108" t="str">
        <f>_xlfn.CONCAT(Table1[[#This Row],[Time]],":",Table1[[#This Row],[Time to hours]])</f>
        <v>12:0</v>
      </c>
      <c r="F108" t="s">
        <v>1116</v>
      </c>
      <c r="G108" t="s">
        <v>429</v>
      </c>
      <c r="H108" t="s">
        <v>344</v>
      </c>
      <c r="I108" t="s">
        <v>345</v>
      </c>
      <c r="J108" t="s">
        <v>18</v>
      </c>
      <c r="K108">
        <v>1</v>
      </c>
      <c r="L108">
        <v>1</v>
      </c>
      <c r="M108" t="str" cm="1">
        <f t="array" ref="M1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08">
        <f>IF(Table1[[#This Row],[Winning Team]]="Home team",1,0)</f>
        <v>0</v>
      </c>
      <c r="O108" t="s">
        <v>45</v>
      </c>
      <c r="P108" t="str" cm="1">
        <f t="array" ref="P1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08">
        <v>114600</v>
      </c>
      <c r="R108">
        <v>1</v>
      </c>
      <c r="S108">
        <v>0</v>
      </c>
      <c r="T108" t="s">
        <v>550</v>
      </c>
      <c r="U108" t="s">
        <v>519</v>
      </c>
      <c r="V108" t="s">
        <v>585</v>
      </c>
    </row>
    <row r="109" spans="1:22" x14ac:dyDescent="0.3">
      <c r="A109">
        <v>1986</v>
      </c>
      <c r="B109" s="1">
        <v>31571</v>
      </c>
      <c r="C109">
        <v>12</v>
      </c>
      <c r="D109">
        <v>0</v>
      </c>
      <c r="E109" t="str">
        <f>_xlfn.CONCAT(Table1[[#This Row],[Time]],":",Table1[[#This Row],[Time to hours]])</f>
        <v>12:0</v>
      </c>
      <c r="F109" t="s">
        <v>1116</v>
      </c>
      <c r="G109" t="s">
        <v>429</v>
      </c>
      <c r="H109" t="s">
        <v>569</v>
      </c>
      <c r="I109" t="s">
        <v>363</v>
      </c>
      <c r="J109" t="s">
        <v>570</v>
      </c>
      <c r="K109">
        <v>1</v>
      </c>
      <c r="L109">
        <v>2</v>
      </c>
      <c r="M109" t="str" cm="1">
        <f t="array" ref="M1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09">
        <f>IF(Table1[[#This Row],[Winning Team]]="Home team",1,0)</f>
        <v>0</v>
      </c>
      <c r="O109" t="s">
        <v>25</v>
      </c>
      <c r="P109" t="str" cm="1">
        <f t="array" ref="P1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109">
        <v>20000</v>
      </c>
      <c r="R109">
        <v>0</v>
      </c>
      <c r="S109">
        <v>2</v>
      </c>
      <c r="T109" t="s">
        <v>554</v>
      </c>
      <c r="U109" t="s">
        <v>470</v>
      </c>
      <c r="V109" t="s">
        <v>477</v>
      </c>
    </row>
    <row r="110" spans="1:22" x14ac:dyDescent="0.3">
      <c r="A110">
        <v>1986</v>
      </c>
      <c r="B110" s="1">
        <v>31572</v>
      </c>
      <c r="C110">
        <v>12</v>
      </c>
      <c r="D110">
        <v>0</v>
      </c>
      <c r="E110" t="str">
        <f>_xlfn.CONCAT(Table1[[#This Row],[Time]],":",Table1[[#This Row],[Time to hours]])</f>
        <v>12:0</v>
      </c>
      <c r="F110" t="s">
        <v>1116</v>
      </c>
      <c r="G110" t="s">
        <v>540</v>
      </c>
      <c r="H110" t="s">
        <v>352</v>
      </c>
      <c r="I110" t="s">
        <v>353</v>
      </c>
      <c r="J110" t="s">
        <v>61</v>
      </c>
      <c r="K110">
        <v>0</v>
      </c>
      <c r="L110">
        <v>3</v>
      </c>
      <c r="M110" t="str" cm="1">
        <f t="array" ref="M1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0">
        <f>IF(Table1[[#This Row],[Winning Team]]="Home team",1,0)</f>
        <v>0</v>
      </c>
      <c r="O110" t="s">
        <v>17</v>
      </c>
      <c r="P110" t="str" cm="1">
        <f t="array" ref="P1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110">
        <v>31420</v>
      </c>
      <c r="R110">
        <v>0</v>
      </c>
      <c r="S110">
        <v>1</v>
      </c>
      <c r="T110" t="s">
        <v>566</v>
      </c>
      <c r="U110" t="s">
        <v>527</v>
      </c>
      <c r="V110" t="s">
        <v>563</v>
      </c>
    </row>
    <row r="111" spans="1:22" x14ac:dyDescent="0.3">
      <c r="A111">
        <v>1986</v>
      </c>
      <c r="B111" s="1">
        <v>31573</v>
      </c>
      <c r="C111">
        <v>12</v>
      </c>
      <c r="D111">
        <v>0</v>
      </c>
      <c r="E111" t="str">
        <f>_xlfn.CONCAT(Table1[[#This Row],[Time]],":",Table1[[#This Row],[Time to hours]])</f>
        <v>12:0</v>
      </c>
      <c r="F111" t="s">
        <v>1116</v>
      </c>
      <c r="G111" t="s">
        <v>430</v>
      </c>
      <c r="H111" t="s">
        <v>347</v>
      </c>
      <c r="I111" t="s">
        <v>348</v>
      </c>
      <c r="J111" t="s">
        <v>206</v>
      </c>
      <c r="K111">
        <v>2</v>
      </c>
      <c r="L111">
        <v>3</v>
      </c>
      <c r="M111" t="str" cm="1">
        <f t="array" ref="M1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1">
        <f>IF(Table1[[#This Row],[Winning Team]]="Home team",1,0)</f>
        <v>0</v>
      </c>
      <c r="O111" t="s">
        <v>93</v>
      </c>
      <c r="P111" t="str" cm="1">
        <f t="array" ref="P1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111">
        <v>20000</v>
      </c>
      <c r="R111">
        <v>0</v>
      </c>
      <c r="S111">
        <v>1</v>
      </c>
      <c r="T111" t="s">
        <v>490</v>
      </c>
      <c r="U111" t="s">
        <v>587</v>
      </c>
      <c r="V111" t="s">
        <v>568</v>
      </c>
    </row>
    <row r="112" spans="1:22" x14ac:dyDescent="0.3">
      <c r="A112">
        <v>1986</v>
      </c>
      <c r="B112" s="1">
        <v>31574</v>
      </c>
      <c r="C112">
        <v>12</v>
      </c>
      <c r="D112">
        <v>0</v>
      </c>
      <c r="E112" t="str">
        <f>_xlfn.CONCAT(Table1[[#This Row],[Time]],":",Table1[[#This Row],[Time to hours]])</f>
        <v>12:0</v>
      </c>
      <c r="F112" t="s">
        <v>1116</v>
      </c>
      <c r="G112" t="s">
        <v>429</v>
      </c>
      <c r="H112" t="s">
        <v>569</v>
      </c>
      <c r="I112" t="s">
        <v>363</v>
      </c>
      <c r="J112" t="s">
        <v>45</v>
      </c>
      <c r="K112">
        <v>2</v>
      </c>
      <c r="L112">
        <v>2</v>
      </c>
      <c r="M112" t="str" cm="1">
        <f t="array" ref="M1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12">
        <f>IF(Table1[[#This Row],[Winning Team]]="Home team",1,0)</f>
        <v>0</v>
      </c>
      <c r="O112" t="s">
        <v>25</v>
      </c>
      <c r="P112" t="str" cm="1">
        <f t="array" ref="P1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12">
        <v>16000</v>
      </c>
      <c r="R112">
        <v>0</v>
      </c>
      <c r="S112">
        <v>1</v>
      </c>
      <c r="T112" t="s">
        <v>506</v>
      </c>
      <c r="U112" t="s">
        <v>586</v>
      </c>
      <c r="V112" t="s">
        <v>542</v>
      </c>
    </row>
    <row r="113" spans="1:22" x14ac:dyDescent="0.3">
      <c r="A113">
        <v>1986</v>
      </c>
      <c r="B113" s="1">
        <v>31574</v>
      </c>
      <c r="C113">
        <v>12</v>
      </c>
      <c r="D113">
        <v>0</v>
      </c>
      <c r="E113" t="str">
        <f>_xlfn.CONCAT(Table1[[#This Row],[Time]],":",Table1[[#This Row],[Time to hours]])</f>
        <v>12:0</v>
      </c>
      <c r="F113" t="s">
        <v>1116</v>
      </c>
      <c r="G113" t="s">
        <v>429</v>
      </c>
      <c r="H113" t="s">
        <v>344</v>
      </c>
      <c r="I113" t="s">
        <v>345</v>
      </c>
      <c r="J113" t="s">
        <v>570</v>
      </c>
      <c r="K113">
        <v>0</v>
      </c>
      <c r="L113">
        <v>1</v>
      </c>
      <c r="M113" t="str" cm="1">
        <f t="array" ref="M1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3">
        <f>IF(Table1[[#This Row],[Winning Team]]="Home team",1,0)</f>
        <v>0</v>
      </c>
      <c r="O113" t="s">
        <v>18</v>
      </c>
      <c r="P113" t="str" cm="1">
        <f t="array" ref="P1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113">
        <v>103763</v>
      </c>
      <c r="R113">
        <v>0</v>
      </c>
      <c r="S113">
        <v>0</v>
      </c>
      <c r="T113" t="s">
        <v>564</v>
      </c>
      <c r="U113" t="s">
        <v>576</v>
      </c>
      <c r="V113" t="s">
        <v>549</v>
      </c>
    </row>
    <row r="114" spans="1:22" x14ac:dyDescent="0.3">
      <c r="A114">
        <v>1986</v>
      </c>
      <c r="B114" s="1">
        <v>31574</v>
      </c>
      <c r="C114">
        <v>16</v>
      </c>
      <c r="D114">
        <v>0</v>
      </c>
      <c r="E114" t="str">
        <f>_xlfn.CONCAT(Table1[[#This Row],[Time]],":",Table1[[#This Row],[Time to hours]])</f>
        <v>16:0</v>
      </c>
      <c r="F114" t="s">
        <v>1117</v>
      </c>
      <c r="G114" t="s">
        <v>555</v>
      </c>
      <c r="H114" t="s">
        <v>561</v>
      </c>
      <c r="I114" t="s">
        <v>358</v>
      </c>
      <c r="J114" t="s">
        <v>326</v>
      </c>
      <c r="K114">
        <v>1</v>
      </c>
      <c r="L114">
        <v>3</v>
      </c>
      <c r="M114" t="str" cm="1">
        <f t="array" ref="M1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4">
        <f>IF(Table1[[#This Row],[Winning Team]]="Home team",1,0)</f>
        <v>0</v>
      </c>
      <c r="O114" t="s">
        <v>364</v>
      </c>
      <c r="P114" t="str" cm="1">
        <f t="array" ref="P1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Morocco</v>
      </c>
      <c r="Q114">
        <v>28000</v>
      </c>
      <c r="R114">
        <v>0</v>
      </c>
      <c r="S114">
        <v>2</v>
      </c>
      <c r="T114" t="s">
        <v>582</v>
      </c>
      <c r="U114" t="s">
        <v>562</v>
      </c>
      <c r="V114" t="s">
        <v>539</v>
      </c>
    </row>
    <row r="115" spans="1:22" x14ac:dyDescent="0.3">
      <c r="A115">
        <v>1986</v>
      </c>
      <c r="B115" s="1">
        <v>31575</v>
      </c>
      <c r="C115">
        <v>12</v>
      </c>
      <c r="D115">
        <v>0</v>
      </c>
      <c r="E115" t="str">
        <f>_xlfn.CONCAT(Table1[[#This Row],[Time]],":",Table1[[#This Row],[Time to hours]])</f>
        <v>12:0</v>
      </c>
      <c r="F115" t="s">
        <v>1116</v>
      </c>
      <c r="G115" t="s">
        <v>544</v>
      </c>
      <c r="H115" t="s">
        <v>357</v>
      </c>
      <c r="I115" t="s">
        <v>358</v>
      </c>
      <c r="J115" t="s">
        <v>255</v>
      </c>
      <c r="K115">
        <v>0</v>
      </c>
      <c r="L115">
        <v>3</v>
      </c>
      <c r="M115" t="str" cm="1">
        <f t="array" ref="M1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5">
        <f>IF(Table1[[#This Row],[Winning Team]]="Home team",1,0)</f>
        <v>0</v>
      </c>
      <c r="O115" t="s">
        <v>31</v>
      </c>
      <c r="P115" t="str" cm="1">
        <f t="array" ref="P1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115">
        <v>51000</v>
      </c>
      <c r="R115">
        <v>0</v>
      </c>
      <c r="S115">
        <v>2</v>
      </c>
      <c r="T115" t="s">
        <v>577</v>
      </c>
      <c r="U115" t="s">
        <v>560</v>
      </c>
      <c r="V115" t="s">
        <v>550</v>
      </c>
    </row>
    <row r="116" spans="1:22" x14ac:dyDescent="0.3">
      <c r="A116">
        <v>1986</v>
      </c>
      <c r="B116" s="1">
        <v>31575</v>
      </c>
      <c r="C116">
        <v>12</v>
      </c>
      <c r="D116">
        <v>0</v>
      </c>
      <c r="E116" t="str">
        <f>_xlfn.CONCAT(Table1[[#This Row],[Time]],":",Table1[[#This Row],[Time to hours]])</f>
        <v>12:0</v>
      </c>
      <c r="F116" t="s">
        <v>1116</v>
      </c>
      <c r="G116" t="s">
        <v>544</v>
      </c>
      <c r="H116" t="s">
        <v>567</v>
      </c>
      <c r="I116" t="s">
        <v>557</v>
      </c>
      <c r="J116" t="s">
        <v>495</v>
      </c>
      <c r="K116">
        <v>0</v>
      </c>
      <c r="L116">
        <v>3</v>
      </c>
      <c r="M116" t="str" cm="1">
        <f t="array" ref="M1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6">
        <f>IF(Table1[[#This Row],[Winning Team]]="Home team",1,0)</f>
        <v>0</v>
      </c>
      <c r="O116" t="s">
        <v>87</v>
      </c>
      <c r="P116" t="str" cm="1">
        <f t="array" ref="P1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16">
        <v>23980</v>
      </c>
      <c r="R116">
        <v>0</v>
      </c>
      <c r="S116">
        <v>1</v>
      </c>
      <c r="T116" t="s">
        <v>584</v>
      </c>
      <c r="U116" t="s">
        <v>571</v>
      </c>
      <c r="V116" t="s">
        <v>565</v>
      </c>
    </row>
    <row r="117" spans="1:22" x14ac:dyDescent="0.3">
      <c r="A117">
        <v>1986</v>
      </c>
      <c r="B117" s="1">
        <v>31576</v>
      </c>
      <c r="C117">
        <v>12</v>
      </c>
      <c r="D117">
        <v>0</v>
      </c>
      <c r="E117" t="str">
        <f>_xlfn.CONCAT(Table1[[#This Row],[Time]],":",Table1[[#This Row],[Time to hours]])</f>
        <v>12:0</v>
      </c>
      <c r="F117" t="s">
        <v>1116</v>
      </c>
      <c r="G117" t="s">
        <v>572</v>
      </c>
      <c r="H117" t="s">
        <v>573</v>
      </c>
      <c r="I117" t="s">
        <v>574</v>
      </c>
      <c r="J117" t="s">
        <v>191</v>
      </c>
      <c r="K117">
        <v>0</v>
      </c>
      <c r="L117">
        <v>0</v>
      </c>
      <c r="M117" t="str" cm="1">
        <f t="array" ref="M1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17">
        <f>IF(Table1[[#This Row],[Winning Team]]="Home team",1,0)</f>
        <v>0</v>
      </c>
      <c r="O117" t="s">
        <v>47</v>
      </c>
      <c r="P117" t="str" cm="1">
        <f t="array" ref="P1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17">
        <v>20000</v>
      </c>
      <c r="R117">
        <v>0</v>
      </c>
      <c r="S117">
        <v>0</v>
      </c>
      <c r="T117" t="s">
        <v>559</v>
      </c>
      <c r="U117" t="s">
        <v>554</v>
      </c>
      <c r="V117" t="s">
        <v>586</v>
      </c>
    </row>
    <row r="118" spans="1:22" x14ac:dyDescent="0.3">
      <c r="A118">
        <v>1986</v>
      </c>
      <c r="B118" s="1">
        <v>31578</v>
      </c>
      <c r="C118">
        <v>16</v>
      </c>
      <c r="D118">
        <v>0</v>
      </c>
      <c r="E118" t="str">
        <f>_xlfn.CONCAT(Table1[[#This Row],[Time]],":",Table1[[#This Row],[Time to hours]])</f>
        <v>16:0</v>
      </c>
      <c r="F118" t="s">
        <v>1117</v>
      </c>
      <c r="G118" t="s">
        <v>588</v>
      </c>
      <c r="H118" t="s">
        <v>352</v>
      </c>
      <c r="I118" t="s">
        <v>353</v>
      </c>
      <c r="J118" t="s">
        <v>229</v>
      </c>
      <c r="K118">
        <v>3</v>
      </c>
      <c r="L118">
        <v>4</v>
      </c>
      <c r="M118" t="str" cm="1">
        <f t="array" ref="M1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8">
        <f>IF(Table1[[#This Row],[Winning Team]]="Home team",1,0)</f>
        <v>0</v>
      </c>
      <c r="O118" t="s">
        <v>25</v>
      </c>
      <c r="P118" t="str" cm="1">
        <f t="array" ref="P1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118">
        <v>32277</v>
      </c>
      <c r="R118">
        <v>0</v>
      </c>
      <c r="S118">
        <v>0</v>
      </c>
      <c r="T118" t="s">
        <v>519</v>
      </c>
      <c r="U118" t="s">
        <v>477</v>
      </c>
      <c r="V118" t="s">
        <v>490</v>
      </c>
    </row>
    <row r="119" spans="1:22" x14ac:dyDescent="0.3">
      <c r="A119">
        <v>1986</v>
      </c>
      <c r="B119" s="1">
        <v>31580</v>
      </c>
      <c r="C119">
        <v>12</v>
      </c>
      <c r="D119">
        <v>0</v>
      </c>
      <c r="E119" t="str">
        <f>_xlfn.CONCAT(Table1[[#This Row],[Time]],":",Table1[[#This Row],[Time to hours]])</f>
        <v>12:0</v>
      </c>
      <c r="F119" t="s">
        <v>1116</v>
      </c>
      <c r="G119" t="s">
        <v>588</v>
      </c>
      <c r="H119" t="s">
        <v>552</v>
      </c>
      <c r="I119" t="s">
        <v>345</v>
      </c>
      <c r="J119" t="s">
        <v>93</v>
      </c>
      <c r="K119">
        <v>0</v>
      </c>
      <c r="L119">
        <v>2</v>
      </c>
      <c r="M119" t="str" cm="1">
        <f t="array" ref="M1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19">
        <f>IF(Table1[[#This Row],[Winning Team]]="Home team",1,0)</f>
        <v>0</v>
      </c>
      <c r="O119" t="s">
        <v>17</v>
      </c>
      <c r="P119" t="str" cm="1">
        <f t="array" ref="P1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119">
        <v>70000</v>
      </c>
      <c r="R119">
        <v>0</v>
      </c>
      <c r="S119">
        <v>1</v>
      </c>
      <c r="T119" t="s">
        <v>565</v>
      </c>
      <c r="U119" t="s">
        <v>558</v>
      </c>
      <c r="V119" t="s">
        <v>554</v>
      </c>
    </row>
    <row r="120" spans="1:22" x14ac:dyDescent="0.3">
      <c r="A120">
        <v>1986</v>
      </c>
      <c r="B120" s="1">
        <v>31580</v>
      </c>
      <c r="C120">
        <v>16</v>
      </c>
      <c r="D120">
        <v>0</v>
      </c>
      <c r="E120" t="str">
        <f>_xlfn.CONCAT(Table1[[#This Row],[Time]],":",Table1[[#This Row],[Time to hours]])</f>
        <v>16:0</v>
      </c>
      <c r="F120" t="s">
        <v>1117</v>
      </c>
      <c r="G120" t="s">
        <v>588</v>
      </c>
      <c r="H120" t="s">
        <v>556</v>
      </c>
      <c r="I120" t="s">
        <v>557</v>
      </c>
      <c r="J120" t="s">
        <v>364</v>
      </c>
      <c r="K120">
        <v>0</v>
      </c>
      <c r="L120">
        <v>1</v>
      </c>
      <c r="M120" t="str" cm="1">
        <f t="array" ref="M1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0">
        <f>IF(Table1[[#This Row],[Winning Team]]="Home team",1,0)</f>
        <v>0</v>
      </c>
      <c r="O120" t="s">
        <v>202</v>
      </c>
      <c r="P120" t="str" cm="1">
        <f t="array" ref="P1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120">
        <v>19800</v>
      </c>
      <c r="R120">
        <v>0</v>
      </c>
      <c r="S120">
        <v>0</v>
      </c>
      <c r="T120" t="s">
        <v>564</v>
      </c>
      <c r="U120" t="s">
        <v>576</v>
      </c>
      <c r="V120" t="s">
        <v>551</v>
      </c>
    </row>
    <row r="121" spans="1:22" x14ac:dyDescent="0.3">
      <c r="A121">
        <v>1986</v>
      </c>
      <c r="B121" s="1">
        <v>31581</v>
      </c>
      <c r="C121">
        <v>16</v>
      </c>
      <c r="D121">
        <v>0</v>
      </c>
      <c r="E121" t="str">
        <f>_xlfn.CONCAT(Table1[[#This Row],[Time]],":",Table1[[#This Row],[Time to hours]])</f>
        <v>16:0</v>
      </c>
      <c r="F121" t="s">
        <v>1117</v>
      </c>
      <c r="G121" t="s">
        <v>588</v>
      </c>
      <c r="H121" t="s">
        <v>579</v>
      </c>
      <c r="I121" t="s">
        <v>580</v>
      </c>
      <c r="J121" t="s">
        <v>575</v>
      </c>
      <c r="K121">
        <v>1</v>
      </c>
      <c r="L121">
        <v>5</v>
      </c>
      <c r="M121" t="str" cm="1">
        <f t="array" ref="M1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1">
        <f>IF(Table1[[#This Row],[Winning Team]]="Home team",1,0)</f>
        <v>0</v>
      </c>
      <c r="O121" t="s">
        <v>87</v>
      </c>
      <c r="P121" t="str" cm="1">
        <f t="array" ref="P1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21">
        <v>38500</v>
      </c>
      <c r="R121">
        <v>1</v>
      </c>
      <c r="S121">
        <v>1</v>
      </c>
      <c r="T121" t="s">
        <v>546</v>
      </c>
      <c r="U121" t="s">
        <v>586</v>
      </c>
      <c r="V121" t="s">
        <v>506</v>
      </c>
    </row>
    <row r="122" spans="1:22" x14ac:dyDescent="0.3">
      <c r="A122">
        <v>1986</v>
      </c>
      <c r="B122" s="1">
        <v>31584</v>
      </c>
      <c r="C122">
        <v>12</v>
      </c>
      <c r="D122">
        <v>0</v>
      </c>
      <c r="E122" t="str">
        <f>_xlfn.CONCAT(Table1[[#This Row],[Time]],":",Table1[[#This Row],[Time to hours]])</f>
        <v>12:0</v>
      </c>
      <c r="F122" t="s">
        <v>1116</v>
      </c>
      <c r="G122" t="s">
        <v>102</v>
      </c>
      <c r="H122" t="s">
        <v>357</v>
      </c>
      <c r="I122" t="s">
        <v>358</v>
      </c>
      <c r="J122" t="s">
        <v>31</v>
      </c>
      <c r="K122">
        <v>1</v>
      </c>
      <c r="L122">
        <v>1</v>
      </c>
      <c r="M122" t="str" cm="1">
        <f t="array" ref="M1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22">
        <f>IF(Table1[[#This Row],[Winning Team]]="Home team",1,0)</f>
        <v>0</v>
      </c>
      <c r="O122" t="s">
        <v>17</v>
      </c>
      <c r="P122" t="str" cm="1">
        <f t="array" ref="P1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22">
        <v>65000</v>
      </c>
      <c r="R122">
        <v>0</v>
      </c>
      <c r="S122">
        <v>0</v>
      </c>
      <c r="T122" t="s">
        <v>585</v>
      </c>
      <c r="U122" t="s">
        <v>576</v>
      </c>
      <c r="V122" t="s">
        <v>470</v>
      </c>
    </row>
    <row r="123" spans="1:22" x14ac:dyDescent="0.3">
      <c r="A123">
        <v>1986</v>
      </c>
      <c r="B123" s="1">
        <v>31584</v>
      </c>
      <c r="C123">
        <v>16</v>
      </c>
      <c r="D123">
        <v>0</v>
      </c>
      <c r="E123" t="str">
        <f>_xlfn.CONCAT(Table1[[#This Row],[Time]],":",Table1[[#This Row],[Time to hours]])</f>
        <v>16:0</v>
      </c>
      <c r="F123" t="s">
        <v>1117</v>
      </c>
      <c r="G123" t="s">
        <v>102</v>
      </c>
      <c r="H123" t="s">
        <v>556</v>
      </c>
      <c r="I123" t="s">
        <v>557</v>
      </c>
      <c r="J123" t="s">
        <v>202</v>
      </c>
      <c r="K123">
        <v>0</v>
      </c>
      <c r="L123">
        <v>0</v>
      </c>
      <c r="M123" t="str" cm="1">
        <f t="array" ref="M1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23">
        <f>IF(Table1[[#This Row],[Winning Team]]="Home team",1,0)</f>
        <v>0</v>
      </c>
      <c r="O123" t="s">
        <v>18</v>
      </c>
      <c r="P123" t="str" cm="1">
        <f t="array" ref="P1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23">
        <v>41700</v>
      </c>
      <c r="R123">
        <v>0</v>
      </c>
      <c r="S123">
        <v>0</v>
      </c>
      <c r="T123" t="s">
        <v>554</v>
      </c>
      <c r="U123" t="s">
        <v>545</v>
      </c>
      <c r="V123" t="s">
        <v>582</v>
      </c>
    </row>
    <row r="124" spans="1:22" x14ac:dyDescent="0.3">
      <c r="A124">
        <v>1986</v>
      </c>
      <c r="B124" s="1">
        <v>31585</v>
      </c>
      <c r="C124">
        <v>16</v>
      </c>
      <c r="D124">
        <v>0</v>
      </c>
      <c r="E124" t="str">
        <f>_xlfn.CONCAT(Table1[[#This Row],[Time]],":",Table1[[#This Row],[Time to hours]])</f>
        <v>16:0</v>
      </c>
      <c r="F124" t="s">
        <v>1117</v>
      </c>
      <c r="G124" t="s">
        <v>102</v>
      </c>
      <c r="H124" t="s">
        <v>347</v>
      </c>
      <c r="I124" t="s">
        <v>348</v>
      </c>
      <c r="J124" t="s">
        <v>87</v>
      </c>
      <c r="K124">
        <v>1</v>
      </c>
      <c r="L124">
        <v>1</v>
      </c>
      <c r="M124" t="str" cm="1">
        <f t="array" ref="M1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24">
        <f>IF(Table1[[#This Row],[Winning Team]]="Home team",1,0)</f>
        <v>0</v>
      </c>
      <c r="O124" t="s">
        <v>25</v>
      </c>
      <c r="P124" t="str" cm="1">
        <f t="array" ref="P1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24">
        <v>45000</v>
      </c>
      <c r="R124">
        <v>0</v>
      </c>
      <c r="S124">
        <v>0</v>
      </c>
      <c r="T124" t="s">
        <v>577</v>
      </c>
      <c r="U124" t="s">
        <v>538</v>
      </c>
      <c r="V124" t="s">
        <v>551</v>
      </c>
    </row>
    <row r="125" spans="1:22" x14ac:dyDescent="0.3">
      <c r="A125">
        <v>1986</v>
      </c>
      <c r="B125" s="1">
        <v>31588</v>
      </c>
      <c r="C125">
        <v>12</v>
      </c>
      <c r="D125">
        <v>0</v>
      </c>
      <c r="E125" t="str">
        <f>_xlfn.CONCAT(Table1[[#This Row],[Time]],":",Table1[[#This Row],[Time to hours]])</f>
        <v>12:0</v>
      </c>
      <c r="F125" t="s">
        <v>1116</v>
      </c>
      <c r="G125" t="s">
        <v>50</v>
      </c>
      <c r="H125" t="s">
        <v>357</v>
      </c>
      <c r="I125" t="s">
        <v>358</v>
      </c>
      <c r="J125" t="s">
        <v>17</v>
      </c>
      <c r="K125">
        <v>0</v>
      </c>
      <c r="L125">
        <v>2</v>
      </c>
      <c r="M125" t="str" cm="1">
        <f t="array" ref="M1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5">
        <f>IF(Table1[[#This Row],[Winning Team]]="Home team",1,0)</f>
        <v>0</v>
      </c>
      <c r="O125" t="s">
        <v>202</v>
      </c>
      <c r="P125" t="str" cm="1">
        <f t="array" ref="P1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125">
        <v>45000</v>
      </c>
      <c r="R125">
        <v>0</v>
      </c>
      <c r="S125">
        <v>1</v>
      </c>
      <c r="T125" t="s">
        <v>549</v>
      </c>
      <c r="U125" t="s">
        <v>564</v>
      </c>
      <c r="V125" t="s">
        <v>576</v>
      </c>
    </row>
    <row r="126" spans="1:22" x14ac:dyDescent="0.3">
      <c r="A126">
        <v>1990</v>
      </c>
      <c r="B126" s="1">
        <v>33032</v>
      </c>
      <c r="C126">
        <v>18</v>
      </c>
      <c r="D126">
        <v>0</v>
      </c>
      <c r="E126" t="str">
        <f>_xlfn.CONCAT(Table1[[#This Row],[Time]],":",Table1[[#This Row],[Time to hours]])</f>
        <v>18:0</v>
      </c>
      <c r="F126" t="s">
        <v>1117</v>
      </c>
      <c r="G126" t="s">
        <v>429</v>
      </c>
      <c r="H126" t="s">
        <v>589</v>
      </c>
      <c r="I126" t="s">
        <v>67</v>
      </c>
      <c r="J126" t="s">
        <v>39</v>
      </c>
      <c r="K126">
        <v>0</v>
      </c>
      <c r="L126">
        <v>1</v>
      </c>
      <c r="M126" t="str" cm="1">
        <f t="array" ref="M1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6">
        <f>IF(Table1[[#This Row],[Winning Team]]="Home team",1,0)</f>
        <v>0</v>
      </c>
      <c r="O126" t="s">
        <v>481</v>
      </c>
      <c r="P126" t="str" cm="1">
        <f t="array" ref="P1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Cameroon</v>
      </c>
      <c r="Q126">
        <v>73780</v>
      </c>
      <c r="R126">
        <v>0</v>
      </c>
      <c r="S126">
        <v>0</v>
      </c>
      <c r="T126" t="s">
        <v>473</v>
      </c>
      <c r="U126" t="s">
        <v>590</v>
      </c>
      <c r="V126" t="s">
        <v>591</v>
      </c>
    </row>
    <row r="127" spans="1:22" x14ac:dyDescent="0.3">
      <c r="A127">
        <v>1990</v>
      </c>
      <c r="B127" s="1">
        <v>33033</v>
      </c>
      <c r="C127">
        <v>17</v>
      </c>
      <c r="D127">
        <v>0</v>
      </c>
      <c r="E127" t="str">
        <f>_xlfn.CONCAT(Table1[[#This Row],[Time]],":",Table1[[#This Row],[Time to hours]])</f>
        <v>17:0</v>
      </c>
      <c r="F127" t="s">
        <v>1117</v>
      </c>
      <c r="G127" t="s">
        <v>429</v>
      </c>
      <c r="H127" t="s">
        <v>592</v>
      </c>
      <c r="I127" t="s">
        <v>593</v>
      </c>
      <c r="J127" t="s">
        <v>229</v>
      </c>
      <c r="K127">
        <v>0</v>
      </c>
      <c r="L127">
        <v>2</v>
      </c>
      <c r="M127" t="str" cm="1">
        <f t="array" ref="M1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7">
        <f>IF(Table1[[#This Row],[Winning Team]]="Home team",1,0)</f>
        <v>0</v>
      </c>
      <c r="O127" t="s">
        <v>36</v>
      </c>
      <c r="P127" t="str" cm="1">
        <f t="array" ref="P1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127">
        <v>42907</v>
      </c>
      <c r="R127">
        <v>0</v>
      </c>
      <c r="S127">
        <v>1</v>
      </c>
      <c r="T127" t="s">
        <v>510</v>
      </c>
      <c r="U127" t="s">
        <v>529</v>
      </c>
      <c r="V127" t="s">
        <v>542</v>
      </c>
    </row>
    <row r="128" spans="1:22" x14ac:dyDescent="0.3">
      <c r="A128">
        <v>1990</v>
      </c>
      <c r="B128" s="1">
        <v>33033</v>
      </c>
      <c r="C128">
        <v>17</v>
      </c>
      <c r="D128">
        <v>0</v>
      </c>
      <c r="E128" t="str">
        <f>_xlfn.CONCAT(Table1[[#This Row],[Time]],":",Table1[[#This Row],[Time to hours]])</f>
        <v>17:0</v>
      </c>
      <c r="F128" t="s">
        <v>1117</v>
      </c>
      <c r="G128" t="s">
        <v>544</v>
      </c>
      <c r="H128" t="s">
        <v>594</v>
      </c>
      <c r="I128" t="s">
        <v>74</v>
      </c>
      <c r="J128" t="s">
        <v>595</v>
      </c>
      <c r="K128">
        <v>0</v>
      </c>
      <c r="L128">
        <v>2</v>
      </c>
      <c r="M128" t="str" cm="1">
        <f t="array" ref="M1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8">
        <f>IF(Table1[[#This Row],[Winning Team]]="Home team",1,0)</f>
        <v>0</v>
      </c>
      <c r="O128" t="s">
        <v>273</v>
      </c>
      <c r="P128" t="str" cm="1">
        <f t="array" ref="P1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128">
        <v>30791</v>
      </c>
      <c r="R128">
        <v>0</v>
      </c>
      <c r="S128">
        <v>0</v>
      </c>
      <c r="T128" t="s">
        <v>550</v>
      </c>
      <c r="U128" t="s">
        <v>584</v>
      </c>
      <c r="V128" t="s">
        <v>582</v>
      </c>
    </row>
    <row r="129" spans="1:22" x14ac:dyDescent="0.3">
      <c r="A129">
        <v>1990</v>
      </c>
      <c r="B129" s="1">
        <v>33034</v>
      </c>
      <c r="C129">
        <v>17</v>
      </c>
      <c r="D129">
        <v>0</v>
      </c>
      <c r="E129" t="str">
        <f>_xlfn.CONCAT(Table1[[#This Row],[Time]],":",Table1[[#This Row],[Time to hours]])</f>
        <v>17:0</v>
      </c>
      <c r="F129" t="s">
        <v>1117</v>
      </c>
      <c r="G129" t="s">
        <v>430</v>
      </c>
      <c r="H129" t="s">
        <v>599</v>
      </c>
      <c r="I129" t="s">
        <v>80</v>
      </c>
      <c r="J129" t="s">
        <v>24</v>
      </c>
      <c r="K129">
        <v>1</v>
      </c>
      <c r="L129">
        <v>5</v>
      </c>
      <c r="M129" t="str" cm="1">
        <f t="array" ref="M1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29">
        <f>IF(Table1[[#This Row],[Winning Team]]="Home team",1,0)</f>
        <v>0</v>
      </c>
      <c r="O129" t="s">
        <v>99</v>
      </c>
      <c r="P129" t="str" cm="1">
        <f t="array" ref="P1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129">
        <v>33266</v>
      </c>
      <c r="R129">
        <v>0</v>
      </c>
      <c r="S129">
        <v>2</v>
      </c>
      <c r="T129" t="s">
        <v>600</v>
      </c>
      <c r="U129" t="s">
        <v>601</v>
      </c>
      <c r="V129" t="s">
        <v>602</v>
      </c>
    </row>
    <row r="130" spans="1:22" x14ac:dyDescent="0.3">
      <c r="A130">
        <v>1990</v>
      </c>
      <c r="B130" s="1">
        <v>33035</v>
      </c>
      <c r="C130">
        <v>21</v>
      </c>
      <c r="D130">
        <v>0</v>
      </c>
      <c r="E130" t="str">
        <f>_xlfn.CONCAT(Table1[[#This Row],[Time]],":",Table1[[#This Row],[Time to hours]])</f>
        <v>21:0</v>
      </c>
      <c r="F130" t="s">
        <v>1118</v>
      </c>
      <c r="G130" t="s">
        <v>555</v>
      </c>
      <c r="H130" t="s">
        <v>612</v>
      </c>
      <c r="I130" t="s">
        <v>613</v>
      </c>
      <c r="J130" t="s">
        <v>153</v>
      </c>
      <c r="K130">
        <v>1</v>
      </c>
      <c r="L130">
        <v>1</v>
      </c>
      <c r="M130" t="str" cm="1">
        <f t="array" ref="M1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0">
        <f>IF(Table1[[#This Row],[Winning Team]]="Home team",1,0)</f>
        <v>0</v>
      </c>
      <c r="O130" t="s">
        <v>614</v>
      </c>
      <c r="P130" t="str" cm="1">
        <f t="array" ref="P1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0">
        <v>35238</v>
      </c>
      <c r="R130">
        <v>1</v>
      </c>
      <c r="S130">
        <v>0</v>
      </c>
      <c r="T130" t="s">
        <v>602</v>
      </c>
      <c r="U130" t="s">
        <v>519</v>
      </c>
      <c r="V130" t="s">
        <v>600</v>
      </c>
    </row>
    <row r="131" spans="1:22" x14ac:dyDescent="0.3">
      <c r="A131">
        <v>1990</v>
      </c>
      <c r="B131" s="1">
        <v>33036</v>
      </c>
      <c r="C131">
        <v>21</v>
      </c>
      <c r="D131">
        <v>0</v>
      </c>
      <c r="E131" t="str">
        <f>_xlfn.CONCAT(Table1[[#This Row],[Time]],":",Table1[[#This Row],[Time to hours]])</f>
        <v>21:0</v>
      </c>
      <c r="F131" t="s">
        <v>1118</v>
      </c>
      <c r="G131" t="s">
        <v>555</v>
      </c>
      <c r="H131" t="s">
        <v>617</v>
      </c>
      <c r="I131" t="s">
        <v>618</v>
      </c>
      <c r="J131" t="s">
        <v>69</v>
      </c>
      <c r="K131">
        <v>1</v>
      </c>
      <c r="L131">
        <v>1</v>
      </c>
      <c r="M131" t="str" cm="1">
        <f t="array" ref="M1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1">
        <f>IF(Table1[[#This Row],[Winning Team]]="Home team",1,0)</f>
        <v>0</v>
      </c>
      <c r="O131" t="s">
        <v>62</v>
      </c>
      <c r="P131" t="str" cm="1">
        <f t="array" ref="P1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1">
        <v>33288</v>
      </c>
      <c r="R131">
        <v>0</v>
      </c>
      <c r="S131">
        <v>0</v>
      </c>
      <c r="T131" t="s">
        <v>529</v>
      </c>
      <c r="U131" t="s">
        <v>538</v>
      </c>
      <c r="V131" t="s">
        <v>510</v>
      </c>
    </row>
    <row r="132" spans="1:22" x14ac:dyDescent="0.3">
      <c r="A132">
        <v>1990</v>
      </c>
      <c r="B132" s="1">
        <v>33037</v>
      </c>
      <c r="C132">
        <v>17</v>
      </c>
      <c r="D132">
        <v>0</v>
      </c>
      <c r="E132" t="str">
        <f>_xlfn.CONCAT(Table1[[#This Row],[Time]],":",Table1[[#This Row],[Time to hours]])</f>
        <v>17:0</v>
      </c>
      <c r="F132" t="s">
        <v>1117</v>
      </c>
      <c r="G132" t="s">
        <v>572</v>
      </c>
      <c r="H132" t="s">
        <v>619</v>
      </c>
      <c r="I132" t="s">
        <v>620</v>
      </c>
      <c r="J132" t="s">
        <v>47</v>
      </c>
      <c r="K132">
        <v>0</v>
      </c>
      <c r="L132">
        <v>0</v>
      </c>
      <c r="M132" t="str" cm="1">
        <f t="array" ref="M1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2">
        <f>IF(Table1[[#This Row],[Winning Team]]="Home team",1,0)</f>
        <v>0</v>
      </c>
      <c r="O132" t="s">
        <v>87</v>
      </c>
      <c r="P132" t="str" cm="1">
        <f t="array" ref="P1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2">
        <v>35713</v>
      </c>
      <c r="R132">
        <v>0</v>
      </c>
      <c r="S132">
        <v>0</v>
      </c>
      <c r="T132" t="s">
        <v>621</v>
      </c>
      <c r="U132" t="s">
        <v>622</v>
      </c>
      <c r="V132" t="s">
        <v>577</v>
      </c>
    </row>
    <row r="133" spans="1:22" x14ac:dyDescent="0.3">
      <c r="A133">
        <v>1990</v>
      </c>
      <c r="B133" s="1">
        <v>33039</v>
      </c>
      <c r="C133">
        <v>17</v>
      </c>
      <c r="D133">
        <v>0</v>
      </c>
      <c r="E133" t="str">
        <f>_xlfn.CONCAT(Table1[[#This Row],[Time]],":",Table1[[#This Row],[Time to hours]])</f>
        <v>17:0</v>
      </c>
      <c r="F133" t="s">
        <v>1117</v>
      </c>
      <c r="G133" t="s">
        <v>430</v>
      </c>
      <c r="H133" t="s">
        <v>599</v>
      </c>
      <c r="I133" t="s">
        <v>80</v>
      </c>
      <c r="J133" t="s">
        <v>55</v>
      </c>
      <c r="K133">
        <v>0</v>
      </c>
      <c r="L133">
        <v>1</v>
      </c>
      <c r="M133" t="str" cm="1">
        <f t="array" ref="M1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33">
        <f>IF(Table1[[#This Row],[Winning Team]]="Home team",1,0)</f>
        <v>0</v>
      </c>
      <c r="O133" t="s">
        <v>99</v>
      </c>
      <c r="P133" t="str" cm="1">
        <f t="array" ref="P1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133">
        <v>38962</v>
      </c>
      <c r="R133">
        <v>0</v>
      </c>
      <c r="S133">
        <v>1</v>
      </c>
      <c r="T133" t="s">
        <v>625</v>
      </c>
      <c r="U133" t="s">
        <v>626</v>
      </c>
      <c r="V133" t="s">
        <v>568</v>
      </c>
    </row>
    <row r="134" spans="1:22" x14ac:dyDescent="0.3">
      <c r="A134">
        <v>1990</v>
      </c>
      <c r="B134" s="1">
        <v>33040</v>
      </c>
      <c r="C134">
        <v>21</v>
      </c>
      <c r="D134">
        <v>0</v>
      </c>
      <c r="E134" t="str">
        <f>_xlfn.CONCAT(Table1[[#This Row],[Time]],":",Table1[[#This Row],[Time to hours]])</f>
        <v>21:0</v>
      </c>
      <c r="F134" t="s">
        <v>1118</v>
      </c>
      <c r="G134" t="s">
        <v>540</v>
      </c>
      <c r="H134" t="s">
        <v>85</v>
      </c>
      <c r="I134" t="s">
        <v>86</v>
      </c>
      <c r="J134" t="s">
        <v>75</v>
      </c>
      <c r="K134">
        <v>1</v>
      </c>
      <c r="L134">
        <v>2</v>
      </c>
      <c r="M134" t="str" cm="1">
        <f t="array" ref="M1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34">
        <f>IF(Table1[[#This Row],[Winning Team]]="Home team",1,0)</f>
        <v>0</v>
      </c>
      <c r="O134" t="s">
        <v>191</v>
      </c>
      <c r="P134" t="str" cm="1">
        <f t="array" ref="P1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Scotland</v>
      </c>
      <c r="Q134">
        <v>31823</v>
      </c>
      <c r="R134">
        <v>0</v>
      </c>
      <c r="S134">
        <v>1</v>
      </c>
      <c r="T134" t="s">
        <v>610</v>
      </c>
      <c r="U134" t="s">
        <v>590</v>
      </c>
      <c r="V134" t="s">
        <v>591</v>
      </c>
    </row>
    <row r="135" spans="1:22" x14ac:dyDescent="0.3">
      <c r="A135">
        <v>1990</v>
      </c>
      <c r="B135" s="1">
        <v>33040</v>
      </c>
      <c r="C135">
        <v>21</v>
      </c>
      <c r="D135">
        <v>0</v>
      </c>
      <c r="E135" t="str">
        <f>_xlfn.CONCAT(Table1[[#This Row],[Time]],":",Table1[[#This Row],[Time to hours]])</f>
        <v>21:0</v>
      </c>
      <c r="F135" t="s">
        <v>1118</v>
      </c>
      <c r="G135" t="s">
        <v>555</v>
      </c>
      <c r="H135" t="s">
        <v>612</v>
      </c>
      <c r="I135" t="s">
        <v>613</v>
      </c>
      <c r="J135" t="s">
        <v>153</v>
      </c>
      <c r="K135">
        <v>0</v>
      </c>
      <c r="L135">
        <v>0</v>
      </c>
      <c r="M135" t="str" cm="1">
        <f t="array" ref="M1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5">
        <f>IF(Table1[[#This Row],[Winning Team]]="Home team",1,0)</f>
        <v>0</v>
      </c>
      <c r="O135" t="s">
        <v>69</v>
      </c>
      <c r="P135" t="str" cm="1">
        <f t="array" ref="P1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5">
        <v>35267</v>
      </c>
      <c r="R135">
        <v>0</v>
      </c>
      <c r="S135">
        <v>0</v>
      </c>
      <c r="T135" t="s">
        <v>564</v>
      </c>
      <c r="U135" t="s">
        <v>628</v>
      </c>
      <c r="V135" t="s">
        <v>538</v>
      </c>
    </row>
    <row r="136" spans="1:22" x14ac:dyDescent="0.3">
      <c r="A136">
        <v>1990</v>
      </c>
      <c r="B136" s="1">
        <v>33041</v>
      </c>
      <c r="C136">
        <v>17</v>
      </c>
      <c r="D136">
        <v>0</v>
      </c>
      <c r="E136" t="str">
        <f>_xlfn.CONCAT(Table1[[#This Row],[Time]],":",Table1[[#This Row],[Time to hours]])</f>
        <v>17:0</v>
      </c>
      <c r="F136" t="s">
        <v>1117</v>
      </c>
      <c r="G136" t="s">
        <v>555</v>
      </c>
      <c r="H136" t="s">
        <v>617</v>
      </c>
      <c r="I136" t="s">
        <v>618</v>
      </c>
      <c r="J136" t="s">
        <v>614</v>
      </c>
      <c r="K136">
        <v>0</v>
      </c>
      <c r="L136">
        <v>0</v>
      </c>
      <c r="M136" t="str" cm="1">
        <f t="array" ref="M1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6">
        <f>IF(Table1[[#This Row],[Winning Team]]="Home team",1,0)</f>
        <v>0</v>
      </c>
      <c r="O136" t="s">
        <v>62</v>
      </c>
      <c r="P136" t="str" cm="1">
        <f t="array" ref="P1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6">
        <v>33288</v>
      </c>
      <c r="R136">
        <v>0</v>
      </c>
      <c r="S136">
        <v>0</v>
      </c>
      <c r="T136" t="s">
        <v>601</v>
      </c>
      <c r="U136" t="s">
        <v>559</v>
      </c>
      <c r="V136" t="s">
        <v>629</v>
      </c>
    </row>
    <row r="137" spans="1:22" x14ac:dyDescent="0.3">
      <c r="A137">
        <v>1990</v>
      </c>
      <c r="B137" s="1">
        <v>33041</v>
      </c>
      <c r="C137">
        <v>21</v>
      </c>
      <c r="D137">
        <v>0</v>
      </c>
      <c r="E137" t="str">
        <f>_xlfn.CONCAT(Table1[[#This Row],[Time]],":",Table1[[#This Row],[Time to hours]])</f>
        <v>21:0</v>
      </c>
      <c r="F137" t="s">
        <v>1118</v>
      </c>
      <c r="G137" t="s">
        <v>572</v>
      </c>
      <c r="H137" t="s">
        <v>619</v>
      </c>
      <c r="I137" t="s">
        <v>620</v>
      </c>
      <c r="J137" t="s">
        <v>206</v>
      </c>
      <c r="K137">
        <v>1</v>
      </c>
      <c r="L137">
        <v>3</v>
      </c>
      <c r="M137" t="str" cm="1">
        <f t="array" ref="M1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37">
        <f>IF(Table1[[#This Row],[Winning Team]]="Home team",1,0)</f>
        <v>0</v>
      </c>
      <c r="O137" t="s">
        <v>87</v>
      </c>
      <c r="P137" t="str" cm="1">
        <f t="array" ref="P1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37">
        <v>32733</v>
      </c>
      <c r="R137">
        <v>1</v>
      </c>
      <c r="S137">
        <v>1</v>
      </c>
      <c r="T137" t="s">
        <v>611</v>
      </c>
      <c r="U137" t="s">
        <v>630</v>
      </c>
      <c r="V137" t="s">
        <v>609</v>
      </c>
    </row>
    <row r="138" spans="1:22" x14ac:dyDescent="0.3">
      <c r="A138">
        <v>1990</v>
      </c>
      <c r="B138" s="1">
        <v>33042</v>
      </c>
      <c r="C138">
        <v>21</v>
      </c>
      <c r="D138">
        <v>0</v>
      </c>
      <c r="E138" t="str">
        <f>_xlfn.CONCAT(Table1[[#This Row],[Time]],":",Table1[[#This Row],[Time to hours]])</f>
        <v>21:0</v>
      </c>
      <c r="F138" t="s">
        <v>1118</v>
      </c>
      <c r="G138" t="s">
        <v>429</v>
      </c>
      <c r="H138" t="s">
        <v>623</v>
      </c>
      <c r="I138" t="s">
        <v>60</v>
      </c>
      <c r="J138" t="s">
        <v>39</v>
      </c>
      <c r="K138">
        <v>1</v>
      </c>
      <c r="L138">
        <v>1</v>
      </c>
      <c r="M138" t="str" cm="1">
        <f t="array" ref="M1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38">
        <f>IF(Table1[[#This Row],[Winning Team]]="Home team",1,0)</f>
        <v>0</v>
      </c>
      <c r="O138" t="s">
        <v>36</v>
      </c>
      <c r="P138" t="str" cm="1">
        <f t="array" ref="P1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38">
        <v>52733</v>
      </c>
      <c r="R138">
        <v>0</v>
      </c>
      <c r="S138">
        <v>0</v>
      </c>
      <c r="T138" t="s">
        <v>566</v>
      </c>
      <c r="U138" t="s">
        <v>543</v>
      </c>
      <c r="V138" t="s">
        <v>631</v>
      </c>
    </row>
    <row r="139" spans="1:22" x14ac:dyDescent="0.3">
      <c r="A139">
        <v>1990</v>
      </c>
      <c r="B139" s="1">
        <v>33042</v>
      </c>
      <c r="C139">
        <v>21</v>
      </c>
      <c r="D139">
        <v>0</v>
      </c>
      <c r="E139" t="str">
        <f>_xlfn.CONCAT(Table1[[#This Row],[Time]],":",Table1[[#This Row],[Time to hours]])</f>
        <v>21:0</v>
      </c>
      <c r="F139" t="s">
        <v>1118</v>
      </c>
      <c r="G139" t="s">
        <v>429</v>
      </c>
      <c r="H139" t="s">
        <v>592</v>
      </c>
      <c r="I139" t="s">
        <v>593</v>
      </c>
      <c r="J139" t="s">
        <v>481</v>
      </c>
      <c r="K139">
        <v>0</v>
      </c>
      <c r="L139">
        <v>4</v>
      </c>
      <c r="M139" t="str" cm="1">
        <f t="array" ref="M1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39">
        <f>IF(Table1[[#This Row],[Winning Team]]="Home team",1,0)</f>
        <v>0</v>
      </c>
      <c r="O139" t="s">
        <v>229</v>
      </c>
      <c r="P139" t="str" cm="1">
        <f t="array" ref="P1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139">
        <v>37307</v>
      </c>
      <c r="R139">
        <v>0</v>
      </c>
      <c r="S139">
        <v>2</v>
      </c>
      <c r="T139" t="s">
        <v>597</v>
      </c>
      <c r="U139" t="s">
        <v>632</v>
      </c>
      <c r="V139" t="s">
        <v>600</v>
      </c>
    </row>
    <row r="140" spans="1:22" x14ac:dyDescent="0.3">
      <c r="A140">
        <v>1990</v>
      </c>
      <c r="B140" s="1">
        <v>33043</v>
      </c>
      <c r="C140">
        <v>17</v>
      </c>
      <c r="D140">
        <v>0</v>
      </c>
      <c r="E140" t="str">
        <f>_xlfn.CONCAT(Table1[[#This Row],[Time]],":",Table1[[#This Row],[Time to hours]])</f>
        <v>17:0</v>
      </c>
      <c r="F140" t="s">
        <v>1117</v>
      </c>
      <c r="G140" t="s">
        <v>544</v>
      </c>
      <c r="H140" t="s">
        <v>589</v>
      </c>
      <c r="I140" t="s">
        <v>67</v>
      </c>
      <c r="J140" t="s">
        <v>202</v>
      </c>
      <c r="K140">
        <v>1</v>
      </c>
      <c r="L140">
        <v>1</v>
      </c>
      <c r="M140" t="str" cm="1">
        <f t="array" ref="M1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0">
        <f>IF(Table1[[#This Row],[Winning Team]]="Home team",1,0)</f>
        <v>0</v>
      </c>
      <c r="O140" t="s">
        <v>273</v>
      </c>
      <c r="P140" t="str" cm="1">
        <f t="array" ref="P1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0">
        <v>72510</v>
      </c>
      <c r="R140">
        <v>0</v>
      </c>
      <c r="S140">
        <v>0</v>
      </c>
      <c r="T140" t="s">
        <v>582</v>
      </c>
      <c r="U140" t="s">
        <v>607</v>
      </c>
      <c r="V140" t="s">
        <v>604</v>
      </c>
    </row>
    <row r="141" spans="1:22" x14ac:dyDescent="0.3">
      <c r="A141">
        <v>1990</v>
      </c>
      <c r="B141" s="1">
        <v>33044</v>
      </c>
      <c r="C141">
        <v>21</v>
      </c>
      <c r="D141">
        <v>0</v>
      </c>
      <c r="E141" t="str">
        <f>_xlfn.CONCAT(Table1[[#This Row],[Time]],":",Table1[[#This Row],[Time to hours]])</f>
        <v>21:0</v>
      </c>
      <c r="F141" t="s">
        <v>1118</v>
      </c>
      <c r="G141" t="s">
        <v>540</v>
      </c>
      <c r="H141" t="s">
        <v>85</v>
      </c>
      <c r="I141" t="s">
        <v>86</v>
      </c>
      <c r="J141" t="s">
        <v>75</v>
      </c>
      <c r="K141">
        <v>1</v>
      </c>
      <c r="L141">
        <v>2</v>
      </c>
      <c r="M141" t="str" cm="1">
        <f t="array" ref="M1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41">
        <f>IF(Table1[[#This Row],[Winning Team]]="Home team",1,0)</f>
        <v>0</v>
      </c>
      <c r="O141" t="s">
        <v>608</v>
      </c>
      <c r="P141" t="str" cm="1">
        <f t="array" ref="P1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Costa Rica</v>
      </c>
      <c r="Q141">
        <v>30223</v>
      </c>
      <c r="R141">
        <v>1</v>
      </c>
      <c r="S141">
        <v>0</v>
      </c>
      <c r="T141" t="s">
        <v>564</v>
      </c>
      <c r="U141" t="s">
        <v>582</v>
      </c>
      <c r="V141" t="s">
        <v>550</v>
      </c>
    </row>
    <row r="142" spans="1:22" x14ac:dyDescent="0.3">
      <c r="A142">
        <v>1990</v>
      </c>
      <c r="B142" s="1">
        <v>33045</v>
      </c>
      <c r="C142">
        <v>17</v>
      </c>
      <c r="D142">
        <v>0</v>
      </c>
      <c r="E142" t="str">
        <f>_xlfn.CONCAT(Table1[[#This Row],[Time]],":",Table1[[#This Row],[Time to hours]])</f>
        <v>17:0</v>
      </c>
      <c r="F142" t="s">
        <v>1117</v>
      </c>
      <c r="G142" t="s">
        <v>572</v>
      </c>
      <c r="H142" t="s">
        <v>633</v>
      </c>
      <c r="I142" t="s">
        <v>620</v>
      </c>
      <c r="J142" t="s">
        <v>206</v>
      </c>
      <c r="K142">
        <v>0</v>
      </c>
      <c r="L142">
        <v>1</v>
      </c>
      <c r="M142" t="str" cm="1">
        <f t="array" ref="M1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42">
        <f>IF(Table1[[#This Row],[Winning Team]]="Home team",1,0)</f>
        <v>0</v>
      </c>
      <c r="O142" t="s">
        <v>47</v>
      </c>
      <c r="P142" t="str" cm="1">
        <f t="array" ref="P1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142">
        <v>29039</v>
      </c>
      <c r="R142">
        <v>0</v>
      </c>
      <c r="S142">
        <v>0</v>
      </c>
      <c r="T142" t="s">
        <v>604</v>
      </c>
      <c r="U142" t="s">
        <v>624</v>
      </c>
      <c r="V142" t="s">
        <v>605</v>
      </c>
    </row>
    <row r="143" spans="1:22" x14ac:dyDescent="0.3">
      <c r="A143">
        <v>1990</v>
      </c>
      <c r="B143" s="1">
        <v>33045</v>
      </c>
      <c r="C143">
        <v>17</v>
      </c>
      <c r="D143">
        <v>0</v>
      </c>
      <c r="E143" t="str">
        <f>_xlfn.CONCAT(Table1[[#This Row],[Time]],":",Table1[[#This Row],[Time to hours]])</f>
        <v>17:0</v>
      </c>
      <c r="F143" t="s">
        <v>1117</v>
      </c>
      <c r="G143" t="s">
        <v>572</v>
      </c>
      <c r="H143" t="s">
        <v>615</v>
      </c>
      <c r="I143" t="s">
        <v>616</v>
      </c>
      <c r="J143" t="s">
        <v>25</v>
      </c>
      <c r="K143">
        <v>1</v>
      </c>
      <c r="L143">
        <v>2</v>
      </c>
      <c r="M143" t="str" cm="1">
        <f t="array" ref="M1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43">
        <f>IF(Table1[[#This Row],[Winning Team]]="Home team",1,0)</f>
        <v>0</v>
      </c>
      <c r="O143" t="s">
        <v>87</v>
      </c>
      <c r="P143" t="str" cm="1">
        <f t="array" ref="P1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43">
        <v>35950</v>
      </c>
      <c r="R143">
        <v>1</v>
      </c>
      <c r="S143">
        <v>2</v>
      </c>
      <c r="T143" t="s">
        <v>609</v>
      </c>
      <c r="U143" t="s">
        <v>610</v>
      </c>
      <c r="V143" t="s">
        <v>590</v>
      </c>
    </row>
    <row r="144" spans="1:22" x14ac:dyDescent="0.3">
      <c r="A144">
        <v>1990</v>
      </c>
      <c r="B144" s="1">
        <v>33045</v>
      </c>
      <c r="C144">
        <v>21</v>
      </c>
      <c r="D144">
        <v>0</v>
      </c>
      <c r="E144" t="str">
        <f>_xlfn.CONCAT(Table1[[#This Row],[Time]],":",Table1[[#This Row],[Time to hours]])</f>
        <v>21:0</v>
      </c>
      <c r="F144" t="s">
        <v>1118</v>
      </c>
      <c r="G144" t="s">
        <v>555</v>
      </c>
      <c r="H144" t="s">
        <v>617</v>
      </c>
      <c r="I144" t="s">
        <v>618</v>
      </c>
      <c r="J144" t="s">
        <v>614</v>
      </c>
      <c r="K144">
        <v>1</v>
      </c>
      <c r="L144">
        <v>1</v>
      </c>
      <c r="M144" t="str" cm="1">
        <f t="array" ref="M1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4">
        <f>IF(Table1[[#This Row],[Winning Team]]="Home team",1,0)</f>
        <v>0</v>
      </c>
      <c r="O144" t="s">
        <v>69</v>
      </c>
      <c r="P144" t="str" cm="1">
        <f t="array" ref="P1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4">
        <v>33288</v>
      </c>
      <c r="R144">
        <v>0</v>
      </c>
      <c r="S144">
        <v>1</v>
      </c>
      <c r="T144" t="s">
        <v>473</v>
      </c>
      <c r="U144" t="s">
        <v>626</v>
      </c>
      <c r="V144" t="s">
        <v>628</v>
      </c>
    </row>
    <row r="145" spans="1:22" x14ac:dyDescent="0.3">
      <c r="A145">
        <v>1990</v>
      </c>
      <c r="B145" s="1">
        <v>33048</v>
      </c>
      <c r="C145">
        <v>17</v>
      </c>
      <c r="D145">
        <v>0</v>
      </c>
      <c r="E145" t="str">
        <f>_xlfn.CONCAT(Table1[[#This Row],[Time]],":",Table1[[#This Row],[Time to hours]])</f>
        <v>17:0</v>
      </c>
      <c r="F145" t="s">
        <v>1117</v>
      </c>
      <c r="G145" t="s">
        <v>588</v>
      </c>
      <c r="H145" t="s">
        <v>603</v>
      </c>
      <c r="I145" t="s">
        <v>54</v>
      </c>
      <c r="J145" t="s">
        <v>31</v>
      </c>
      <c r="K145">
        <v>0</v>
      </c>
      <c r="L145">
        <v>1</v>
      </c>
      <c r="M145" t="str" cm="1">
        <f t="array" ref="M1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45">
        <f>IF(Table1[[#This Row],[Winning Team]]="Home team",1,0)</f>
        <v>0</v>
      </c>
      <c r="O145" t="s">
        <v>39</v>
      </c>
      <c r="P145" t="str" cm="1">
        <f t="array" ref="P1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145">
        <v>61381</v>
      </c>
      <c r="R145">
        <v>0</v>
      </c>
      <c r="S145">
        <v>0</v>
      </c>
      <c r="T145" t="s">
        <v>559</v>
      </c>
      <c r="U145" t="s">
        <v>622</v>
      </c>
      <c r="V145" t="s">
        <v>627</v>
      </c>
    </row>
    <row r="146" spans="1:22" x14ac:dyDescent="0.3">
      <c r="A146">
        <v>1990</v>
      </c>
      <c r="B146" s="1">
        <v>33049</v>
      </c>
      <c r="C146">
        <v>17</v>
      </c>
      <c r="D146">
        <v>0</v>
      </c>
      <c r="E146" t="str">
        <f>_xlfn.CONCAT(Table1[[#This Row],[Time]],":",Table1[[#This Row],[Time to hours]])</f>
        <v>17:0</v>
      </c>
      <c r="F146" t="s">
        <v>1117</v>
      </c>
      <c r="G146" t="s">
        <v>588</v>
      </c>
      <c r="H146" t="s">
        <v>85</v>
      </c>
      <c r="I146" t="s">
        <v>86</v>
      </c>
      <c r="J146" t="s">
        <v>614</v>
      </c>
      <c r="K146">
        <v>0</v>
      </c>
      <c r="L146">
        <v>0</v>
      </c>
      <c r="M146" t="str" cm="1">
        <f t="array" ref="M1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6">
        <f>IF(Table1[[#This Row],[Winning Team]]="Home team",1,0)</f>
        <v>0</v>
      </c>
      <c r="O146" t="s">
        <v>36</v>
      </c>
      <c r="P146" t="str" cm="1">
        <f t="array" ref="P1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6">
        <v>31818</v>
      </c>
      <c r="R146">
        <v>0</v>
      </c>
      <c r="S146">
        <v>0</v>
      </c>
      <c r="T146" t="s">
        <v>597</v>
      </c>
      <c r="U146" t="s">
        <v>610</v>
      </c>
      <c r="V146" t="s">
        <v>607</v>
      </c>
    </row>
    <row r="147" spans="1:22" x14ac:dyDescent="0.3">
      <c r="A147">
        <v>1990</v>
      </c>
      <c r="B147" s="1">
        <v>33050</v>
      </c>
      <c r="C147">
        <v>17</v>
      </c>
      <c r="D147">
        <v>0</v>
      </c>
      <c r="E147" t="str">
        <f>_xlfn.CONCAT(Table1[[#This Row],[Time]],":",Table1[[#This Row],[Time to hours]])</f>
        <v>17:0</v>
      </c>
      <c r="F147" t="s">
        <v>1117</v>
      </c>
      <c r="G147" t="s">
        <v>588</v>
      </c>
      <c r="H147" t="s">
        <v>615</v>
      </c>
      <c r="I147" t="s">
        <v>616</v>
      </c>
      <c r="J147" t="s">
        <v>87</v>
      </c>
      <c r="K147">
        <v>1</v>
      </c>
      <c r="L147">
        <v>2</v>
      </c>
      <c r="M147" t="str" cm="1">
        <f t="array" ref="M1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47">
        <f>IF(Table1[[#This Row],[Winning Team]]="Home team",1,0)</f>
        <v>0</v>
      </c>
      <c r="O147" t="s">
        <v>30</v>
      </c>
      <c r="P147" t="str" cm="1">
        <f t="array" ref="P1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147">
        <v>35500</v>
      </c>
      <c r="R147">
        <v>0</v>
      </c>
      <c r="S147">
        <v>0</v>
      </c>
      <c r="T147" t="s">
        <v>602</v>
      </c>
      <c r="U147" t="s">
        <v>582</v>
      </c>
      <c r="V147" t="s">
        <v>591</v>
      </c>
    </row>
    <row r="148" spans="1:22" x14ac:dyDescent="0.3">
      <c r="A148">
        <v>1990</v>
      </c>
      <c r="B148" s="1">
        <v>33054</v>
      </c>
      <c r="C148">
        <v>17</v>
      </c>
      <c r="D148">
        <v>0</v>
      </c>
      <c r="E148" t="str">
        <f>_xlfn.CONCAT(Table1[[#This Row],[Time]],":",Table1[[#This Row],[Time to hours]])</f>
        <v>17:0</v>
      </c>
      <c r="F148" t="s">
        <v>1117</v>
      </c>
      <c r="G148" t="s">
        <v>102</v>
      </c>
      <c r="H148" t="s">
        <v>599</v>
      </c>
      <c r="I148" t="s">
        <v>80</v>
      </c>
      <c r="J148" t="s">
        <v>30</v>
      </c>
      <c r="K148">
        <v>0</v>
      </c>
      <c r="L148">
        <v>0</v>
      </c>
      <c r="M148" t="str" cm="1">
        <f t="array" ref="M1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8">
        <f>IF(Table1[[#This Row],[Winning Team]]="Home team",1,0)</f>
        <v>0</v>
      </c>
      <c r="O148" t="s">
        <v>39</v>
      </c>
      <c r="P148" t="str" cm="1">
        <f t="array" ref="P1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8">
        <v>38971</v>
      </c>
      <c r="R148">
        <v>0</v>
      </c>
      <c r="S148">
        <v>0</v>
      </c>
      <c r="T148" t="s">
        <v>600</v>
      </c>
      <c r="U148" t="s">
        <v>605</v>
      </c>
      <c r="V148" t="s">
        <v>628</v>
      </c>
    </row>
    <row r="149" spans="1:22" x14ac:dyDescent="0.3">
      <c r="A149">
        <v>1990</v>
      </c>
      <c r="B149" s="1">
        <v>33057</v>
      </c>
      <c r="C149">
        <v>20</v>
      </c>
      <c r="D149">
        <v>0</v>
      </c>
      <c r="E149" t="str">
        <f>_xlfn.CONCAT(Table1[[#This Row],[Time]],":",Table1[[#This Row],[Time to hours]])</f>
        <v>20:0</v>
      </c>
      <c r="F149" t="s">
        <v>1118</v>
      </c>
      <c r="G149" t="s">
        <v>50</v>
      </c>
      <c r="H149" t="s">
        <v>623</v>
      </c>
      <c r="I149" t="s">
        <v>60</v>
      </c>
      <c r="J149" t="s">
        <v>93</v>
      </c>
      <c r="K149">
        <v>1</v>
      </c>
      <c r="L149">
        <v>1</v>
      </c>
      <c r="M149" t="str" cm="1">
        <f t="array" ref="M1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49">
        <f>IF(Table1[[#This Row],[Winning Team]]="Home team",1,0)</f>
        <v>0</v>
      </c>
      <c r="O149" t="s">
        <v>39</v>
      </c>
      <c r="P149" t="str" cm="1">
        <f t="array" ref="P1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49">
        <v>59978</v>
      </c>
      <c r="R149">
        <v>0</v>
      </c>
      <c r="S149">
        <v>0</v>
      </c>
      <c r="T149" t="s">
        <v>473</v>
      </c>
      <c r="U149" t="s">
        <v>591</v>
      </c>
      <c r="V149" t="s">
        <v>606</v>
      </c>
    </row>
    <row r="150" spans="1:22" x14ac:dyDescent="0.3">
      <c r="A150">
        <v>1990</v>
      </c>
      <c r="B150" s="1">
        <v>33058</v>
      </c>
      <c r="C150">
        <v>20</v>
      </c>
      <c r="D150">
        <v>0</v>
      </c>
      <c r="E150" t="str">
        <f>_xlfn.CONCAT(Table1[[#This Row],[Time]],":",Table1[[#This Row],[Time to hours]])</f>
        <v>20:0</v>
      </c>
      <c r="F150" t="s">
        <v>1118</v>
      </c>
      <c r="G150" t="s">
        <v>50</v>
      </c>
      <c r="H150" t="s">
        <v>603</v>
      </c>
      <c r="I150" t="s">
        <v>54</v>
      </c>
      <c r="J150" t="s">
        <v>202</v>
      </c>
      <c r="K150">
        <v>1</v>
      </c>
      <c r="L150">
        <v>1</v>
      </c>
      <c r="M150" t="str" cm="1">
        <f t="array" ref="M1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0">
        <f>IF(Table1[[#This Row],[Winning Team]]="Home team",1,0)</f>
        <v>0</v>
      </c>
      <c r="O150" t="s">
        <v>153</v>
      </c>
      <c r="P150" t="str" cm="1">
        <f t="array" ref="P1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0">
        <v>62628</v>
      </c>
      <c r="R150">
        <v>0</v>
      </c>
      <c r="S150">
        <v>0</v>
      </c>
      <c r="T150" t="s">
        <v>597</v>
      </c>
      <c r="U150" t="s">
        <v>559</v>
      </c>
      <c r="V150" t="s">
        <v>598</v>
      </c>
    </row>
    <row r="151" spans="1:22" x14ac:dyDescent="0.3">
      <c r="A151">
        <v>1994</v>
      </c>
      <c r="B151" s="1">
        <v>34502</v>
      </c>
      <c r="C151">
        <v>19</v>
      </c>
      <c r="D151">
        <v>30</v>
      </c>
      <c r="E151" t="str">
        <f>_xlfn.CONCAT(Table1[[#This Row],[Time]],":",Table1[[#This Row],[Time to hours]])</f>
        <v>19:30</v>
      </c>
      <c r="F151" t="s">
        <v>1117</v>
      </c>
      <c r="G151" t="s">
        <v>540</v>
      </c>
      <c r="H151" t="s">
        <v>634</v>
      </c>
      <c r="I151" t="s">
        <v>635</v>
      </c>
      <c r="J151" t="s">
        <v>87</v>
      </c>
      <c r="K151">
        <v>2</v>
      </c>
      <c r="L151">
        <v>2</v>
      </c>
      <c r="M151" t="str" cm="1">
        <f t="array" ref="M1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1">
        <f>IF(Table1[[#This Row],[Winning Team]]="Home team",1,0)</f>
        <v>0</v>
      </c>
      <c r="O151" t="s">
        <v>206</v>
      </c>
      <c r="P151" t="str" cm="1">
        <f t="array" ref="P1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1">
        <v>56247</v>
      </c>
      <c r="R151">
        <v>0</v>
      </c>
      <c r="S151">
        <v>0</v>
      </c>
      <c r="T151" t="s">
        <v>606</v>
      </c>
      <c r="U151" t="s">
        <v>636</v>
      </c>
      <c r="V151" t="s">
        <v>637</v>
      </c>
    </row>
    <row r="152" spans="1:22" x14ac:dyDescent="0.3">
      <c r="A152">
        <v>1994</v>
      </c>
      <c r="B152" s="1">
        <v>34503</v>
      </c>
      <c r="C152">
        <v>11</v>
      </c>
      <c r="D152">
        <v>30</v>
      </c>
      <c r="E152" t="str">
        <f>_xlfn.CONCAT(Table1[[#This Row],[Time]],":",Table1[[#This Row],[Time to hours]])</f>
        <v>11:30</v>
      </c>
      <c r="F152" t="s">
        <v>1119</v>
      </c>
      <c r="G152" t="s">
        <v>430</v>
      </c>
      <c r="H152" t="s">
        <v>643</v>
      </c>
      <c r="I152" t="s">
        <v>644</v>
      </c>
      <c r="J152" t="s">
        <v>24</v>
      </c>
      <c r="K152">
        <v>1</v>
      </c>
      <c r="L152">
        <v>1</v>
      </c>
      <c r="M152" t="str" cm="1">
        <f t="array" ref="M1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2">
        <f>IF(Table1[[#This Row],[Winning Team]]="Home team",1,0)</f>
        <v>0</v>
      </c>
      <c r="O152" t="s">
        <v>68</v>
      </c>
      <c r="P152" t="str" cm="1">
        <f t="array" ref="P1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2">
        <v>73425</v>
      </c>
      <c r="R152">
        <v>1</v>
      </c>
      <c r="S152">
        <v>1</v>
      </c>
      <c r="T152" t="s">
        <v>645</v>
      </c>
      <c r="U152" t="s">
        <v>646</v>
      </c>
      <c r="V152" t="s">
        <v>647</v>
      </c>
    </row>
    <row r="153" spans="1:22" x14ac:dyDescent="0.3">
      <c r="A153">
        <v>1994</v>
      </c>
      <c r="B153" s="1">
        <v>34503</v>
      </c>
      <c r="C153">
        <v>16</v>
      </c>
      <c r="D153">
        <v>0</v>
      </c>
      <c r="E153" t="str">
        <f>_xlfn.CONCAT(Table1[[#This Row],[Time]],":",Table1[[#This Row],[Time to hours]])</f>
        <v>16:0</v>
      </c>
      <c r="F153" t="s">
        <v>1117</v>
      </c>
      <c r="G153" t="s">
        <v>572</v>
      </c>
      <c r="H153" t="s">
        <v>648</v>
      </c>
      <c r="I153" t="s">
        <v>649</v>
      </c>
      <c r="J153" t="s">
        <v>93</v>
      </c>
      <c r="K153">
        <v>0</v>
      </c>
      <c r="L153">
        <v>1</v>
      </c>
      <c r="M153" t="str" cm="1">
        <f t="array" ref="M1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53">
        <f>IF(Table1[[#This Row],[Winning Team]]="Home team",1,0)</f>
        <v>0</v>
      </c>
      <c r="O153" t="s">
        <v>614</v>
      </c>
      <c r="P153" t="str" cm="1">
        <f t="array" ref="P1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rn"&gt;Republic of Ireland</v>
      </c>
      <c r="Q153">
        <v>75338</v>
      </c>
      <c r="R153">
        <v>0</v>
      </c>
      <c r="S153">
        <v>1</v>
      </c>
      <c r="T153" t="s">
        <v>650</v>
      </c>
      <c r="U153" t="s">
        <v>651</v>
      </c>
      <c r="V153" t="s">
        <v>652</v>
      </c>
    </row>
    <row r="154" spans="1:22" x14ac:dyDescent="0.3">
      <c r="A154">
        <v>1994</v>
      </c>
      <c r="B154" s="1">
        <v>34503</v>
      </c>
      <c r="C154">
        <v>19</v>
      </c>
      <c r="D154">
        <v>30</v>
      </c>
      <c r="E154" t="str">
        <f>_xlfn.CONCAT(Table1[[#This Row],[Time]],":",Table1[[#This Row],[Time to hours]])</f>
        <v>19:30</v>
      </c>
      <c r="F154" t="s">
        <v>1117</v>
      </c>
      <c r="G154" t="s">
        <v>430</v>
      </c>
      <c r="H154" t="s">
        <v>653</v>
      </c>
      <c r="I154" t="s">
        <v>654</v>
      </c>
      <c r="J154" t="s">
        <v>273</v>
      </c>
      <c r="K154">
        <v>1</v>
      </c>
      <c r="L154">
        <v>3</v>
      </c>
      <c r="M154" t="str" cm="1">
        <f t="array" ref="M1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54">
        <f>IF(Table1[[#This Row],[Winning Team]]="Home team",1,0)</f>
        <v>0</v>
      </c>
      <c r="O154" t="s">
        <v>36</v>
      </c>
      <c r="P154" t="str" cm="1">
        <f t="array" ref="P1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154">
        <v>91856</v>
      </c>
      <c r="R154">
        <v>1</v>
      </c>
      <c r="S154">
        <v>2</v>
      </c>
      <c r="T154" t="s">
        <v>568</v>
      </c>
      <c r="U154" t="s">
        <v>655</v>
      </c>
      <c r="V154" t="s">
        <v>656</v>
      </c>
    </row>
    <row r="155" spans="1:22" x14ac:dyDescent="0.3">
      <c r="A155">
        <v>1994</v>
      </c>
      <c r="B155" s="1">
        <v>34504</v>
      </c>
      <c r="C155">
        <v>19</v>
      </c>
      <c r="D155">
        <v>30</v>
      </c>
      <c r="E155" t="str">
        <f>_xlfn.CONCAT(Table1[[#This Row],[Time]],":",Table1[[#This Row],[Time to hours]])</f>
        <v>19:30</v>
      </c>
      <c r="F155" t="s">
        <v>1117</v>
      </c>
      <c r="G155" t="s">
        <v>429</v>
      </c>
      <c r="H155" t="s">
        <v>653</v>
      </c>
      <c r="I155" t="s">
        <v>654</v>
      </c>
      <c r="J155" t="s">
        <v>481</v>
      </c>
      <c r="K155">
        <v>2</v>
      </c>
      <c r="L155">
        <v>2</v>
      </c>
      <c r="M155" t="str" cm="1">
        <f t="array" ref="M1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5">
        <f>IF(Table1[[#This Row],[Winning Team]]="Home team",1,0)</f>
        <v>0</v>
      </c>
      <c r="O155" t="s">
        <v>75</v>
      </c>
      <c r="P155" t="str" cm="1">
        <f t="array" ref="P1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5">
        <v>93194</v>
      </c>
      <c r="R155">
        <v>1</v>
      </c>
      <c r="S155">
        <v>1</v>
      </c>
      <c r="T155" t="s">
        <v>667</v>
      </c>
      <c r="U155" t="s">
        <v>656</v>
      </c>
      <c r="V155" t="s">
        <v>655</v>
      </c>
    </row>
    <row r="156" spans="1:22" x14ac:dyDescent="0.3">
      <c r="A156">
        <v>1994</v>
      </c>
      <c r="B156" s="1">
        <v>34506</v>
      </c>
      <c r="C156">
        <v>16</v>
      </c>
      <c r="D156">
        <v>0</v>
      </c>
      <c r="E156" t="str">
        <f>_xlfn.CONCAT(Table1[[#This Row],[Time]],":",Table1[[#This Row],[Time to hours]])</f>
        <v>16:0</v>
      </c>
      <c r="F156" t="s">
        <v>1117</v>
      </c>
      <c r="G156" t="s">
        <v>540</v>
      </c>
      <c r="H156" t="s">
        <v>638</v>
      </c>
      <c r="I156" t="s">
        <v>639</v>
      </c>
      <c r="J156" t="s">
        <v>81</v>
      </c>
      <c r="K156">
        <v>1</v>
      </c>
      <c r="L156">
        <v>1</v>
      </c>
      <c r="M156" t="str" cm="1">
        <f t="array" ref="M1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6">
        <f>IF(Table1[[#This Row],[Winning Team]]="Home team",1,0)</f>
        <v>0</v>
      </c>
      <c r="O156" t="s">
        <v>87</v>
      </c>
      <c r="P156" t="str" cm="1">
        <f t="array" ref="P1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6">
        <v>63113</v>
      </c>
      <c r="R156">
        <v>0</v>
      </c>
      <c r="S156">
        <v>1</v>
      </c>
      <c r="T156" t="s">
        <v>682</v>
      </c>
      <c r="U156" t="s">
        <v>647</v>
      </c>
      <c r="V156" t="s">
        <v>646</v>
      </c>
    </row>
    <row r="157" spans="1:22" x14ac:dyDescent="0.3">
      <c r="A157">
        <v>1994</v>
      </c>
      <c r="B157" s="1">
        <v>34507</v>
      </c>
      <c r="C157">
        <v>16</v>
      </c>
      <c r="D157">
        <v>0</v>
      </c>
      <c r="E157" t="str">
        <f>_xlfn.CONCAT(Table1[[#This Row],[Time]],":",Table1[[#This Row],[Time to hours]])</f>
        <v>16:0</v>
      </c>
      <c r="F157" t="s">
        <v>1117</v>
      </c>
      <c r="G157" t="s">
        <v>430</v>
      </c>
      <c r="H157" t="s">
        <v>643</v>
      </c>
      <c r="I157" t="s">
        <v>644</v>
      </c>
      <c r="J157" t="s">
        <v>36</v>
      </c>
      <c r="K157">
        <v>1</v>
      </c>
      <c r="L157">
        <v>4</v>
      </c>
      <c r="M157" t="str" cm="1">
        <f t="array" ref="M1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57">
        <f>IF(Table1[[#This Row],[Winning Team]]="Home team",1,0)</f>
        <v>0</v>
      </c>
      <c r="O157" t="s">
        <v>68</v>
      </c>
      <c r="P157" t="str" cm="1">
        <f t="array" ref="P1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157">
        <v>61428</v>
      </c>
      <c r="R157">
        <v>1</v>
      </c>
      <c r="S157">
        <v>1</v>
      </c>
      <c r="T157" t="s">
        <v>605</v>
      </c>
      <c r="U157" t="s">
        <v>683</v>
      </c>
      <c r="V157" t="s">
        <v>684</v>
      </c>
    </row>
    <row r="158" spans="1:22" x14ac:dyDescent="0.3">
      <c r="A158">
        <v>1994</v>
      </c>
      <c r="B158" s="1">
        <v>34508</v>
      </c>
      <c r="C158">
        <v>19</v>
      </c>
      <c r="D158">
        <v>30</v>
      </c>
      <c r="E158" t="str">
        <f>_xlfn.CONCAT(Table1[[#This Row],[Time]],":",Table1[[#This Row],[Time to hours]])</f>
        <v>19:30</v>
      </c>
      <c r="F158" t="s">
        <v>1117</v>
      </c>
      <c r="G158" t="s">
        <v>540</v>
      </c>
      <c r="H158" t="s">
        <v>676</v>
      </c>
      <c r="I158" t="s">
        <v>677</v>
      </c>
      <c r="J158" t="s">
        <v>206</v>
      </c>
      <c r="K158">
        <v>0</v>
      </c>
      <c r="L158">
        <v>0</v>
      </c>
      <c r="M158" t="str" cm="1">
        <f t="array" ref="M1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58">
        <f>IF(Table1[[#This Row],[Winning Team]]="Home team",1,0)</f>
        <v>0</v>
      </c>
      <c r="O158" t="s">
        <v>44</v>
      </c>
      <c r="P158" t="str" cm="1">
        <f t="array" ref="P1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58">
        <v>54453</v>
      </c>
      <c r="R158">
        <v>0</v>
      </c>
      <c r="S158">
        <v>0</v>
      </c>
      <c r="T158" t="s">
        <v>687</v>
      </c>
      <c r="U158" t="s">
        <v>688</v>
      </c>
      <c r="V158" t="s">
        <v>689</v>
      </c>
    </row>
    <row r="159" spans="1:22" x14ac:dyDescent="0.3">
      <c r="A159">
        <v>1994</v>
      </c>
      <c r="B159" s="1">
        <v>34511</v>
      </c>
      <c r="C159">
        <v>16</v>
      </c>
      <c r="D159">
        <v>0</v>
      </c>
      <c r="E159" t="str">
        <f>_xlfn.CONCAT(Table1[[#This Row],[Time]],":",Table1[[#This Row],[Time to hours]])</f>
        <v>16:0</v>
      </c>
      <c r="F159" t="s">
        <v>1117</v>
      </c>
      <c r="G159" t="s">
        <v>430</v>
      </c>
      <c r="H159" t="s">
        <v>653</v>
      </c>
      <c r="I159" t="s">
        <v>654</v>
      </c>
      <c r="J159" t="s">
        <v>24</v>
      </c>
      <c r="K159">
        <v>0</v>
      </c>
      <c r="L159">
        <v>1</v>
      </c>
      <c r="M159" t="str" cm="1">
        <f t="array" ref="M1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59">
        <f>IF(Table1[[#This Row],[Winning Team]]="Home team",1,0)</f>
        <v>0</v>
      </c>
      <c r="O159" t="s">
        <v>36</v>
      </c>
      <c r="P159" t="str" cm="1">
        <f t="array" ref="P1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159">
        <v>93869</v>
      </c>
      <c r="R159">
        <v>0</v>
      </c>
      <c r="S159">
        <v>1</v>
      </c>
      <c r="T159" t="s">
        <v>650</v>
      </c>
      <c r="U159" t="s">
        <v>651</v>
      </c>
      <c r="V159" t="s">
        <v>642</v>
      </c>
    </row>
    <row r="160" spans="1:22" x14ac:dyDescent="0.3">
      <c r="A160">
        <v>1994</v>
      </c>
      <c r="B160" s="1">
        <v>34511</v>
      </c>
      <c r="C160">
        <v>16</v>
      </c>
      <c r="D160">
        <v>0</v>
      </c>
      <c r="E160" t="str">
        <f>_xlfn.CONCAT(Table1[[#This Row],[Time]],":",Table1[[#This Row],[Time to hours]])</f>
        <v>16:0</v>
      </c>
      <c r="F160" t="s">
        <v>1117</v>
      </c>
      <c r="G160" t="s">
        <v>430</v>
      </c>
      <c r="H160" t="s">
        <v>670</v>
      </c>
      <c r="I160" t="s">
        <v>671</v>
      </c>
      <c r="J160" t="s">
        <v>68</v>
      </c>
      <c r="K160">
        <v>0</v>
      </c>
      <c r="L160">
        <v>2</v>
      </c>
      <c r="M160" t="str" cm="1">
        <f t="array" ref="M1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0">
        <f>IF(Table1[[#This Row],[Winning Team]]="Home team",1,0)</f>
        <v>0</v>
      </c>
      <c r="O160" t="s">
        <v>273</v>
      </c>
      <c r="P160" t="str" cm="1">
        <f t="array" ref="P1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160">
        <v>83401</v>
      </c>
      <c r="R160">
        <v>0</v>
      </c>
      <c r="S160">
        <v>1</v>
      </c>
      <c r="T160" t="s">
        <v>606</v>
      </c>
      <c r="U160" t="s">
        <v>636</v>
      </c>
      <c r="V160" t="s">
        <v>656</v>
      </c>
    </row>
    <row r="161" spans="1:22" x14ac:dyDescent="0.3">
      <c r="A161">
        <v>1994</v>
      </c>
      <c r="B161" s="1">
        <v>34512</v>
      </c>
      <c r="C161">
        <v>16</v>
      </c>
      <c r="D161">
        <v>0</v>
      </c>
      <c r="E161" t="str">
        <f>_xlfn.CONCAT(Table1[[#This Row],[Time]],":",Table1[[#This Row],[Time to hours]])</f>
        <v>16:0</v>
      </c>
      <c r="F161" t="s">
        <v>1117</v>
      </c>
      <c r="G161" t="s">
        <v>540</v>
      </c>
      <c r="H161" t="s">
        <v>638</v>
      </c>
      <c r="I161" t="s">
        <v>639</v>
      </c>
      <c r="J161" t="s">
        <v>44</v>
      </c>
      <c r="K161">
        <v>1</v>
      </c>
      <c r="L161">
        <v>3</v>
      </c>
      <c r="M161" t="str" cm="1">
        <f t="array" ref="M1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1">
        <f>IF(Table1[[#This Row],[Winning Team]]="Home team",1,0)</f>
        <v>0</v>
      </c>
      <c r="O161" t="s">
        <v>87</v>
      </c>
      <c r="P161" t="str" cm="1">
        <f t="array" ref="P1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161">
        <v>63089</v>
      </c>
      <c r="R161">
        <v>0</v>
      </c>
      <c r="S161">
        <v>1</v>
      </c>
      <c r="T161" t="s">
        <v>681</v>
      </c>
      <c r="U161" t="s">
        <v>660</v>
      </c>
      <c r="V161" t="s">
        <v>655</v>
      </c>
    </row>
    <row r="162" spans="1:22" x14ac:dyDescent="0.3">
      <c r="A162">
        <v>1994</v>
      </c>
      <c r="B162" s="1">
        <v>34513</v>
      </c>
      <c r="C162">
        <v>12</v>
      </c>
      <c r="D162">
        <v>30</v>
      </c>
      <c r="E162" t="str">
        <f>_xlfn.CONCAT(Table1[[#This Row],[Time]],":",Table1[[#This Row],[Time to hours]])</f>
        <v>12:30</v>
      </c>
      <c r="F162" t="s">
        <v>1116</v>
      </c>
      <c r="G162" t="s">
        <v>572</v>
      </c>
      <c r="H162" t="s">
        <v>648</v>
      </c>
      <c r="I162" t="s">
        <v>649</v>
      </c>
      <c r="J162" t="s">
        <v>614</v>
      </c>
      <c r="K162">
        <v>0</v>
      </c>
      <c r="L162">
        <v>0</v>
      </c>
      <c r="M162" t="str" cm="1">
        <f t="array" ref="M1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62">
        <f>IF(Table1[[#This Row],[Winning Team]]="Home team",1,0)</f>
        <v>0</v>
      </c>
      <c r="O162" t="s">
        <v>126</v>
      </c>
      <c r="P162" t="str" cm="1">
        <f t="array" ref="P1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62">
        <v>72404</v>
      </c>
      <c r="R162">
        <v>0</v>
      </c>
      <c r="S162">
        <v>0</v>
      </c>
      <c r="T162" t="s">
        <v>659</v>
      </c>
      <c r="U162" t="s">
        <v>690</v>
      </c>
      <c r="V162" t="s">
        <v>652</v>
      </c>
    </row>
    <row r="163" spans="1:22" x14ac:dyDescent="0.3">
      <c r="A163">
        <v>1994</v>
      </c>
      <c r="B163" s="1">
        <v>34513</v>
      </c>
      <c r="C163">
        <v>16</v>
      </c>
      <c r="D163">
        <v>0</v>
      </c>
      <c r="E163" t="str">
        <f>_xlfn.CONCAT(Table1[[#This Row],[Time]],":",Table1[[#This Row],[Time to hours]])</f>
        <v>16:0</v>
      </c>
      <c r="F163" t="s">
        <v>1117</v>
      </c>
      <c r="G163" t="s">
        <v>429</v>
      </c>
      <c r="H163" t="s">
        <v>643</v>
      </c>
      <c r="I163" t="s">
        <v>644</v>
      </c>
      <c r="J163" t="s">
        <v>31</v>
      </c>
      <c r="K163">
        <v>1</v>
      </c>
      <c r="L163">
        <v>1</v>
      </c>
      <c r="M163" t="str" cm="1">
        <f t="array" ref="M1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63">
        <f>IF(Table1[[#This Row],[Winning Team]]="Home team",1,0)</f>
        <v>0</v>
      </c>
      <c r="O163" t="s">
        <v>75</v>
      </c>
      <c r="P163" t="str" cm="1">
        <f t="array" ref="P1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63">
        <v>77217</v>
      </c>
      <c r="R163">
        <v>0</v>
      </c>
      <c r="S163">
        <v>1</v>
      </c>
      <c r="T163" t="s">
        <v>664</v>
      </c>
      <c r="U163" t="s">
        <v>665</v>
      </c>
      <c r="V163" t="s">
        <v>688</v>
      </c>
    </row>
    <row r="164" spans="1:22" x14ac:dyDescent="0.3">
      <c r="A164">
        <v>1994</v>
      </c>
      <c r="B164" s="1">
        <v>34513</v>
      </c>
      <c r="C164">
        <v>12</v>
      </c>
      <c r="D164">
        <v>30</v>
      </c>
      <c r="E164" t="str">
        <f>_xlfn.CONCAT(Table1[[#This Row],[Time]],":",Table1[[#This Row],[Time to hours]])</f>
        <v>12:30</v>
      </c>
      <c r="F164" t="s">
        <v>1116</v>
      </c>
      <c r="G164" t="s">
        <v>572</v>
      </c>
      <c r="H164" t="s">
        <v>662</v>
      </c>
      <c r="I164" t="s">
        <v>663</v>
      </c>
      <c r="J164" t="s">
        <v>93</v>
      </c>
      <c r="K164">
        <v>1</v>
      </c>
      <c r="L164">
        <v>1</v>
      </c>
      <c r="M164" t="str" cm="1">
        <f t="array" ref="M1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64">
        <f>IF(Table1[[#This Row],[Winning Team]]="Home team",1,0)</f>
        <v>0</v>
      </c>
      <c r="O164" t="s">
        <v>18</v>
      </c>
      <c r="P164" t="str" cm="1">
        <f t="array" ref="P1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64">
        <v>52535</v>
      </c>
      <c r="R164">
        <v>0</v>
      </c>
      <c r="S164">
        <v>0</v>
      </c>
      <c r="T164" t="s">
        <v>645</v>
      </c>
      <c r="U164" t="s">
        <v>646</v>
      </c>
      <c r="V164" t="s">
        <v>641</v>
      </c>
    </row>
    <row r="165" spans="1:22" x14ac:dyDescent="0.3">
      <c r="A165">
        <v>1994</v>
      </c>
      <c r="B165" s="1">
        <v>34514</v>
      </c>
      <c r="C165">
        <v>12</v>
      </c>
      <c r="D165">
        <v>30</v>
      </c>
      <c r="E165" t="str">
        <f>_xlfn.CONCAT(Table1[[#This Row],[Time]],":",Table1[[#This Row],[Time to hours]])</f>
        <v>12:30</v>
      </c>
      <c r="F165" t="s">
        <v>1116</v>
      </c>
      <c r="G165" t="s">
        <v>555</v>
      </c>
      <c r="H165" t="s">
        <v>657</v>
      </c>
      <c r="I165" t="s">
        <v>658</v>
      </c>
      <c r="J165" t="s">
        <v>364</v>
      </c>
      <c r="K165">
        <v>1</v>
      </c>
      <c r="L165">
        <v>2</v>
      </c>
      <c r="M165" t="str" cm="1">
        <f t="array" ref="M1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5">
        <f>IF(Table1[[#This Row],[Winning Team]]="Home team",1,0)</f>
        <v>0</v>
      </c>
      <c r="O165" t="s">
        <v>69</v>
      </c>
      <c r="P165" t="str" cm="1">
        <f t="array" ref="P1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165">
        <v>60578</v>
      </c>
      <c r="R165">
        <v>0</v>
      </c>
      <c r="S165">
        <v>1</v>
      </c>
      <c r="T165" t="s">
        <v>667</v>
      </c>
      <c r="U165" t="s">
        <v>647</v>
      </c>
      <c r="V165" t="s">
        <v>689</v>
      </c>
    </row>
    <row r="166" spans="1:22" x14ac:dyDescent="0.3">
      <c r="A166">
        <v>1994</v>
      </c>
      <c r="B166" s="1">
        <v>34514</v>
      </c>
      <c r="C166">
        <v>12</v>
      </c>
      <c r="D166">
        <v>30</v>
      </c>
      <c r="E166" t="str">
        <f>_xlfn.CONCAT(Table1[[#This Row],[Time]],":",Table1[[#This Row],[Time to hours]])</f>
        <v>12:30</v>
      </c>
      <c r="F166" t="s">
        <v>1116</v>
      </c>
      <c r="G166" t="s">
        <v>555</v>
      </c>
      <c r="H166" t="s">
        <v>662</v>
      </c>
      <c r="I166" t="s">
        <v>663</v>
      </c>
      <c r="J166" t="s">
        <v>25</v>
      </c>
      <c r="K166">
        <v>0</v>
      </c>
      <c r="L166">
        <v>1</v>
      </c>
      <c r="M166" t="str" cm="1">
        <f t="array" ref="M1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6">
        <f>IF(Table1[[#This Row],[Winning Team]]="Home team",1,0)</f>
        <v>0</v>
      </c>
      <c r="O166" t="s">
        <v>668</v>
      </c>
      <c r="P166" t="str" cm="1">
        <f t="array" ref="P1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Saudi Arabia</v>
      </c>
      <c r="Q166">
        <v>52959</v>
      </c>
      <c r="R166">
        <v>0</v>
      </c>
      <c r="S166">
        <v>1</v>
      </c>
      <c r="T166" t="s">
        <v>686</v>
      </c>
      <c r="U166" t="s">
        <v>641</v>
      </c>
      <c r="V166" t="s">
        <v>646</v>
      </c>
    </row>
    <row r="167" spans="1:22" x14ac:dyDescent="0.3">
      <c r="A167">
        <v>1994</v>
      </c>
      <c r="B167" s="1">
        <v>34515</v>
      </c>
      <c r="C167">
        <v>19</v>
      </c>
      <c r="D167">
        <v>30</v>
      </c>
      <c r="E167" t="str">
        <f>_xlfn.CONCAT(Table1[[#This Row],[Time]],":",Table1[[#This Row],[Time to hours]])</f>
        <v>19:30</v>
      </c>
      <c r="F167" t="s">
        <v>1117</v>
      </c>
      <c r="G167" t="s">
        <v>544</v>
      </c>
      <c r="H167" t="s">
        <v>676</v>
      </c>
      <c r="I167" t="s">
        <v>677</v>
      </c>
      <c r="J167" t="s">
        <v>678</v>
      </c>
      <c r="K167">
        <v>0</v>
      </c>
      <c r="L167">
        <v>2</v>
      </c>
      <c r="M167" t="str" cm="1">
        <f t="array" ref="M1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7">
        <f>IF(Table1[[#This Row],[Winning Team]]="Home team",1,0)</f>
        <v>0</v>
      </c>
      <c r="O167" t="s">
        <v>680</v>
      </c>
      <c r="P167" t="str" cm="1">
        <f t="array" ref="P1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Nigeria</v>
      </c>
      <c r="Q167">
        <v>53001</v>
      </c>
      <c r="R167">
        <v>0</v>
      </c>
      <c r="S167">
        <v>1</v>
      </c>
      <c r="T167" t="s">
        <v>687</v>
      </c>
      <c r="U167" t="s">
        <v>652</v>
      </c>
      <c r="V167" t="s">
        <v>690</v>
      </c>
    </row>
    <row r="168" spans="1:22" x14ac:dyDescent="0.3">
      <c r="A168">
        <v>1994</v>
      </c>
      <c r="B168" s="1">
        <v>34515</v>
      </c>
      <c r="C168">
        <v>19</v>
      </c>
      <c r="D168">
        <v>30</v>
      </c>
      <c r="E168" t="str">
        <f>_xlfn.CONCAT(Table1[[#This Row],[Time]],":",Table1[[#This Row],[Time to hours]])</f>
        <v>19:30</v>
      </c>
      <c r="F168" t="s">
        <v>1117</v>
      </c>
      <c r="G168" t="s">
        <v>544</v>
      </c>
      <c r="H168" t="s">
        <v>634</v>
      </c>
      <c r="I168" t="s">
        <v>635</v>
      </c>
      <c r="J168" t="s">
        <v>39</v>
      </c>
      <c r="K168">
        <v>0</v>
      </c>
      <c r="L168">
        <v>2</v>
      </c>
      <c r="M168" t="str" cm="1">
        <f t="array" ref="M1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8">
        <f>IF(Table1[[#This Row],[Winning Team]]="Home team",1,0)</f>
        <v>0</v>
      </c>
      <c r="O168" t="s">
        <v>283</v>
      </c>
      <c r="P168" t="str" cm="1">
        <f t="array" ref="P1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Bulgaria</v>
      </c>
      <c r="Q168">
        <v>63998</v>
      </c>
      <c r="R168">
        <v>0</v>
      </c>
      <c r="S168">
        <v>0</v>
      </c>
      <c r="T168" t="s">
        <v>605</v>
      </c>
      <c r="U168" t="s">
        <v>661</v>
      </c>
      <c r="V168" t="s">
        <v>674</v>
      </c>
    </row>
    <row r="169" spans="1:22" x14ac:dyDescent="0.3">
      <c r="A169">
        <v>1994</v>
      </c>
      <c r="B169" s="1">
        <v>34518</v>
      </c>
      <c r="C169">
        <v>12</v>
      </c>
      <c r="D169">
        <v>0</v>
      </c>
      <c r="E169" t="str">
        <f>_xlfn.CONCAT(Table1[[#This Row],[Time]],":",Table1[[#This Row],[Time to hours]])</f>
        <v>12:0</v>
      </c>
      <c r="F169" t="s">
        <v>1116</v>
      </c>
      <c r="G169" t="s">
        <v>588</v>
      </c>
      <c r="H169" t="s">
        <v>634</v>
      </c>
      <c r="I169" t="s">
        <v>635</v>
      </c>
      <c r="J169" t="s">
        <v>668</v>
      </c>
      <c r="K169">
        <v>1</v>
      </c>
      <c r="L169">
        <v>3</v>
      </c>
      <c r="M169" t="str" cm="1">
        <f t="array" ref="M1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69">
        <f>IF(Table1[[#This Row],[Winning Team]]="Home team",1,0)</f>
        <v>0</v>
      </c>
      <c r="O169" t="s">
        <v>75</v>
      </c>
      <c r="P169" t="str" cm="1">
        <f t="array" ref="P1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169">
        <v>60277</v>
      </c>
      <c r="R169">
        <v>0</v>
      </c>
      <c r="S169">
        <v>1</v>
      </c>
      <c r="T169" t="s">
        <v>691</v>
      </c>
      <c r="U169" t="s">
        <v>690</v>
      </c>
      <c r="V169" t="s">
        <v>660</v>
      </c>
    </row>
    <row r="170" spans="1:22" x14ac:dyDescent="0.3">
      <c r="A170">
        <v>1994</v>
      </c>
      <c r="B170" s="1">
        <v>34520</v>
      </c>
      <c r="C170">
        <v>13</v>
      </c>
      <c r="D170">
        <v>0</v>
      </c>
      <c r="E170" t="str">
        <f>_xlfn.CONCAT(Table1[[#This Row],[Time]],":",Table1[[#This Row],[Time to hours]])</f>
        <v>13:0</v>
      </c>
      <c r="F170" t="s">
        <v>1116</v>
      </c>
      <c r="G170" t="s">
        <v>588</v>
      </c>
      <c r="H170" t="s">
        <v>676</v>
      </c>
      <c r="I170" t="s">
        <v>677</v>
      </c>
      <c r="J170" t="s">
        <v>680</v>
      </c>
      <c r="K170">
        <v>1</v>
      </c>
      <c r="L170">
        <v>2</v>
      </c>
      <c r="M170" t="str" cm="1">
        <f t="array" ref="M1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70">
        <f>IF(Table1[[#This Row],[Winning Team]]="Home team",1,0)</f>
        <v>0</v>
      </c>
      <c r="O170" t="s">
        <v>93</v>
      </c>
      <c r="P170" t="str" cm="1">
        <f t="array" ref="P1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170">
        <v>54367</v>
      </c>
      <c r="R170">
        <v>0</v>
      </c>
      <c r="S170">
        <v>0</v>
      </c>
      <c r="T170" t="s">
        <v>640</v>
      </c>
      <c r="U170" t="s">
        <v>646</v>
      </c>
      <c r="V170" t="s">
        <v>647</v>
      </c>
    </row>
    <row r="171" spans="1:22" x14ac:dyDescent="0.3">
      <c r="A171">
        <v>1994</v>
      </c>
      <c r="B171" s="1">
        <v>34520</v>
      </c>
      <c r="C171">
        <v>16</v>
      </c>
      <c r="D171">
        <v>30</v>
      </c>
      <c r="E171" t="str">
        <f>_xlfn.CONCAT(Table1[[#This Row],[Time]],":",Table1[[#This Row],[Time to hours]])</f>
        <v>16:30</v>
      </c>
      <c r="F171" t="s">
        <v>1117</v>
      </c>
      <c r="G171" t="s">
        <v>588</v>
      </c>
      <c r="H171" t="s">
        <v>648</v>
      </c>
      <c r="I171" t="s">
        <v>649</v>
      </c>
      <c r="J171" t="s">
        <v>18</v>
      </c>
      <c r="K171">
        <v>1</v>
      </c>
      <c r="L171">
        <v>1</v>
      </c>
      <c r="M171" t="str" cm="1">
        <f t="array" ref="M1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1">
        <f>IF(Table1[[#This Row],[Winning Team]]="Home team",1,0)</f>
        <v>0</v>
      </c>
      <c r="O171" t="s">
        <v>283</v>
      </c>
      <c r="P171" t="str" cm="1">
        <f t="array" ref="P1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1">
        <v>71030</v>
      </c>
      <c r="R171">
        <v>0</v>
      </c>
      <c r="S171">
        <v>0</v>
      </c>
      <c r="T171" t="s">
        <v>568</v>
      </c>
      <c r="U171" t="s">
        <v>684</v>
      </c>
      <c r="V171" t="s">
        <v>655</v>
      </c>
    </row>
    <row r="172" spans="1:22" x14ac:dyDescent="0.3">
      <c r="A172">
        <v>1994</v>
      </c>
      <c r="B172" s="1">
        <v>34524</v>
      </c>
      <c r="C172">
        <v>14</v>
      </c>
      <c r="D172">
        <v>30</v>
      </c>
      <c r="E172" t="str">
        <f>_xlfn.CONCAT(Table1[[#This Row],[Time]],":",Table1[[#This Row],[Time to hours]])</f>
        <v>14:30</v>
      </c>
      <c r="F172" t="s">
        <v>1116</v>
      </c>
      <c r="G172" t="s">
        <v>102</v>
      </c>
      <c r="H172" t="s">
        <v>634</v>
      </c>
      <c r="I172" t="s">
        <v>635</v>
      </c>
      <c r="J172" t="s">
        <v>69</v>
      </c>
      <c r="K172">
        <v>2</v>
      </c>
      <c r="L172">
        <v>3</v>
      </c>
      <c r="M172" t="str" cm="1">
        <f t="array" ref="M1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72">
        <f>IF(Table1[[#This Row],[Winning Team]]="Home team",1,0)</f>
        <v>0</v>
      </c>
      <c r="O172" t="s">
        <v>31</v>
      </c>
      <c r="P172" t="str" cm="1">
        <f t="array" ref="P1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172">
        <v>63500</v>
      </c>
      <c r="R172">
        <v>0</v>
      </c>
      <c r="S172">
        <v>0</v>
      </c>
      <c r="T172" t="s">
        <v>681</v>
      </c>
      <c r="U172" t="s">
        <v>655</v>
      </c>
      <c r="V172" t="s">
        <v>684</v>
      </c>
    </row>
    <row r="173" spans="1:22" x14ac:dyDescent="0.3">
      <c r="A173">
        <v>1994</v>
      </c>
      <c r="B173" s="1">
        <v>34525</v>
      </c>
      <c r="C173">
        <v>12</v>
      </c>
      <c r="D173">
        <v>30</v>
      </c>
      <c r="E173" t="str">
        <f>_xlfn.CONCAT(Table1[[#This Row],[Time]],":",Table1[[#This Row],[Time to hours]])</f>
        <v>12:30</v>
      </c>
      <c r="F173" t="s">
        <v>1116</v>
      </c>
      <c r="G173" t="s">
        <v>102</v>
      </c>
      <c r="H173" t="s">
        <v>670</v>
      </c>
      <c r="I173" t="s">
        <v>671</v>
      </c>
      <c r="J173" t="s">
        <v>36</v>
      </c>
      <c r="K173">
        <v>2</v>
      </c>
      <c r="L173">
        <v>2</v>
      </c>
      <c r="M173" t="str" cm="1">
        <f t="array" ref="M1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3">
        <f>IF(Table1[[#This Row],[Winning Team]]="Home team",1,0)</f>
        <v>0</v>
      </c>
      <c r="O173" t="s">
        <v>75</v>
      </c>
      <c r="P173" t="str" cm="1">
        <f t="array" ref="P1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3">
        <v>83500</v>
      </c>
      <c r="R173">
        <v>0</v>
      </c>
      <c r="S173">
        <v>0</v>
      </c>
      <c r="T173" t="s">
        <v>692</v>
      </c>
      <c r="U173" t="s">
        <v>637</v>
      </c>
      <c r="V173" t="s">
        <v>652</v>
      </c>
    </row>
    <row r="174" spans="1:22" x14ac:dyDescent="0.3">
      <c r="A174">
        <v>1994</v>
      </c>
      <c r="B174" s="1">
        <v>34528</v>
      </c>
      <c r="C174">
        <v>16</v>
      </c>
      <c r="D174">
        <v>0</v>
      </c>
      <c r="E174" t="str">
        <f>_xlfn.CONCAT(Table1[[#This Row],[Time]],":",Table1[[#This Row],[Time to hours]])</f>
        <v>16:0</v>
      </c>
      <c r="F174" t="s">
        <v>1117</v>
      </c>
      <c r="G174" t="s">
        <v>50</v>
      </c>
      <c r="H174" t="s">
        <v>648</v>
      </c>
      <c r="I174" t="s">
        <v>649</v>
      </c>
      <c r="J174" t="s">
        <v>283</v>
      </c>
      <c r="K174">
        <v>1</v>
      </c>
      <c r="L174">
        <v>2</v>
      </c>
      <c r="M174" t="str" cm="1">
        <f t="array" ref="M1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74">
        <f>IF(Table1[[#This Row],[Winning Team]]="Home team",1,0)</f>
        <v>0</v>
      </c>
      <c r="O174" t="s">
        <v>93</v>
      </c>
      <c r="P174" t="str" cm="1">
        <f t="array" ref="P1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174">
        <v>74110</v>
      </c>
      <c r="R174">
        <v>1</v>
      </c>
      <c r="S174">
        <v>2</v>
      </c>
      <c r="T174" t="s">
        <v>559</v>
      </c>
      <c r="U174" t="s">
        <v>636</v>
      </c>
      <c r="V174" t="s">
        <v>637</v>
      </c>
    </row>
    <row r="175" spans="1:22" x14ac:dyDescent="0.3">
      <c r="A175">
        <v>1994</v>
      </c>
      <c r="B175" s="1">
        <v>34528</v>
      </c>
      <c r="C175">
        <v>16</v>
      </c>
      <c r="D175">
        <v>30</v>
      </c>
      <c r="E175" t="str">
        <f>_xlfn.CONCAT(Table1[[#This Row],[Time]],":",Table1[[#This Row],[Time to hours]])</f>
        <v>16:30</v>
      </c>
      <c r="F175" t="s">
        <v>1117</v>
      </c>
      <c r="G175" t="s">
        <v>50</v>
      </c>
      <c r="H175" t="s">
        <v>653</v>
      </c>
      <c r="I175" t="s">
        <v>654</v>
      </c>
      <c r="J175" t="s">
        <v>75</v>
      </c>
      <c r="K175">
        <v>0</v>
      </c>
      <c r="L175">
        <v>1</v>
      </c>
      <c r="M175" t="str" cm="1">
        <f t="array" ref="M1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75">
        <f>IF(Table1[[#This Row],[Winning Team]]="Home team",1,0)</f>
        <v>0</v>
      </c>
      <c r="O175" t="s">
        <v>31</v>
      </c>
      <c r="P175" t="str" cm="1">
        <f t="array" ref="P1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175">
        <v>91856</v>
      </c>
      <c r="R175">
        <v>0</v>
      </c>
      <c r="S175">
        <v>0</v>
      </c>
      <c r="T175" t="s">
        <v>659</v>
      </c>
      <c r="U175" t="s">
        <v>665</v>
      </c>
      <c r="V175" t="s">
        <v>688</v>
      </c>
    </row>
    <row r="176" spans="1:22" x14ac:dyDescent="0.3">
      <c r="A176">
        <v>1994</v>
      </c>
      <c r="B176" s="1">
        <v>34532</v>
      </c>
      <c r="C176">
        <v>12</v>
      </c>
      <c r="D176">
        <v>30</v>
      </c>
      <c r="E176" t="str">
        <f>_xlfn.CONCAT(Table1[[#This Row],[Time]],":",Table1[[#This Row],[Time to hours]])</f>
        <v>12:30</v>
      </c>
      <c r="F176" t="s">
        <v>1116</v>
      </c>
      <c r="G176" t="s">
        <v>51</v>
      </c>
      <c r="H176" t="s">
        <v>653</v>
      </c>
      <c r="I176" t="s">
        <v>654</v>
      </c>
      <c r="J176" t="s">
        <v>31</v>
      </c>
      <c r="K176">
        <v>0</v>
      </c>
      <c r="L176">
        <v>0</v>
      </c>
      <c r="M176" t="str" cm="1">
        <f t="array" ref="M1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6">
        <f>IF(Table1[[#This Row],[Winning Team]]="Home team",1,0)</f>
        <v>0</v>
      </c>
      <c r="O176" t="s">
        <v>93</v>
      </c>
      <c r="P176" t="str" cm="1">
        <f t="array" ref="P1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6">
        <v>94194</v>
      </c>
      <c r="R176">
        <v>0</v>
      </c>
      <c r="S176">
        <v>0</v>
      </c>
      <c r="T176" t="s">
        <v>664</v>
      </c>
      <c r="U176" t="s">
        <v>647</v>
      </c>
      <c r="V176" t="s">
        <v>684</v>
      </c>
    </row>
    <row r="177" spans="1:22" x14ac:dyDescent="0.3">
      <c r="A177">
        <v>1998</v>
      </c>
      <c r="B177" s="1">
        <v>35956</v>
      </c>
      <c r="C177">
        <v>21</v>
      </c>
      <c r="D177">
        <v>0</v>
      </c>
      <c r="E177" t="str">
        <f>_xlfn.CONCAT(Table1[[#This Row],[Time]],":",Table1[[#This Row],[Time to hours]])</f>
        <v>21:0</v>
      </c>
      <c r="F177" t="s">
        <v>1118</v>
      </c>
      <c r="G177" t="s">
        <v>430</v>
      </c>
      <c r="H177" t="s">
        <v>700</v>
      </c>
      <c r="I177" t="s">
        <v>701</v>
      </c>
      <c r="J177" t="s">
        <v>364</v>
      </c>
      <c r="K177">
        <v>2</v>
      </c>
      <c r="L177">
        <v>2</v>
      </c>
      <c r="M177" t="str" cm="1">
        <f t="array" ref="M1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7">
        <f>IF(Table1[[#This Row],[Winning Team]]="Home team",1,0)</f>
        <v>0</v>
      </c>
      <c r="O177" t="s">
        <v>126</v>
      </c>
      <c r="P177" t="str" cm="1">
        <f t="array" ref="P1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7">
        <v>29800</v>
      </c>
      <c r="R177">
        <v>1</v>
      </c>
      <c r="S177">
        <v>1</v>
      </c>
      <c r="T177" t="s">
        <v>702</v>
      </c>
      <c r="U177" t="s">
        <v>703</v>
      </c>
      <c r="V177" t="s">
        <v>704</v>
      </c>
    </row>
    <row r="178" spans="1:22" x14ac:dyDescent="0.3">
      <c r="A178">
        <v>1998</v>
      </c>
      <c r="B178" s="1">
        <v>35957</v>
      </c>
      <c r="C178">
        <v>17</v>
      </c>
      <c r="D178">
        <v>30</v>
      </c>
      <c r="E178" t="str">
        <f>_xlfn.CONCAT(Table1[[#This Row],[Time]],":",Table1[[#This Row],[Time to hours]])</f>
        <v>17:30</v>
      </c>
      <c r="F178" t="s">
        <v>1117</v>
      </c>
      <c r="G178" t="s">
        <v>429</v>
      </c>
      <c r="H178" t="s">
        <v>140</v>
      </c>
      <c r="I178" t="s">
        <v>141</v>
      </c>
      <c r="J178" t="s">
        <v>93</v>
      </c>
      <c r="K178">
        <v>2</v>
      </c>
      <c r="L178">
        <v>2</v>
      </c>
      <c r="M178" t="str" cm="1">
        <f t="array" ref="M1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8">
        <f>IF(Table1[[#This Row],[Winning Team]]="Home team",1,0)</f>
        <v>0</v>
      </c>
      <c r="O178" t="s">
        <v>42</v>
      </c>
      <c r="P178" t="str" cm="1">
        <f t="array" ref="P1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8">
        <v>31800</v>
      </c>
      <c r="R178">
        <v>1</v>
      </c>
      <c r="S178">
        <v>1</v>
      </c>
      <c r="T178" t="s">
        <v>705</v>
      </c>
      <c r="U178" t="s">
        <v>706</v>
      </c>
      <c r="V178" t="s">
        <v>707</v>
      </c>
    </row>
    <row r="179" spans="1:22" x14ac:dyDescent="0.3">
      <c r="A179">
        <v>1998</v>
      </c>
      <c r="B179" s="1">
        <v>35957</v>
      </c>
      <c r="C179">
        <v>21</v>
      </c>
      <c r="D179">
        <v>0</v>
      </c>
      <c r="E179" t="str">
        <f>_xlfn.CONCAT(Table1[[#This Row],[Time]],":",Table1[[#This Row],[Time to hours]])</f>
        <v>21:0</v>
      </c>
      <c r="F179" t="s">
        <v>1118</v>
      </c>
      <c r="G179" t="s">
        <v>429</v>
      </c>
      <c r="H179" t="s">
        <v>119</v>
      </c>
      <c r="I179" t="s">
        <v>120</v>
      </c>
      <c r="J179" t="s">
        <v>481</v>
      </c>
      <c r="K179">
        <v>1</v>
      </c>
      <c r="L179">
        <v>1</v>
      </c>
      <c r="M179" t="str" cm="1">
        <f t="array" ref="M1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79">
        <f>IF(Table1[[#This Row],[Winning Team]]="Home team",1,0)</f>
        <v>0</v>
      </c>
      <c r="O179" t="s">
        <v>55</v>
      </c>
      <c r="P179" t="str" cm="1">
        <f t="array" ref="P1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79">
        <v>33500</v>
      </c>
      <c r="R179">
        <v>0</v>
      </c>
      <c r="S179">
        <v>0</v>
      </c>
      <c r="T179" t="s">
        <v>708</v>
      </c>
      <c r="U179" t="s">
        <v>709</v>
      </c>
      <c r="V179" t="s">
        <v>710</v>
      </c>
    </row>
    <row r="180" spans="1:22" x14ac:dyDescent="0.3">
      <c r="A180">
        <v>1998</v>
      </c>
      <c r="B180" s="1">
        <v>35958</v>
      </c>
      <c r="C180">
        <v>14</v>
      </c>
      <c r="D180">
        <v>30</v>
      </c>
      <c r="E180" t="str">
        <f>_xlfn.CONCAT(Table1[[#This Row],[Time]],":",Table1[[#This Row],[Time to hours]])</f>
        <v>14:30</v>
      </c>
      <c r="F180" t="s">
        <v>1116</v>
      </c>
      <c r="G180" t="s">
        <v>544</v>
      </c>
      <c r="H180" t="s">
        <v>700</v>
      </c>
      <c r="I180" t="s">
        <v>701</v>
      </c>
      <c r="J180" t="s">
        <v>45</v>
      </c>
      <c r="K180">
        <v>0</v>
      </c>
      <c r="L180">
        <v>0</v>
      </c>
      <c r="M180" t="str" cm="1">
        <f t="array" ref="M1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0">
        <f>IF(Table1[[#This Row],[Winning Team]]="Home team",1,0)</f>
        <v>0</v>
      </c>
      <c r="O180" t="s">
        <v>283</v>
      </c>
      <c r="P180" t="str" cm="1">
        <f t="array" ref="P1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0">
        <v>29800</v>
      </c>
      <c r="R180">
        <v>0</v>
      </c>
      <c r="S180">
        <v>0</v>
      </c>
      <c r="T180" t="s">
        <v>711</v>
      </c>
      <c r="U180" t="s">
        <v>712</v>
      </c>
      <c r="V180" t="s">
        <v>713</v>
      </c>
    </row>
    <row r="181" spans="1:22" x14ac:dyDescent="0.3">
      <c r="A181">
        <v>1998</v>
      </c>
      <c r="B181" s="1">
        <v>35958</v>
      </c>
      <c r="C181">
        <v>17</v>
      </c>
      <c r="D181">
        <v>30</v>
      </c>
      <c r="E181" t="str">
        <f>_xlfn.CONCAT(Table1[[#This Row],[Time]],":",Table1[[#This Row],[Time to hours]])</f>
        <v>17:30</v>
      </c>
      <c r="F181" t="s">
        <v>1117</v>
      </c>
      <c r="G181" t="s">
        <v>540</v>
      </c>
      <c r="H181" t="s">
        <v>714</v>
      </c>
      <c r="I181" t="s">
        <v>715</v>
      </c>
      <c r="J181" t="s">
        <v>668</v>
      </c>
      <c r="K181">
        <v>0</v>
      </c>
      <c r="L181">
        <v>1</v>
      </c>
      <c r="M181" t="str" cm="1">
        <f t="array" ref="M1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81">
        <f>IF(Table1[[#This Row],[Winning Team]]="Home team",1,0)</f>
        <v>0</v>
      </c>
      <c r="O181" t="s">
        <v>575</v>
      </c>
      <c r="P181" t="str" cm="1">
        <f t="array" ref="P1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181">
        <v>38100</v>
      </c>
      <c r="R181">
        <v>0</v>
      </c>
      <c r="S181">
        <v>0</v>
      </c>
      <c r="T181" t="s">
        <v>716</v>
      </c>
      <c r="U181" t="s">
        <v>717</v>
      </c>
      <c r="V181" t="s">
        <v>718</v>
      </c>
    </row>
    <row r="182" spans="1:22" x14ac:dyDescent="0.3">
      <c r="A182">
        <v>1998</v>
      </c>
      <c r="B182" s="1">
        <v>35959</v>
      </c>
      <c r="C182">
        <v>14</v>
      </c>
      <c r="D182">
        <v>30</v>
      </c>
      <c r="E182" t="str">
        <f>_xlfn.CONCAT(Table1[[#This Row],[Time]],":",Table1[[#This Row],[Time to hours]])</f>
        <v>14:30</v>
      </c>
      <c r="F182" t="s">
        <v>1116</v>
      </c>
      <c r="G182" t="s">
        <v>544</v>
      </c>
      <c r="H182" t="s">
        <v>723</v>
      </c>
      <c r="I182" t="s">
        <v>724</v>
      </c>
      <c r="J182" t="s">
        <v>87</v>
      </c>
      <c r="K182">
        <v>2</v>
      </c>
      <c r="L182">
        <v>3</v>
      </c>
      <c r="M182" t="str" cm="1">
        <f t="array" ref="M1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82">
        <f>IF(Table1[[#This Row],[Winning Team]]="Home team",1,0)</f>
        <v>0</v>
      </c>
      <c r="O182" t="s">
        <v>680</v>
      </c>
      <c r="P182" t="str" cm="1">
        <f t="array" ref="P1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Nigeria</v>
      </c>
      <c r="Q182">
        <v>35500</v>
      </c>
      <c r="R182">
        <v>1</v>
      </c>
      <c r="S182">
        <v>1</v>
      </c>
      <c r="T182" t="s">
        <v>725</v>
      </c>
      <c r="U182" t="s">
        <v>726</v>
      </c>
      <c r="V182" t="s">
        <v>727</v>
      </c>
    </row>
    <row r="183" spans="1:22" x14ac:dyDescent="0.3">
      <c r="A183">
        <v>1998</v>
      </c>
      <c r="B183" s="1">
        <v>35959</v>
      </c>
      <c r="C183">
        <v>17</v>
      </c>
      <c r="D183">
        <v>30</v>
      </c>
      <c r="E183" t="str">
        <f>_xlfn.CONCAT(Table1[[#This Row],[Time]],":",Table1[[#This Row],[Time to hours]])</f>
        <v>17:30</v>
      </c>
      <c r="F183" t="s">
        <v>1117</v>
      </c>
      <c r="G183" t="s">
        <v>572</v>
      </c>
      <c r="H183" t="s">
        <v>728</v>
      </c>
      <c r="I183" t="s">
        <v>729</v>
      </c>
      <c r="J183" t="s">
        <v>206</v>
      </c>
      <c r="K183">
        <v>1</v>
      </c>
      <c r="L183">
        <v>3</v>
      </c>
      <c r="M183" t="str" cm="1">
        <f t="array" ref="M1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83">
        <f>IF(Table1[[#This Row],[Winning Team]]="Home team",1,0)</f>
        <v>0</v>
      </c>
      <c r="O183" t="s">
        <v>18</v>
      </c>
      <c r="P183" t="str" cm="1">
        <f t="array" ref="P1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183">
        <v>39100</v>
      </c>
      <c r="R183">
        <v>1</v>
      </c>
      <c r="S183">
        <v>0</v>
      </c>
      <c r="T183" t="s">
        <v>730</v>
      </c>
      <c r="U183" t="s">
        <v>731</v>
      </c>
      <c r="V183" t="s">
        <v>732</v>
      </c>
    </row>
    <row r="184" spans="1:22" x14ac:dyDescent="0.3">
      <c r="A184">
        <v>1998</v>
      </c>
      <c r="B184" s="1">
        <v>35959</v>
      </c>
      <c r="C184">
        <v>21</v>
      </c>
      <c r="D184">
        <v>0</v>
      </c>
      <c r="E184" t="str">
        <f>_xlfn.CONCAT(Table1[[#This Row],[Time]],":",Table1[[#This Row],[Time to hours]])</f>
        <v>21:0</v>
      </c>
      <c r="F184" t="s">
        <v>1118</v>
      </c>
      <c r="G184" t="s">
        <v>572</v>
      </c>
      <c r="H184" t="s">
        <v>695</v>
      </c>
      <c r="I184" t="s">
        <v>696</v>
      </c>
      <c r="J184" t="s">
        <v>69</v>
      </c>
      <c r="K184">
        <v>0</v>
      </c>
      <c r="L184">
        <v>0</v>
      </c>
      <c r="M184" t="str" cm="1">
        <f t="array" ref="M1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4">
        <f>IF(Table1[[#This Row],[Winning Team]]="Home team",1,0)</f>
        <v>0</v>
      </c>
      <c r="O184" t="s">
        <v>25</v>
      </c>
      <c r="P184" t="str" cm="1">
        <f t="array" ref="P1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4">
        <v>77000</v>
      </c>
      <c r="R184">
        <v>0</v>
      </c>
      <c r="S184">
        <v>0</v>
      </c>
      <c r="T184" t="s">
        <v>733</v>
      </c>
      <c r="U184" t="s">
        <v>734</v>
      </c>
      <c r="V184" t="s">
        <v>735</v>
      </c>
    </row>
    <row r="185" spans="1:22" x14ac:dyDescent="0.3">
      <c r="A185">
        <v>1998</v>
      </c>
      <c r="B185" s="1">
        <v>35960</v>
      </c>
      <c r="C185">
        <v>21</v>
      </c>
      <c r="D185">
        <v>0</v>
      </c>
      <c r="E185" t="str">
        <f>_xlfn.CONCAT(Table1[[#This Row],[Time]],":",Table1[[#This Row],[Time to hours]])</f>
        <v>21:0</v>
      </c>
      <c r="F185" t="s">
        <v>1118</v>
      </c>
      <c r="G185" t="s">
        <v>736</v>
      </c>
      <c r="H185" t="s">
        <v>714</v>
      </c>
      <c r="I185" t="s">
        <v>715</v>
      </c>
      <c r="J185" t="s">
        <v>744</v>
      </c>
      <c r="K185">
        <v>1</v>
      </c>
      <c r="L185">
        <v>3</v>
      </c>
      <c r="M185" t="str" cm="1">
        <f t="array" ref="M1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85">
        <f>IF(Table1[[#This Row],[Winning Team]]="Home team",1,0)</f>
        <v>0</v>
      </c>
      <c r="O185" t="s">
        <v>745</v>
      </c>
      <c r="P185" t="str" cm="1">
        <f t="array" ref="P1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185">
        <v>38100</v>
      </c>
      <c r="R185">
        <v>1</v>
      </c>
      <c r="S185">
        <v>1</v>
      </c>
      <c r="T185" t="s">
        <v>746</v>
      </c>
      <c r="U185" t="s">
        <v>747</v>
      </c>
      <c r="V185" t="s">
        <v>748</v>
      </c>
    </row>
    <row r="186" spans="1:22" x14ac:dyDescent="0.3">
      <c r="A186">
        <v>1998</v>
      </c>
      <c r="B186" s="1">
        <v>35962</v>
      </c>
      <c r="C186">
        <v>17</v>
      </c>
      <c r="D186">
        <v>30</v>
      </c>
      <c r="E186" t="str">
        <f>_xlfn.CONCAT(Table1[[#This Row],[Time]],":",Table1[[#This Row],[Time to hours]])</f>
        <v>17:30</v>
      </c>
      <c r="F186" t="s">
        <v>1117</v>
      </c>
      <c r="G186" t="s">
        <v>430</v>
      </c>
      <c r="H186" t="s">
        <v>140</v>
      </c>
      <c r="I186" t="s">
        <v>141</v>
      </c>
      <c r="J186" t="s">
        <v>191</v>
      </c>
      <c r="K186">
        <v>1</v>
      </c>
      <c r="L186">
        <v>1</v>
      </c>
      <c r="M186" t="str" cm="1">
        <f t="array" ref="M1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6">
        <f>IF(Table1[[#This Row],[Winning Team]]="Home team",1,0)</f>
        <v>0</v>
      </c>
      <c r="O186" t="s">
        <v>126</v>
      </c>
      <c r="P186" t="str" cm="1">
        <f t="array" ref="P1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6">
        <v>31800</v>
      </c>
      <c r="R186">
        <v>0</v>
      </c>
      <c r="S186">
        <v>0</v>
      </c>
      <c r="T186" t="s">
        <v>755</v>
      </c>
      <c r="U186" t="s">
        <v>756</v>
      </c>
      <c r="V186" t="s">
        <v>757</v>
      </c>
    </row>
    <row r="187" spans="1:22" x14ac:dyDescent="0.3">
      <c r="A187">
        <v>1998</v>
      </c>
      <c r="B187" s="1">
        <v>35963</v>
      </c>
      <c r="C187">
        <v>17</v>
      </c>
      <c r="D187">
        <v>30</v>
      </c>
      <c r="E187" t="str">
        <f>_xlfn.CONCAT(Table1[[#This Row],[Time]],":",Table1[[#This Row],[Time to hours]])</f>
        <v>17:30</v>
      </c>
      <c r="F187" t="s">
        <v>1117</v>
      </c>
      <c r="G187" t="s">
        <v>429</v>
      </c>
      <c r="H187" t="s">
        <v>740</v>
      </c>
      <c r="I187" t="s">
        <v>741</v>
      </c>
      <c r="J187" t="s">
        <v>42</v>
      </c>
      <c r="K187">
        <v>1</v>
      </c>
      <c r="L187">
        <v>1</v>
      </c>
      <c r="M187" t="str" cm="1">
        <f t="array" ref="M1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7">
        <f>IF(Table1[[#This Row],[Winning Team]]="Home team",1,0)</f>
        <v>0</v>
      </c>
      <c r="O187" t="s">
        <v>55</v>
      </c>
      <c r="P187" t="str" cm="1">
        <f t="array" ref="P1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7">
        <v>30600</v>
      </c>
      <c r="R187">
        <v>0</v>
      </c>
      <c r="S187">
        <v>0</v>
      </c>
      <c r="T187" t="s">
        <v>760</v>
      </c>
      <c r="U187" t="s">
        <v>713</v>
      </c>
      <c r="V187" t="s">
        <v>698</v>
      </c>
    </row>
    <row r="188" spans="1:22" x14ac:dyDescent="0.3">
      <c r="A188">
        <v>1998</v>
      </c>
      <c r="B188" s="1">
        <v>35964</v>
      </c>
      <c r="C188">
        <v>17</v>
      </c>
      <c r="D188">
        <v>30</v>
      </c>
      <c r="E188" t="str">
        <f>_xlfn.CONCAT(Table1[[#This Row],[Time]],":",Table1[[#This Row],[Time to hours]])</f>
        <v>17:30</v>
      </c>
      <c r="F188" t="s">
        <v>1117</v>
      </c>
      <c r="G188" t="s">
        <v>540</v>
      </c>
      <c r="H188" t="s">
        <v>119</v>
      </c>
      <c r="I188" t="s">
        <v>120</v>
      </c>
      <c r="J188" t="s">
        <v>719</v>
      </c>
      <c r="K188">
        <v>1</v>
      </c>
      <c r="L188">
        <v>1</v>
      </c>
      <c r="M188" t="str" cm="1">
        <f t="array" ref="M1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8">
        <f>IF(Table1[[#This Row],[Winning Team]]="Home team",1,0)</f>
        <v>0</v>
      </c>
      <c r="O188" t="s">
        <v>575</v>
      </c>
      <c r="P188" t="str" cm="1">
        <f t="array" ref="P1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8">
        <v>33500</v>
      </c>
      <c r="R188">
        <v>0</v>
      </c>
      <c r="S188">
        <v>1</v>
      </c>
      <c r="T188" t="s">
        <v>762</v>
      </c>
      <c r="U188" t="s">
        <v>699</v>
      </c>
      <c r="V188" t="s">
        <v>709</v>
      </c>
    </row>
    <row r="189" spans="1:22" x14ac:dyDescent="0.3">
      <c r="A189">
        <v>1998</v>
      </c>
      <c r="B189" s="1">
        <v>35965</v>
      </c>
      <c r="C189">
        <v>21</v>
      </c>
      <c r="D189">
        <v>0</v>
      </c>
      <c r="E189" t="str">
        <f>_xlfn.CONCAT(Table1[[#This Row],[Time]],":",Table1[[#This Row],[Time to hours]])</f>
        <v>21:0</v>
      </c>
      <c r="F189" t="s">
        <v>1118</v>
      </c>
      <c r="G189" t="s">
        <v>544</v>
      </c>
      <c r="H189" t="s">
        <v>740</v>
      </c>
      <c r="I189" t="s">
        <v>741</v>
      </c>
      <c r="J189" t="s">
        <v>87</v>
      </c>
      <c r="K189">
        <v>0</v>
      </c>
      <c r="L189">
        <v>0</v>
      </c>
      <c r="M189" t="str" cm="1">
        <f t="array" ref="M1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89">
        <f>IF(Table1[[#This Row],[Winning Team]]="Home team",1,0)</f>
        <v>0</v>
      </c>
      <c r="O189" t="s">
        <v>45</v>
      </c>
      <c r="P189" t="str" cm="1">
        <f t="array" ref="P1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89">
        <v>30600</v>
      </c>
      <c r="R189">
        <v>0</v>
      </c>
      <c r="S189">
        <v>0</v>
      </c>
      <c r="T189" t="s">
        <v>764</v>
      </c>
      <c r="U189" t="s">
        <v>765</v>
      </c>
      <c r="V189" t="s">
        <v>742</v>
      </c>
    </row>
    <row r="190" spans="1:22" x14ac:dyDescent="0.3">
      <c r="A190">
        <v>1998</v>
      </c>
      <c r="B190" s="1">
        <v>35966</v>
      </c>
      <c r="C190">
        <v>14</v>
      </c>
      <c r="D190">
        <v>30</v>
      </c>
      <c r="E190" t="str">
        <f>_xlfn.CONCAT(Table1[[#This Row],[Time]],":",Table1[[#This Row],[Time to hours]])</f>
        <v>14:30</v>
      </c>
      <c r="F190" t="s">
        <v>1116</v>
      </c>
      <c r="G190" t="s">
        <v>736</v>
      </c>
      <c r="H190" t="s">
        <v>723</v>
      </c>
      <c r="I190" t="s">
        <v>724</v>
      </c>
      <c r="J190" t="s">
        <v>737</v>
      </c>
      <c r="K190">
        <v>0</v>
      </c>
      <c r="L190">
        <v>1</v>
      </c>
      <c r="M190" t="str" cm="1">
        <f t="array" ref="M1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90">
        <f>IF(Table1[[#This Row],[Winning Team]]="Home team",1,0)</f>
        <v>0</v>
      </c>
      <c r="O190" t="s">
        <v>745</v>
      </c>
      <c r="P190" t="str" cm="1">
        <f t="array" ref="P1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190">
        <v>35500</v>
      </c>
      <c r="R190">
        <v>0</v>
      </c>
      <c r="S190">
        <v>0</v>
      </c>
      <c r="T190" t="s">
        <v>766</v>
      </c>
      <c r="U190" t="s">
        <v>722</v>
      </c>
      <c r="V190" t="s">
        <v>712</v>
      </c>
    </row>
    <row r="191" spans="1:22" x14ac:dyDescent="0.3">
      <c r="A191">
        <v>1998</v>
      </c>
      <c r="B191" s="1">
        <v>35966</v>
      </c>
      <c r="C191">
        <v>17</v>
      </c>
      <c r="D191">
        <v>30</v>
      </c>
      <c r="E191" t="str">
        <f>_xlfn.CONCAT(Table1[[#This Row],[Time]],":",Table1[[#This Row],[Time to hours]])</f>
        <v>17:30</v>
      </c>
      <c r="F191" t="s">
        <v>1117</v>
      </c>
      <c r="G191" t="s">
        <v>572</v>
      </c>
      <c r="H191" t="s">
        <v>140</v>
      </c>
      <c r="I191" t="s">
        <v>141</v>
      </c>
      <c r="J191" t="s">
        <v>25</v>
      </c>
      <c r="K191">
        <v>2</v>
      </c>
      <c r="L191">
        <v>2</v>
      </c>
      <c r="M191" t="str" cm="1">
        <f t="array" ref="M1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1">
        <f>IF(Table1[[#This Row],[Winning Team]]="Home team",1,0)</f>
        <v>0</v>
      </c>
      <c r="O191" t="s">
        <v>18</v>
      </c>
      <c r="P191" t="str" cm="1">
        <f t="array" ref="P1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1">
        <v>31800</v>
      </c>
      <c r="R191">
        <v>1</v>
      </c>
      <c r="S191">
        <v>0</v>
      </c>
      <c r="T191" t="s">
        <v>767</v>
      </c>
      <c r="U191" t="s">
        <v>739</v>
      </c>
      <c r="V191" t="s">
        <v>752</v>
      </c>
    </row>
    <row r="192" spans="1:22" x14ac:dyDescent="0.3">
      <c r="A192">
        <v>1998</v>
      </c>
      <c r="B192" s="1">
        <v>35967</v>
      </c>
      <c r="C192">
        <v>14</v>
      </c>
      <c r="D192">
        <v>30</v>
      </c>
      <c r="E192" t="str">
        <f>_xlfn.CONCAT(Table1[[#This Row],[Time]],":",Table1[[#This Row],[Time to hours]])</f>
        <v>14:30</v>
      </c>
      <c r="F192" t="s">
        <v>1116</v>
      </c>
      <c r="G192" t="s">
        <v>555</v>
      </c>
      <c r="H192" t="s">
        <v>714</v>
      </c>
      <c r="I192" t="s">
        <v>715</v>
      </c>
      <c r="J192" t="s">
        <v>81</v>
      </c>
      <c r="K192">
        <v>2</v>
      </c>
      <c r="L192">
        <v>2</v>
      </c>
      <c r="M192" t="str" cm="1">
        <f t="array" ref="M1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2">
        <f>IF(Table1[[#This Row],[Winning Team]]="Home team",1,0)</f>
        <v>0</v>
      </c>
      <c r="O192" t="s">
        <v>30</v>
      </c>
      <c r="P192" t="str" cm="1">
        <f t="array" ref="P1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2">
        <v>38100</v>
      </c>
      <c r="R192">
        <v>0</v>
      </c>
      <c r="S192">
        <v>1</v>
      </c>
      <c r="T192" t="s">
        <v>769</v>
      </c>
      <c r="U192" t="s">
        <v>735</v>
      </c>
      <c r="V192" t="s">
        <v>738</v>
      </c>
    </row>
    <row r="193" spans="1:22" x14ac:dyDescent="0.3">
      <c r="A193">
        <v>1998</v>
      </c>
      <c r="B193" s="1">
        <v>35967</v>
      </c>
      <c r="C193">
        <v>21</v>
      </c>
      <c r="D193">
        <v>0</v>
      </c>
      <c r="E193" t="str">
        <f>_xlfn.CONCAT(Table1[[#This Row],[Time]],":",Table1[[#This Row],[Time to hours]])</f>
        <v>21:0</v>
      </c>
      <c r="F193" t="s">
        <v>1118</v>
      </c>
      <c r="G193" t="s">
        <v>555</v>
      </c>
      <c r="H193" t="s">
        <v>728</v>
      </c>
      <c r="I193" t="s">
        <v>729</v>
      </c>
      <c r="J193" t="s">
        <v>24</v>
      </c>
      <c r="K193">
        <v>1</v>
      </c>
      <c r="L193">
        <v>2</v>
      </c>
      <c r="M193" t="str" cm="1">
        <f t="array" ref="M1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93">
        <f>IF(Table1[[#This Row],[Winning Team]]="Home team",1,0)</f>
        <v>0</v>
      </c>
      <c r="O193" t="s">
        <v>466</v>
      </c>
      <c r="P193" t="str" cm="1">
        <f t="array" ref="P1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Iran</v>
      </c>
      <c r="Q193">
        <v>39100</v>
      </c>
      <c r="R193">
        <v>0</v>
      </c>
      <c r="S193">
        <v>1</v>
      </c>
      <c r="T193" t="s">
        <v>771</v>
      </c>
      <c r="U193" t="s">
        <v>757</v>
      </c>
      <c r="V193" t="s">
        <v>747</v>
      </c>
    </row>
    <row r="194" spans="1:22" x14ac:dyDescent="0.3">
      <c r="A194">
        <v>1998</v>
      </c>
      <c r="B194" s="1">
        <v>35969</v>
      </c>
      <c r="C194">
        <v>16</v>
      </c>
      <c r="D194">
        <v>0</v>
      </c>
      <c r="E194" t="str">
        <f>_xlfn.CONCAT(Table1[[#This Row],[Time]],":",Table1[[#This Row],[Time to hours]])</f>
        <v>16:0</v>
      </c>
      <c r="F194" t="s">
        <v>1117</v>
      </c>
      <c r="G194" t="s">
        <v>429</v>
      </c>
      <c r="H194" t="s">
        <v>723</v>
      </c>
      <c r="I194" t="s">
        <v>724</v>
      </c>
      <c r="J194" t="s">
        <v>42</v>
      </c>
      <c r="K194">
        <v>1</v>
      </c>
      <c r="L194">
        <v>1</v>
      </c>
      <c r="M194" t="str" cm="1">
        <f t="array" ref="M1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4">
        <f>IF(Table1[[#This Row],[Winning Team]]="Home team",1,0)</f>
        <v>0</v>
      </c>
      <c r="O194" t="s">
        <v>481</v>
      </c>
      <c r="P194" t="str" cm="1">
        <f t="array" ref="P1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4">
        <v>35500</v>
      </c>
      <c r="R194">
        <v>1</v>
      </c>
      <c r="S194">
        <v>0</v>
      </c>
      <c r="T194" t="s">
        <v>755</v>
      </c>
      <c r="U194" t="s">
        <v>704</v>
      </c>
      <c r="V194" t="s">
        <v>703</v>
      </c>
    </row>
    <row r="195" spans="1:22" x14ac:dyDescent="0.3">
      <c r="A195">
        <v>1998</v>
      </c>
      <c r="B195" s="1">
        <v>35969</v>
      </c>
      <c r="C195">
        <v>21</v>
      </c>
      <c r="D195">
        <v>0</v>
      </c>
      <c r="E195" t="str">
        <f>_xlfn.CONCAT(Table1[[#This Row],[Time]],":",Table1[[#This Row],[Time to hours]])</f>
        <v>21:0</v>
      </c>
      <c r="F195" t="s">
        <v>1118</v>
      </c>
      <c r="G195" t="s">
        <v>430</v>
      </c>
      <c r="H195" t="s">
        <v>740</v>
      </c>
      <c r="I195" t="s">
        <v>741</v>
      </c>
      <c r="J195" t="s">
        <v>191</v>
      </c>
      <c r="K195">
        <v>0</v>
      </c>
      <c r="L195">
        <v>3</v>
      </c>
      <c r="M195" t="str" cm="1">
        <f t="array" ref="M1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95">
        <f>IF(Table1[[#This Row],[Winning Team]]="Home team",1,0)</f>
        <v>0</v>
      </c>
      <c r="O195" t="s">
        <v>364</v>
      </c>
      <c r="P195" t="str" cm="1">
        <f t="array" ref="P1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Morocco</v>
      </c>
      <c r="Q195">
        <v>30600</v>
      </c>
      <c r="R195">
        <v>0</v>
      </c>
      <c r="S195">
        <v>1</v>
      </c>
      <c r="T195" t="s">
        <v>694</v>
      </c>
      <c r="U195" t="s">
        <v>726</v>
      </c>
      <c r="V195" t="s">
        <v>731</v>
      </c>
    </row>
    <row r="196" spans="1:22" x14ac:dyDescent="0.3">
      <c r="A196">
        <v>1998</v>
      </c>
      <c r="B196" s="1">
        <v>35969</v>
      </c>
      <c r="C196">
        <v>21</v>
      </c>
      <c r="D196">
        <v>0</v>
      </c>
      <c r="E196" t="str">
        <f>_xlfn.CONCAT(Table1[[#This Row],[Time]],":",Table1[[#This Row],[Time to hours]])</f>
        <v>21:0</v>
      </c>
      <c r="F196" t="s">
        <v>1118</v>
      </c>
      <c r="G196" t="s">
        <v>430</v>
      </c>
      <c r="H196" t="s">
        <v>124</v>
      </c>
      <c r="I196" t="s">
        <v>125</v>
      </c>
      <c r="J196" t="s">
        <v>31</v>
      </c>
      <c r="K196">
        <v>1</v>
      </c>
      <c r="L196">
        <v>2</v>
      </c>
      <c r="M196" t="str" cm="1">
        <f t="array" ref="M1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96">
        <f>IF(Table1[[#This Row],[Winning Team]]="Home team",1,0)</f>
        <v>0</v>
      </c>
      <c r="O196" t="s">
        <v>126</v>
      </c>
      <c r="P196" t="str" cm="1">
        <f t="array" ref="P1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Norway</v>
      </c>
      <c r="Q196">
        <v>55000</v>
      </c>
      <c r="R196">
        <v>0</v>
      </c>
      <c r="S196">
        <v>0</v>
      </c>
      <c r="T196" t="s">
        <v>725</v>
      </c>
      <c r="U196" t="s">
        <v>734</v>
      </c>
      <c r="V196" t="s">
        <v>706</v>
      </c>
    </row>
    <row r="197" spans="1:22" x14ac:dyDescent="0.3">
      <c r="A197">
        <v>1998</v>
      </c>
      <c r="B197" s="1">
        <v>35970</v>
      </c>
      <c r="C197">
        <v>16</v>
      </c>
      <c r="D197">
        <v>0</v>
      </c>
      <c r="E197" t="str">
        <f>_xlfn.CONCAT(Table1[[#This Row],[Time]],":",Table1[[#This Row],[Time to hours]])</f>
        <v>16:0</v>
      </c>
      <c r="F197" t="s">
        <v>1117</v>
      </c>
      <c r="G197" t="s">
        <v>540</v>
      </c>
      <c r="H197" t="s">
        <v>140</v>
      </c>
      <c r="I197" t="s">
        <v>141</v>
      </c>
      <c r="J197" t="s">
        <v>719</v>
      </c>
      <c r="K197">
        <v>2</v>
      </c>
      <c r="L197">
        <v>2</v>
      </c>
      <c r="M197" t="str" cm="1">
        <f t="array" ref="M1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7">
        <f>IF(Table1[[#This Row],[Winning Team]]="Home team",1,0)</f>
        <v>0</v>
      </c>
      <c r="O197" t="s">
        <v>668</v>
      </c>
      <c r="P197" t="str" cm="1">
        <f t="array" ref="P1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7">
        <v>31800</v>
      </c>
      <c r="R197">
        <v>1</v>
      </c>
      <c r="S197">
        <v>1</v>
      </c>
      <c r="T197" t="s">
        <v>763</v>
      </c>
      <c r="U197" t="s">
        <v>742</v>
      </c>
      <c r="V197" t="s">
        <v>739</v>
      </c>
    </row>
    <row r="198" spans="1:22" x14ac:dyDescent="0.3">
      <c r="A198">
        <v>1998</v>
      </c>
      <c r="B198" s="1">
        <v>35970</v>
      </c>
      <c r="C198">
        <v>21</v>
      </c>
      <c r="D198">
        <v>0</v>
      </c>
      <c r="E198" t="str">
        <f>_xlfn.CONCAT(Table1[[#This Row],[Time]],":",Table1[[#This Row],[Time to hours]])</f>
        <v>21:0</v>
      </c>
      <c r="F198" t="s">
        <v>1118</v>
      </c>
      <c r="G198" t="s">
        <v>544</v>
      </c>
      <c r="H198" t="s">
        <v>119</v>
      </c>
      <c r="I198" t="s">
        <v>120</v>
      </c>
      <c r="J198" t="s">
        <v>680</v>
      </c>
      <c r="K198">
        <v>1</v>
      </c>
      <c r="L198">
        <v>3</v>
      </c>
      <c r="M198" t="str" cm="1">
        <f t="array" ref="M1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198">
        <f>IF(Table1[[#This Row],[Winning Team]]="Home team",1,0)</f>
        <v>0</v>
      </c>
      <c r="O198" t="s">
        <v>45</v>
      </c>
      <c r="P198" t="str" cm="1">
        <f t="array" ref="P1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198">
        <v>33500</v>
      </c>
      <c r="R198">
        <v>1</v>
      </c>
      <c r="S198">
        <v>1</v>
      </c>
      <c r="T198" t="s">
        <v>702</v>
      </c>
      <c r="U198" t="s">
        <v>752</v>
      </c>
      <c r="V198" t="s">
        <v>754</v>
      </c>
    </row>
    <row r="199" spans="1:22" x14ac:dyDescent="0.3">
      <c r="A199">
        <v>1998</v>
      </c>
      <c r="B199" s="1">
        <v>35971</v>
      </c>
      <c r="C199">
        <v>16</v>
      </c>
      <c r="D199">
        <v>0</v>
      </c>
      <c r="E199" t="str">
        <f>_xlfn.CONCAT(Table1[[#This Row],[Time]],":",Table1[[#This Row],[Time to hours]])</f>
        <v>16:0</v>
      </c>
      <c r="F199" t="s">
        <v>1117</v>
      </c>
      <c r="G199" t="s">
        <v>572</v>
      </c>
      <c r="H199" t="s">
        <v>106</v>
      </c>
      <c r="I199" t="s">
        <v>107</v>
      </c>
      <c r="J199" t="s">
        <v>25</v>
      </c>
      <c r="K199">
        <v>1</v>
      </c>
      <c r="L199">
        <v>1</v>
      </c>
      <c r="M199" t="str" cm="1">
        <f t="array" ref="M1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199">
        <f>IF(Table1[[#This Row],[Winning Team]]="Home team",1,0)</f>
        <v>0</v>
      </c>
      <c r="O199" t="s">
        <v>206</v>
      </c>
      <c r="P199" t="str" cm="1">
        <f t="array" ref="P1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199">
        <v>45500</v>
      </c>
      <c r="R199">
        <v>1</v>
      </c>
      <c r="S199">
        <v>0</v>
      </c>
      <c r="T199" t="s">
        <v>720</v>
      </c>
      <c r="U199" t="s">
        <v>721</v>
      </c>
      <c r="V199" t="s">
        <v>699</v>
      </c>
    </row>
    <row r="200" spans="1:22" x14ac:dyDescent="0.3">
      <c r="A200">
        <v>1998</v>
      </c>
      <c r="B200" s="1">
        <v>35971</v>
      </c>
      <c r="C200">
        <v>16</v>
      </c>
      <c r="D200">
        <v>0</v>
      </c>
      <c r="E200" t="str">
        <f>_xlfn.CONCAT(Table1[[#This Row],[Time]],":",Table1[[#This Row],[Time to hours]])</f>
        <v>16:0</v>
      </c>
      <c r="F200" t="s">
        <v>1117</v>
      </c>
      <c r="G200" t="s">
        <v>572</v>
      </c>
      <c r="H200" t="s">
        <v>740</v>
      </c>
      <c r="I200" t="s">
        <v>741</v>
      </c>
      <c r="J200" t="s">
        <v>69</v>
      </c>
      <c r="K200">
        <v>2</v>
      </c>
      <c r="L200">
        <v>2</v>
      </c>
      <c r="M200" t="str" cm="1">
        <f t="array" ref="M2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00">
        <f>IF(Table1[[#This Row],[Winning Team]]="Home team",1,0)</f>
        <v>0</v>
      </c>
      <c r="O200" t="s">
        <v>18</v>
      </c>
      <c r="P200" t="str" cm="1">
        <f t="array" ref="P2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00">
        <v>30600</v>
      </c>
      <c r="R200">
        <v>2</v>
      </c>
      <c r="S200">
        <v>0</v>
      </c>
      <c r="T200" t="s">
        <v>711</v>
      </c>
      <c r="U200" t="s">
        <v>698</v>
      </c>
      <c r="V200" t="s">
        <v>713</v>
      </c>
    </row>
    <row r="201" spans="1:22" x14ac:dyDescent="0.3">
      <c r="A201">
        <v>1998</v>
      </c>
      <c r="B201" s="1">
        <v>35971</v>
      </c>
      <c r="C201">
        <v>21</v>
      </c>
      <c r="D201">
        <v>0</v>
      </c>
      <c r="E201" t="str">
        <f>_xlfn.CONCAT(Table1[[#This Row],[Time]],":",Table1[[#This Row],[Time to hours]])</f>
        <v>21:0</v>
      </c>
      <c r="F201" t="s">
        <v>1118</v>
      </c>
      <c r="G201" t="s">
        <v>555</v>
      </c>
      <c r="H201" t="s">
        <v>723</v>
      </c>
      <c r="I201" t="s">
        <v>724</v>
      </c>
      <c r="J201" t="s">
        <v>24</v>
      </c>
      <c r="K201">
        <v>0</v>
      </c>
      <c r="L201">
        <v>1</v>
      </c>
      <c r="M201" t="str" cm="1">
        <f t="array" ref="M2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1">
        <f>IF(Table1[[#This Row],[Winning Team]]="Home team",1,0)</f>
        <v>0</v>
      </c>
      <c r="O201" t="s">
        <v>30</v>
      </c>
      <c r="P201" t="str" cm="1">
        <f t="array" ref="P2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201">
        <v>35500</v>
      </c>
      <c r="R201">
        <v>0</v>
      </c>
      <c r="S201">
        <v>1</v>
      </c>
      <c r="T201" t="s">
        <v>760</v>
      </c>
      <c r="U201" t="s">
        <v>712</v>
      </c>
      <c r="V201" t="s">
        <v>759</v>
      </c>
    </row>
    <row r="202" spans="1:22" x14ac:dyDescent="0.3">
      <c r="A202">
        <v>1998</v>
      </c>
      <c r="B202" s="1">
        <v>35972</v>
      </c>
      <c r="C202">
        <v>16</v>
      </c>
      <c r="D202">
        <v>0</v>
      </c>
      <c r="E202" t="str">
        <f>_xlfn.CONCAT(Table1[[#This Row],[Time]],":",Table1[[#This Row],[Time to hours]])</f>
        <v>16:0</v>
      </c>
      <c r="F202" t="s">
        <v>1117</v>
      </c>
      <c r="G202" t="s">
        <v>736</v>
      </c>
      <c r="H202" t="s">
        <v>728</v>
      </c>
      <c r="I202" t="s">
        <v>729</v>
      </c>
      <c r="J202" t="s">
        <v>737</v>
      </c>
      <c r="K202">
        <v>1</v>
      </c>
      <c r="L202">
        <v>2</v>
      </c>
      <c r="M202" t="str" cm="1">
        <f t="array" ref="M2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2">
        <f>IF(Table1[[#This Row],[Winning Team]]="Home team",1,0)</f>
        <v>0</v>
      </c>
      <c r="O202" t="s">
        <v>744</v>
      </c>
      <c r="P202" t="str" cm="1">
        <f t="array" ref="P2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Jamaica</v>
      </c>
      <c r="Q202">
        <v>39100</v>
      </c>
      <c r="R202">
        <v>0</v>
      </c>
      <c r="S202">
        <v>1</v>
      </c>
      <c r="T202" t="s">
        <v>730</v>
      </c>
      <c r="U202" t="s">
        <v>756</v>
      </c>
      <c r="V202" t="s">
        <v>706</v>
      </c>
    </row>
    <row r="203" spans="1:22" x14ac:dyDescent="0.3">
      <c r="A203">
        <v>1998</v>
      </c>
      <c r="B203" s="1">
        <v>35972</v>
      </c>
      <c r="C203">
        <v>21</v>
      </c>
      <c r="D203">
        <v>0</v>
      </c>
      <c r="E203" t="str">
        <f>_xlfn.CONCAT(Table1[[#This Row],[Time]],":",Table1[[#This Row],[Time to hours]])</f>
        <v>21:0</v>
      </c>
      <c r="F203" t="s">
        <v>1118</v>
      </c>
      <c r="G203" t="s">
        <v>749</v>
      </c>
      <c r="H203" t="s">
        <v>695</v>
      </c>
      <c r="I203" t="s">
        <v>696</v>
      </c>
      <c r="J203" t="s">
        <v>36</v>
      </c>
      <c r="K203">
        <v>1</v>
      </c>
      <c r="L203">
        <v>1</v>
      </c>
      <c r="M203" t="str" cm="1">
        <f t="array" ref="M2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03">
        <f>IF(Table1[[#This Row],[Winning Team]]="Home team",1,0)</f>
        <v>0</v>
      </c>
      <c r="O203" t="s">
        <v>440</v>
      </c>
      <c r="P203" t="str" cm="1">
        <f t="array" ref="P2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03">
        <v>77000</v>
      </c>
      <c r="R203">
        <v>0</v>
      </c>
      <c r="S203">
        <v>1</v>
      </c>
      <c r="T203" t="s">
        <v>761</v>
      </c>
      <c r="U203" t="s">
        <v>743</v>
      </c>
      <c r="V203" t="s">
        <v>727</v>
      </c>
    </row>
    <row r="204" spans="1:22" x14ac:dyDescent="0.3">
      <c r="A204">
        <v>1998</v>
      </c>
      <c r="B204" s="1">
        <v>35972</v>
      </c>
      <c r="C204">
        <v>21</v>
      </c>
      <c r="D204">
        <v>0</v>
      </c>
      <c r="E204" t="str">
        <f>_xlfn.CONCAT(Table1[[#This Row],[Time]],":",Table1[[#This Row],[Time to hours]])</f>
        <v>21:0</v>
      </c>
      <c r="F204" t="s">
        <v>1118</v>
      </c>
      <c r="G204" t="s">
        <v>749</v>
      </c>
      <c r="H204" t="s">
        <v>714</v>
      </c>
      <c r="I204" t="s">
        <v>715</v>
      </c>
      <c r="J204" t="s">
        <v>273</v>
      </c>
      <c r="K204">
        <v>0</v>
      </c>
      <c r="L204">
        <v>2</v>
      </c>
      <c r="M204" t="str" cm="1">
        <f t="array" ref="M2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4">
        <f>IF(Table1[[#This Row],[Winning Team]]="Home team",1,0)</f>
        <v>0</v>
      </c>
      <c r="O204" t="s">
        <v>153</v>
      </c>
      <c r="P204" t="str" cm="1">
        <f t="array" ref="P2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204">
        <v>38100</v>
      </c>
      <c r="R204">
        <v>0</v>
      </c>
      <c r="S204">
        <v>2</v>
      </c>
      <c r="T204" t="s">
        <v>640</v>
      </c>
      <c r="U204" t="s">
        <v>757</v>
      </c>
      <c r="V204" t="s">
        <v>710</v>
      </c>
    </row>
    <row r="205" spans="1:22" x14ac:dyDescent="0.3">
      <c r="A205">
        <v>1998</v>
      </c>
      <c r="B205" s="1">
        <v>35974</v>
      </c>
      <c r="C205">
        <v>21</v>
      </c>
      <c r="D205">
        <v>0</v>
      </c>
      <c r="E205" t="str">
        <f>_xlfn.CONCAT(Table1[[#This Row],[Time]],":",Table1[[#This Row],[Time to hours]])</f>
        <v>21:0</v>
      </c>
      <c r="F205" t="s">
        <v>1118</v>
      </c>
      <c r="G205" t="s">
        <v>588</v>
      </c>
      <c r="H205" t="s">
        <v>695</v>
      </c>
      <c r="I205" t="s">
        <v>696</v>
      </c>
      <c r="J205" t="s">
        <v>680</v>
      </c>
      <c r="K205">
        <v>1</v>
      </c>
      <c r="L205">
        <v>4</v>
      </c>
      <c r="M205" t="str" cm="1">
        <f t="array" ref="M2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5">
        <f>IF(Table1[[#This Row],[Winning Team]]="Home team",1,0)</f>
        <v>0</v>
      </c>
      <c r="O205" t="s">
        <v>575</v>
      </c>
      <c r="P205" t="str" cm="1">
        <f t="array" ref="P2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205">
        <v>77000</v>
      </c>
      <c r="R205">
        <v>0</v>
      </c>
      <c r="S205">
        <v>2</v>
      </c>
      <c r="T205" t="s">
        <v>771</v>
      </c>
      <c r="U205" t="s">
        <v>713</v>
      </c>
      <c r="V205" t="s">
        <v>698</v>
      </c>
    </row>
    <row r="206" spans="1:22" x14ac:dyDescent="0.3">
      <c r="A206">
        <v>1998</v>
      </c>
      <c r="B206" s="1">
        <v>35976</v>
      </c>
      <c r="C206">
        <v>16</v>
      </c>
      <c r="D206">
        <v>30</v>
      </c>
      <c r="E206" t="str">
        <f>_xlfn.CONCAT(Table1[[#This Row],[Time]],":",Table1[[#This Row],[Time to hours]])</f>
        <v>16:30</v>
      </c>
      <c r="F206" t="s">
        <v>1117</v>
      </c>
      <c r="G206" t="s">
        <v>588</v>
      </c>
      <c r="H206" t="s">
        <v>140</v>
      </c>
      <c r="I206" t="s">
        <v>141</v>
      </c>
      <c r="J206" t="s">
        <v>36</v>
      </c>
      <c r="K206">
        <v>0</v>
      </c>
      <c r="L206">
        <v>1</v>
      </c>
      <c r="M206" t="str" cm="1">
        <f t="array" ref="M2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6">
        <f>IF(Table1[[#This Row],[Winning Team]]="Home team",1,0)</f>
        <v>0</v>
      </c>
      <c r="O206" t="s">
        <v>745</v>
      </c>
      <c r="P206" t="str" cm="1">
        <f t="array" ref="P2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206">
        <v>31800</v>
      </c>
      <c r="R206">
        <v>0</v>
      </c>
      <c r="S206">
        <v>1</v>
      </c>
      <c r="T206" t="s">
        <v>716</v>
      </c>
      <c r="U206" t="s">
        <v>717</v>
      </c>
      <c r="V206" t="s">
        <v>721</v>
      </c>
    </row>
    <row r="207" spans="1:22" x14ac:dyDescent="0.3">
      <c r="A207">
        <v>1998</v>
      </c>
      <c r="B207" s="1">
        <v>35976</v>
      </c>
      <c r="C207">
        <v>21</v>
      </c>
      <c r="D207">
        <v>0</v>
      </c>
      <c r="E207" t="str">
        <f>_xlfn.CONCAT(Table1[[#This Row],[Time]],":",Table1[[#This Row],[Time to hours]])</f>
        <v>21:0</v>
      </c>
      <c r="F207" t="s">
        <v>1118</v>
      </c>
      <c r="G207" t="s">
        <v>588</v>
      </c>
      <c r="H207" t="s">
        <v>740</v>
      </c>
      <c r="I207" t="s">
        <v>741</v>
      </c>
      <c r="J207" t="s">
        <v>39</v>
      </c>
      <c r="K207">
        <v>2</v>
      </c>
      <c r="L207">
        <v>2</v>
      </c>
      <c r="M207" t="str" cm="1">
        <f t="array" ref="M2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07">
        <f>IF(Table1[[#This Row],[Winning Team]]="Home team",1,0)</f>
        <v>0</v>
      </c>
      <c r="O207" t="s">
        <v>153</v>
      </c>
      <c r="P207" t="str" cm="1">
        <f t="array" ref="P2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07">
        <v>30600</v>
      </c>
      <c r="R207">
        <v>0</v>
      </c>
      <c r="S207">
        <v>0</v>
      </c>
      <c r="T207" t="s">
        <v>769</v>
      </c>
      <c r="U207" t="s">
        <v>703</v>
      </c>
      <c r="V207" t="s">
        <v>752</v>
      </c>
    </row>
    <row r="208" spans="1:22" x14ac:dyDescent="0.3">
      <c r="A208">
        <v>1998</v>
      </c>
      <c r="B208" s="1">
        <v>35979</v>
      </c>
      <c r="C208">
        <v>16</v>
      </c>
      <c r="D208">
        <v>30</v>
      </c>
      <c r="E208" t="str">
        <f>_xlfn.CONCAT(Table1[[#This Row],[Time]],":",Table1[[#This Row],[Time to hours]])</f>
        <v>16:30</v>
      </c>
      <c r="F208" t="s">
        <v>1117</v>
      </c>
      <c r="G208" t="s">
        <v>102</v>
      </c>
      <c r="H208" t="s">
        <v>695</v>
      </c>
      <c r="I208" t="s">
        <v>696</v>
      </c>
      <c r="J208" t="s">
        <v>93</v>
      </c>
      <c r="K208">
        <v>0</v>
      </c>
      <c r="L208">
        <v>0</v>
      </c>
      <c r="M208" t="str" cm="1">
        <f t="array" ref="M2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08">
        <f>IF(Table1[[#This Row],[Winning Team]]="Home team",1,0)</f>
        <v>0</v>
      </c>
      <c r="O208" t="s">
        <v>17</v>
      </c>
      <c r="P208" t="str" cm="1">
        <f t="array" ref="P2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08">
        <v>77000</v>
      </c>
      <c r="R208">
        <v>0</v>
      </c>
      <c r="S208">
        <v>0</v>
      </c>
      <c r="T208" t="s">
        <v>767</v>
      </c>
      <c r="U208" t="s">
        <v>759</v>
      </c>
      <c r="V208" t="s">
        <v>747</v>
      </c>
    </row>
    <row r="209" spans="1:22" x14ac:dyDescent="0.3">
      <c r="A209">
        <v>1998</v>
      </c>
      <c r="B209" s="1">
        <v>35980</v>
      </c>
      <c r="C209">
        <v>21</v>
      </c>
      <c r="D209">
        <v>0</v>
      </c>
      <c r="E209" t="str">
        <f>_xlfn.CONCAT(Table1[[#This Row],[Time]],":",Table1[[#This Row],[Time to hours]])</f>
        <v>21:0</v>
      </c>
      <c r="F209" t="s">
        <v>1118</v>
      </c>
      <c r="G209" t="s">
        <v>102</v>
      </c>
      <c r="H209" t="s">
        <v>728</v>
      </c>
      <c r="I209" t="s">
        <v>729</v>
      </c>
      <c r="J209" t="s">
        <v>81</v>
      </c>
      <c r="K209">
        <v>0</v>
      </c>
      <c r="L209">
        <v>3</v>
      </c>
      <c r="M209" t="str" cm="1">
        <f t="array" ref="M2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09">
        <f>IF(Table1[[#This Row],[Winning Team]]="Home team",1,0)</f>
        <v>0</v>
      </c>
      <c r="O209" t="s">
        <v>745</v>
      </c>
      <c r="P209" t="str" cm="1">
        <f t="array" ref="P2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209">
        <v>39100</v>
      </c>
      <c r="R209">
        <v>0</v>
      </c>
      <c r="S209">
        <v>1</v>
      </c>
      <c r="T209" t="s">
        <v>770</v>
      </c>
      <c r="U209" t="s">
        <v>754</v>
      </c>
      <c r="V209" t="s">
        <v>738</v>
      </c>
    </row>
    <row r="210" spans="1:22" x14ac:dyDescent="0.3">
      <c r="A210">
        <v>1998</v>
      </c>
      <c r="B210" s="1">
        <v>35983</v>
      </c>
      <c r="C210">
        <v>21</v>
      </c>
      <c r="D210">
        <v>0</v>
      </c>
      <c r="E210" t="str">
        <f>_xlfn.CONCAT(Table1[[#This Row],[Time]],":",Table1[[#This Row],[Time to hours]])</f>
        <v>21:0</v>
      </c>
      <c r="F210" t="s">
        <v>1118</v>
      </c>
      <c r="G210" t="s">
        <v>50</v>
      </c>
      <c r="H210" t="s">
        <v>124</v>
      </c>
      <c r="I210" t="s">
        <v>125</v>
      </c>
      <c r="J210" t="s">
        <v>31</v>
      </c>
      <c r="K210">
        <v>1</v>
      </c>
      <c r="L210">
        <v>1</v>
      </c>
      <c r="M210" t="str" cm="1">
        <f t="array" ref="M2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10">
        <f>IF(Table1[[#This Row],[Winning Team]]="Home team",1,0)</f>
        <v>0</v>
      </c>
      <c r="O210" t="s">
        <v>69</v>
      </c>
      <c r="P210" t="str" cm="1">
        <f t="array" ref="P2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10">
        <v>54000</v>
      </c>
      <c r="R210">
        <v>0</v>
      </c>
      <c r="S210">
        <v>0</v>
      </c>
      <c r="T210" t="s">
        <v>694</v>
      </c>
      <c r="U210" t="s">
        <v>713</v>
      </c>
      <c r="V210" t="s">
        <v>752</v>
      </c>
    </row>
    <row r="211" spans="1:22" x14ac:dyDescent="0.3">
      <c r="A211">
        <v>1998</v>
      </c>
      <c r="B211" s="1">
        <v>35987</v>
      </c>
      <c r="C211">
        <v>21</v>
      </c>
      <c r="D211">
        <v>0</v>
      </c>
      <c r="E211" t="str">
        <f>_xlfn.CONCAT(Table1[[#This Row],[Time]],":",Table1[[#This Row],[Time to hours]])</f>
        <v>21:0</v>
      </c>
      <c r="F211" t="s">
        <v>1118</v>
      </c>
      <c r="G211" t="s">
        <v>104</v>
      </c>
      <c r="H211" t="s">
        <v>106</v>
      </c>
      <c r="I211" t="s">
        <v>107</v>
      </c>
      <c r="J211" t="s">
        <v>69</v>
      </c>
      <c r="K211">
        <v>1</v>
      </c>
      <c r="L211">
        <v>2</v>
      </c>
      <c r="M211" t="str" cm="1">
        <f t="array" ref="M2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1">
        <f>IF(Table1[[#This Row],[Winning Team]]="Home team",1,0)</f>
        <v>0</v>
      </c>
      <c r="O211" t="s">
        <v>745</v>
      </c>
      <c r="P211" t="str" cm="1">
        <f t="array" ref="P2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211">
        <v>45500</v>
      </c>
      <c r="R211">
        <v>1</v>
      </c>
      <c r="S211">
        <v>2</v>
      </c>
      <c r="T211" t="s">
        <v>708</v>
      </c>
      <c r="U211" t="s">
        <v>735</v>
      </c>
      <c r="V211" t="s">
        <v>731</v>
      </c>
    </row>
    <row r="212" spans="1:22" x14ac:dyDescent="0.3">
      <c r="A212">
        <v>1998</v>
      </c>
      <c r="B212" s="1">
        <v>35988</v>
      </c>
      <c r="C212">
        <v>21</v>
      </c>
      <c r="D212">
        <v>0</v>
      </c>
      <c r="E212" t="str">
        <f>_xlfn.CONCAT(Table1[[#This Row],[Time]],":",Table1[[#This Row],[Time to hours]])</f>
        <v>21:0</v>
      </c>
      <c r="F212" t="s">
        <v>1118</v>
      </c>
      <c r="G212" t="s">
        <v>51</v>
      </c>
      <c r="H212" t="s">
        <v>695</v>
      </c>
      <c r="I212" t="s">
        <v>696</v>
      </c>
      <c r="J212" t="s">
        <v>31</v>
      </c>
      <c r="K212">
        <v>0</v>
      </c>
      <c r="L212">
        <v>3</v>
      </c>
      <c r="M212" t="str" cm="1">
        <f t="array" ref="M2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2">
        <f>IF(Table1[[#This Row],[Winning Team]]="Home team",1,0)</f>
        <v>0</v>
      </c>
      <c r="O212" t="s">
        <v>17</v>
      </c>
      <c r="P212" t="str" cm="1">
        <f t="array" ref="P2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212">
        <v>80000</v>
      </c>
      <c r="R212">
        <v>0</v>
      </c>
      <c r="S212">
        <v>2</v>
      </c>
      <c r="T212" t="s">
        <v>753</v>
      </c>
      <c r="U212" t="s">
        <v>759</v>
      </c>
      <c r="V212" t="s">
        <v>712</v>
      </c>
    </row>
    <row r="213" spans="1:22" x14ac:dyDescent="0.3">
      <c r="A213">
        <v>2002</v>
      </c>
      <c r="B213" s="1">
        <v>37407</v>
      </c>
      <c r="C213">
        <v>20</v>
      </c>
      <c r="D213">
        <v>30</v>
      </c>
      <c r="E213" t="str">
        <f>_xlfn.CONCAT(Table1[[#This Row],[Time]],":",Table1[[#This Row],[Time to hours]])</f>
        <v>20:30</v>
      </c>
      <c r="F213" t="s">
        <v>1118</v>
      </c>
      <c r="G213" t="s">
        <v>430</v>
      </c>
      <c r="H213" t="s">
        <v>775</v>
      </c>
      <c r="I213" t="s">
        <v>776</v>
      </c>
      <c r="J213" t="s">
        <v>17</v>
      </c>
      <c r="K213">
        <v>0</v>
      </c>
      <c r="L213">
        <v>1</v>
      </c>
      <c r="M213" t="str" cm="1">
        <f t="array" ref="M2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3">
        <f>IF(Table1[[#This Row],[Winning Team]]="Home team",1,0)</f>
        <v>0</v>
      </c>
      <c r="O213" t="s">
        <v>777</v>
      </c>
      <c r="P213" t="str" cm="1">
        <f t="array" ref="P2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Senegal</v>
      </c>
      <c r="Q213">
        <v>62561</v>
      </c>
      <c r="R213">
        <v>0</v>
      </c>
      <c r="S213">
        <v>1</v>
      </c>
      <c r="T213" t="s">
        <v>694</v>
      </c>
      <c r="U213" t="s">
        <v>778</v>
      </c>
      <c r="V213" t="s">
        <v>779</v>
      </c>
    </row>
    <row r="214" spans="1:22" x14ac:dyDescent="0.3">
      <c r="A214">
        <v>2002</v>
      </c>
      <c r="B214" s="1">
        <v>37408</v>
      </c>
      <c r="C214">
        <v>18</v>
      </c>
      <c r="D214">
        <v>0</v>
      </c>
      <c r="E214" t="str">
        <f>_xlfn.CONCAT(Table1[[#This Row],[Time]],":",Table1[[#This Row],[Time to hours]])</f>
        <v>18:0</v>
      </c>
      <c r="F214" t="s">
        <v>1117</v>
      </c>
      <c r="G214" t="s">
        <v>430</v>
      </c>
      <c r="H214" t="s">
        <v>780</v>
      </c>
      <c r="I214" t="s">
        <v>781</v>
      </c>
      <c r="J214" t="s">
        <v>47</v>
      </c>
      <c r="K214">
        <v>1</v>
      </c>
      <c r="L214">
        <v>2</v>
      </c>
      <c r="M214" t="str" cm="1">
        <f t="array" ref="M2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4">
        <f>IF(Table1[[#This Row],[Winning Team]]="Home team",1,0)</f>
        <v>0</v>
      </c>
      <c r="O214" t="s">
        <v>575</v>
      </c>
      <c r="P214" t="str" cm="1">
        <f t="array" ref="P2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214">
        <v>30157</v>
      </c>
      <c r="R214">
        <v>0</v>
      </c>
      <c r="S214">
        <v>1</v>
      </c>
      <c r="T214" t="s">
        <v>782</v>
      </c>
      <c r="U214" t="s">
        <v>783</v>
      </c>
      <c r="V214" t="s">
        <v>706</v>
      </c>
    </row>
    <row r="215" spans="1:22" x14ac:dyDescent="0.3">
      <c r="A215">
        <v>2002</v>
      </c>
      <c r="B215" s="1">
        <v>37408</v>
      </c>
      <c r="C215">
        <v>15</v>
      </c>
      <c r="D215">
        <v>30</v>
      </c>
      <c r="E215" t="str">
        <f>_xlfn.CONCAT(Table1[[#This Row],[Time]],":",Table1[[#This Row],[Time to hours]])</f>
        <v>15:30</v>
      </c>
      <c r="F215" t="s">
        <v>1116</v>
      </c>
      <c r="G215" t="s">
        <v>572</v>
      </c>
      <c r="H215" t="s">
        <v>784</v>
      </c>
      <c r="I215" t="s">
        <v>785</v>
      </c>
      <c r="J215" t="s">
        <v>614</v>
      </c>
      <c r="K215">
        <v>1</v>
      </c>
      <c r="L215">
        <v>1</v>
      </c>
      <c r="M215" t="str" cm="1">
        <f t="array" ref="M2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15">
        <f>IF(Table1[[#This Row],[Winning Team]]="Home team",1,0)</f>
        <v>0</v>
      </c>
      <c r="O215" t="s">
        <v>481</v>
      </c>
      <c r="P215" t="str" cm="1">
        <f t="array" ref="P2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15">
        <v>33679</v>
      </c>
      <c r="R215">
        <v>0</v>
      </c>
      <c r="S215">
        <v>1</v>
      </c>
      <c r="T215" t="s">
        <v>786</v>
      </c>
      <c r="U215" t="s">
        <v>787</v>
      </c>
      <c r="V215" t="s">
        <v>788</v>
      </c>
    </row>
    <row r="216" spans="1:22" x14ac:dyDescent="0.3">
      <c r="A216">
        <v>2002</v>
      </c>
      <c r="B216" s="1">
        <v>37409</v>
      </c>
      <c r="C216">
        <v>16</v>
      </c>
      <c r="D216">
        <v>30</v>
      </c>
      <c r="E216" t="str">
        <f>_xlfn.CONCAT(Table1[[#This Row],[Time]],":",Table1[[#This Row],[Time to hours]])</f>
        <v>16:30</v>
      </c>
      <c r="F216" t="s">
        <v>1117</v>
      </c>
      <c r="G216" t="s">
        <v>429</v>
      </c>
      <c r="H216" t="s">
        <v>799</v>
      </c>
      <c r="I216" t="s">
        <v>800</v>
      </c>
      <c r="J216" t="s">
        <v>45</v>
      </c>
      <c r="K216">
        <v>2</v>
      </c>
      <c r="L216">
        <v>2</v>
      </c>
      <c r="M216" t="str" cm="1">
        <f t="array" ref="M2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16">
        <f>IF(Table1[[#This Row],[Winning Team]]="Home team",1,0)</f>
        <v>0</v>
      </c>
      <c r="O216" t="s">
        <v>719</v>
      </c>
      <c r="P216" t="str" cm="1">
        <f t="array" ref="P2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16">
        <v>25186</v>
      </c>
      <c r="R216">
        <v>1</v>
      </c>
      <c r="S216">
        <v>0</v>
      </c>
      <c r="T216" t="s">
        <v>801</v>
      </c>
      <c r="U216" t="s">
        <v>802</v>
      </c>
      <c r="V216" t="s">
        <v>803</v>
      </c>
    </row>
    <row r="217" spans="1:22" x14ac:dyDescent="0.3">
      <c r="A217">
        <v>2002</v>
      </c>
      <c r="B217" s="1">
        <v>37409</v>
      </c>
      <c r="C217">
        <v>18</v>
      </c>
      <c r="D217">
        <v>30</v>
      </c>
      <c r="E217" t="str">
        <f>_xlfn.CONCAT(Table1[[#This Row],[Time]],":",Table1[[#This Row],[Time to hours]])</f>
        <v>18:30</v>
      </c>
      <c r="F217" t="s">
        <v>1117</v>
      </c>
      <c r="G217" t="s">
        <v>555</v>
      </c>
      <c r="H217" t="s">
        <v>804</v>
      </c>
      <c r="I217" t="s">
        <v>805</v>
      </c>
      <c r="J217" t="s">
        <v>153</v>
      </c>
      <c r="K217">
        <v>1</v>
      </c>
      <c r="L217">
        <v>1</v>
      </c>
      <c r="M217" t="str" cm="1">
        <f t="array" ref="M2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17">
        <f>IF(Table1[[#This Row],[Winning Team]]="Home team",1,0)</f>
        <v>0</v>
      </c>
      <c r="O217" t="s">
        <v>75</v>
      </c>
      <c r="P217" t="str" cm="1">
        <f t="array" ref="P2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17">
        <v>52721</v>
      </c>
      <c r="R217">
        <v>1</v>
      </c>
      <c r="S217">
        <v>0</v>
      </c>
      <c r="T217" t="s">
        <v>806</v>
      </c>
      <c r="U217" t="s">
        <v>807</v>
      </c>
      <c r="V217" t="s">
        <v>727</v>
      </c>
    </row>
    <row r="218" spans="1:22" x14ac:dyDescent="0.3">
      <c r="A218">
        <v>2002</v>
      </c>
      <c r="B218" s="1">
        <v>37410</v>
      </c>
      <c r="C218">
        <v>15</v>
      </c>
      <c r="D218">
        <v>30</v>
      </c>
      <c r="E218" t="str">
        <f>_xlfn.CONCAT(Table1[[#This Row],[Time]],":",Table1[[#This Row],[Time to hours]])</f>
        <v>15:30</v>
      </c>
      <c r="F218" t="s">
        <v>1116</v>
      </c>
      <c r="G218" t="s">
        <v>749</v>
      </c>
      <c r="H218" t="s">
        <v>784</v>
      </c>
      <c r="I218" t="s">
        <v>785</v>
      </c>
      <c r="J218" t="s">
        <v>745</v>
      </c>
      <c r="K218">
        <v>0</v>
      </c>
      <c r="L218">
        <v>1</v>
      </c>
      <c r="M218" t="str" cm="1">
        <f t="array" ref="M2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8">
        <f>IF(Table1[[#This Row],[Winning Team]]="Home team",1,0)</f>
        <v>0</v>
      </c>
      <c r="O218" t="s">
        <v>18</v>
      </c>
      <c r="P218" t="str" cm="1">
        <f t="array" ref="P2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218">
        <v>32239</v>
      </c>
      <c r="R218">
        <v>0</v>
      </c>
      <c r="S218">
        <v>0</v>
      </c>
      <c r="T218" t="s">
        <v>821</v>
      </c>
      <c r="U218" t="s">
        <v>822</v>
      </c>
      <c r="V218" t="s">
        <v>823</v>
      </c>
    </row>
    <row r="219" spans="1:22" x14ac:dyDescent="0.3">
      <c r="A219">
        <v>2002</v>
      </c>
      <c r="B219" s="1">
        <v>37411</v>
      </c>
      <c r="C219">
        <v>15</v>
      </c>
      <c r="D219">
        <v>30</v>
      </c>
      <c r="E219" t="str">
        <f>_xlfn.CONCAT(Table1[[#This Row],[Time]],":",Table1[[#This Row],[Time to hours]])</f>
        <v>15:30</v>
      </c>
      <c r="F219" t="s">
        <v>1116</v>
      </c>
      <c r="G219" t="s">
        <v>540</v>
      </c>
      <c r="H219" t="s">
        <v>808</v>
      </c>
      <c r="I219" t="s">
        <v>809</v>
      </c>
      <c r="J219" t="s">
        <v>824</v>
      </c>
      <c r="K219">
        <v>0</v>
      </c>
      <c r="L219">
        <v>2</v>
      </c>
      <c r="M219" t="str" cm="1">
        <f t="array" ref="M2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19">
        <f>IF(Table1[[#This Row],[Winning Team]]="Home team",1,0)</f>
        <v>0</v>
      </c>
      <c r="O219" t="s">
        <v>608</v>
      </c>
      <c r="P219" t="str" cm="1">
        <f t="array" ref="P2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Costa Rica</v>
      </c>
      <c r="Q219">
        <v>27217</v>
      </c>
      <c r="R219">
        <v>0</v>
      </c>
      <c r="S219">
        <v>0</v>
      </c>
      <c r="T219" t="s">
        <v>825</v>
      </c>
      <c r="U219" t="s">
        <v>826</v>
      </c>
      <c r="V219" t="s">
        <v>827</v>
      </c>
    </row>
    <row r="220" spans="1:22" x14ac:dyDescent="0.3">
      <c r="A220">
        <v>2002</v>
      </c>
      <c r="B220" s="1">
        <v>37411</v>
      </c>
      <c r="C220">
        <v>18</v>
      </c>
      <c r="D220">
        <v>0</v>
      </c>
      <c r="E220" t="str">
        <f>_xlfn.CONCAT(Table1[[#This Row],[Time]],":",Table1[[#This Row],[Time to hours]])</f>
        <v>18:0</v>
      </c>
      <c r="F220" t="s">
        <v>1117</v>
      </c>
      <c r="G220" t="s">
        <v>736</v>
      </c>
      <c r="H220" t="s">
        <v>804</v>
      </c>
      <c r="I220" t="s">
        <v>805</v>
      </c>
      <c r="J220" t="s">
        <v>737</v>
      </c>
      <c r="K220">
        <v>2</v>
      </c>
      <c r="L220">
        <v>2</v>
      </c>
      <c r="M220" t="str" cm="1">
        <f t="array" ref="M2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0">
        <f>IF(Table1[[#This Row],[Winning Team]]="Home team",1,0)</f>
        <v>0</v>
      </c>
      <c r="O220" t="s">
        <v>25</v>
      </c>
      <c r="P220" t="str" cm="1">
        <f t="array" ref="P2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0">
        <v>55256</v>
      </c>
      <c r="R220">
        <v>0</v>
      </c>
      <c r="S220">
        <v>0</v>
      </c>
      <c r="T220" t="s">
        <v>828</v>
      </c>
      <c r="U220" t="s">
        <v>829</v>
      </c>
      <c r="V220" t="s">
        <v>727</v>
      </c>
    </row>
    <row r="221" spans="1:22" x14ac:dyDescent="0.3">
      <c r="A221">
        <v>2002</v>
      </c>
      <c r="B221" s="1">
        <v>37412</v>
      </c>
      <c r="C221">
        <v>20</v>
      </c>
      <c r="D221">
        <v>30</v>
      </c>
      <c r="E221" t="str">
        <f>_xlfn.CONCAT(Table1[[#This Row],[Time]],":",Table1[[#This Row],[Time to hours]])</f>
        <v>20:30</v>
      </c>
      <c r="F221" t="s">
        <v>1118</v>
      </c>
      <c r="G221" t="s">
        <v>572</v>
      </c>
      <c r="H221" t="s">
        <v>794</v>
      </c>
      <c r="I221" t="s">
        <v>795</v>
      </c>
      <c r="J221" t="s">
        <v>81</v>
      </c>
      <c r="K221">
        <v>1</v>
      </c>
      <c r="L221">
        <v>1</v>
      </c>
      <c r="M221" t="str" cm="1">
        <f t="array" ref="M2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1">
        <f>IF(Table1[[#This Row],[Winning Team]]="Home team",1,0)</f>
        <v>0</v>
      </c>
      <c r="O221" t="s">
        <v>614</v>
      </c>
      <c r="P221" t="str" cm="1">
        <f t="array" ref="P2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1">
        <v>35854</v>
      </c>
      <c r="R221">
        <v>1</v>
      </c>
      <c r="S221">
        <v>0</v>
      </c>
      <c r="T221" t="s">
        <v>769</v>
      </c>
      <c r="U221" t="s">
        <v>841</v>
      </c>
      <c r="V221" t="s">
        <v>756</v>
      </c>
    </row>
    <row r="222" spans="1:22" x14ac:dyDescent="0.3">
      <c r="A222">
        <v>2002</v>
      </c>
      <c r="B222" s="1">
        <v>37413</v>
      </c>
      <c r="C222">
        <v>15</v>
      </c>
      <c r="D222">
        <v>30</v>
      </c>
      <c r="E222" t="str">
        <f>_xlfn.CONCAT(Table1[[#This Row],[Time]],":",Table1[[#This Row],[Time to hours]])</f>
        <v>15:30</v>
      </c>
      <c r="F222" t="s">
        <v>1116</v>
      </c>
      <c r="G222" t="s">
        <v>430</v>
      </c>
      <c r="H222" t="s">
        <v>842</v>
      </c>
      <c r="I222" t="s">
        <v>843</v>
      </c>
      <c r="J222" t="s">
        <v>575</v>
      </c>
      <c r="K222">
        <v>1</v>
      </c>
      <c r="L222">
        <v>1</v>
      </c>
      <c r="M222" t="str" cm="1">
        <f t="array" ref="M2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2">
        <f>IF(Table1[[#This Row],[Winning Team]]="Home team",1,0)</f>
        <v>0</v>
      </c>
      <c r="O222" t="s">
        <v>777</v>
      </c>
      <c r="P222" t="str" cm="1">
        <f t="array" ref="P2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2">
        <v>43500</v>
      </c>
      <c r="R222">
        <v>1</v>
      </c>
      <c r="S222">
        <v>0</v>
      </c>
      <c r="T222" t="s">
        <v>844</v>
      </c>
      <c r="U222" t="s">
        <v>845</v>
      </c>
      <c r="V222" t="s">
        <v>815</v>
      </c>
    </row>
    <row r="223" spans="1:22" x14ac:dyDescent="0.3">
      <c r="A223">
        <v>2002</v>
      </c>
      <c r="B223" s="1">
        <v>37413</v>
      </c>
      <c r="C223">
        <v>20</v>
      </c>
      <c r="D223">
        <v>30</v>
      </c>
      <c r="E223" t="str">
        <f>_xlfn.CONCAT(Table1[[#This Row],[Time]],":",Table1[[#This Row],[Time to hours]])</f>
        <v>20:30</v>
      </c>
      <c r="F223" t="s">
        <v>1118</v>
      </c>
      <c r="G223" t="s">
        <v>430</v>
      </c>
      <c r="H223" t="s">
        <v>799</v>
      </c>
      <c r="I223" t="s">
        <v>800</v>
      </c>
      <c r="J223" t="s">
        <v>17</v>
      </c>
      <c r="K223">
        <v>0</v>
      </c>
      <c r="L223">
        <v>0</v>
      </c>
      <c r="M223" t="str" cm="1">
        <f t="array" ref="M2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3">
        <f>IF(Table1[[#This Row],[Winning Team]]="Home team",1,0)</f>
        <v>0</v>
      </c>
      <c r="O223" t="s">
        <v>47</v>
      </c>
      <c r="P223" t="str" cm="1">
        <f t="array" ref="P2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3">
        <v>38289</v>
      </c>
      <c r="R223">
        <v>0</v>
      </c>
      <c r="S223">
        <v>0</v>
      </c>
      <c r="T223" t="s">
        <v>848</v>
      </c>
      <c r="U223" t="s">
        <v>816</v>
      </c>
      <c r="V223" t="s">
        <v>803</v>
      </c>
    </row>
    <row r="224" spans="1:22" x14ac:dyDescent="0.3">
      <c r="A224">
        <v>2002</v>
      </c>
      <c r="B224" s="1">
        <v>37414</v>
      </c>
      <c r="C224">
        <v>20</v>
      </c>
      <c r="D224">
        <v>30</v>
      </c>
      <c r="E224" t="str">
        <f>_xlfn.CONCAT(Table1[[#This Row],[Time]],":",Table1[[#This Row],[Time to hours]])</f>
        <v>20:30</v>
      </c>
      <c r="F224" t="s">
        <v>1118</v>
      </c>
      <c r="G224" t="s">
        <v>555</v>
      </c>
      <c r="H224" t="s">
        <v>789</v>
      </c>
      <c r="I224" t="s">
        <v>790</v>
      </c>
      <c r="J224" t="s">
        <v>39</v>
      </c>
      <c r="K224">
        <v>0</v>
      </c>
      <c r="L224">
        <v>1</v>
      </c>
      <c r="M224" t="str" cm="1">
        <f t="array" ref="M2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24">
        <f>IF(Table1[[#This Row],[Winning Team]]="Home team",1,0)</f>
        <v>0</v>
      </c>
      <c r="O224" t="s">
        <v>153</v>
      </c>
      <c r="P224" t="str" cm="1">
        <f t="array" ref="P2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224">
        <v>35927</v>
      </c>
      <c r="R224">
        <v>0</v>
      </c>
      <c r="S224">
        <v>1</v>
      </c>
      <c r="T224" t="s">
        <v>733</v>
      </c>
      <c r="U224" t="s">
        <v>819</v>
      </c>
      <c r="V224" t="s">
        <v>850</v>
      </c>
    </row>
    <row r="225" spans="1:22" x14ac:dyDescent="0.3">
      <c r="A225">
        <v>2002</v>
      </c>
      <c r="B225" s="1">
        <v>37415</v>
      </c>
      <c r="C225">
        <v>18</v>
      </c>
      <c r="D225">
        <v>0</v>
      </c>
      <c r="E225" t="str">
        <f>_xlfn.CONCAT(Table1[[#This Row],[Time]],":",Table1[[#This Row],[Time to hours]])</f>
        <v>18:0</v>
      </c>
      <c r="F225" t="s">
        <v>1117</v>
      </c>
      <c r="G225" t="s">
        <v>749</v>
      </c>
      <c r="H225" t="s">
        <v>794</v>
      </c>
      <c r="I225" t="s">
        <v>795</v>
      </c>
      <c r="J225" t="s">
        <v>93</v>
      </c>
      <c r="K225">
        <v>1</v>
      </c>
      <c r="L225">
        <v>2</v>
      </c>
      <c r="M225" t="str" cm="1">
        <f t="array" ref="M2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25">
        <f>IF(Table1[[#This Row],[Winning Team]]="Home team",1,0)</f>
        <v>0</v>
      </c>
      <c r="O225" t="s">
        <v>745</v>
      </c>
      <c r="P225" t="str" cm="1">
        <f t="array" ref="P2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225">
        <v>36472</v>
      </c>
      <c r="R225">
        <v>0</v>
      </c>
      <c r="S225">
        <v>0</v>
      </c>
      <c r="T225" t="s">
        <v>859</v>
      </c>
      <c r="U225" t="s">
        <v>820</v>
      </c>
      <c r="V225" t="s">
        <v>841</v>
      </c>
    </row>
    <row r="226" spans="1:22" x14ac:dyDescent="0.3">
      <c r="A226">
        <v>2002</v>
      </c>
      <c r="B226" s="1">
        <v>37416</v>
      </c>
      <c r="C226">
        <v>18</v>
      </c>
      <c r="D226">
        <v>0</v>
      </c>
      <c r="E226" t="str">
        <f>_xlfn.CONCAT(Table1[[#This Row],[Time]],":",Table1[[#This Row],[Time to hours]])</f>
        <v>18:0</v>
      </c>
      <c r="F226" t="s">
        <v>1117</v>
      </c>
      <c r="G226" t="s">
        <v>540</v>
      </c>
      <c r="H226" t="s">
        <v>860</v>
      </c>
      <c r="I226" t="s">
        <v>861</v>
      </c>
      <c r="J226" t="s">
        <v>608</v>
      </c>
      <c r="K226">
        <v>1</v>
      </c>
      <c r="L226">
        <v>1</v>
      </c>
      <c r="M226" t="str" cm="1">
        <f t="array" ref="M2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6">
        <f>IF(Table1[[#This Row],[Winning Team]]="Home team",1,0)</f>
        <v>0</v>
      </c>
      <c r="O226" t="s">
        <v>203</v>
      </c>
      <c r="P226" t="str" cm="1">
        <f t="array" ref="P2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6">
        <v>42299</v>
      </c>
      <c r="R226">
        <v>0</v>
      </c>
      <c r="S226">
        <v>0</v>
      </c>
      <c r="T226" t="s">
        <v>862</v>
      </c>
      <c r="U226" t="s">
        <v>706</v>
      </c>
      <c r="V226" t="s">
        <v>854</v>
      </c>
    </row>
    <row r="227" spans="1:22" x14ac:dyDescent="0.3">
      <c r="A227">
        <v>2002</v>
      </c>
      <c r="B227" s="1">
        <v>37417</v>
      </c>
      <c r="C227">
        <v>15</v>
      </c>
      <c r="D227">
        <v>30</v>
      </c>
      <c r="E227" t="str">
        <f>_xlfn.CONCAT(Table1[[#This Row],[Time]],":",Table1[[#This Row],[Time to hours]])</f>
        <v>15:30</v>
      </c>
      <c r="F227" t="s">
        <v>1116</v>
      </c>
      <c r="G227" t="s">
        <v>544</v>
      </c>
      <c r="H227" t="s">
        <v>842</v>
      </c>
      <c r="I227" t="s">
        <v>843</v>
      </c>
      <c r="J227" t="s">
        <v>206</v>
      </c>
      <c r="K227">
        <v>1</v>
      </c>
      <c r="L227">
        <v>1</v>
      </c>
      <c r="M227" t="str" cm="1">
        <f t="array" ref="M2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7">
        <f>IF(Table1[[#This Row],[Winning Team]]="Home team",1,0)</f>
        <v>0</v>
      </c>
      <c r="O227" t="s">
        <v>24</v>
      </c>
      <c r="P227" t="str" cm="1">
        <f t="array" ref="P2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7">
        <v>60778</v>
      </c>
      <c r="R227">
        <v>0</v>
      </c>
      <c r="S227">
        <v>1</v>
      </c>
      <c r="T227" t="s">
        <v>771</v>
      </c>
      <c r="U227" t="s">
        <v>813</v>
      </c>
      <c r="V227" t="s">
        <v>812</v>
      </c>
    </row>
    <row r="228" spans="1:22" x14ac:dyDescent="0.3">
      <c r="A228">
        <v>2002</v>
      </c>
      <c r="B228" s="1">
        <v>37417</v>
      </c>
      <c r="C228">
        <v>18</v>
      </c>
      <c r="D228">
        <v>0</v>
      </c>
      <c r="E228" t="str">
        <f>_xlfn.CONCAT(Table1[[#This Row],[Time]],":",Table1[[#This Row],[Time to hours]])</f>
        <v>18:0</v>
      </c>
      <c r="F228" t="s">
        <v>1117</v>
      </c>
      <c r="G228" t="s">
        <v>736</v>
      </c>
      <c r="H228" t="s">
        <v>869</v>
      </c>
      <c r="I228" t="s">
        <v>870</v>
      </c>
      <c r="J228" t="s">
        <v>440</v>
      </c>
      <c r="K228">
        <v>1</v>
      </c>
      <c r="L228">
        <v>1</v>
      </c>
      <c r="M228" t="str" cm="1">
        <f t="array" ref="M2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8">
        <f>IF(Table1[[#This Row],[Winning Team]]="Home team",1,0)</f>
        <v>0</v>
      </c>
      <c r="O228" t="s">
        <v>25</v>
      </c>
      <c r="P228" t="str" cm="1">
        <f t="array" ref="P2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8">
        <v>39700</v>
      </c>
      <c r="R228">
        <v>1</v>
      </c>
      <c r="S228">
        <v>1</v>
      </c>
      <c r="T228" t="s">
        <v>871</v>
      </c>
      <c r="U228" t="s">
        <v>836</v>
      </c>
      <c r="V228" t="s">
        <v>822</v>
      </c>
    </row>
    <row r="229" spans="1:22" x14ac:dyDescent="0.3">
      <c r="A229">
        <v>2002</v>
      </c>
      <c r="B229" s="1">
        <v>37418</v>
      </c>
      <c r="C229">
        <v>15</v>
      </c>
      <c r="D229">
        <v>30</v>
      </c>
      <c r="E229" t="str">
        <f>_xlfn.CONCAT(Table1[[#This Row],[Time]],":",Table1[[#This Row],[Time to hours]])</f>
        <v>15:30</v>
      </c>
      <c r="F229" t="s">
        <v>1116</v>
      </c>
      <c r="G229" t="s">
        <v>430</v>
      </c>
      <c r="H229" t="s">
        <v>837</v>
      </c>
      <c r="I229" t="s">
        <v>838</v>
      </c>
      <c r="J229" t="s">
        <v>777</v>
      </c>
      <c r="K229">
        <v>3</v>
      </c>
      <c r="L229">
        <v>3</v>
      </c>
      <c r="M229" t="str" cm="1">
        <f t="array" ref="M2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29">
        <f>IF(Table1[[#This Row],[Winning Team]]="Home team",1,0)</f>
        <v>0</v>
      </c>
      <c r="O229" t="s">
        <v>47</v>
      </c>
      <c r="P229" t="str" cm="1">
        <f t="array" ref="P2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29">
        <v>33681</v>
      </c>
      <c r="R229">
        <v>3</v>
      </c>
      <c r="S229">
        <v>0</v>
      </c>
      <c r="T229" t="s">
        <v>872</v>
      </c>
      <c r="U229" t="s">
        <v>827</v>
      </c>
      <c r="V229" t="s">
        <v>845</v>
      </c>
    </row>
    <row r="230" spans="1:22" x14ac:dyDescent="0.3">
      <c r="A230">
        <v>2002</v>
      </c>
      <c r="B230" s="1">
        <v>37418</v>
      </c>
      <c r="C230">
        <v>20</v>
      </c>
      <c r="D230">
        <v>30</v>
      </c>
      <c r="E230" t="str">
        <f>_xlfn.CONCAT(Table1[[#This Row],[Time]],":",Table1[[#This Row],[Time to hours]])</f>
        <v>20:30</v>
      </c>
      <c r="F230" t="s">
        <v>1118</v>
      </c>
      <c r="G230" t="s">
        <v>572</v>
      </c>
      <c r="H230" t="s">
        <v>863</v>
      </c>
      <c r="I230" t="s">
        <v>864</v>
      </c>
      <c r="J230" t="s">
        <v>668</v>
      </c>
      <c r="K230">
        <v>0</v>
      </c>
      <c r="L230">
        <v>3</v>
      </c>
      <c r="M230" t="str" cm="1">
        <f t="array" ref="M2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0">
        <f>IF(Table1[[#This Row],[Winning Team]]="Home team",1,0)</f>
        <v>0</v>
      </c>
      <c r="O230" t="s">
        <v>614</v>
      </c>
      <c r="P230" t="str" cm="1">
        <f t="array" ref="P2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rn"&gt;Republic of Ireland</v>
      </c>
      <c r="Q230">
        <v>65320</v>
      </c>
      <c r="R230">
        <v>0</v>
      </c>
      <c r="S230">
        <v>1</v>
      </c>
      <c r="T230" t="s">
        <v>873</v>
      </c>
      <c r="U230" t="s">
        <v>847</v>
      </c>
      <c r="V230" t="s">
        <v>797</v>
      </c>
    </row>
    <row r="231" spans="1:22" x14ac:dyDescent="0.3">
      <c r="A231">
        <v>2002</v>
      </c>
      <c r="B231" s="1">
        <v>37418</v>
      </c>
      <c r="C231">
        <v>20</v>
      </c>
      <c r="D231">
        <v>30</v>
      </c>
      <c r="E231" t="str">
        <f>_xlfn.CONCAT(Table1[[#This Row],[Time]],":",Table1[[#This Row],[Time to hours]])</f>
        <v>20:30</v>
      </c>
      <c r="F231" t="s">
        <v>1118</v>
      </c>
      <c r="G231" t="s">
        <v>572</v>
      </c>
      <c r="H231" t="s">
        <v>874</v>
      </c>
      <c r="I231" t="s">
        <v>875</v>
      </c>
      <c r="J231" t="s">
        <v>481</v>
      </c>
      <c r="K231">
        <v>0</v>
      </c>
      <c r="L231">
        <v>2</v>
      </c>
      <c r="M231" t="str" cm="1">
        <f t="array" ref="M2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1">
        <f>IF(Table1[[#This Row],[Winning Team]]="Home team",1,0)</f>
        <v>0</v>
      </c>
      <c r="O231" t="s">
        <v>81</v>
      </c>
      <c r="P231" t="str" cm="1">
        <f t="array" ref="P2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231">
        <v>47085</v>
      </c>
      <c r="R231">
        <v>0</v>
      </c>
      <c r="S231">
        <v>0</v>
      </c>
      <c r="T231" t="s">
        <v>876</v>
      </c>
      <c r="U231" t="s">
        <v>850</v>
      </c>
      <c r="V231" t="s">
        <v>807</v>
      </c>
    </row>
    <row r="232" spans="1:22" x14ac:dyDescent="0.3">
      <c r="A232">
        <v>2002</v>
      </c>
      <c r="B232" s="1">
        <v>37419</v>
      </c>
      <c r="C232">
        <v>15</v>
      </c>
      <c r="D232">
        <v>30</v>
      </c>
      <c r="E232" t="str">
        <f>_xlfn.CONCAT(Table1[[#This Row],[Time]],":",Table1[[#This Row],[Time to hours]])</f>
        <v>15:30</v>
      </c>
      <c r="F232" t="s">
        <v>1116</v>
      </c>
      <c r="G232" t="s">
        <v>555</v>
      </c>
      <c r="H232" t="s">
        <v>866</v>
      </c>
      <c r="I232" t="s">
        <v>867</v>
      </c>
      <c r="J232" t="s">
        <v>75</v>
      </c>
      <c r="K232">
        <v>1</v>
      </c>
      <c r="L232">
        <v>1</v>
      </c>
      <c r="M232" t="str" cm="1">
        <f t="array" ref="M2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32">
        <f>IF(Table1[[#This Row],[Winning Team]]="Home team",1,0)</f>
        <v>0</v>
      </c>
      <c r="O232" t="s">
        <v>39</v>
      </c>
      <c r="P232" t="str" cm="1">
        <f t="array" ref="P2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32">
        <v>45777</v>
      </c>
      <c r="R232">
        <v>0</v>
      </c>
      <c r="S232">
        <v>0</v>
      </c>
      <c r="T232" t="s">
        <v>694</v>
      </c>
      <c r="U232" t="s">
        <v>798</v>
      </c>
      <c r="V232" t="s">
        <v>793</v>
      </c>
    </row>
    <row r="233" spans="1:22" x14ac:dyDescent="0.3">
      <c r="A233">
        <v>2002</v>
      </c>
      <c r="B233" s="1">
        <v>37419</v>
      </c>
      <c r="C233">
        <v>15</v>
      </c>
      <c r="D233">
        <v>30</v>
      </c>
      <c r="E233" t="str">
        <f>_xlfn.CONCAT(Table1[[#This Row],[Time]],":",Table1[[#This Row],[Time to hours]])</f>
        <v>15:30</v>
      </c>
      <c r="F233" t="s">
        <v>1116</v>
      </c>
      <c r="G233" t="s">
        <v>555</v>
      </c>
      <c r="H233" t="s">
        <v>877</v>
      </c>
      <c r="I233" t="s">
        <v>878</v>
      </c>
      <c r="J233" t="s">
        <v>680</v>
      </c>
      <c r="K233">
        <v>0</v>
      </c>
      <c r="L233">
        <v>0</v>
      </c>
      <c r="M233" t="str" cm="1">
        <f t="array" ref="M2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33">
        <f>IF(Table1[[#This Row],[Winning Team]]="Home team",1,0)</f>
        <v>0</v>
      </c>
      <c r="O233" t="s">
        <v>153</v>
      </c>
      <c r="P233" t="str" cm="1">
        <f t="array" ref="P2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33">
        <v>44864</v>
      </c>
      <c r="R233">
        <v>0</v>
      </c>
      <c r="S233">
        <v>0</v>
      </c>
      <c r="T233" t="s">
        <v>818</v>
      </c>
      <c r="U233" t="s">
        <v>819</v>
      </c>
      <c r="V233" t="s">
        <v>756</v>
      </c>
    </row>
    <row r="234" spans="1:22" x14ac:dyDescent="0.3">
      <c r="A234">
        <v>2002</v>
      </c>
      <c r="B234" s="1">
        <v>37419</v>
      </c>
      <c r="C234">
        <v>20</v>
      </c>
      <c r="D234">
        <v>30</v>
      </c>
      <c r="E234" t="str">
        <f>_xlfn.CONCAT(Table1[[#This Row],[Time]],":",Table1[[#This Row],[Time to hours]])</f>
        <v>20:30</v>
      </c>
      <c r="F234" t="s">
        <v>1118</v>
      </c>
      <c r="G234" t="s">
        <v>429</v>
      </c>
      <c r="H234" t="s">
        <v>856</v>
      </c>
      <c r="I234" t="s">
        <v>857</v>
      </c>
      <c r="J234" t="s">
        <v>810</v>
      </c>
      <c r="K234">
        <v>1</v>
      </c>
      <c r="L234">
        <v>3</v>
      </c>
      <c r="M234" t="str" cm="1">
        <f t="array" ref="M2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4">
        <f>IF(Table1[[#This Row],[Winning Team]]="Home team",1,0)</f>
        <v>0</v>
      </c>
      <c r="O234" t="s">
        <v>45</v>
      </c>
      <c r="P234" t="str" cm="1">
        <f t="array" ref="P2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234">
        <v>30176</v>
      </c>
      <c r="R234">
        <v>1</v>
      </c>
      <c r="S234">
        <v>0</v>
      </c>
      <c r="T234" t="s">
        <v>848</v>
      </c>
      <c r="U234" t="s">
        <v>832</v>
      </c>
      <c r="V234" t="s">
        <v>815</v>
      </c>
    </row>
    <row r="235" spans="1:22" x14ac:dyDescent="0.3">
      <c r="A235">
        <v>2002</v>
      </c>
      <c r="B235" s="1">
        <v>37419</v>
      </c>
      <c r="C235">
        <v>20</v>
      </c>
      <c r="D235">
        <v>30</v>
      </c>
      <c r="E235" t="str">
        <f>_xlfn.CONCAT(Table1[[#This Row],[Time]],":",Table1[[#This Row],[Time to hours]])</f>
        <v>20:30</v>
      </c>
      <c r="F235" t="s">
        <v>1118</v>
      </c>
      <c r="G235" t="s">
        <v>429</v>
      </c>
      <c r="H235" t="s">
        <v>879</v>
      </c>
      <c r="I235" t="s">
        <v>880</v>
      </c>
      <c r="J235" t="s">
        <v>719</v>
      </c>
      <c r="K235">
        <v>2</v>
      </c>
      <c r="L235">
        <v>3</v>
      </c>
      <c r="M235" t="str" cm="1">
        <f t="array" ref="M2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5">
        <f>IF(Table1[[#This Row],[Winning Team]]="Home team",1,0)</f>
        <v>0</v>
      </c>
      <c r="O235" t="s">
        <v>87</v>
      </c>
      <c r="P235" t="str" cm="1">
        <f t="array" ref="P2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235">
        <v>31024</v>
      </c>
      <c r="R235">
        <v>1</v>
      </c>
      <c r="S235">
        <v>2</v>
      </c>
      <c r="T235" t="s">
        <v>782</v>
      </c>
      <c r="U235" t="s">
        <v>779</v>
      </c>
      <c r="V235" t="s">
        <v>783</v>
      </c>
    </row>
    <row r="236" spans="1:22" x14ac:dyDescent="0.3">
      <c r="A236">
        <v>2002</v>
      </c>
      <c r="B236" s="1">
        <v>37420</v>
      </c>
      <c r="C236">
        <v>15</v>
      </c>
      <c r="D236">
        <v>30</v>
      </c>
      <c r="E236" t="str">
        <f>_xlfn.CONCAT(Table1[[#This Row],[Time]],":",Table1[[#This Row],[Time to hours]])</f>
        <v>15:30</v>
      </c>
      <c r="F236" t="s">
        <v>1116</v>
      </c>
      <c r="G236" t="s">
        <v>540</v>
      </c>
      <c r="H236" t="s">
        <v>837</v>
      </c>
      <c r="I236" t="s">
        <v>838</v>
      </c>
      <c r="J236" t="s">
        <v>608</v>
      </c>
      <c r="K236">
        <v>2</v>
      </c>
      <c r="L236">
        <v>5</v>
      </c>
      <c r="M236" t="str" cm="1">
        <f t="array" ref="M2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6">
        <f>IF(Table1[[#This Row],[Winning Team]]="Home team",1,0)</f>
        <v>0</v>
      </c>
      <c r="O236" t="s">
        <v>31</v>
      </c>
      <c r="P236" t="str" cm="1">
        <f t="array" ref="P2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236">
        <v>38524</v>
      </c>
      <c r="R236">
        <v>1</v>
      </c>
      <c r="S236">
        <v>3</v>
      </c>
      <c r="T236" t="s">
        <v>760</v>
      </c>
      <c r="U236" t="s">
        <v>853</v>
      </c>
      <c r="V236" t="s">
        <v>813</v>
      </c>
    </row>
    <row r="237" spans="1:22" x14ac:dyDescent="0.3">
      <c r="A237">
        <v>2002</v>
      </c>
      <c r="B237" s="1">
        <v>37420</v>
      </c>
      <c r="C237">
        <v>20</v>
      </c>
      <c r="D237">
        <v>30</v>
      </c>
      <c r="E237" t="str">
        <f>_xlfn.CONCAT(Table1[[#This Row],[Time]],":",Table1[[#This Row],[Time to hours]])</f>
        <v>20:30</v>
      </c>
      <c r="F237" t="s">
        <v>1118</v>
      </c>
      <c r="G237" t="s">
        <v>749</v>
      </c>
      <c r="H237" t="s">
        <v>869</v>
      </c>
      <c r="I237" t="s">
        <v>870</v>
      </c>
      <c r="J237" t="s">
        <v>18</v>
      </c>
      <c r="K237">
        <v>1</v>
      </c>
      <c r="L237">
        <v>1</v>
      </c>
      <c r="M237" t="str" cm="1">
        <f t="array" ref="M2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37">
        <f>IF(Table1[[#This Row],[Winning Team]]="Home team",1,0)</f>
        <v>0</v>
      </c>
      <c r="O237" t="s">
        <v>93</v>
      </c>
      <c r="P237" t="str" cm="1">
        <f t="array" ref="P2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37">
        <v>39291</v>
      </c>
      <c r="R237">
        <v>1</v>
      </c>
      <c r="S237">
        <v>0</v>
      </c>
      <c r="T237" t="s">
        <v>806</v>
      </c>
      <c r="U237" t="s">
        <v>807</v>
      </c>
      <c r="V237" t="s">
        <v>787</v>
      </c>
    </row>
    <row r="238" spans="1:22" x14ac:dyDescent="0.3">
      <c r="A238">
        <v>2002</v>
      </c>
      <c r="B238" s="1">
        <v>37421</v>
      </c>
      <c r="C238">
        <v>15</v>
      </c>
      <c r="D238">
        <v>30</v>
      </c>
      <c r="E238" t="str">
        <f>_xlfn.CONCAT(Table1[[#This Row],[Time]],":",Table1[[#This Row],[Time to hours]])</f>
        <v>15:30</v>
      </c>
      <c r="F238" t="s">
        <v>1116</v>
      </c>
      <c r="G238" t="s">
        <v>736</v>
      </c>
      <c r="H238" t="s">
        <v>877</v>
      </c>
      <c r="I238" t="s">
        <v>878</v>
      </c>
      <c r="J238" t="s">
        <v>440</v>
      </c>
      <c r="K238">
        <v>0</v>
      </c>
      <c r="L238">
        <v>2</v>
      </c>
      <c r="M238" t="str" cm="1">
        <f t="array" ref="M2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8">
        <f>IF(Table1[[#This Row],[Winning Team]]="Home team",1,0)</f>
        <v>0</v>
      </c>
      <c r="O238" t="s">
        <v>737</v>
      </c>
      <c r="P238" t="str" cm="1">
        <f t="array" ref="P2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Japan</v>
      </c>
      <c r="Q238">
        <v>45213</v>
      </c>
      <c r="R238">
        <v>0</v>
      </c>
      <c r="S238">
        <v>0</v>
      </c>
      <c r="T238" t="s">
        <v>796</v>
      </c>
      <c r="U238" t="s">
        <v>797</v>
      </c>
      <c r="V238" t="s">
        <v>829</v>
      </c>
    </row>
    <row r="239" spans="1:22" x14ac:dyDescent="0.3">
      <c r="A239">
        <v>2002</v>
      </c>
      <c r="B239" s="1">
        <v>37421</v>
      </c>
      <c r="C239">
        <v>20</v>
      </c>
      <c r="D239">
        <v>30</v>
      </c>
      <c r="E239" t="str">
        <f>_xlfn.CONCAT(Table1[[#This Row],[Time]],":",Table1[[#This Row],[Time to hours]])</f>
        <v>20:30</v>
      </c>
      <c r="F239" t="s">
        <v>1118</v>
      </c>
      <c r="G239" t="s">
        <v>544</v>
      </c>
      <c r="H239" t="s">
        <v>860</v>
      </c>
      <c r="I239" t="s">
        <v>861</v>
      </c>
      <c r="J239" t="s">
        <v>326</v>
      </c>
      <c r="K239">
        <v>0</v>
      </c>
      <c r="L239">
        <v>1</v>
      </c>
      <c r="M239" t="str" cm="1">
        <f t="array" ref="M2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39">
        <f>IF(Table1[[#This Row],[Winning Team]]="Home team",1,0)</f>
        <v>0</v>
      </c>
      <c r="O239" t="s">
        <v>206</v>
      </c>
      <c r="P239" t="str" cm="1">
        <f t="array" ref="P2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Republic</v>
      </c>
      <c r="Q239">
        <v>50239</v>
      </c>
      <c r="R239">
        <v>0</v>
      </c>
      <c r="S239">
        <v>0</v>
      </c>
      <c r="T239" t="s">
        <v>855</v>
      </c>
      <c r="U239" t="s">
        <v>778</v>
      </c>
      <c r="V239" t="s">
        <v>845</v>
      </c>
    </row>
    <row r="240" spans="1:22" x14ac:dyDescent="0.3">
      <c r="A240">
        <v>2002</v>
      </c>
      <c r="B240" s="1">
        <v>37422</v>
      </c>
      <c r="C240">
        <v>20</v>
      </c>
      <c r="D240">
        <v>30</v>
      </c>
      <c r="E240" t="str">
        <f>_xlfn.CONCAT(Table1[[#This Row],[Time]],":",Table1[[#This Row],[Time to hours]])</f>
        <v>20:30</v>
      </c>
      <c r="F240" t="s">
        <v>1118</v>
      </c>
      <c r="G240" t="s">
        <v>588</v>
      </c>
      <c r="H240" t="s">
        <v>784</v>
      </c>
      <c r="I240" t="s">
        <v>785</v>
      </c>
      <c r="J240" t="s">
        <v>575</v>
      </c>
      <c r="K240">
        <v>0</v>
      </c>
      <c r="L240">
        <v>3</v>
      </c>
      <c r="M240" t="str" cm="1">
        <f t="array" ref="M2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0">
        <f>IF(Table1[[#This Row],[Winning Team]]="Home team",1,0)</f>
        <v>0</v>
      </c>
      <c r="O240" t="s">
        <v>153</v>
      </c>
      <c r="P240" t="str" cm="1">
        <f t="array" ref="P2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240">
        <v>40582</v>
      </c>
      <c r="R240">
        <v>0</v>
      </c>
      <c r="S240">
        <v>3</v>
      </c>
      <c r="T240" t="s">
        <v>865</v>
      </c>
      <c r="U240" t="s">
        <v>798</v>
      </c>
      <c r="V240" t="s">
        <v>756</v>
      </c>
    </row>
    <row r="241" spans="1:22" x14ac:dyDescent="0.3">
      <c r="A241">
        <v>2002</v>
      </c>
      <c r="B241" s="1">
        <v>37423</v>
      </c>
      <c r="C241">
        <v>20</v>
      </c>
      <c r="D241">
        <v>30</v>
      </c>
      <c r="E241" t="str">
        <f>_xlfn.CONCAT(Table1[[#This Row],[Time]],":",Table1[[#This Row],[Time to hours]])</f>
        <v>20:30</v>
      </c>
      <c r="F241" t="s">
        <v>1118</v>
      </c>
      <c r="G241" t="s">
        <v>588</v>
      </c>
      <c r="H241" t="s">
        <v>837</v>
      </c>
      <c r="I241" t="s">
        <v>838</v>
      </c>
      <c r="J241" t="s">
        <v>87</v>
      </c>
      <c r="K241">
        <v>1</v>
      </c>
      <c r="L241">
        <v>1</v>
      </c>
      <c r="M241" t="str" cm="1">
        <f t="array" ref="M2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41">
        <f>IF(Table1[[#This Row],[Winning Team]]="Home team",1,0)</f>
        <v>0</v>
      </c>
      <c r="O241" t="s">
        <v>614</v>
      </c>
      <c r="P241" t="str" cm="1">
        <f t="array" ref="P2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41">
        <v>38926</v>
      </c>
      <c r="R241">
        <v>0</v>
      </c>
      <c r="S241">
        <v>0</v>
      </c>
      <c r="T241" t="s">
        <v>858</v>
      </c>
      <c r="U241" t="s">
        <v>832</v>
      </c>
      <c r="V241" t="s">
        <v>802</v>
      </c>
    </row>
    <row r="242" spans="1:22" x14ac:dyDescent="0.3">
      <c r="A242">
        <v>2002</v>
      </c>
      <c r="B242" s="1">
        <v>37423</v>
      </c>
      <c r="C242">
        <v>15</v>
      </c>
      <c r="D242">
        <v>30</v>
      </c>
      <c r="E242" t="str">
        <f>_xlfn.CONCAT(Table1[[#This Row],[Time]],":",Table1[[#This Row],[Time to hours]])</f>
        <v>15:30</v>
      </c>
      <c r="F242" t="s">
        <v>1116</v>
      </c>
      <c r="G242" t="s">
        <v>588</v>
      </c>
      <c r="H242" t="s">
        <v>869</v>
      </c>
      <c r="I242" t="s">
        <v>870</v>
      </c>
      <c r="J242" t="s">
        <v>75</v>
      </c>
      <c r="K242">
        <v>1</v>
      </c>
      <c r="L242">
        <v>2</v>
      </c>
      <c r="M242" t="str" cm="1">
        <f t="array" ref="M2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2">
        <f>IF(Table1[[#This Row],[Winning Team]]="Home team",1,0)</f>
        <v>0</v>
      </c>
      <c r="O242" t="s">
        <v>777</v>
      </c>
      <c r="P242" t="str" cm="1">
        <f t="array" ref="P2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Senegal</v>
      </c>
      <c r="Q242">
        <v>39747</v>
      </c>
      <c r="R242">
        <v>0</v>
      </c>
      <c r="S242">
        <v>0</v>
      </c>
      <c r="T242" t="s">
        <v>791</v>
      </c>
      <c r="U242" t="s">
        <v>792</v>
      </c>
      <c r="V242" t="s">
        <v>819</v>
      </c>
    </row>
    <row r="243" spans="1:22" x14ac:dyDescent="0.3">
      <c r="A243">
        <v>2002</v>
      </c>
      <c r="B243" s="1">
        <v>37424</v>
      </c>
      <c r="C243">
        <v>15</v>
      </c>
      <c r="D243">
        <v>30</v>
      </c>
      <c r="E243" t="str">
        <f>_xlfn.CONCAT(Table1[[#This Row],[Time]],":",Table1[[#This Row],[Time to hours]])</f>
        <v>15:30</v>
      </c>
      <c r="F243" t="s">
        <v>1116</v>
      </c>
      <c r="G243" t="s">
        <v>588</v>
      </c>
      <c r="H243" t="s">
        <v>851</v>
      </c>
      <c r="I243" t="s">
        <v>852</v>
      </c>
      <c r="J243" t="s">
        <v>18</v>
      </c>
      <c r="K243">
        <v>0</v>
      </c>
      <c r="L243">
        <v>2</v>
      </c>
      <c r="M243" t="str" cm="1">
        <f t="array" ref="M2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3">
        <f>IF(Table1[[#This Row],[Winning Team]]="Home team",1,0)</f>
        <v>0</v>
      </c>
      <c r="O243" t="s">
        <v>24</v>
      </c>
      <c r="P243" t="str" cm="1">
        <f t="array" ref="P2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243">
        <v>36380</v>
      </c>
      <c r="R243">
        <v>0</v>
      </c>
      <c r="S243">
        <v>1</v>
      </c>
      <c r="T243" t="s">
        <v>746</v>
      </c>
      <c r="U243" t="s">
        <v>826</v>
      </c>
      <c r="V243" t="s">
        <v>813</v>
      </c>
    </row>
    <row r="244" spans="1:22" x14ac:dyDescent="0.3">
      <c r="A244">
        <v>2002</v>
      </c>
      <c r="B244" s="1">
        <v>37425</v>
      </c>
      <c r="C244">
        <v>15</v>
      </c>
      <c r="D244">
        <v>30</v>
      </c>
      <c r="E244" t="str">
        <f>_xlfn.CONCAT(Table1[[#This Row],[Time]],":",Table1[[#This Row],[Time to hours]])</f>
        <v>15:30</v>
      </c>
      <c r="F244" t="s">
        <v>1116</v>
      </c>
      <c r="G244" t="s">
        <v>588</v>
      </c>
      <c r="H244" t="s">
        <v>866</v>
      </c>
      <c r="I244" t="s">
        <v>867</v>
      </c>
      <c r="J244" t="s">
        <v>737</v>
      </c>
      <c r="K244">
        <v>0</v>
      </c>
      <c r="L244">
        <v>1</v>
      </c>
      <c r="M244" t="str" cm="1">
        <f t="array" ref="M2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4">
        <f>IF(Table1[[#This Row],[Winning Team]]="Home team",1,0)</f>
        <v>0</v>
      </c>
      <c r="O244" t="s">
        <v>203</v>
      </c>
      <c r="P244" t="str" cm="1">
        <f t="array" ref="P2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Turkey</v>
      </c>
      <c r="Q244">
        <v>45666</v>
      </c>
      <c r="R244">
        <v>0</v>
      </c>
      <c r="S244">
        <v>1</v>
      </c>
      <c r="T244" t="s">
        <v>733</v>
      </c>
      <c r="U244" t="s">
        <v>847</v>
      </c>
      <c r="V244" t="s">
        <v>836</v>
      </c>
    </row>
    <row r="245" spans="1:22" x14ac:dyDescent="0.3">
      <c r="A245">
        <v>2002</v>
      </c>
      <c r="B245" s="1">
        <v>37428</v>
      </c>
      <c r="C245">
        <v>15</v>
      </c>
      <c r="D245">
        <v>30</v>
      </c>
      <c r="E245" t="str">
        <f>_xlfn.CONCAT(Table1[[#This Row],[Time]],":",Table1[[#This Row],[Time to hours]])</f>
        <v>15:30</v>
      </c>
      <c r="F245" t="s">
        <v>1116</v>
      </c>
      <c r="G245" t="s">
        <v>102</v>
      </c>
      <c r="H245" t="s">
        <v>874</v>
      </c>
      <c r="I245" t="s">
        <v>875</v>
      </c>
      <c r="J245" t="s">
        <v>153</v>
      </c>
      <c r="K245">
        <v>1</v>
      </c>
      <c r="L245">
        <v>2</v>
      </c>
      <c r="M245" t="str" cm="1">
        <f t="array" ref="M2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5">
        <f>IF(Table1[[#This Row],[Winning Team]]="Home team",1,0)</f>
        <v>0</v>
      </c>
      <c r="O245" t="s">
        <v>31</v>
      </c>
      <c r="P245" t="str" cm="1">
        <f t="array" ref="P2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245">
        <v>47436</v>
      </c>
      <c r="R245">
        <v>1</v>
      </c>
      <c r="S245">
        <v>1</v>
      </c>
      <c r="T245" t="s">
        <v>848</v>
      </c>
      <c r="U245" t="s">
        <v>819</v>
      </c>
      <c r="V245" t="s">
        <v>850</v>
      </c>
    </row>
    <row r="246" spans="1:22" x14ac:dyDescent="0.3">
      <c r="A246">
        <v>2002</v>
      </c>
      <c r="B246" s="1">
        <v>37429</v>
      </c>
      <c r="C246">
        <v>20</v>
      </c>
      <c r="D246">
        <v>30</v>
      </c>
      <c r="E246" t="str">
        <f>_xlfn.CONCAT(Table1[[#This Row],[Time]],":",Table1[[#This Row],[Time to hours]])</f>
        <v>20:30</v>
      </c>
      <c r="F246" t="s">
        <v>1118</v>
      </c>
      <c r="G246" t="s">
        <v>102</v>
      </c>
      <c r="H246" t="s">
        <v>877</v>
      </c>
      <c r="I246" t="s">
        <v>878</v>
      </c>
      <c r="J246" t="s">
        <v>777</v>
      </c>
      <c r="K246">
        <v>0</v>
      </c>
      <c r="L246">
        <v>1</v>
      </c>
      <c r="M246" t="str" cm="1">
        <f t="array" ref="M2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6">
        <f>IF(Table1[[#This Row],[Winning Team]]="Home team",1,0)</f>
        <v>0</v>
      </c>
      <c r="O246" t="s">
        <v>203</v>
      </c>
      <c r="P246" t="str" cm="1">
        <f t="array" ref="P2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Turkey</v>
      </c>
      <c r="Q246">
        <v>44233</v>
      </c>
      <c r="R246">
        <v>0</v>
      </c>
      <c r="S246">
        <v>0</v>
      </c>
      <c r="T246" t="s">
        <v>830</v>
      </c>
      <c r="U246" t="s">
        <v>779</v>
      </c>
      <c r="V246" t="s">
        <v>792</v>
      </c>
    </row>
    <row r="247" spans="1:22" x14ac:dyDescent="0.3">
      <c r="A247">
        <v>2002</v>
      </c>
      <c r="B247" s="1">
        <v>37429</v>
      </c>
      <c r="C247">
        <v>15</v>
      </c>
      <c r="D247">
        <v>30</v>
      </c>
      <c r="E247" t="str">
        <f>_xlfn.CONCAT(Table1[[#This Row],[Time]],":",Table1[[#This Row],[Time to hours]])</f>
        <v>15:30</v>
      </c>
      <c r="F247" t="s">
        <v>1116</v>
      </c>
      <c r="G247" t="s">
        <v>102</v>
      </c>
      <c r="H247" t="s">
        <v>808</v>
      </c>
      <c r="I247" t="s">
        <v>809</v>
      </c>
      <c r="J247" t="s">
        <v>87</v>
      </c>
      <c r="K247">
        <v>0</v>
      </c>
      <c r="L247">
        <v>0</v>
      </c>
      <c r="M247" t="str" cm="1">
        <f t="array" ref="M2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47">
        <f>IF(Table1[[#This Row],[Winning Team]]="Home team",1,0)</f>
        <v>0</v>
      </c>
      <c r="O247" t="s">
        <v>206</v>
      </c>
      <c r="P247" t="str" cm="1">
        <f t="array" ref="P2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47">
        <v>42114</v>
      </c>
      <c r="R247">
        <v>0</v>
      </c>
      <c r="S247">
        <v>0</v>
      </c>
      <c r="T247" t="s">
        <v>760</v>
      </c>
      <c r="U247" t="s">
        <v>812</v>
      </c>
      <c r="V247" t="s">
        <v>793</v>
      </c>
    </row>
    <row r="248" spans="1:22" x14ac:dyDescent="0.3">
      <c r="A248">
        <v>2002</v>
      </c>
      <c r="B248" s="1">
        <v>37436</v>
      </c>
      <c r="C248">
        <v>20</v>
      </c>
      <c r="D248">
        <v>0</v>
      </c>
      <c r="E248" t="str">
        <f>_xlfn.CONCAT(Table1[[#This Row],[Time]],":",Table1[[#This Row],[Time to hours]])</f>
        <v>20:0</v>
      </c>
      <c r="F248" t="s">
        <v>1118</v>
      </c>
      <c r="G248" t="s">
        <v>882</v>
      </c>
      <c r="H248" t="s">
        <v>842</v>
      </c>
      <c r="I248" t="s">
        <v>843</v>
      </c>
      <c r="J248" t="s">
        <v>206</v>
      </c>
      <c r="K248">
        <v>2</v>
      </c>
      <c r="L248">
        <v>3</v>
      </c>
      <c r="M248" t="str" cm="1">
        <f t="array" ref="M2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8">
        <f>IF(Table1[[#This Row],[Winning Team]]="Home team",1,0)</f>
        <v>0</v>
      </c>
      <c r="O248" t="s">
        <v>203</v>
      </c>
      <c r="P248" t="str" cm="1">
        <f t="array" ref="P2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Turkey</v>
      </c>
      <c r="Q248">
        <v>63483</v>
      </c>
      <c r="R248">
        <v>1</v>
      </c>
      <c r="S248">
        <v>3</v>
      </c>
      <c r="T248" t="s">
        <v>782</v>
      </c>
      <c r="U248" t="s">
        <v>778</v>
      </c>
      <c r="V248" t="s">
        <v>819</v>
      </c>
    </row>
    <row r="249" spans="1:22" x14ac:dyDescent="0.3">
      <c r="A249">
        <v>2002</v>
      </c>
      <c r="B249" s="1">
        <v>37437</v>
      </c>
      <c r="C249">
        <v>20</v>
      </c>
      <c r="D249">
        <v>0</v>
      </c>
      <c r="E249" t="str">
        <f>_xlfn.CONCAT(Table1[[#This Row],[Time]],":",Table1[[#This Row],[Time to hours]])</f>
        <v>20:0</v>
      </c>
      <c r="F249" t="s">
        <v>1118</v>
      </c>
      <c r="G249" t="s">
        <v>51</v>
      </c>
      <c r="H249" t="s">
        <v>863</v>
      </c>
      <c r="I249" t="s">
        <v>864</v>
      </c>
      <c r="J249" t="s">
        <v>81</v>
      </c>
      <c r="K249">
        <v>0</v>
      </c>
      <c r="L249">
        <v>2</v>
      </c>
      <c r="M249" t="str" cm="1">
        <f t="array" ref="M2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49">
        <f>IF(Table1[[#This Row],[Winning Team]]="Home team",1,0)</f>
        <v>0</v>
      </c>
      <c r="O249" t="s">
        <v>31</v>
      </c>
      <c r="P249" t="str" cm="1">
        <f t="array" ref="P2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249">
        <v>69029</v>
      </c>
      <c r="R249">
        <v>0</v>
      </c>
      <c r="S249">
        <v>0</v>
      </c>
      <c r="T249" t="s">
        <v>733</v>
      </c>
      <c r="U249" t="s">
        <v>832</v>
      </c>
      <c r="V249" t="s">
        <v>820</v>
      </c>
    </row>
    <row r="250" spans="1:22" x14ac:dyDescent="0.3">
      <c r="A250">
        <v>2006</v>
      </c>
      <c r="B250" s="1">
        <v>38877</v>
      </c>
      <c r="C250">
        <v>21</v>
      </c>
      <c r="D250">
        <v>0</v>
      </c>
      <c r="E250" t="str">
        <f>_xlfn.CONCAT(Table1[[#This Row],[Time]],":",Table1[[#This Row],[Time to hours]])</f>
        <v>21:0</v>
      </c>
      <c r="F250" t="s">
        <v>1118</v>
      </c>
      <c r="G250" t="s">
        <v>430</v>
      </c>
      <c r="H250" t="s">
        <v>887</v>
      </c>
      <c r="I250" t="s">
        <v>424</v>
      </c>
      <c r="J250" t="s">
        <v>131</v>
      </c>
      <c r="K250">
        <v>0</v>
      </c>
      <c r="L250">
        <v>2</v>
      </c>
      <c r="M250" t="str" cm="1">
        <f t="array" ref="M2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50">
        <f>IF(Table1[[#This Row],[Winning Team]]="Home team",1,0)</f>
        <v>0</v>
      </c>
      <c r="O250" t="s">
        <v>817</v>
      </c>
      <c r="P250" t="str" cm="1">
        <f t="array" ref="P2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Ecuador</v>
      </c>
      <c r="Q250">
        <v>52000</v>
      </c>
      <c r="R250">
        <v>0</v>
      </c>
      <c r="S250">
        <v>1</v>
      </c>
      <c r="T250" t="s">
        <v>786</v>
      </c>
      <c r="U250" t="s">
        <v>888</v>
      </c>
      <c r="V250" t="s">
        <v>889</v>
      </c>
    </row>
    <row r="251" spans="1:22" x14ac:dyDescent="0.3">
      <c r="A251">
        <v>2006</v>
      </c>
      <c r="B251" s="1">
        <v>38878</v>
      </c>
      <c r="C251">
        <v>18</v>
      </c>
      <c r="D251">
        <v>0</v>
      </c>
      <c r="E251" t="str">
        <f>_xlfn.CONCAT(Table1[[#This Row],[Time]],":",Table1[[#This Row],[Time to hours]])</f>
        <v>18:0</v>
      </c>
      <c r="F251" t="s">
        <v>1117</v>
      </c>
      <c r="G251" t="s">
        <v>429</v>
      </c>
      <c r="H251" t="s">
        <v>894</v>
      </c>
      <c r="I251" t="s">
        <v>396</v>
      </c>
      <c r="J251" t="s">
        <v>895</v>
      </c>
      <c r="K251">
        <v>0</v>
      </c>
      <c r="L251">
        <v>0</v>
      </c>
      <c r="M251" t="str" cm="1">
        <f t="array" ref="M2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1">
        <f>IF(Table1[[#This Row],[Winning Team]]="Home team",1,0)</f>
        <v>0</v>
      </c>
      <c r="O251" t="s">
        <v>75</v>
      </c>
      <c r="P251" t="str" cm="1">
        <f t="array" ref="P2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1">
        <v>62959</v>
      </c>
      <c r="R251">
        <v>0</v>
      </c>
      <c r="S251">
        <v>0</v>
      </c>
      <c r="T251" t="s">
        <v>896</v>
      </c>
      <c r="U251" t="s">
        <v>897</v>
      </c>
      <c r="V251" t="s">
        <v>898</v>
      </c>
    </row>
    <row r="252" spans="1:22" x14ac:dyDescent="0.3">
      <c r="A252">
        <v>2006</v>
      </c>
      <c r="B252" s="1">
        <v>38879</v>
      </c>
      <c r="C252">
        <v>15</v>
      </c>
      <c r="D252">
        <v>0</v>
      </c>
      <c r="E252" t="str">
        <f>_xlfn.CONCAT(Table1[[#This Row],[Time]],":",Table1[[#This Row],[Time to hours]])</f>
        <v>15:0</v>
      </c>
      <c r="F252" t="s">
        <v>1116</v>
      </c>
      <c r="G252" t="s">
        <v>540</v>
      </c>
      <c r="H252" t="s">
        <v>904</v>
      </c>
      <c r="I252" t="s">
        <v>905</v>
      </c>
      <c r="J252" t="s">
        <v>906</v>
      </c>
      <c r="K252">
        <v>0</v>
      </c>
      <c r="L252">
        <v>1</v>
      </c>
      <c r="M252" t="str" cm="1">
        <f t="array" ref="M2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52">
        <f>IF(Table1[[#This Row],[Winning Team]]="Home team",1,0)</f>
        <v>0</v>
      </c>
      <c r="O252" t="s">
        <v>69</v>
      </c>
      <c r="P252" t="str" cm="1">
        <f t="array" ref="P2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252">
        <v>43000</v>
      </c>
      <c r="R252">
        <v>0</v>
      </c>
      <c r="S252">
        <v>1</v>
      </c>
      <c r="T252" t="s">
        <v>865</v>
      </c>
      <c r="U252" t="s">
        <v>907</v>
      </c>
      <c r="V252" t="s">
        <v>908</v>
      </c>
    </row>
    <row r="253" spans="1:22" x14ac:dyDescent="0.3">
      <c r="A253">
        <v>2006</v>
      </c>
      <c r="B253" s="1">
        <v>38879</v>
      </c>
      <c r="C253">
        <v>21</v>
      </c>
      <c r="D253">
        <v>0</v>
      </c>
      <c r="E253" t="str">
        <f>_xlfn.CONCAT(Table1[[#This Row],[Time]],":",Table1[[#This Row],[Time to hours]])</f>
        <v>21:0</v>
      </c>
      <c r="F253" t="s">
        <v>1118</v>
      </c>
      <c r="G253" t="s">
        <v>544</v>
      </c>
      <c r="H253" t="s">
        <v>914</v>
      </c>
      <c r="I253" t="s">
        <v>915</v>
      </c>
      <c r="J253" t="s">
        <v>916</v>
      </c>
      <c r="K253">
        <v>0</v>
      </c>
      <c r="L253">
        <v>1</v>
      </c>
      <c r="M253" t="str" cm="1">
        <f t="array" ref="M2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53">
        <f>IF(Table1[[#This Row],[Winning Team]]="Home team",1,0)</f>
        <v>0</v>
      </c>
      <c r="O253" t="s">
        <v>326</v>
      </c>
      <c r="P253" t="str" cm="1">
        <f t="array" ref="P2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253">
        <v>45000</v>
      </c>
      <c r="R253">
        <v>0</v>
      </c>
      <c r="S253">
        <v>1</v>
      </c>
      <c r="T253" t="s">
        <v>917</v>
      </c>
      <c r="U253" t="s">
        <v>918</v>
      </c>
      <c r="V253" t="s">
        <v>919</v>
      </c>
    </row>
    <row r="254" spans="1:22" x14ac:dyDescent="0.3">
      <c r="A254">
        <v>2006</v>
      </c>
      <c r="B254" s="1">
        <v>38880</v>
      </c>
      <c r="C254">
        <v>18</v>
      </c>
      <c r="D254">
        <v>0</v>
      </c>
      <c r="E254" t="str">
        <f>_xlfn.CONCAT(Table1[[#This Row],[Time]],":",Table1[[#This Row],[Time to hours]])</f>
        <v>18:0</v>
      </c>
      <c r="F254" t="s">
        <v>1117</v>
      </c>
      <c r="G254" t="s">
        <v>572</v>
      </c>
      <c r="H254" t="s">
        <v>887</v>
      </c>
      <c r="I254" t="s">
        <v>424</v>
      </c>
      <c r="J254" t="s">
        <v>24</v>
      </c>
      <c r="K254">
        <v>0</v>
      </c>
      <c r="L254">
        <v>3</v>
      </c>
      <c r="M254" t="str" cm="1">
        <f t="array" ref="M2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54">
        <f>IF(Table1[[#This Row],[Winning Team]]="Home team",1,0)</f>
        <v>0</v>
      </c>
      <c r="O254" t="s">
        <v>924</v>
      </c>
      <c r="P254" t="str" cm="1">
        <f t="array" ref="P2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 Republic</v>
      </c>
      <c r="Q254">
        <v>52000</v>
      </c>
      <c r="R254">
        <v>0</v>
      </c>
      <c r="S254">
        <v>2</v>
      </c>
      <c r="T254" t="s">
        <v>925</v>
      </c>
      <c r="U254" t="s">
        <v>926</v>
      </c>
      <c r="V254" t="s">
        <v>927</v>
      </c>
    </row>
    <row r="255" spans="1:22" x14ac:dyDescent="0.3">
      <c r="A255">
        <v>2006</v>
      </c>
      <c r="B255" s="1">
        <v>38881</v>
      </c>
      <c r="C255">
        <v>18</v>
      </c>
      <c r="D255">
        <v>0</v>
      </c>
      <c r="E255" t="str">
        <f>_xlfn.CONCAT(Table1[[#This Row],[Time]],":",Table1[[#This Row],[Time to hours]])</f>
        <v>18:0</v>
      </c>
      <c r="F255" t="s">
        <v>1117</v>
      </c>
      <c r="G255" t="s">
        <v>749</v>
      </c>
      <c r="H255" t="s">
        <v>934</v>
      </c>
      <c r="I255" t="s">
        <v>416</v>
      </c>
      <c r="J255" t="s">
        <v>17</v>
      </c>
      <c r="K255">
        <v>0</v>
      </c>
      <c r="L255">
        <v>0</v>
      </c>
      <c r="M255" t="str" cm="1">
        <f t="array" ref="M2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5">
        <f>IF(Table1[[#This Row],[Winning Team]]="Home team",1,0)</f>
        <v>0</v>
      </c>
      <c r="O255" t="s">
        <v>68</v>
      </c>
      <c r="P255" t="str" cm="1">
        <f t="array" ref="P2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5">
        <v>52000</v>
      </c>
      <c r="R255">
        <v>0</v>
      </c>
      <c r="S255">
        <v>0</v>
      </c>
      <c r="T255" t="s">
        <v>666</v>
      </c>
      <c r="U255" t="s">
        <v>935</v>
      </c>
      <c r="V255" t="s">
        <v>936</v>
      </c>
    </row>
    <row r="256" spans="1:22" x14ac:dyDescent="0.3">
      <c r="A256">
        <v>2006</v>
      </c>
      <c r="B256" s="1">
        <v>38882</v>
      </c>
      <c r="C256">
        <v>18</v>
      </c>
      <c r="D256">
        <v>0</v>
      </c>
      <c r="E256" t="str">
        <f>_xlfn.CONCAT(Table1[[#This Row],[Time]],":",Table1[[#This Row],[Time to hours]])</f>
        <v>18:0</v>
      </c>
      <c r="F256" t="s">
        <v>1117</v>
      </c>
      <c r="G256" t="s">
        <v>736</v>
      </c>
      <c r="H256" t="s">
        <v>883</v>
      </c>
      <c r="I256" t="s">
        <v>411</v>
      </c>
      <c r="J256" t="s">
        <v>440</v>
      </c>
      <c r="K256">
        <v>2</v>
      </c>
      <c r="L256">
        <v>2</v>
      </c>
      <c r="M256" t="str" cm="1">
        <f t="array" ref="M2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6">
        <f>IF(Table1[[#This Row],[Winning Team]]="Home team",1,0)</f>
        <v>0</v>
      </c>
      <c r="O256" t="s">
        <v>668</v>
      </c>
      <c r="P256" t="str" cm="1">
        <f t="array" ref="P2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6">
        <v>66000</v>
      </c>
      <c r="R256">
        <v>1</v>
      </c>
      <c r="S256">
        <v>0</v>
      </c>
      <c r="T256" t="s">
        <v>871</v>
      </c>
      <c r="U256" t="s">
        <v>944</v>
      </c>
      <c r="V256" t="s">
        <v>945</v>
      </c>
    </row>
    <row r="257" spans="1:22" x14ac:dyDescent="0.3">
      <c r="A257">
        <v>2006</v>
      </c>
      <c r="B257" s="1">
        <v>38884</v>
      </c>
      <c r="C257">
        <v>21</v>
      </c>
      <c r="D257">
        <v>0</v>
      </c>
      <c r="E257" t="str">
        <f>_xlfn.CONCAT(Table1[[#This Row],[Time]],":",Table1[[#This Row],[Time to hours]])</f>
        <v>21:0</v>
      </c>
      <c r="F257" t="s">
        <v>1118</v>
      </c>
      <c r="G257" t="s">
        <v>544</v>
      </c>
      <c r="H257" t="s">
        <v>928</v>
      </c>
      <c r="I257" t="s">
        <v>402</v>
      </c>
      <c r="J257" t="s">
        <v>18</v>
      </c>
      <c r="K257">
        <v>0</v>
      </c>
      <c r="L257">
        <v>0</v>
      </c>
      <c r="M257" t="str" cm="1">
        <f t="array" ref="M2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7">
        <f>IF(Table1[[#This Row],[Winning Team]]="Home team",1,0)</f>
        <v>0</v>
      </c>
      <c r="O257" t="s">
        <v>916</v>
      </c>
      <c r="P257" t="str" cm="1">
        <f t="array" ref="P2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7">
        <v>43000</v>
      </c>
      <c r="R257">
        <v>0</v>
      </c>
      <c r="S257">
        <v>0</v>
      </c>
      <c r="T257" t="s">
        <v>896</v>
      </c>
      <c r="U257" t="s">
        <v>897</v>
      </c>
      <c r="V257" t="s">
        <v>898</v>
      </c>
    </row>
    <row r="258" spans="1:22" x14ac:dyDescent="0.3">
      <c r="A258">
        <v>2006</v>
      </c>
      <c r="B258" s="1">
        <v>38885</v>
      </c>
      <c r="C258">
        <v>18</v>
      </c>
      <c r="D258">
        <v>0</v>
      </c>
      <c r="E258" t="str">
        <f>_xlfn.CONCAT(Table1[[#This Row],[Time]],":",Table1[[#This Row],[Time to hours]])</f>
        <v>18:0</v>
      </c>
      <c r="F258" t="s">
        <v>1117</v>
      </c>
      <c r="G258" t="s">
        <v>572</v>
      </c>
      <c r="H258" t="s">
        <v>914</v>
      </c>
      <c r="I258" t="s">
        <v>915</v>
      </c>
      <c r="J258" t="s">
        <v>924</v>
      </c>
      <c r="K258">
        <v>0</v>
      </c>
      <c r="L258">
        <v>2</v>
      </c>
      <c r="M258" t="str" cm="1">
        <f t="array" ref="M2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58">
        <f>IF(Table1[[#This Row],[Winning Team]]="Home team",1,0)</f>
        <v>0</v>
      </c>
      <c r="O258" t="s">
        <v>929</v>
      </c>
      <c r="P258" t="str" cm="1">
        <f t="array" ref="P2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Ghana</v>
      </c>
      <c r="Q258">
        <v>45000</v>
      </c>
      <c r="R258">
        <v>0</v>
      </c>
      <c r="S258">
        <v>1</v>
      </c>
      <c r="T258" t="s">
        <v>884</v>
      </c>
      <c r="U258" t="s">
        <v>885</v>
      </c>
      <c r="V258" t="s">
        <v>886</v>
      </c>
    </row>
    <row r="259" spans="1:22" x14ac:dyDescent="0.3">
      <c r="A259">
        <v>2006</v>
      </c>
      <c r="B259" s="1">
        <v>38885</v>
      </c>
      <c r="C259">
        <v>21</v>
      </c>
      <c r="D259">
        <v>0</v>
      </c>
      <c r="E259" t="str">
        <f>_xlfn.CONCAT(Table1[[#This Row],[Time]],":",Table1[[#This Row],[Time to hours]])</f>
        <v>21:0</v>
      </c>
      <c r="F259" t="s">
        <v>1118</v>
      </c>
      <c r="G259" t="s">
        <v>572</v>
      </c>
      <c r="H259" t="s">
        <v>920</v>
      </c>
      <c r="I259" t="s">
        <v>921</v>
      </c>
      <c r="J259" t="s">
        <v>93</v>
      </c>
      <c r="K259">
        <v>1</v>
      </c>
      <c r="L259">
        <v>1</v>
      </c>
      <c r="M259" t="str" cm="1">
        <f t="array" ref="M2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59">
        <f>IF(Table1[[#This Row],[Winning Team]]="Home team",1,0)</f>
        <v>0</v>
      </c>
      <c r="O259" t="s">
        <v>24</v>
      </c>
      <c r="P259" t="str" cm="1">
        <f t="array" ref="P2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59">
        <v>46000</v>
      </c>
      <c r="R259">
        <v>1</v>
      </c>
      <c r="S259">
        <v>1</v>
      </c>
      <c r="T259" t="s">
        <v>917</v>
      </c>
      <c r="U259" t="s">
        <v>918</v>
      </c>
      <c r="V259" t="s">
        <v>919</v>
      </c>
    </row>
    <row r="260" spans="1:22" x14ac:dyDescent="0.3">
      <c r="A260">
        <v>2006</v>
      </c>
      <c r="B260" s="1">
        <v>38886</v>
      </c>
      <c r="C260">
        <v>15</v>
      </c>
      <c r="D260">
        <v>0</v>
      </c>
      <c r="E260" t="str">
        <f>_xlfn.CONCAT(Table1[[#This Row],[Time]],":",Table1[[#This Row],[Time to hours]])</f>
        <v>15:0</v>
      </c>
      <c r="F260" t="s">
        <v>1116</v>
      </c>
      <c r="G260" t="s">
        <v>555</v>
      </c>
      <c r="H260" t="s">
        <v>909</v>
      </c>
      <c r="I260" t="s">
        <v>910</v>
      </c>
      <c r="J260" t="s">
        <v>737</v>
      </c>
      <c r="K260">
        <v>0</v>
      </c>
      <c r="L260">
        <v>0</v>
      </c>
      <c r="M260" t="str" cm="1">
        <f t="array" ref="M2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0">
        <f>IF(Table1[[#This Row],[Winning Team]]="Home team",1,0)</f>
        <v>0</v>
      </c>
      <c r="O260" t="s">
        <v>745</v>
      </c>
      <c r="P260" t="str" cm="1">
        <f t="array" ref="P2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0">
        <v>41000</v>
      </c>
      <c r="R260">
        <v>0</v>
      </c>
      <c r="S260">
        <v>0</v>
      </c>
      <c r="T260" t="s">
        <v>901</v>
      </c>
      <c r="U260" t="s">
        <v>902</v>
      </c>
      <c r="V260" t="s">
        <v>903</v>
      </c>
    </row>
    <row r="261" spans="1:22" x14ac:dyDescent="0.3">
      <c r="A261">
        <v>2006</v>
      </c>
      <c r="B261" s="1">
        <v>38886</v>
      </c>
      <c r="C261">
        <v>21</v>
      </c>
      <c r="D261">
        <v>0</v>
      </c>
      <c r="E261" t="str">
        <f>_xlfn.CONCAT(Table1[[#This Row],[Time]],":",Table1[[#This Row],[Time to hours]])</f>
        <v>21:0</v>
      </c>
      <c r="F261" t="s">
        <v>1118</v>
      </c>
      <c r="G261" t="s">
        <v>749</v>
      </c>
      <c r="H261" t="s">
        <v>904</v>
      </c>
      <c r="I261" t="s">
        <v>905</v>
      </c>
      <c r="J261" t="s">
        <v>17</v>
      </c>
      <c r="K261">
        <v>1</v>
      </c>
      <c r="L261">
        <v>1</v>
      </c>
      <c r="M261" t="str" cm="1">
        <f t="array" ref="M2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1">
        <f>IF(Table1[[#This Row],[Winning Team]]="Home team",1,0)</f>
        <v>0</v>
      </c>
      <c r="O261" t="s">
        <v>206</v>
      </c>
      <c r="P261" t="str" cm="1">
        <f t="array" ref="P2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1">
        <v>43000</v>
      </c>
      <c r="R261">
        <v>1</v>
      </c>
      <c r="S261">
        <v>0</v>
      </c>
      <c r="T261" t="s">
        <v>938</v>
      </c>
      <c r="U261" t="s">
        <v>939</v>
      </c>
      <c r="V261" t="s">
        <v>819</v>
      </c>
    </row>
    <row r="262" spans="1:22" x14ac:dyDescent="0.3">
      <c r="A262">
        <v>2006</v>
      </c>
      <c r="B262" s="1">
        <v>38887</v>
      </c>
      <c r="C262">
        <v>15</v>
      </c>
      <c r="D262">
        <v>0</v>
      </c>
      <c r="E262" t="str">
        <f>_xlfn.CONCAT(Table1[[#This Row],[Time]],":",Table1[[#This Row],[Time to hours]])</f>
        <v>15:0</v>
      </c>
      <c r="F262" t="s">
        <v>1116</v>
      </c>
      <c r="G262" t="s">
        <v>749</v>
      </c>
      <c r="H262" t="s">
        <v>894</v>
      </c>
      <c r="I262" t="s">
        <v>396</v>
      </c>
      <c r="J262" t="s">
        <v>932</v>
      </c>
      <c r="K262">
        <v>0</v>
      </c>
      <c r="L262">
        <v>2</v>
      </c>
      <c r="M262" t="str" cm="1">
        <f t="array" ref="M2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62">
        <f>IF(Table1[[#This Row],[Winning Team]]="Home team",1,0)</f>
        <v>0</v>
      </c>
      <c r="O262" t="s">
        <v>68</v>
      </c>
      <c r="P262" t="str" cm="1">
        <f t="array" ref="P2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262">
        <v>65000</v>
      </c>
      <c r="R262">
        <v>0</v>
      </c>
      <c r="S262">
        <v>1</v>
      </c>
      <c r="T262" t="s">
        <v>925</v>
      </c>
      <c r="U262" t="s">
        <v>926</v>
      </c>
      <c r="V262" t="s">
        <v>927</v>
      </c>
    </row>
    <row r="263" spans="1:22" x14ac:dyDescent="0.3">
      <c r="A263">
        <v>2006</v>
      </c>
      <c r="B263" s="1">
        <v>38887</v>
      </c>
      <c r="C263">
        <v>18</v>
      </c>
      <c r="D263">
        <v>0</v>
      </c>
      <c r="E263" t="str">
        <f>_xlfn.CONCAT(Table1[[#This Row],[Time]],":",Table1[[#This Row],[Time to hours]])</f>
        <v>18:0</v>
      </c>
      <c r="F263" t="s">
        <v>1117</v>
      </c>
      <c r="G263" t="s">
        <v>736</v>
      </c>
      <c r="H263" t="s">
        <v>899</v>
      </c>
      <c r="I263" t="s">
        <v>389</v>
      </c>
      <c r="J263" t="s">
        <v>668</v>
      </c>
      <c r="K263">
        <v>0</v>
      </c>
      <c r="L263">
        <v>4</v>
      </c>
      <c r="M263" t="str" cm="1">
        <f t="array" ref="M2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63">
        <f>IF(Table1[[#This Row],[Winning Team]]="Home team",1,0)</f>
        <v>0</v>
      </c>
      <c r="O263" t="s">
        <v>940</v>
      </c>
      <c r="P263" t="str" cm="1">
        <f t="array" ref="P2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Ukraine</v>
      </c>
      <c r="Q263">
        <v>50000</v>
      </c>
      <c r="R263">
        <v>0</v>
      </c>
      <c r="S263">
        <v>2</v>
      </c>
      <c r="T263" t="s">
        <v>859</v>
      </c>
      <c r="U263" t="s">
        <v>820</v>
      </c>
      <c r="V263" t="s">
        <v>933</v>
      </c>
    </row>
    <row r="264" spans="1:22" x14ac:dyDescent="0.3">
      <c r="A264">
        <v>2006</v>
      </c>
      <c r="B264" s="1">
        <v>38888</v>
      </c>
      <c r="C264">
        <v>16</v>
      </c>
      <c r="D264">
        <v>0</v>
      </c>
      <c r="E264" t="str">
        <f>_xlfn.CONCAT(Table1[[#This Row],[Time]],":",Table1[[#This Row],[Time to hours]])</f>
        <v>16:0</v>
      </c>
      <c r="F264" t="s">
        <v>1117</v>
      </c>
      <c r="G264" t="s">
        <v>430</v>
      </c>
      <c r="H264" t="s">
        <v>384</v>
      </c>
      <c r="I264" t="s">
        <v>937</v>
      </c>
      <c r="J264" t="s">
        <v>817</v>
      </c>
      <c r="K264">
        <v>0</v>
      </c>
      <c r="L264">
        <v>3</v>
      </c>
      <c r="M264" t="str" cm="1">
        <f t="array" ref="M2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64">
        <f>IF(Table1[[#This Row],[Winning Team]]="Home team",1,0)</f>
        <v>0</v>
      </c>
      <c r="O264" t="s">
        <v>81</v>
      </c>
      <c r="P264" t="str" cm="1">
        <f t="array" ref="P2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264">
        <v>72000</v>
      </c>
      <c r="R264">
        <v>0</v>
      </c>
      <c r="S264">
        <v>2</v>
      </c>
      <c r="T264" t="s">
        <v>666</v>
      </c>
      <c r="U264" t="s">
        <v>935</v>
      </c>
      <c r="V264" t="s">
        <v>936</v>
      </c>
    </row>
    <row r="265" spans="1:22" x14ac:dyDescent="0.3">
      <c r="A265">
        <v>2006</v>
      </c>
      <c r="B265" s="1">
        <v>38888</v>
      </c>
      <c r="C265">
        <v>16</v>
      </c>
      <c r="D265">
        <v>0</v>
      </c>
      <c r="E265" t="str">
        <f>_xlfn.CONCAT(Table1[[#This Row],[Time]],":",Table1[[#This Row],[Time to hours]])</f>
        <v>16:0</v>
      </c>
      <c r="F265" t="s">
        <v>1117</v>
      </c>
      <c r="G265" t="s">
        <v>430</v>
      </c>
      <c r="H265" t="s">
        <v>928</v>
      </c>
      <c r="I265" t="s">
        <v>402</v>
      </c>
      <c r="J265" t="s">
        <v>608</v>
      </c>
      <c r="K265">
        <v>1</v>
      </c>
      <c r="L265">
        <v>2</v>
      </c>
      <c r="M265" t="str" cm="1">
        <f t="array" ref="M2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65">
        <f>IF(Table1[[#This Row],[Winning Team]]="Home team",1,0)</f>
        <v>0</v>
      </c>
      <c r="O265" t="s">
        <v>131</v>
      </c>
      <c r="P265" t="str" cm="1">
        <f t="array" ref="P2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265">
        <v>43000</v>
      </c>
      <c r="R265">
        <v>1</v>
      </c>
      <c r="S265">
        <v>1</v>
      </c>
      <c r="T265" t="s">
        <v>896</v>
      </c>
      <c r="U265" t="s">
        <v>897</v>
      </c>
      <c r="V265" t="s">
        <v>898</v>
      </c>
    </row>
    <row r="266" spans="1:22" x14ac:dyDescent="0.3">
      <c r="A266">
        <v>2006</v>
      </c>
      <c r="B266" s="1">
        <v>38888</v>
      </c>
      <c r="C266">
        <v>21</v>
      </c>
      <c r="D266">
        <v>0</v>
      </c>
      <c r="E266" t="str">
        <f>_xlfn.CONCAT(Table1[[#This Row],[Time]],":",Table1[[#This Row],[Time to hours]])</f>
        <v>21:0</v>
      </c>
      <c r="F266" t="s">
        <v>1118</v>
      </c>
      <c r="G266" t="s">
        <v>429</v>
      </c>
      <c r="H266" t="s">
        <v>914</v>
      </c>
      <c r="I266" t="s">
        <v>915</v>
      </c>
      <c r="J266" t="s">
        <v>75</v>
      </c>
      <c r="K266">
        <v>2</v>
      </c>
      <c r="L266">
        <v>2</v>
      </c>
      <c r="M266" t="str" cm="1">
        <f t="array" ref="M2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6">
        <f>IF(Table1[[#This Row],[Winning Team]]="Home team",1,0)</f>
        <v>0</v>
      </c>
      <c r="O266" t="s">
        <v>153</v>
      </c>
      <c r="P266" t="str" cm="1">
        <f t="array" ref="P2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6">
        <v>45000</v>
      </c>
      <c r="R266">
        <v>0</v>
      </c>
      <c r="S266">
        <v>1</v>
      </c>
      <c r="T266" t="s">
        <v>941</v>
      </c>
      <c r="U266" t="s">
        <v>942</v>
      </c>
      <c r="V266" t="s">
        <v>943</v>
      </c>
    </row>
    <row r="267" spans="1:22" x14ac:dyDescent="0.3">
      <c r="A267">
        <v>2006</v>
      </c>
      <c r="B267" s="1">
        <v>38889</v>
      </c>
      <c r="C267">
        <v>16</v>
      </c>
      <c r="D267">
        <v>0</v>
      </c>
      <c r="E267" t="str">
        <f>_xlfn.CONCAT(Table1[[#This Row],[Time]],":",Table1[[#This Row],[Time to hours]])</f>
        <v>16:0</v>
      </c>
      <c r="F267" t="s">
        <v>1117</v>
      </c>
      <c r="G267" t="s">
        <v>544</v>
      </c>
      <c r="H267" t="s">
        <v>904</v>
      </c>
      <c r="I267" t="s">
        <v>905</v>
      </c>
      <c r="J267" t="s">
        <v>466</v>
      </c>
      <c r="K267">
        <v>1</v>
      </c>
      <c r="L267">
        <v>1</v>
      </c>
      <c r="M267" t="str" cm="1">
        <f t="array" ref="M2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7">
        <f>IF(Table1[[#This Row],[Winning Team]]="Home team",1,0)</f>
        <v>0</v>
      </c>
      <c r="O267" t="s">
        <v>916</v>
      </c>
      <c r="P267" t="str" cm="1">
        <f t="array" ref="P2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7">
        <v>38000</v>
      </c>
      <c r="R267">
        <v>0</v>
      </c>
      <c r="S267">
        <v>0</v>
      </c>
      <c r="T267" t="s">
        <v>871</v>
      </c>
      <c r="U267" t="s">
        <v>944</v>
      </c>
      <c r="V267" t="s">
        <v>945</v>
      </c>
    </row>
    <row r="268" spans="1:22" x14ac:dyDescent="0.3">
      <c r="A268">
        <v>2006</v>
      </c>
      <c r="B268" s="1">
        <v>38889</v>
      </c>
      <c r="C268">
        <v>21</v>
      </c>
      <c r="D268">
        <v>0</v>
      </c>
      <c r="E268" t="str">
        <f>_xlfn.CONCAT(Table1[[#This Row],[Time]],":",Table1[[#This Row],[Time to hours]])</f>
        <v>21:0</v>
      </c>
      <c r="F268" t="s">
        <v>1118</v>
      </c>
      <c r="G268" t="s">
        <v>540</v>
      </c>
      <c r="H268" t="s">
        <v>890</v>
      </c>
      <c r="I268" t="s">
        <v>382</v>
      </c>
      <c r="J268" t="s">
        <v>69</v>
      </c>
      <c r="K268">
        <v>0</v>
      </c>
      <c r="L268">
        <v>0</v>
      </c>
      <c r="M268" t="str" cm="1">
        <f t="array" ref="M2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68">
        <f>IF(Table1[[#This Row],[Winning Team]]="Home team",1,0)</f>
        <v>0</v>
      </c>
      <c r="O268" t="s">
        <v>39</v>
      </c>
      <c r="P268" t="str" cm="1">
        <f t="array" ref="P2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68">
        <v>48000</v>
      </c>
      <c r="R268">
        <v>0</v>
      </c>
      <c r="S268">
        <v>0</v>
      </c>
      <c r="T268" t="s">
        <v>946</v>
      </c>
      <c r="U268" t="s">
        <v>947</v>
      </c>
      <c r="V268" t="s">
        <v>948</v>
      </c>
    </row>
    <row r="269" spans="1:22" x14ac:dyDescent="0.3">
      <c r="A269">
        <v>2006</v>
      </c>
      <c r="B269" s="1">
        <v>38890</v>
      </c>
      <c r="C269">
        <v>16</v>
      </c>
      <c r="D269">
        <v>0</v>
      </c>
      <c r="E269" t="str">
        <f>_xlfn.CONCAT(Table1[[#This Row],[Time]],":",Table1[[#This Row],[Time to hours]])</f>
        <v>16:0</v>
      </c>
      <c r="F269" t="s">
        <v>1117</v>
      </c>
      <c r="G269" t="s">
        <v>572</v>
      </c>
      <c r="H269" t="s">
        <v>899</v>
      </c>
      <c r="I269" t="s">
        <v>389</v>
      </c>
      <c r="J269" t="s">
        <v>924</v>
      </c>
      <c r="K269">
        <v>0</v>
      </c>
      <c r="L269">
        <v>2</v>
      </c>
      <c r="M269" t="str" cm="1">
        <f t="array" ref="M2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69">
        <f>IF(Table1[[#This Row],[Winning Team]]="Home team",1,0)</f>
        <v>0</v>
      </c>
      <c r="O269" t="s">
        <v>93</v>
      </c>
      <c r="P269" t="str" cm="1">
        <f t="array" ref="P2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269">
        <v>50000</v>
      </c>
      <c r="R269">
        <v>0</v>
      </c>
      <c r="S269">
        <v>1</v>
      </c>
      <c r="T269" t="s">
        <v>938</v>
      </c>
      <c r="U269" t="s">
        <v>939</v>
      </c>
      <c r="V269" t="s">
        <v>819</v>
      </c>
    </row>
    <row r="270" spans="1:22" x14ac:dyDescent="0.3">
      <c r="A270">
        <v>2006</v>
      </c>
      <c r="B270" s="1">
        <v>38890</v>
      </c>
      <c r="C270">
        <v>21</v>
      </c>
      <c r="D270">
        <v>0</v>
      </c>
      <c r="E270" t="str">
        <f>_xlfn.CONCAT(Table1[[#This Row],[Time]],":",Table1[[#This Row],[Time to hours]])</f>
        <v>21:0</v>
      </c>
      <c r="F270" t="s">
        <v>1118</v>
      </c>
      <c r="G270" t="s">
        <v>555</v>
      </c>
      <c r="H270" t="s">
        <v>894</v>
      </c>
      <c r="I270" t="s">
        <v>396</v>
      </c>
      <c r="J270" t="s">
        <v>737</v>
      </c>
      <c r="K270">
        <v>1</v>
      </c>
      <c r="L270">
        <v>4</v>
      </c>
      <c r="M270" t="str" cm="1">
        <f t="array" ref="M2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0">
        <f>IF(Table1[[#This Row],[Winning Team]]="Home team",1,0)</f>
        <v>0</v>
      </c>
      <c r="O270" t="s">
        <v>31</v>
      </c>
      <c r="P270" t="str" cm="1">
        <f t="array" ref="P2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270">
        <v>65000</v>
      </c>
      <c r="R270">
        <v>1</v>
      </c>
      <c r="S270">
        <v>1</v>
      </c>
      <c r="T270" t="s">
        <v>955</v>
      </c>
      <c r="U270" t="s">
        <v>956</v>
      </c>
      <c r="V270" t="s">
        <v>957</v>
      </c>
    </row>
    <row r="271" spans="1:22" x14ac:dyDescent="0.3">
      <c r="A271">
        <v>2006</v>
      </c>
      <c r="B271" s="1">
        <v>38890</v>
      </c>
      <c r="C271">
        <v>21</v>
      </c>
      <c r="D271">
        <v>0</v>
      </c>
      <c r="E271" t="str">
        <f>_xlfn.CONCAT(Table1[[#This Row],[Time]],":",Table1[[#This Row],[Time to hours]])</f>
        <v>21:0</v>
      </c>
      <c r="F271" t="s">
        <v>1118</v>
      </c>
      <c r="G271" t="s">
        <v>555</v>
      </c>
      <c r="H271" t="s">
        <v>934</v>
      </c>
      <c r="I271" t="s">
        <v>416</v>
      </c>
      <c r="J271" t="s">
        <v>745</v>
      </c>
      <c r="K271">
        <v>2</v>
      </c>
      <c r="L271">
        <v>2</v>
      </c>
      <c r="M271" t="str" cm="1">
        <f t="array" ref="M2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71">
        <f>IF(Table1[[#This Row],[Winning Team]]="Home team",1,0)</f>
        <v>0</v>
      </c>
      <c r="O271" t="s">
        <v>391</v>
      </c>
      <c r="P271" t="str" cm="1">
        <f t="array" ref="P2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71">
        <v>52000</v>
      </c>
      <c r="R271">
        <v>1</v>
      </c>
      <c r="S271">
        <v>1</v>
      </c>
      <c r="T271" t="s">
        <v>859</v>
      </c>
      <c r="U271" t="s">
        <v>820</v>
      </c>
      <c r="V271" t="s">
        <v>933</v>
      </c>
    </row>
    <row r="272" spans="1:22" x14ac:dyDescent="0.3">
      <c r="A272">
        <v>2006</v>
      </c>
      <c r="B272" s="1">
        <v>38891</v>
      </c>
      <c r="C272">
        <v>16</v>
      </c>
      <c r="D272">
        <v>0</v>
      </c>
      <c r="E272" t="str">
        <f>_xlfn.CONCAT(Table1[[#This Row],[Time]],":",Table1[[#This Row],[Time to hours]])</f>
        <v>16:0</v>
      </c>
      <c r="F272" t="s">
        <v>1117</v>
      </c>
      <c r="G272" t="s">
        <v>736</v>
      </c>
      <c r="H272" t="s">
        <v>920</v>
      </c>
      <c r="I272" t="s">
        <v>921</v>
      </c>
      <c r="J272" t="s">
        <v>668</v>
      </c>
      <c r="K272">
        <v>0</v>
      </c>
      <c r="L272">
        <v>1</v>
      </c>
      <c r="M272" t="str" cm="1">
        <f t="array" ref="M2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2">
        <f>IF(Table1[[#This Row],[Winning Team]]="Home team",1,0)</f>
        <v>0</v>
      </c>
      <c r="O272" t="s">
        <v>87</v>
      </c>
      <c r="P272" t="str" cm="1">
        <f t="array" ref="P2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272">
        <v>46000</v>
      </c>
      <c r="R272">
        <v>0</v>
      </c>
      <c r="S272">
        <v>1</v>
      </c>
      <c r="T272" t="s">
        <v>862</v>
      </c>
      <c r="U272" t="s">
        <v>949</v>
      </c>
      <c r="V272" t="s">
        <v>950</v>
      </c>
    </row>
    <row r="273" spans="1:22" x14ac:dyDescent="0.3">
      <c r="A273">
        <v>2006</v>
      </c>
      <c r="B273" s="1">
        <v>38891</v>
      </c>
      <c r="C273">
        <v>21</v>
      </c>
      <c r="D273">
        <v>0</v>
      </c>
      <c r="E273" t="str">
        <f>_xlfn.CONCAT(Table1[[#This Row],[Time]],":",Table1[[#This Row],[Time to hours]])</f>
        <v>21:0</v>
      </c>
      <c r="F273" t="s">
        <v>1118</v>
      </c>
      <c r="G273" t="s">
        <v>749</v>
      </c>
      <c r="H273" t="s">
        <v>914</v>
      </c>
      <c r="I273" t="s">
        <v>915</v>
      </c>
      <c r="J273" t="s">
        <v>932</v>
      </c>
      <c r="K273">
        <v>0</v>
      </c>
      <c r="L273">
        <v>2</v>
      </c>
      <c r="M273" t="str" cm="1">
        <f t="array" ref="M2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3">
        <f>IF(Table1[[#This Row],[Winning Team]]="Home team",1,0)</f>
        <v>0</v>
      </c>
      <c r="O273" t="s">
        <v>17</v>
      </c>
      <c r="P273" t="str" cm="1">
        <f t="array" ref="P2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273">
        <v>45000</v>
      </c>
      <c r="R273">
        <v>0</v>
      </c>
      <c r="S273">
        <v>0</v>
      </c>
      <c r="T273" t="s">
        <v>917</v>
      </c>
      <c r="U273" t="s">
        <v>918</v>
      </c>
      <c r="V273" t="s">
        <v>919</v>
      </c>
    </row>
    <row r="274" spans="1:22" x14ac:dyDescent="0.3">
      <c r="A274">
        <v>2006</v>
      </c>
      <c r="B274" s="1">
        <v>38894</v>
      </c>
      <c r="C274">
        <v>21</v>
      </c>
      <c r="D274">
        <v>0</v>
      </c>
      <c r="E274" t="str">
        <f>_xlfn.CONCAT(Table1[[#This Row],[Time]],":",Table1[[#This Row],[Time to hours]])</f>
        <v>21:0</v>
      </c>
      <c r="F274" t="s">
        <v>1118</v>
      </c>
      <c r="G274" t="s">
        <v>588</v>
      </c>
      <c r="H274" t="s">
        <v>914</v>
      </c>
      <c r="I274" t="s">
        <v>915</v>
      </c>
      <c r="J274" t="s">
        <v>68</v>
      </c>
      <c r="K274">
        <v>0</v>
      </c>
      <c r="L274">
        <v>0</v>
      </c>
      <c r="M274" t="str" cm="1">
        <f t="array" ref="M2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74">
        <f>IF(Table1[[#This Row],[Winning Team]]="Home team",1,0)</f>
        <v>0</v>
      </c>
      <c r="O274" t="s">
        <v>940</v>
      </c>
      <c r="P274" t="str" cm="1">
        <f t="array" ref="P2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74">
        <v>45000</v>
      </c>
      <c r="R274">
        <v>0</v>
      </c>
      <c r="S274">
        <v>0</v>
      </c>
      <c r="T274" t="s">
        <v>938</v>
      </c>
      <c r="U274" t="s">
        <v>939</v>
      </c>
      <c r="V274" t="s">
        <v>819</v>
      </c>
    </row>
    <row r="275" spans="1:22" x14ac:dyDescent="0.3">
      <c r="A275">
        <v>2006</v>
      </c>
      <c r="B275" s="1">
        <v>38895</v>
      </c>
      <c r="C275">
        <v>21</v>
      </c>
      <c r="D275">
        <v>0</v>
      </c>
      <c r="E275" t="str">
        <f>_xlfn.CONCAT(Table1[[#This Row],[Time]],":",Table1[[#This Row],[Time to hours]])</f>
        <v>21:0</v>
      </c>
      <c r="F275" t="s">
        <v>1118</v>
      </c>
      <c r="G275" t="s">
        <v>588</v>
      </c>
      <c r="H275" t="s">
        <v>928</v>
      </c>
      <c r="I275" t="s">
        <v>402</v>
      </c>
      <c r="J275" t="s">
        <v>87</v>
      </c>
      <c r="K275">
        <v>1</v>
      </c>
      <c r="L275">
        <v>3</v>
      </c>
      <c r="M275" t="str" cm="1">
        <f t="array" ref="M2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5">
        <f>IF(Table1[[#This Row],[Winning Team]]="Home team",1,0)</f>
        <v>0</v>
      </c>
      <c r="O275" t="s">
        <v>17</v>
      </c>
      <c r="P275" t="str" cm="1">
        <f t="array" ref="P2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275">
        <v>43000</v>
      </c>
      <c r="R275">
        <v>1</v>
      </c>
      <c r="S275">
        <v>1</v>
      </c>
      <c r="T275" t="s">
        <v>911</v>
      </c>
      <c r="U275" t="s">
        <v>912</v>
      </c>
      <c r="V275" t="s">
        <v>913</v>
      </c>
    </row>
    <row r="276" spans="1:22" x14ac:dyDescent="0.3">
      <c r="A276">
        <v>2006</v>
      </c>
      <c r="B276" s="1">
        <v>38898</v>
      </c>
      <c r="C276">
        <v>17</v>
      </c>
      <c r="D276">
        <v>0</v>
      </c>
      <c r="E276" t="str">
        <f>_xlfn.CONCAT(Table1[[#This Row],[Time]],":",Table1[[#This Row],[Time to hours]])</f>
        <v>17:0</v>
      </c>
      <c r="F276" t="s">
        <v>1117</v>
      </c>
      <c r="G276" t="s">
        <v>102</v>
      </c>
      <c r="H276" t="s">
        <v>384</v>
      </c>
      <c r="I276" t="s">
        <v>937</v>
      </c>
      <c r="J276" t="s">
        <v>81</v>
      </c>
      <c r="K276">
        <v>1</v>
      </c>
      <c r="L276">
        <v>1</v>
      </c>
      <c r="M276" t="str" cm="1">
        <f t="array" ref="M2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76">
        <f>IF(Table1[[#This Row],[Winning Team]]="Home team",1,0)</f>
        <v>0</v>
      </c>
      <c r="O276" t="s">
        <v>39</v>
      </c>
      <c r="P276" t="str" cm="1">
        <f t="array" ref="P2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76">
        <v>72000</v>
      </c>
      <c r="R276">
        <v>0</v>
      </c>
      <c r="S276">
        <v>0</v>
      </c>
      <c r="T276" t="s">
        <v>801</v>
      </c>
      <c r="U276" t="s">
        <v>951</v>
      </c>
      <c r="V276" t="s">
        <v>952</v>
      </c>
    </row>
    <row r="277" spans="1:22" x14ac:dyDescent="0.3">
      <c r="A277">
        <v>2006</v>
      </c>
      <c r="B277" s="1">
        <v>38899</v>
      </c>
      <c r="C277">
        <v>17</v>
      </c>
      <c r="D277">
        <v>0</v>
      </c>
      <c r="E277" t="str">
        <f>_xlfn.CONCAT(Table1[[#This Row],[Time]],":",Table1[[#This Row],[Time to hours]])</f>
        <v>17:0</v>
      </c>
      <c r="F277" t="s">
        <v>1117</v>
      </c>
      <c r="G277" t="s">
        <v>102</v>
      </c>
      <c r="H277" t="s">
        <v>887</v>
      </c>
      <c r="I277" t="s">
        <v>424</v>
      </c>
      <c r="J277" t="s">
        <v>153</v>
      </c>
      <c r="K277">
        <v>0</v>
      </c>
      <c r="L277">
        <v>0</v>
      </c>
      <c r="M277" t="str" cm="1">
        <f t="array" ref="M2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77">
        <f>IF(Table1[[#This Row],[Winning Team]]="Home team",1,0)</f>
        <v>0</v>
      </c>
      <c r="O277" t="s">
        <v>326</v>
      </c>
      <c r="P277" t="str" cm="1">
        <f t="array" ref="P2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77">
        <v>52000</v>
      </c>
      <c r="R277">
        <v>0</v>
      </c>
      <c r="S277">
        <v>0</v>
      </c>
      <c r="T277" t="s">
        <v>884</v>
      </c>
      <c r="U277" t="s">
        <v>885</v>
      </c>
      <c r="V277" t="s">
        <v>886</v>
      </c>
    </row>
    <row r="278" spans="1:22" x14ac:dyDescent="0.3">
      <c r="A278">
        <v>2006</v>
      </c>
      <c r="B278" s="1">
        <v>38899</v>
      </c>
      <c r="C278">
        <v>21</v>
      </c>
      <c r="D278">
        <v>0</v>
      </c>
      <c r="E278" t="str">
        <f>_xlfn.CONCAT(Table1[[#This Row],[Time]],":",Table1[[#This Row],[Time to hours]])</f>
        <v>21:0</v>
      </c>
      <c r="F278" t="s">
        <v>1118</v>
      </c>
      <c r="G278" t="s">
        <v>102</v>
      </c>
      <c r="H278" t="s">
        <v>890</v>
      </c>
      <c r="I278" t="s">
        <v>382</v>
      </c>
      <c r="J278" t="s">
        <v>31</v>
      </c>
      <c r="K278">
        <v>0</v>
      </c>
      <c r="L278">
        <v>1</v>
      </c>
      <c r="M278" t="str" cm="1">
        <f t="array" ref="M2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8">
        <f>IF(Table1[[#This Row],[Winning Team]]="Home team",1,0)</f>
        <v>0</v>
      </c>
      <c r="O278" t="s">
        <v>17</v>
      </c>
      <c r="P278" t="str" cm="1">
        <f t="array" ref="P2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278">
        <v>48000</v>
      </c>
      <c r="R278">
        <v>0</v>
      </c>
      <c r="S278">
        <v>0</v>
      </c>
      <c r="T278" t="s">
        <v>946</v>
      </c>
      <c r="U278" t="s">
        <v>947</v>
      </c>
      <c r="V278" t="s">
        <v>948</v>
      </c>
    </row>
    <row r="279" spans="1:22" x14ac:dyDescent="0.3">
      <c r="A279">
        <v>2006</v>
      </c>
      <c r="B279" s="1">
        <v>38902</v>
      </c>
      <c r="C279">
        <v>21</v>
      </c>
      <c r="D279">
        <v>0</v>
      </c>
      <c r="E279" t="str">
        <f>_xlfn.CONCAT(Table1[[#This Row],[Time]],":",Table1[[#This Row],[Time to hours]])</f>
        <v>21:0</v>
      </c>
      <c r="F279" t="s">
        <v>1118</v>
      </c>
      <c r="G279" t="s">
        <v>50</v>
      </c>
      <c r="H279" t="s">
        <v>894</v>
      </c>
      <c r="I279" t="s">
        <v>396</v>
      </c>
      <c r="J279" t="s">
        <v>81</v>
      </c>
      <c r="K279">
        <v>0</v>
      </c>
      <c r="L279">
        <v>2</v>
      </c>
      <c r="M279" t="str" cm="1">
        <f t="array" ref="M2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79">
        <f>IF(Table1[[#This Row],[Winning Team]]="Home team",1,0)</f>
        <v>0</v>
      </c>
      <c r="O279" t="s">
        <v>93</v>
      </c>
      <c r="P279" t="str" cm="1">
        <f t="array" ref="P2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279">
        <v>65000</v>
      </c>
      <c r="R279">
        <v>0</v>
      </c>
      <c r="S279">
        <v>0</v>
      </c>
      <c r="T279" t="s">
        <v>938</v>
      </c>
      <c r="U279" t="s">
        <v>939</v>
      </c>
      <c r="V279" t="s">
        <v>819</v>
      </c>
    </row>
    <row r="280" spans="1:22" x14ac:dyDescent="0.3">
      <c r="A280">
        <v>2006</v>
      </c>
      <c r="B280" s="1">
        <v>38903</v>
      </c>
      <c r="C280">
        <v>21</v>
      </c>
      <c r="D280">
        <v>0</v>
      </c>
      <c r="E280" t="str">
        <f>_xlfn.CONCAT(Table1[[#This Row],[Time]],":",Table1[[#This Row],[Time to hours]])</f>
        <v>21:0</v>
      </c>
      <c r="F280" t="s">
        <v>1118</v>
      </c>
      <c r="G280" t="s">
        <v>50</v>
      </c>
      <c r="H280" t="s">
        <v>883</v>
      </c>
      <c r="I280" t="s">
        <v>411</v>
      </c>
      <c r="J280" t="s">
        <v>326</v>
      </c>
      <c r="K280">
        <v>0</v>
      </c>
      <c r="L280">
        <v>1</v>
      </c>
      <c r="M280" t="str" cm="1">
        <f t="array" ref="M2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80">
        <f>IF(Table1[[#This Row],[Winning Team]]="Home team",1,0)</f>
        <v>0</v>
      </c>
      <c r="O280" t="s">
        <v>17</v>
      </c>
      <c r="P280" t="str" cm="1">
        <f t="array" ref="P2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280">
        <v>66000</v>
      </c>
      <c r="R280">
        <v>0</v>
      </c>
      <c r="S280">
        <v>1</v>
      </c>
      <c r="T280" t="s">
        <v>917</v>
      </c>
      <c r="U280" t="s">
        <v>918</v>
      </c>
      <c r="V280" t="s">
        <v>919</v>
      </c>
    </row>
    <row r="281" spans="1:22" x14ac:dyDescent="0.3">
      <c r="A281">
        <v>2006</v>
      </c>
      <c r="B281" s="1">
        <v>38907</v>
      </c>
      <c r="C281">
        <v>20</v>
      </c>
      <c r="D281">
        <v>0</v>
      </c>
      <c r="E281" t="str">
        <f>_xlfn.CONCAT(Table1[[#This Row],[Time]],":",Table1[[#This Row],[Time to hours]])</f>
        <v>20:0</v>
      </c>
      <c r="F281" t="s">
        <v>1118</v>
      </c>
      <c r="G281" t="s">
        <v>51</v>
      </c>
      <c r="H281" t="s">
        <v>384</v>
      </c>
      <c r="I281" t="s">
        <v>937</v>
      </c>
      <c r="J281" t="s">
        <v>93</v>
      </c>
      <c r="K281">
        <v>1</v>
      </c>
      <c r="L281">
        <v>1</v>
      </c>
      <c r="M281" t="str" cm="1">
        <f t="array" ref="M2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1">
        <f>IF(Table1[[#This Row],[Winning Team]]="Home team",1,0)</f>
        <v>0</v>
      </c>
      <c r="O281" t="s">
        <v>17</v>
      </c>
      <c r="P281" t="str" cm="1">
        <f t="array" ref="P2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1">
        <v>69000</v>
      </c>
      <c r="R281">
        <v>0</v>
      </c>
      <c r="S281">
        <v>0</v>
      </c>
      <c r="T281" t="s">
        <v>884</v>
      </c>
      <c r="U281" t="s">
        <v>885</v>
      </c>
      <c r="V281" t="s">
        <v>886</v>
      </c>
    </row>
    <row r="282" spans="1:22" x14ac:dyDescent="0.3">
      <c r="A282">
        <v>2010</v>
      </c>
      <c r="B282" s="1">
        <v>40340</v>
      </c>
      <c r="C282">
        <v>16</v>
      </c>
      <c r="D282">
        <v>0</v>
      </c>
      <c r="E282" t="str">
        <f>_xlfn.CONCAT(Table1[[#This Row],[Time]],":",Table1[[#This Row],[Time to hours]])</f>
        <v>16:0</v>
      </c>
      <c r="F282" t="s">
        <v>1117</v>
      </c>
      <c r="G282" t="s">
        <v>430</v>
      </c>
      <c r="H282" t="s">
        <v>958</v>
      </c>
      <c r="I282" t="s">
        <v>959</v>
      </c>
      <c r="J282" t="s">
        <v>719</v>
      </c>
      <c r="K282">
        <v>1</v>
      </c>
      <c r="L282">
        <v>1</v>
      </c>
      <c r="M282" t="str" cm="1">
        <f t="array" ref="M2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2">
        <f>IF(Table1[[#This Row],[Winning Team]]="Home team",1,0)</f>
        <v>0</v>
      </c>
      <c r="O282" t="s">
        <v>18</v>
      </c>
      <c r="P282" t="str" cm="1">
        <f t="array" ref="P2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2">
        <v>84490</v>
      </c>
      <c r="R282">
        <v>0</v>
      </c>
      <c r="S282">
        <v>0</v>
      </c>
      <c r="T282" t="s">
        <v>960</v>
      </c>
      <c r="U282" t="s">
        <v>961</v>
      </c>
      <c r="V282" t="s">
        <v>962</v>
      </c>
    </row>
    <row r="283" spans="1:22" x14ac:dyDescent="0.3">
      <c r="A283">
        <v>2010</v>
      </c>
      <c r="B283" s="1">
        <v>40340</v>
      </c>
      <c r="C283">
        <v>20</v>
      </c>
      <c r="D283">
        <v>30</v>
      </c>
      <c r="E283" t="str">
        <f>_xlfn.CONCAT(Table1[[#This Row],[Time]],":",Table1[[#This Row],[Time to hours]])</f>
        <v>20:30</v>
      </c>
      <c r="F283" t="s">
        <v>1118</v>
      </c>
      <c r="G283" t="s">
        <v>430</v>
      </c>
      <c r="H283" t="s">
        <v>963</v>
      </c>
      <c r="I283" t="s">
        <v>964</v>
      </c>
      <c r="J283" t="s">
        <v>47</v>
      </c>
      <c r="K283">
        <v>0</v>
      </c>
      <c r="L283">
        <v>0</v>
      </c>
      <c r="M283" t="str" cm="1">
        <f t="array" ref="M2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3">
        <f>IF(Table1[[#This Row],[Winning Team]]="Home team",1,0)</f>
        <v>0</v>
      </c>
      <c r="O283" t="s">
        <v>17</v>
      </c>
      <c r="P283" t="str" cm="1">
        <f t="array" ref="P2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3">
        <v>64100</v>
      </c>
      <c r="R283">
        <v>0</v>
      </c>
      <c r="S283">
        <v>0</v>
      </c>
      <c r="T283" t="s">
        <v>965</v>
      </c>
      <c r="U283" t="s">
        <v>966</v>
      </c>
      <c r="V283" t="s">
        <v>967</v>
      </c>
    </row>
    <row r="284" spans="1:22" x14ac:dyDescent="0.3">
      <c r="A284">
        <v>2010</v>
      </c>
      <c r="B284" s="1">
        <v>40341</v>
      </c>
      <c r="C284">
        <v>20</v>
      </c>
      <c r="D284">
        <v>30</v>
      </c>
      <c r="E284" t="str">
        <f>_xlfn.CONCAT(Table1[[#This Row],[Time]],":",Table1[[#This Row],[Time to hours]])</f>
        <v>20:30</v>
      </c>
      <c r="F284" t="s">
        <v>1118</v>
      </c>
      <c r="G284" t="s">
        <v>540</v>
      </c>
      <c r="H284" t="s">
        <v>976</v>
      </c>
      <c r="I284" t="s">
        <v>977</v>
      </c>
      <c r="J284" t="s">
        <v>153</v>
      </c>
      <c r="K284">
        <v>1</v>
      </c>
      <c r="L284">
        <v>1</v>
      </c>
      <c r="M284" t="str" cm="1">
        <f t="array" ref="M2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4">
        <f>IF(Table1[[#This Row],[Winning Team]]="Home team",1,0)</f>
        <v>0</v>
      </c>
      <c r="O284" t="s">
        <v>24</v>
      </c>
      <c r="P284" t="str" cm="1">
        <f t="array" ref="P2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4">
        <v>38646</v>
      </c>
      <c r="R284">
        <v>1</v>
      </c>
      <c r="S284">
        <v>1</v>
      </c>
      <c r="T284" t="s">
        <v>806</v>
      </c>
      <c r="U284" t="s">
        <v>978</v>
      </c>
      <c r="V284" t="s">
        <v>979</v>
      </c>
    </row>
    <row r="285" spans="1:22" x14ac:dyDescent="0.3">
      <c r="A285">
        <v>2010</v>
      </c>
      <c r="B285" s="1">
        <v>40342</v>
      </c>
      <c r="C285">
        <v>13</v>
      </c>
      <c r="D285">
        <v>30</v>
      </c>
      <c r="E285" t="str">
        <f>_xlfn.CONCAT(Table1[[#This Row],[Time]],":",Table1[[#This Row],[Time to hours]])</f>
        <v>13:30</v>
      </c>
      <c r="F285" t="s">
        <v>1116</v>
      </c>
      <c r="G285" t="s">
        <v>540</v>
      </c>
      <c r="H285" t="s">
        <v>980</v>
      </c>
      <c r="I285" t="s">
        <v>981</v>
      </c>
      <c r="J285" t="s">
        <v>495</v>
      </c>
      <c r="K285">
        <v>0</v>
      </c>
      <c r="L285">
        <v>1</v>
      </c>
      <c r="M285" t="str" cm="1">
        <f t="array" ref="M2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85">
        <f>IF(Table1[[#This Row],[Winning Team]]="Home team",1,0)</f>
        <v>0</v>
      </c>
      <c r="O285" t="s">
        <v>810</v>
      </c>
      <c r="P285" t="str" cm="1">
        <f t="array" ref="P2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Slovenia</v>
      </c>
      <c r="Q285">
        <v>30325</v>
      </c>
      <c r="R285">
        <v>0</v>
      </c>
      <c r="S285">
        <v>0</v>
      </c>
      <c r="T285" t="s">
        <v>844</v>
      </c>
      <c r="U285" t="s">
        <v>893</v>
      </c>
      <c r="V285" t="s">
        <v>982</v>
      </c>
    </row>
    <row r="286" spans="1:22" x14ac:dyDescent="0.3">
      <c r="A286">
        <v>2010</v>
      </c>
      <c r="B286" s="1">
        <v>40342</v>
      </c>
      <c r="C286">
        <v>16</v>
      </c>
      <c r="D286">
        <v>0</v>
      </c>
      <c r="E286" t="str">
        <f>_xlfn.CONCAT(Table1[[#This Row],[Time]],":",Table1[[#This Row],[Time to hours]])</f>
        <v>16:0</v>
      </c>
      <c r="F286" t="s">
        <v>1117</v>
      </c>
      <c r="G286" t="s">
        <v>544</v>
      </c>
      <c r="H286" t="s">
        <v>983</v>
      </c>
      <c r="I286" t="s">
        <v>984</v>
      </c>
      <c r="J286" t="s">
        <v>985</v>
      </c>
      <c r="K286">
        <v>0</v>
      </c>
      <c r="L286">
        <v>1</v>
      </c>
      <c r="M286" t="str" cm="1">
        <f t="array" ref="M2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86">
        <f>IF(Table1[[#This Row],[Winning Team]]="Home team",1,0)</f>
        <v>0</v>
      </c>
      <c r="O286" t="s">
        <v>929</v>
      </c>
      <c r="P286" t="str" cm="1">
        <f t="array" ref="P2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Ghana</v>
      </c>
      <c r="Q286">
        <v>38833</v>
      </c>
      <c r="R286">
        <v>0</v>
      </c>
      <c r="S286">
        <v>0</v>
      </c>
      <c r="T286" t="s">
        <v>986</v>
      </c>
      <c r="U286" t="s">
        <v>987</v>
      </c>
      <c r="V286" t="s">
        <v>988</v>
      </c>
    </row>
    <row r="287" spans="1:22" x14ac:dyDescent="0.3">
      <c r="A287">
        <v>2010</v>
      </c>
      <c r="B287" s="1">
        <v>40343</v>
      </c>
      <c r="C287">
        <v>20</v>
      </c>
      <c r="D287">
        <v>30</v>
      </c>
      <c r="E287" t="str">
        <f>_xlfn.CONCAT(Table1[[#This Row],[Time]],":",Table1[[#This Row],[Time to hours]])</f>
        <v>20:30</v>
      </c>
      <c r="F287" t="s">
        <v>1118</v>
      </c>
      <c r="G287" t="s">
        <v>555</v>
      </c>
      <c r="H287" t="s">
        <v>963</v>
      </c>
      <c r="I287" t="s">
        <v>964</v>
      </c>
      <c r="J287" t="s">
        <v>93</v>
      </c>
      <c r="K287">
        <v>1</v>
      </c>
      <c r="L287">
        <v>1</v>
      </c>
      <c r="M287" t="str" cm="1">
        <f t="array" ref="M2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7">
        <f>IF(Table1[[#This Row],[Winning Team]]="Home team",1,0)</f>
        <v>0</v>
      </c>
      <c r="O287" t="s">
        <v>45</v>
      </c>
      <c r="P287" t="str" cm="1">
        <f t="array" ref="P2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7">
        <v>62869</v>
      </c>
      <c r="R287">
        <v>0</v>
      </c>
      <c r="S287">
        <v>1</v>
      </c>
      <c r="T287" t="s">
        <v>938</v>
      </c>
      <c r="U287" t="s">
        <v>819</v>
      </c>
      <c r="V287" t="s">
        <v>1000</v>
      </c>
    </row>
    <row r="288" spans="1:22" x14ac:dyDescent="0.3">
      <c r="A288">
        <v>2010</v>
      </c>
      <c r="B288" s="1">
        <v>40344</v>
      </c>
      <c r="C288">
        <v>13</v>
      </c>
      <c r="D288">
        <v>30</v>
      </c>
      <c r="E288" t="str">
        <f>_xlfn.CONCAT(Table1[[#This Row],[Time]],":",Table1[[#This Row],[Time to hours]])</f>
        <v>13:30</v>
      </c>
      <c r="F288" t="s">
        <v>1116</v>
      </c>
      <c r="G288" t="s">
        <v>555</v>
      </c>
      <c r="H288" t="s">
        <v>976</v>
      </c>
      <c r="I288" t="s">
        <v>977</v>
      </c>
      <c r="J288" t="s">
        <v>489</v>
      </c>
      <c r="K288">
        <v>1</v>
      </c>
      <c r="L288">
        <v>1</v>
      </c>
      <c r="M288" t="str" cm="1">
        <f t="array" ref="M2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8">
        <f>IF(Table1[[#This Row],[Winning Team]]="Home team",1,0)</f>
        <v>0</v>
      </c>
      <c r="O288" t="s">
        <v>1001</v>
      </c>
      <c r="P288" t="str" cm="1">
        <f t="array" ref="P2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8">
        <v>23871</v>
      </c>
      <c r="R288">
        <v>0</v>
      </c>
      <c r="S288">
        <v>0</v>
      </c>
      <c r="T288" t="s">
        <v>1002</v>
      </c>
      <c r="U288" t="s">
        <v>949</v>
      </c>
      <c r="V288" t="s">
        <v>1003</v>
      </c>
    </row>
    <row r="289" spans="1:22" x14ac:dyDescent="0.3">
      <c r="A289">
        <v>2010</v>
      </c>
      <c r="B289" s="1">
        <v>40344</v>
      </c>
      <c r="C289">
        <v>16</v>
      </c>
      <c r="D289">
        <v>0</v>
      </c>
      <c r="E289" t="str">
        <f>_xlfn.CONCAT(Table1[[#This Row],[Time]],":",Table1[[#This Row],[Time to hours]])</f>
        <v>16:0</v>
      </c>
      <c r="F289" t="s">
        <v>1117</v>
      </c>
      <c r="G289" t="s">
        <v>749</v>
      </c>
      <c r="H289" t="s">
        <v>968</v>
      </c>
      <c r="I289" t="s">
        <v>969</v>
      </c>
      <c r="J289" t="s">
        <v>900</v>
      </c>
      <c r="K289">
        <v>0</v>
      </c>
      <c r="L289">
        <v>0</v>
      </c>
      <c r="M289" t="str" cm="1">
        <f t="array" ref="M2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89">
        <f>IF(Table1[[#This Row],[Winning Team]]="Home team",1,0)</f>
        <v>0</v>
      </c>
      <c r="O289" t="s">
        <v>326</v>
      </c>
      <c r="P289" t="str" cm="1">
        <f t="array" ref="P2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89">
        <v>37034</v>
      </c>
      <c r="R289">
        <v>0</v>
      </c>
      <c r="S289">
        <v>0</v>
      </c>
      <c r="T289" t="s">
        <v>917</v>
      </c>
      <c r="U289" t="s">
        <v>919</v>
      </c>
      <c r="V289" t="s">
        <v>1004</v>
      </c>
    </row>
    <row r="290" spans="1:22" x14ac:dyDescent="0.3">
      <c r="A290">
        <v>2010</v>
      </c>
      <c r="B290" s="1">
        <v>40345</v>
      </c>
      <c r="C290">
        <v>13</v>
      </c>
      <c r="D290">
        <v>30</v>
      </c>
      <c r="E290" t="str">
        <f>_xlfn.CONCAT(Table1[[#This Row],[Time]],":",Table1[[#This Row],[Time to hours]])</f>
        <v>13:30</v>
      </c>
      <c r="F290" t="s">
        <v>1116</v>
      </c>
      <c r="G290" t="s">
        <v>736</v>
      </c>
      <c r="H290" t="s">
        <v>1008</v>
      </c>
      <c r="I290" t="s">
        <v>1009</v>
      </c>
      <c r="J290" t="s">
        <v>505</v>
      </c>
      <c r="K290">
        <v>0</v>
      </c>
      <c r="L290">
        <v>1</v>
      </c>
      <c r="M290" t="str" cm="1">
        <f t="array" ref="M2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0">
        <f>IF(Table1[[#This Row],[Winning Team]]="Home team",1,0)</f>
        <v>0</v>
      </c>
      <c r="O290" t="s">
        <v>42</v>
      </c>
      <c r="P290" t="str" cm="1">
        <f t="array" ref="P2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290">
        <v>32664</v>
      </c>
      <c r="R290">
        <v>0</v>
      </c>
      <c r="S290">
        <v>1</v>
      </c>
      <c r="T290" t="s">
        <v>1010</v>
      </c>
      <c r="U290" t="s">
        <v>1011</v>
      </c>
      <c r="V290" t="s">
        <v>1012</v>
      </c>
    </row>
    <row r="291" spans="1:22" x14ac:dyDescent="0.3">
      <c r="A291">
        <v>2010</v>
      </c>
      <c r="B291" s="1">
        <v>40345</v>
      </c>
      <c r="C291">
        <v>16</v>
      </c>
      <c r="D291">
        <v>0</v>
      </c>
      <c r="E291" t="str">
        <f>_xlfn.CONCAT(Table1[[#This Row],[Time]],":",Table1[[#This Row],[Time to hours]])</f>
        <v>16:0</v>
      </c>
      <c r="F291" t="s">
        <v>1117</v>
      </c>
      <c r="G291" t="s">
        <v>736</v>
      </c>
      <c r="H291" t="s">
        <v>989</v>
      </c>
      <c r="I291" t="s">
        <v>990</v>
      </c>
      <c r="J291" t="s">
        <v>87</v>
      </c>
      <c r="K291">
        <v>0</v>
      </c>
      <c r="L291">
        <v>1</v>
      </c>
      <c r="M291" t="str" cm="1">
        <f t="array" ref="M2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1">
        <f>IF(Table1[[#This Row],[Winning Team]]="Home team",1,0)</f>
        <v>0</v>
      </c>
      <c r="O291" t="s">
        <v>68</v>
      </c>
      <c r="P291" t="str" cm="1">
        <f t="array" ref="P2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291">
        <v>62453</v>
      </c>
      <c r="R291">
        <v>0</v>
      </c>
      <c r="S291">
        <v>0</v>
      </c>
      <c r="T291" t="s">
        <v>1013</v>
      </c>
      <c r="U291" t="s">
        <v>1014</v>
      </c>
      <c r="V291" t="s">
        <v>1015</v>
      </c>
    </row>
    <row r="292" spans="1:22" x14ac:dyDescent="0.3">
      <c r="A292">
        <v>2010</v>
      </c>
      <c r="B292" s="1">
        <v>40345</v>
      </c>
      <c r="C292">
        <v>20</v>
      </c>
      <c r="D292">
        <v>30</v>
      </c>
      <c r="E292" t="str">
        <f>_xlfn.CONCAT(Table1[[#This Row],[Time]],":",Table1[[#This Row],[Time to hours]])</f>
        <v>20:30</v>
      </c>
      <c r="F292" t="s">
        <v>1118</v>
      </c>
      <c r="G292" t="s">
        <v>430</v>
      </c>
      <c r="H292" t="s">
        <v>983</v>
      </c>
      <c r="I292" t="s">
        <v>984</v>
      </c>
      <c r="J292" t="s">
        <v>719</v>
      </c>
      <c r="K292">
        <v>0</v>
      </c>
      <c r="L292">
        <v>3</v>
      </c>
      <c r="M292" t="str" cm="1">
        <f t="array" ref="M2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2">
        <f>IF(Table1[[#This Row],[Winning Team]]="Home team",1,0)</f>
        <v>0</v>
      </c>
      <c r="O292" t="s">
        <v>47</v>
      </c>
      <c r="P292" t="str" cm="1">
        <f t="array" ref="P2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292">
        <v>42658</v>
      </c>
      <c r="R292">
        <v>0</v>
      </c>
      <c r="S292">
        <v>1</v>
      </c>
      <c r="T292" t="s">
        <v>941</v>
      </c>
      <c r="U292" t="s">
        <v>943</v>
      </c>
      <c r="V292" t="s">
        <v>942</v>
      </c>
    </row>
    <row r="293" spans="1:22" x14ac:dyDescent="0.3">
      <c r="A293">
        <v>2010</v>
      </c>
      <c r="B293" s="1">
        <v>40346</v>
      </c>
      <c r="C293">
        <v>20</v>
      </c>
      <c r="D293">
        <v>30</v>
      </c>
      <c r="E293" t="str">
        <f>_xlfn.CONCAT(Table1[[#This Row],[Time]],":",Table1[[#This Row],[Time to hours]])</f>
        <v>20:30</v>
      </c>
      <c r="F293" t="s">
        <v>1118</v>
      </c>
      <c r="G293" t="s">
        <v>430</v>
      </c>
      <c r="H293" t="s">
        <v>980</v>
      </c>
      <c r="I293" t="s">
        <v>981</v>
      </c>
      <c r="J293" t="s">
        <v>17</v>
      </c>
      <c r="K293">
        <v>0</v>
      </c>
      <c r="L293">
        <v>2</v>
      </c>
      <c r="M293" t="str" cm="1">
        <f t="array" ref="M2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3">
        <f>IF(Table1[[#This Row],[Winning Team]]="Home team",1,0)</f>
        <v>0</v>
      </c>
      <c r="O293" t="s">
        <v>18</v>
      </c>
      <c r="P293" t="str" cm="1">
        <f t="array" ref="P2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293">
        <v>35370</v>
      </c>
      <c r="R293">
        <v>0</v>
      </c>
      <c r="S293">
        <v>0</v>
      </c>
      <c r="T293" t="s">
        <v>1018</v>
      </c>
      <c r="U293" t="s">
        <v>1019</v>
      </c>
      <c r="V293" t="s">
        <v>1020</v>
      </c>
    </row>
    <row r="294" spans="1:22" x14ac:dyDescent="0.3">
      <c r="A294">
        <v>2010</v>
      </c>
      <c r="B294" s="1">
        <v>40347</v>
      </c>
      <c r="C294">
        <v>13</v>
      </c>
      <c r="D294">
        <v>30</v>
      </c>
      <c r="E294" t="str">
        <f>_xlfn.CONCAT(Table1[[#This Row],[Time]],":",Table1[[#This Row],[Time to hours]])</f>
        <v>13:30</v>
      </c>
      <c r="F294" t="s">
        <v>1116</v>
      </c>
      <c r="G294" t="s">
        <v>544</v>
      </c>
      <c r="H294" t="s">
        <v>968</v>
      </c>
      <c r="I294" t="s">
        <v>969</v>
      </c>
      <c r="J294" t="s">
        <v>81</v>
      </c>
      <c r="K294">
        <v>0</v>
      </c>
      <c r="L294">
        <v>1</v>
      </c>
      <c r="M294" t="str" cm="1">
        <f t="array" ref="M2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4">
        <f>IF(Table1[[#This Row],[Winning Team]]="Home team",1,0)</f>
        <v>0</v>
      </c>
      <c r="O294" t="s">
        <v>985</v>
      </c>
      <c r="P294" t="str" cm="1">
        <f t="array" ref="P2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Serbia</v>
      </c>
      <c r="Q294">
        <v>38294</v>
      </c>
      <c r="R294">
        <v>0</v>
      </c>
      <c r="S294">
        <v>1</v>
      </c>
      <c r="T294" t="s">
        <v>1021</v>
      </c>
      <c r="U294" t="s">
        <v>1022</v>
      </c>
      <c r="V294" t="s">
        <v>1023</v>
      </c>
    </row>
    <row r="295" spans="1:22" x14ac:dyDescent="0.3">
      <c r="A295">
        <v>2010</v>
      </c>
      <c r="B295" s="1">
        <v>40347</v>
      </c>
      <c r="C295">
        <v>16</v>
      </c>
      <c r="D295">
        <v>0</v>
      </c>
      <c r="E295" t="str">
        <f>_xlfn.CONCAT(Table1[[#This Row],[Time]],":",Table1[[#This Row],[Time to hours]])</f>
        <v>16:0</v>
      </c>
      <c r="F295" t="s">
        <v>1117</v>
      </c>
      <c r="G295" t="s">
        <v>540</v>
      </c>
      <c r="H295" t="s">
        <v>973</v>
      </c>
      <c r="I295" t="s">
        <v>959</v>
      </c>
      <c r="J295" t="s">
        <v>810</v>
      </c>
      <c r="K295">
        <v>2</v>
      </c>
      <c r="L295">
        <v>2</v>
      </c>
      <c r="M295" t="str" cm="1">
        <f t="array" ref="M2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95">
        <f>IF(Table1[[#This Row],[Winning Team]]="Home team",1,0)</f>
        <v>0</v>
      </c>
      <c r="O295" t="s">
        <v>24</v>
      </c>
      <c r="P295" t="str" cm="1">
        <f t="array" ref="P2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95">
        <v>45573</v>
      </c>
      <c r="R295">
        <v>2</v>
      </c>
      <c r="S295">
        <v>0</v>
      </c>
      <c r="T295" t="s">
        <v>1024</v>
      </c>
      <c r="U295" t="s">
        <v>1025</v>
      </c>
      <c r="V295" t="s">
        <v>1026</v>
      </c>
    </row>
    <row r="296" spans="1:22" x14ac:dyDescent="0.3">
      <c r="A296">
        <v>2010</v>
      </c>
      <c r="B296" s="1">
        <v>40347</v>
      </c>
      <c r="C296">
        <v>20</v>
      </c>
      <c r="D296">
        <v>30</v>
      </c>
      <c r="E296" t="str">
        <f>_xlfn.CONCAT(Table1[[#This Row],[Time]],":",Table1[[#This Row],[Time to hours]])</f>
        <v>20:30</v>
      </c>
      <c r="F296" t="s">
        <v>1118</v>
      </c>
      <c r="G296" t="s">
        <v>540</v>
      </c>
      <c r="H296" t="s">
        <v>963</v>
      </c>
      <c r="I296" t="s">
        <v>964</v>
      </c>
      <c r="J296" t="s">
        <v>153</v>
      </c>
      <c r="K296">
        <v>0</v>
      </c>
      <c r="L296">
        <v>0</v>
      </c>
      <c r="M296" t="str" cm="1">
        <f t="array" ref="M2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96">
        <f>IF(Table1[[#This Row],[Winning Team]]="Home team",1,0)</f>
        <v>0</v>
      </c>
      <c r="O296" t="s">
        <v>495</v>
      </c>
      <c r="P296" t="str" cm="1">
        <f t="array" ref="P2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96">
        <v>64100</v>
      </c>
      <c r="R296">
        <v>0</v>
      </c>
      <c r="S296">
        <v>0</v>
      </c>
      <c r="T296" t="s">
        <v>960</v>
      </c>
      <c r="U296" t="s">
        <v>961</v>
      </c>
      <c r="V296" t="s">
        <v>962</v>
      </c>
    </row>
    <row r="297" spans="1:22" x14ac:dyDescent="0.3">
      <c r="A297">
        <v>2010</v>
      </c>
      <c r="B297" s="1">
        <v>40348</v>
      </c>
      <c r="C297">
        <v>16</v>
      </c>
      <c r="D297">
        <v>0</v>
      </c>
      <c r="E297" t="str">
        <f>_xlfn.CONCAT(Table1[[#This Row],[Time]],":",Table1[[#This Row],[Time to hours]])</f>
        <v>16:0</v>
      </c>
      <c r="F297" t="s">
        <v>1117</v>
      </c>
      <c r="G297" t="s">
        <v>544</v>
      </c>
      <c r="H297" t="s">
        <v>976</v>
      </c>
      <c r="I297" t="s">
        <v>977</v>
      </c>
      <c r="J297" t="s">
        <v>929</v>
      </c>
      <c r="K297">
        <v>1</v>
      </c>
      <c r="L297">
        <v>1</v>
      </c>
      <c r="M297" t="str" cm="1">
        <f t="array" ref="M2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297">
        <f>IF(Table1[[#This Row],[Winning Team]]="Home team",1,0)</f>
        <v>0</v>
      </c>
      <c r="O297" t="s">
        <v>391</v>
      </c>
      <c r="P297" t="str" cm="1">
        <f t="array" ref="P2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297">
        <v>34812</v>
      </c>
      <c r="R297">
        <v>1</v>
      </c>
      <c r="S297">
        <v>1</v>
      </c>
      <c r="T297" t="s">
        <v>911</v>
      </c>
      <c r="U297" t="s">
        <v>1027</v>
      </c>
      <c r="V297" t="s">
        <v>1028</v>
      </c>
    </row>
    <row r="298" spans="1:22" x14ac:dyDescent="0.3">
      <c r="A298">
        <v>2010</v>
      </c>
      <c r="B298" s="1">
        <v>40348</v>
      </c>
      <c r="C298">
        <v>20</v>
      </c>
      <c r="D298">
        <v>30</v>
      </c>
      <c r="E298" t="str">
        <f>_xlfn.CONCAT(Table1[[#This Row],[Time]],":",Table1[[#This Row],[Time to hours]])</f>
        <v>20:30</v>
      </c>
      <c r="F298" t="s">
        <v>1118</v>
      </c>
      <c r="G298" t="s">
        <v>572</v>
      </c>
      <c r="H298" t="s">
        <v>983</v>
      </c>
      <c r="I298" t="s">
        <v>984</v>
      </c>
      <c r="J298" t="s">
        <v>481</v>
      </c>
      <c r="K298">
        <v>1</v>
      </c>
      <c r="L298">
        <v>2</v>
      </c>
      <c r="M298" t="str" cm="1">
        <f t="array" ref="M2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8">
        <f>IF(Table1[[#This Row],[Winning Team]]="Home team",1,0)</f>
        <v>0</v>
      </c>
      <c r="O298" t="s">
        <v>575</v>
      </c>
      <c r="P298" t="str" cm="1">
        <f t="array" ref="P2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298">
        <v>38074</v>
      </c>
      <c r="R298">
        <v>1</v>
      </c>
      <c r="S298">
        <v>1</v>
      </c>
      <c r="T298" t="s">
        <v>917</v>
      </c>
      <c r="U298" t="s">
        <v>919</v>
      </c>
      <c r="V298" t="s">
        <v>1004</v>
      </c>
    </row>
    <row r="299" spans="1:22" x14ac:dyDescent="0.3">
      <c r="A299">
        <v>2010</v>
      </c>
      <c r="B299" s="1">
        <v>40349</v>
      </c>
      <c r="C299">
        <v>13</v>
      </c>
      <c r="D299">
        <v>30</v>
      </c>
      <c r="E299" t="str">
        <f>_xlfn.CONCAT(Table1[[#This Row],[Time]],":",Table1[[#This Row],[Time to hours]])</f>
        <v>13:30</v>
      </c>
      <c r="F299" t="s">
        <v>1116</v>
      </c>
      <c r="G299" t="s">
        <v>555</v>
      </c>
      <c r="H299" t="s">
        <v>995</v>
      </c>
      <c r="I299" t="s">
        <v>996</v>
      </c>
      <c r="J299" t="s">
        <v>1001</v>
      </c>
      <c r="K299">
        <v>0</v>
      </c>
      <c r="L299">
        <v>2</v>
      </c>
      <c r="M299" t="str" cm="1">
        <f t="array" ref="M2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299">
        <f>IF(Table1[[#This Row],[Winning Team]]="Home team",1,0)</f>
        <v>0</v>
      </c>
      <c r="O299" t="s">
        <v>45</v>
      </c>
      <c r="P299" t="str" cm="1">
        <f t="array" ref="P2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299">
        <v>26643</v>
      </c>
      <c r="R299">
        <v>0</v>
      </c>
      <c r="S299">
        <v>1</v>
      </c>
      <c r="T299" t="s">
        <v>1010</v>
      </c>
      <c r="U299" t="s">
        <v>1011</v>
      </c>
      <c r="V299" t="s">
        <v>1012</v>
      </c>
    </row>
    <row r="300" spans="1:22" x14ac:dyDescent="0.3">
      <c r="A300">
        <v>2010</v>
      </c>
      <c r="B300" s="1">
        <v>40349</v>
      </c>
      <c r="C300">
        <v>16</v>
      </c>
      <c r="D300">
        <v>0</v>
      </c>
      <c r="E300" t="str">
        <f>_xlfn.CONCAT(Table1[[#This Row],[Time]],":",Table1[[#This Row],[Time to hours]])</f>
        <v>16:0</v>
      </c>
      <c r="F300" t="s">
        <v>1117</v>
      </c>
      <c r="G300" t="s">
        <v>555</v>
      </c>
      <c r="H300" t="s">
        <v>1008</v>
      </c>
      <c r="I300" t="s">
        <v>1009</v>
      </c>
      <c r="J300" t="s">
        <v>93</v>
      </c>
      <c r="K300">
        <v>1</v>
      </c>
      <c r="L300">
        <v>1</v>
      </c>
      <c r="M300" t="str" cm="1">
        <f t="array" ref="M3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00">
        <f>IF(Table1[[#This Row],[Winning Team]]="Home team",1,0)</f>
        <v>0</v>
      </c>
      <c r="O300" t="s">
        <v>489</v>
      </c>
      <c r="P300" t="str" cm="1">
        <f t="array" ref="P3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00">
        <v>38229</v>
      </c>
      <c r="R300">
        <v>1</v>
      </c>
      <c r="S300">
        <v>1</v>
      </c>
      <c r="T300" t="s">
        <v>844</v>
      </c>
      <c r="U300" t="s">
        <v>893</v>
      </c>
      <c r="V300" t="s">
        <v>982</v>
      </c>
    </row>
    <row r="301" spans="1:22" x14ac:dyDescent="0.3">
      <c r="A301">
        <v>2010</v>
      </c>
      <c r="B301" s="1">
        <v>40351</v>
      </c>
      <c r="C301">
        <v>16</v>
      </c>
      <c r="D301">
        <v>0</v>
      </c>
      <c r="E301" t="str">
        <f>_xlfn.CONCAT(Table1[[#This Row],[Time]],":",Table1[[#This Row],[Time to hours]])</f>
        <v>16:0</v>
      </c>
      <c r="F301" t="s">
        <v>1117</v>
      </c>
      <c r="G301" t="s">
        <v>430</v>
      </c>
      <c r="H301" t="s">
        <v>976</v>
      </c>
      <c r="I301" t="s">
        <v>977</v>
      </c>
      <c r="J301" t="s">
        <v>18</v>
      </c>
      <c r="K301">
        <v>0</v>
      </c>
      <c r="L301">
        <v>1</v>
      </c>
      <c r="M301" t="str" cm="1">
        <f t="array" ref="M3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1">
        <f>IF(Table1[[#This Row],[Winning Team]]="Home team",1,0)</f>
        <v>0</v>
      </c>
      <c r="O301" t="s">
        <v>47</v>
      </c>
      <c r="P301" t="str" cm="1">
        <f t="array" ref="P3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01">
        <v>33425</v>
      </c>
      <c r="R301">
        <v>0</v>
      </c>
      <c r="S301">
        <v>1</v>
      </c>
      <c r="T301" t="s">
        <v>1005</v>
      </c>
      <c r="U301" t="s">
        <v>1006</v>
      </c>
      <c r="V301" t="s">
        <v>1007</v>
      </c>
    </row>
    <row r="302" spans="1:22" x14ac:dyDescent="0.3">
      <c r="A302">
        <v>2010</v>
      </c>
      <c r="B302" s="1">
        <v>40351</v>
      </c>
      <c r="C302">
        <v>16</v>
      </c>
      <c r="D302">
        <v>0</v>
      </c>
      <c r="E302" t="str">
        <f>_xlfn.CONCAT(Table1[[#This Row],[Time]],":",Table1[[#This Row],[Time to hours]])</f>
        <v>16:0</v>
      </c>
      <c r="F302" t="s">
        <v>1117</v>
      </c>
      <c r="G302" t="s">
        <v>430</v>
      </c>
      <c r="H302" t="s">
        <v>995</v>
      </c>
      <c r="I302" t="s">
        <v>996</v>
      </c>
      <c r="J302" t="s">
        <v>17</v>
      </c>
      <c r="K302">
        <v>1</v>
      </c>
      <c r="L302">
        <v>2</v>
      </c>
      <c r="M302" t="str" cm="1">
        <f t="array" ref="M3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2">
        <f>IF(Table1[[#This Row],[Winning Team]]="Home team",1,0)</f>
        <v>0</v>
      </c>
      <c r="O302" t="s">
        <v>719</v>
      </c>
      <c r="P302" t="str" cm="1">
        <f t="array" ref="P3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South Africa</v>
      </c>
      <c r="Q302">
        <v>39415</v>
      </c>
      <c r="R302">
        <v>0</v>
      </c>
      <c r="S302">
        <v>2</v>
      </c>
      <c r="T302" t="s">
        <v>830</v>
      </c>
      <c r="U302" t="s">
        <v>1016</v>
      </c>
      <c r="V302" t="s">
        <v>1017</v>
      </c>
    </row>
    <row r="303" spans="1:22" x14ac:dyDescent="0.3">
      <c r="A303">
        <v>2010</v>
      </c>
      <c r="B303" s="1">
        <v>40351</v>
      </c>
      <c r="C303">
        <v>20</v>
      </c>
      <c r="D303">
        <v>30</v>
      </c>
      <c r="E303" t="str">
        <f>_xlfn.CONCAT(Table1[[#This Row],[Time]],":",Table1[[#This Row],[Time to hours]])</f>
        <v>20:30</v>
      </c>
      <c r="F303" t="s">
        <v>1118</v>
      </c>
      <c r="G303" t="s">
        <v>429</v>
      </c>
      <c r="H303" t="s">
        <v>989</v>
      </c>
      <c r="I303" t="s">
        <v>990</v>
      </c>
      <c r="J303" t="s">
        <v>680</v>
      </c>
      <c r="K303">
        <v>2</v>
      </c>
      <c r="L303">
        <v>2</v>
      </c>
      <c r="M303" t="str" cm="1">
        <f t="array" ref="M3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03">
        <f>IF(Table1[[#This Row],[Winning Team]]="Home team",1,0)</f>
        <v>0</v>
      </c>
      <c r="O303" t="s">
        <v>206</v>
      </c>
      <c r="P303" t="str" cm="1">
        <f t="array" ref="P3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03">
        <v>61874</v>
      </c>
      <c r="R303">
        <v>1</v>
      </c>
      <c r="S303">
        <v>1</v>
      </c>
      <c r="T303" t="s">
        <v>997</v>
      </c>
      <c r="U303" t="s">
        <v>998</v>
      </c>
      <c r="V303" t="s">
        <v>999</v>
      </c>
    </row>
    <row r="304" spans="1:22" x14ac:dyDescent="0.3">
      <c r="A304">
        <v>2010</v>
      </c>
      <c r="B304" s="1">
        <v>40351</v>
      </c>
      <c r="C304">
        <v>20</v>
      </c>
      <c r="D304">
        <v>30</v>
      </c>
      <c r="E304" t="str">
        <f>_xlfn.CONCAT(Table1[[#This Row],[Time]],":",Table1[[#This Row],[Time to hours]])</f>
        <v>20:30</v>
      </c>
      <c r="F304" t="s">
        <v>1118</v>
      </c>
      <c r="G304" t="s">
        <v>429</v>
      </c>
      <c r="H304" t="s">
        <v>980</v>
      </c>
      <c r="I304" t="s">
        <v>981</v>
      </c>
      <c r="J304" t="s">
        <v>678</v>
      </c>
      <c r="K304">
        <v>0</v>
      </c>
      <c r="L304">
        <v>2</v>
      </c>
      <c r="M304" t="str" cm="1">
        <f t="array" ref="M3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4">
        <f>IF(Table1[[#This Row],[Winning Team]]="Home team",1,0)</f>
        <v>0</v>
      </c>
      <c r="O304" t="s">
        <v>39</v>
      </c>
      <c r="P304" t="str" cm="1">
        <f t="array" ref="P3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04">
        <v>38891</v>
      </c>
      <c r="R304">
        <v>0</v>
      </c>
      <c r="S304">
        <v>0</v>
      </c>
      <c r="T304" t="s">
        <v>960</v>
      </c>
      <c r="U304" t="s">
        <v>961</v>
      </c>
      <c r="V304" t="s">
        <v>962</v>
      </c>
    </row>
    <row r="305" spans="1:22" x14ac:dyDescent="0.3">
      <c r="A305">
        <v>2010</v>
      </c>
      <c r="B305" s="1">
        <v>40352</v>
      </c>
      <c r="C305">
        <v>16</v>
      </c>
      <c r="D305">
        <v>0</v>
      </c>
      <c r="E305" t="str">
        <f>_xlfn.CONCAT(Table1[[#This Row],[Time]],":",Table1[[#This Row],[Time to hours]])</f>
        <v>16:0</v>
      </c>
      <c r="F305" t="s">
        <v>1117</v>
      </c>
      <c r="G305" t="s">
        <v>540</v>
      </c>
      <c r="H305" t="s">
        <v>968</v>
      </c>
      <c r="I305" t="s">
        <v>969</v>
      </c>
      <c r="J305" t="s">
        <v>810</v>
      </c>
      <c r="K305">
        <v>0</v>
      </c>
      <c r="L305">
        <v>1</v>
      </c>
      <c r="M305" t="str" cm="1">
        <f t="array" ref="M3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5">
        <f>IF(Table1[[#This Row],[Winning Team]]="Home team",1,0)</f>
        <v>0</v>
      </c>
      <c r="O305" t="s">
        <v>153</v>
      </c>
      <c r="P305" t="str" cm="1">
        <f t="array" ref="P3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305">
        <v>36893</v>
      </c>
      <c r="R305">
        <v>0</v>
      </c>
      <c r="S305">
        <v>1</v>
      </c>
      <c r="T305" t="s">
        <v>974</v>
      </c>
      <c r="U305" t="s">
        <v>908</v>
      </c>
      <c r="V305" t="s">
        <v>975</v>
      </c>
    </row>
    <row r="306" spans="1:22" x14ac:dyDescent="0.3">
      <c r="A306">
        <v>2010</v>
      </c>
      <c r="B306" s="1">
        <v>40352</v>
      </c>
      <c r="C306">
        <v>20</v>
      </c>
      <c r="D306">
        <v>30</v>
      </c>
      <c r="E306" t="str">
        <f>_xlfn.CONCAT(Table1[[#This Row],[Time]],":",Table1[[#This Row],[Time to hours]])</f>
        <v>20:30</v>
      </c>
      <c r="F306" t="s">
        <v>1118</v>
      </c>
      <c r="G306" t="s">
        <v>544</v>
      </c>
      <c r="H306" t="s">
        <v>958</v>
      </c>
      <c r="I306" t="s">
        <v>959</v>
      </c>
      <c r="J306" t="s">
        <v>929</v>
      </c>
      <c r="K306">
        <v>0</v>
      </c>
      <c r="L306">
        <v>1</v>
      </c>
      <c r="M306" t="str" cm="1">
        <f t="array" ref="M3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6">
        <f>IF(Table1[[#This Row],[Winning Team]]="Home team",1,0)</f>
        <v>0</v>
      </c>
      <c r="O306" t="s">
        <v>81</v>
      </c>
      <c r="P306" t="str" cm="1">
        <f t="array" ref="P3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06">
        <v>83391</v>
      </c>
      <c r="R306">
        <v>0</v>
      </c>
      <c r="S306">
        <v>0</v>
      </c>
      <c r="T306" t="s">
        <v>806</v>
      </c>
      <c r="U306" t="s">
        <v>978</v>
      </c>
      <c r="V306" t="s">
        <v>979</v>
      </c>
    </row>
    <row r="307" spans="1:22" x14ac:dyDescent="0.3">
      <c r="A307">
        <v>2010</v>
      </c>
      <c r="B307" s="1">
        <v>40353</v>
      </c>
      <c r="C307">
        <v>16</v>
      </c>
      <c r="D307">
        <v>0</v>
      </c>
      <c r="E307" t="str">
        <f>_xlfn.CONCAT(Table1[[#This Row],[Time]],":",Table1[[#This Row],[Time to hours]])</f>
        <v>16:0</v>
      </c>
      <c r="F307" t="s">
        <v>1117</v>
      </c>
      <c r="G307" t="s">
        <v>555</v>
      </c>
      <c r="H307" t="s">
        <v>980</v>
      </c>
      <c r="I307" t="s">
        <v>981</v>
      </c>
      <c r="J307" t="s">
        <v>45</v>
      </c>
      <c r="K307">
        <v>0</v>
      </c>
      <c r="L307">
        <v>0</v>
      </c>
      <c r="M307" t="str" cm="1">
        <f t="array" ref="M3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07">
        <f>IF(Table1[[#This Row],[Winning Team]]="Home team",1,0)</f>
        <v>0</v>
      </c>
      <c r="O307" t="s">
        <v>489</v>
      </c>
      <c r="P307" t="str" cm="1">
        <f t="array" ref="P3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07">
        <v>34850</v>
      </c>
      <c r="R307">
        <v>0</v>
      </c>
      <c r="S307">
        <v>0</v>
      </c>
      <c r="T307" t="s">
        <v>965</v>
      </c>
      <c r="U307" t="s">
        <v>966</v>
      </c>
      <c r="V307" t="s">
        <v>967</v>
      </c>
    </row>
    <row r="308" spans="1:22" x14ac:dyDescent="0.3">
      <c r="A308">
        <v>2010</v>
      </c>
      <c r="B308" s="1">
        <v>40353</v>
      </c>
      <c r="C308">
        <v>20</v>
      </c>
      <c r="D308">
        <v>30</v>
      </c>
      <c r="E308" t="str">
        <f>_xlfn.CONCAT(Table1[[#This Row],[Time]],":",Table1[[#This Row],[Time to hours]])</f>
        <v>20:30</v>
      </c>
      <c r="F308" t="s">
        <v>1118</v>
      </c>
      <c r="G308" t="s">
        <v>572</v>
      </c>
      <c r="H308" t="s">
        <v>976</v>
      </c>
      <c r="I308" t="s">
        <v>977</v>
      </c>
      <c r="J308" t="s">
        <v>575</v>
      </c>
      <c r="K308">
        <v>1</v>
      </c>
      <c r="L308">
        <v>3</v>
      </c>
      <c r="M308" t="str" cm="1">
        <f t="array" ref="M3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8">
        <f>IF(Table1[[#This Row],[Winning Team]]="Home team",1,0)</f>
        <v>0</v>
      </c>
      <c r="O308" t="s">
        <v>737</v>
      </c>
      <c r="P308" t="str" cm="1">
        <f t="array" ref="P3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Japan</v>
      </c>
      <c r="Q308">
        <v>27967</v>
      </c>
      <c r="R308">
        <v>0</v>
      </c>
      <c r="S308">
        <v>2</v>
      </c>
      <c r="T308" t="s">
        <v>1002</v>
      </c>
      <c r="U308" t="s">
        <v>949</v>
      </c>
      <c r="V308" t="s">
        <v>1003</v>
      </c>
    </row>
    <row r="309" spans="1:22" x14ac:dyDescent="0.3">
      <c r="A309">
        <v>2010</v>
      </c>
      <c r="B309" s="1">
        <v>40353</v>
      </c>
      <c r="C309">
        <v>20</v>
      </c>
      <c r="D309">
        <v>30</v>
      </c>
      <c r="E309" t="str">
        <f>_xlfn.CONCAT(Table1[[#This Row],[Time]],":",Table1[[#This Row],[Time to hours]])</f>
        <v>20:30</v>
      </c>
      <c r="F309" t="s">
        <v>1118</v>
      </c>
      <c r="G309" t="s">
        <v>572</v>
      </c>
      <c r="H309" t="s">
        <v>963</v>
      </c>
      <c r="I309" t="s">
        <v>964</v>
      </c>
      <c r="J309" t="s">
        <v>481</v>
      </c>
      <c r="K309">
        <v>1</v>
      </c>
      <c r="L309">
        <v>2</v>
      </c>
      <c r="M309" t="str" cm="1">
        <f t="array" ref="M3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09">
        <f>IF(Table1[[#This Row],[Winning Team]]="Home team",1,0)</f>
        <v>0</v>
      </c>
      <c r="O309" t="s">
        <v>69</v>
      </c>
      <c r="P309" t="str" cm="1">
        <f t="array" ref="P3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09">
        <v>63093</v>
      </c>
      <c r="R309">
        <v>0</v>
      </c>
      <c r="S309">
        <v>1</v>
      </c>
      <c r="T309" t="s">
        <v>1029</v>
      </c>
      <c r="U309" t="s">
        <v>1030</v>
      </c>
      <c r="V309" t="s">
        <v>1031</v>
      </c>
    </row>
    <row r="310" spans="1:22" x14ac:dyDescent="0.3">
      <c r="A310">
        <v>2010</v>
      </c>
      <c r="B310" s="1">
        <v>40354</v>
      </c>
      <c r="C310">
        <v>16</v>
      </c>
      <c r="D310">
        <v>0</v>
      </c>
      <c r="E310" t="str">
        <f>_xlfn.CONCAT(Table1[[#This Row],[Time]],":",Table1[[#This Row],[Time to hours]])</f>
        <v>16:0</v>
      </c>
      <c r="F310" t="s">
        <v>1117</v>
      </c>
      <c r="G310" t="s">
        <v>749</v>
      </c>
      <c r="H310" t="s">
        <v>989</v>
      </c>
      <c r="I310" t="s">
        <v>990</v>
      </c>
      <c r="J310" t="s">
        <v>326</v>
      </c>
      <c r="K310">
        <v>0</v>
      </c>
      <c r="L310">
        <v>0</v>
      </c>
      <c r="M310" t="str" cm="1">
        <f t="array" ref="M3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10">
        <f>IF(Table1[[#This Row],[Winning Team]]="Home team",1,0)</f>
        <v>0</v>
      </c>
      <c r="O310" t="s">
        <v>31</v>
      </c>
      <c r="P310" t="str" cm="1">
        <f t="array" ref="P3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10">
        <v>62712</v>
      </c>
      <c r="R310">
        <v>0</v>
      </c>
      <c r="S310">
        <v>0</v>
      </c>
      <c r="T310" t="s">
        <v>938</v>
      </c>
      <c r="U310" t="s">
        <v>819</v>
      </c>
      <c r="V310" t="s">
        <v>1000</v>
      </c>
    </row>
    <row r="311" spans="1:22" x14ac:dyDescent="0.3">
      <c r="A311">
        <v>2010</v>
      </c>
      <c r="B311" s="1">
        <v>40354</v>
      </c>
      <c r="C311">
        <v>16</v>
      </c>
      <c r="D311">
        <v>0</v>
      </c>
      <c r="E311" t="str">
        <f>_xlfn.CONCAT(Table1[[#This Row],[Time]],":",Table1[[#This Row],[Time to hours]])</f>
        <v>16:0</v>
      </c>
      <c r="F311" t="s">
        <v>1117</v>
      </c>
      <c r="G311" t="s">
        <v>749</v>
      </c>
      <c r="H311" t="s">
        <v>1008</v>
      </c>
      <c r="I311" t="s">
        <v>1009</v>
      </c>
      <c r="J311" t="s">
        <v>321</v>
      </c>
      <c r="K311">
        <v>0</v>
      </c>
      <c r="L311">
        <v>3</v>
      </c>
      <c r="M311" t="str" cm="1">
        <f t="array" ref="M3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1">
        <f>IF(Table1[[#This Row],[Winning Team]]="Home team",1,0)</f>
        <v>0</v>
      </c>
      <c r="O311" t="s">
        <v>900</v>
      </c>
      <c r="P311" t="str" cm="1">
        <f t="array" ref="P3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Cï¿½te d'Ivoire</v>
      </c>
      <c r="Q311">
        <v>34763</v>
      </c>
      <c r="R311">
        <v>0</v>
      </c>
      <c r="S311">
        <v>2</v>
      </c>
      <c r="T311" t="s">
        <v>1021</v>
      </c>
      <c r="U311" t="s">
        <v>1022</v>
      </c>
      <c r="V311" t="s">
        <v>1023</v>
      </c>
    </row>
    <row r="312" spans="1:22" x14ac:dyDescent="0.3">
      <c r="A312">
        <v>2010</v>
      </c>
      <c r="B312" s="1">
        <v>40354</v>
      </c>
      <c r="C312">
        <v>20</v>
      </c>
      <c r="D312">
        <v>30</v>
      </c>
      <c r="E312" t="str">
        <f>_xlfn.CONCAT(Table1[[#This Row],[Time]],":",Table1[[#This Row],[Time to hours]])</f>
        <v>20:30</v>
      </c>
      <c r="F312" t="s">
        <v>1118</v>
      </c>
      <c r="G312" t="s">
        <v>736</v>
      </c>
      <c r="H312" t="s">
        <v>983</v>
      </c>
      <c r="I312" t="s">
        <v>984</v>
      </c>
      <c r="J312" t="s">
        <v>42</v>
      </c>
      <c r="K312">
        <v>1</v>
      </c>
      <c r="L312">
        <v>2</v>
      </c>
      <c r="M312" t="str" cm="1">
        <f t="array" ref="M3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2">
        <f>IF(Table1[[#This Row],[Winning Team]]="Home team",1,0)</f>
        <v>0</v>
      </c>
      <c r="O312" t="s">
        <v>87</v>
      </c>
      <c r="P312" t="str" cm="1">
        <f t="array" ref="P3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12">
        <v>41958</v>
      </c>
      <c r="R312">
        <v>0</v>
      </c>
      <c r="S312">
        <v>2</v>
      </c>
      <c r="T312" t="s">
        <v>891</v>
      </c>
      <c r="U312" t="s">
        <v>892</v>
      </c>
      <c r="V312" t="s">
        <v>991</v>
      </c>
    </row>
    <row r="313" spans="1:22" x14ac:dyDescent="0.3">
      <c r="A313">
        <v>2010</v>
      </c>
      <c r="B313" s="1">
        <v>40354</v>
      </c>
      <c r="C313">
        <v>20</v>
      </c>
      <c r="D313">
        <v>30</v>
      </c>
      <c r="E313" t="str">
        <f>_xlfn.CONCAT(Table1[[#This Row],[Time]],":",Table1[[#This Row],[Time to hours]])</f>
        <v>20:30</v>
      </c>
      <c r="F313" t="s">
        <v>1118</v>
      </c>
      <c r="G313" t="s">
        <v>736</v>
      </c>
      <c r="H313" t="s">
        <v>995</v>
      </c>
      <c r="I313" t="s">
        <v>996</v>
      </c>
      <c r="J313" t="s">
        <v>68</v>
      </c>
      <c r="K313">
        <v>0</v>
      </c>
      <c r="L313">
        <v>0</v>
      </c>
      <c r="M313" t="str" cm="1">
        <f t="array" ref="M3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13">
        <f>IF(Table1[[#This Row],[Winning Team]]="Home team",1,0)</f>
        <v>0</v>
      </c>
      <c r="O313" t="s">
        <v>505</v>
      </c>
      <c r="P313" t="str" cm="1">
        <f t="array" ref="P3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13">
        <v>28042</v>
      </c>
      <c r="R313">
        <v>0</v>
      </c>
      <c r="S313">
        <v>0</v>
      </c>
      <c r="T313" t="s">
        <v>986</v>
      </c>
      <c r="U313" t="s">
        <v>987</v>
      </c>
      <c r="V313" t="s">
        <v>988</v>
      </c>
    </row>
    <row r="314" spans="1:22" x14ac:dyDescent="0.3">
      <c r="A314">
        <v>2010</v>
      </c>
      <c r="B314" s="1">
        <v>40355</v>
      </c>
      <c r="C314">
        <v>20</v>
      </c>
      <c r="D314">
        <v>30</v>
      </c>
      <c r="E314" t="str">
        <f>_xlfn.CONCAT(Table1[[#This Row],[Time]],":",Table1[[#This Row],[Time to hours]])</f>
        <v>20:30</v>
      </c>
      <c r="F314" t="s">
        <v>1118</v>
      </c>
      <c r="G314" t="s">
        <v>588</v>
      </c>
      <c r="H314" t="s">
        <v>976</v>
      </c>
      <c r="I314" t="s">
        <v>977</v>
      </c>
      <c r="J314" t="s">
        <v>24</v>
      </c>
      <c r="K314">
        <v>1</v>
      </c>
      <c r="L314">
        <v>2</v>
      </c>
      <c r="M314" t="str" cm="1">
        <f t="array" ref="M3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4">
        <f>IF(Table1[[#This Row],[Winning Team]]="Home team",1,0)</f>
        <v>0</v>
      </c>
      <c r="O314" t="s">
        <v>929</v>
      </c>
      <c r="P314" t="str" cm="1">
        <f t="array" ref="P3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Ghana</v>
      </c>
      <c r="Q314">
        <v>34976</v>
      </c>
      <c r="R314">
        <v>0</v>
      </c>
      <c r="S314">
        <v>0</v>
      </c>
      <c r="T314" t="s">
        <v>1005</v>
      </c>
      <c r="U314" t="s">
        <v>1006</v>
      </c>
      <c r="V314" t="s">
        <v>1007</v>
      </c>
    </row>
    <row r="315" spans="1:22" x14ac:dyDescent="0.3">
      <c r="A315">
        <v>2010</v>
      </c>
      <c r="B315" s="1">
        <v>40358</v>
      </c>
      <c r="C315">
        <v>16</v>
      </c>
      <c r="D315">
        <v>0</v>
      </c>
      <c r="E315" t="str">
        <f>_xlfn.CONCAT(Table1[[#This Row],[Time]],":",Table1[[#This Row],[Time to hours]])</f>
        <v>16:0</v>
      </c>
      <c r="F315" t="s">
        <v>1117</v>
      </c>
      <c r="G315" t="s">
        <v>588</v>
      </c>
      <c r="H315" t="s">
        <v>983</v>
      </c>
      <c r="I315" t="s">
        <v>984</v>
      </c>
      <c r="J315" t="s">
        <v>45</v>
      </c>
      <c r="K315">
        <v>0</v>
      </c>
      <c r="L315">
        <v>0</v>
      </c>
      <c r="M315" t="str" cm="1">
        <f t="array" ref="M3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15">
        <f>IF(Table1[[#This Row],[Winning Team]]="Home team",1,0)</f>
        <v>0</v>
      </c>
      <c r="O315" t="s">
        <v>737</v>
      </c>
      <c r="P315" t="str" cm="1">
        <f t="array" ref="P3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15">
        <v>36742</v>
      </c>
      <c r="R315">
        <v>0</v>
      </c>
      <c r="S315">
        <v>0</v>
      </c>
      <c r="T315" t="s">
        <v>901</v>
      </c>
      <c r="U315" t="s">
        <v>902</v>
      </c>
      <c r="V315" t="s">
        <v>903</v>
      </c>
    </row>
    <row r="316" spans="1:22" x14ac:dyDescent="0.3">
      <c r="A316">
        <v>2010</v>
      </c>
      <c r="B316" s="1">
        <v>40361</v>
      </c>
      <c r="C316">
        <v>20</v>
      </c>
      <c r="D316">
        <v>30</v>
      </c>
      <c r="E316" t="str">
        <f>_xlfn.CONCAT(Table1[[#This Row],[Time]],":",Table1[[#This Row],[Time to hours]])</f>
        <v>20:30</v>
      </c>
      <c r="F316" t="s">
        <v>1118</v>
      </c>
      <c r="G316" t="s">
        <v>102</v>
      </c>
      <c r="H316" t="s">
        <v>958</v>
      </c>
      <c r="I316" t="s">
        <v>959</v>
      </c>
      <c r="J316" t="s">
        <v>47</v>
      </c>
      <c r="K316">
        <v>1</v>
      </c>
      <c r="L316">
        <v>1</v>
      </c>
      <c r="M316" t="str" cm="1">
        <f t="array" ref="M3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16">
        <f>IF(Table1[[#This Row],[Winning Team]]="Home team",1,0)</f>
        <v>0</v>
      </c>
      <c r="O316" t="s">
        <v>929</v>
      </c>
      <c r="P316" t="str" cm="1">
        <f t="array" ref="P3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16">
        <v>84017</v>
      </c>
      <c r="R316">
        <v>0</v>
      </c>
      <c r="S316">
        <v>0</v>
      </c>
      <c r="T316" t="s">
        <v>997</v>
      </c>
      <c r="U316" t="s">
        <v>998</v>
      </c>
      <c r="V316" t="s">
        <v>999</v>
      </c>
    </row>
    <row r="317" spans="1:22" x14ac:dyDescent="0.3">
      <c r="A317">
        <v>2010</v>
      </c>
      <c r="B317" s="1">
        <v>40362</v>
      </c>
      <c r="C317">
        <v>16</v>
      </c>
      <c r="D317">
        <v>0</v>
      </c>
      <c r="E317" t="str">
        <f>_xlfn.CONCAT(Table1[[#This Row],[Time]],":",Table1[[#This Row],[Time to hours]])</f>
        <v>16:0</v>
      </c>
      <c r="F317" t="s">
        <v>1117</v>
      </c>
      <c r="G317" t="s">
        <v>102</v>
      </c>
      <c r="H317" t="s">
        <v>963</v>
      </c>
      <c r="I317" t="s">
        <v>964</v>
      </c>
      <c r="J317" t="s">
        <v>39</v>
      </c>
      <c r="K317">
        <v>0</v>
      </c>
      <c r="L317">
        <v>4</v>
      </c>
      <c r="M317" t="str" cm="1">
        <f t="array" ref="M3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7">
        <f>IF(Table1[[#This Row],[Winning Team]]="Home team",1,0)</f>
        <v>0</v>
      </c>
      <c r="O317" t="s">
        <v>81</v>
      </c>
      <c r="P317" t="str" cm="1">
        <f t="array" ref="P3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17">
        <v>64100</v>
      </c>
      <c r="R317">
        <v>0</v>
      </c>
      <c r="S317">
        <v>1</v>
      </c>
      <c r="T317" t="s">
        <v>960</v>
      </c>
      <c r="U317" t="s">
        <v>961</v>
      </c>
      <c r="V317" t="s">
        <v>962</v>
      </c>
    </row>
    <row r="318" spans="1:22" x14ac:dyDescent="0.3">
      <c r="A318">
        <v>2010</v>
      </c>
      <c r="B318" s="1">
        <v>40362</v>
      </c>
      <c r="C318">
        <v>20</v>
      </c>
      <c r="D318">
        <v>30</v>
      </c>
      <c r="E318" t="str">
        <f>_xlfn.CONCAT(Table1[[#This Row],[Time]],":",Table1[[#This Row],[Time to hours]])</f>
        <v>20:30</v>
      </c>
      <c r="F318" t="s">
        <v>1118</v>
      </c>
      <c r="G318" t="s">
        <v>102</v>
      </c>
      <c r="H318" t="s">
        <v>973</v>
      </c>
      <c r="I318" t="s">
        <v>959</v>
      </c>
      <c r="J318" t="s">
        <v>45</v>
      </c>
      <c r="K318">
        <v>0</v>
      </c>
      <c r="L318">
        <v>1</v>
      </c>
      <c r="M318" t="str" cm="1">
        <f t="array" ref="M3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8">
        <f>IF(Table1[[#This Row],[Winning Team]]="Home team",1,0)</f>
        <v>0</v>
      </c>
      <c r="O318" t="s">
        <v>87</v>
      </c>
      <c r="P318" t="str" cm="1">
        <f t="array" ref="P3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18">
        <v>55359</v>
      </c>
      <c r="R318">
        <v>0</v>
      </c>
      <c r="S318">
        <v>0</v>
      </c>
      <c r="T318" t="s">
        <v>844</v>
      </c>
      <c r="U318" t="s">
        <v>893</v>
      </c>
      <c r="V318" t="s">
        <v>982</v>
      </c>
    </row>
    <row r="319" spans="1:22" x14ac:dyDescent="0.3">
      <c r="A319">
        <v>2010</v>
      </c>
      <c r="B319" s="1">
        <v>40365</v>
      </c>
      <c r="C319">
        <v>20</v>
      </c>
      <c r="D319">
        <v>30</v>
      </c>
      <c r="E319" t="str">
        <f>_xlfn.CONCAT(Table1[[#This Row],[Time]],":",Table1[[#This Row],[Time to hours]])</f>
        <v>20:30</v>
      </c>
      <c r="F319" t="s">
        <v>1118</v>
      </c>
      <c r="G319" t="s">
        <v>50</v>
      </c>
      <c r="H319" t="s">
        <v>963</v>
      </c>
      <c r="I319" t="s">
        <v>964</v>
      </c>
      <c r="J319" t="s">
        <v>47</v>
      </c>
      <c r="K319">
        <v>2</v>
      </c>
      <c r="L319">
        <v>3</v>
      </c>
      <c r="M319" t="str" cm="1">
        <f t="array" ref="M3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19">
        <f>IF(Table1[[#This Row],[Winning Team]]="Home team",1,0)</f>
        <v>0</v>
      </c>
      <c r="O319" t="s">
        <v>69</v>
      </c>
      <c r="P319" t="str" cm="1">
        <f t="array" ref="P3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19">
        <v>62479</v>
      </c>
      <c r="R319">
        <v>1</v>
      </c>
      <c r="S319">
        <v>1</v>
      </c>
      <c r="T319" t="s">
        <v>960</v>
      </c>
      <c r="U319" t="s">
        <v>961</v>
      </c>
      <c r="V319" t="s">
        <v>962</v>
      </c>
    </row>
    <row r="320" spans="1:22" x14ac:dyDescent="0.3">
      <c r="A320">
        <v>2010</v>
      </c>
      <c r="B320" s="1">
        <v>40366</v>
      </c>
      <c r="C320">
        <v>20</v>
      </c>
      <c r="D320">
        <v>30</v>
      </c>
      <c r="E320" t="str">
        <f>_xlfn.CONCAT(Table1[[#This Row],[Time]],":",Table1[[#This Row],[Time to hours]])</f>
        <v>20:30</v>
      </c>
      <c r="F320" t="s">
        <v>1118</v>
      </c>
      <c r="G320" t="s">
        <v>50</v>
      </c>
      <c r="H320" t="s">
        <v>989</v>
      </c>
      <c r="I320" t="s">
        <v>990</v>
      </c>
      <c r="J320" t="s">
        <v>81</v>
      </c>
      <c r="K320">
        <v>0</v>
      </c>
      <c r="L320">
        <v>1</v>
      </c>
      <c r="M320" t="str" cm="1">
        <f t="array" ref="M3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0">
        <f>IF(Table1[[#This Row],[Winning Team]]="Home team",1,0)</f>
        <v>0</v>
      </c>
      <c r="O320" t="s">
        <v>87</v>
      </c>
      <c r="P320" t="str" cm="1">
        <f t="array" ref="P3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20">
        <v>60960</v>
      </c>
      <c r="R320">
        <v>0</v>
      </c>
      <c r="S320">
        <v>0</v>
      </c>
      <c r="T320" t="s">
        <v>1005</v>
      </c>
      <c r="U320" t="s">
        <v>1006</v>
      </c>
      <c r="V320" t="s">
        <v>1007</v>
      </c>
    </row>
    <row r="321" spans="1:22" x14ac:dyDescent="0.3">
      <c r="A321">
        <v>2010</v>
      </c>
      <c r="B321" s="1">
        <v>40369</v>
      </c>
      <c r="C321">
        <v>20</v>
      </c>
      <c r="D321">
        <v>30</v>
      </c>
      <c r="E321" t="str">
        <f>_xlfn.CONCAT(Table1[[#This Row],[Time]],":",Table1[[#This Row],[Time to hours]])</f>
        <v>20:30</v>
      </c>
      <c r="F321" t="s">
        <v>1118</v>
      </c>
      <c r="G321" t="s">
        <v>104</v>
      </c>
      <c r="H321" t="s">
        <v>968</v>
      </c>
      <c r="I321" t="s">
        <v>969</v>
      </c>
      <c r="J321" t="s">
        <v>47</v>
      </c>
      <c r="K321">
        <v>2</v>
      </c>
      <c r="L321">
        <v>3</v>
      </c>
      <c r="M321" t="str" cm="1">
        <f t="array" ref="M3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1">
        <f>IF(Table1[[#This Row],[Winning Team]]="Home team",1,0)</f>
        <v>0</v>
      </c>
      <c r="O321" t="s">
        <v>81</v>
      </c>
      <c r="P321" t="str" cm="1">
        <f t="array" ref="P3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21">
        <v>36254</v>
      </c>
      <c r="R321">
        <v>1</v>
      </c>
      <c r="S321">
        <v>1</v>
      </c>
      <c r="T321" t="s">
        <v>938</v>
      </c>
      <c r="U321" t="s">
        <v>819</v>
      </c>
      <c r="V321" t="s">
        <v>1000</v>
      </c>
    </row>
    <row r="322" spans="1:22" x14ac:dyDescent="0.3">
      <c r="A322">
        <v>2010</v>
      </c>
      <c r="B322" s="1">
        <v>40370</v>
      </c>
      <c r="C322">
        <v>20</v>
      </c>
      <c r="D322">
        <v>30</v>
      </c>
      <c r="E322" t="str">
        <f>_xlfn.CONCAT(Table1[[#This Row],[Time]],":",Table1[[#This Row],[Time to hours]])</f>
        <v>20:30</v>
      </c>
      <c r="F322" t="s">
        <v>1118</v>
      </c>
      <c r="G322" t="s">
        <v>51</v>
      </c>
      <c r="H322" t="s">
        <v>958</v>
      </c>
      <c r="I322" t="s">
        <v>959</v>
      </c>
      <c r="J322" t="s">
        <v>69</v>
      </c>
      <c r="K322">
        <v>0</v>
      </c>
      <c r="L322">
        <v>1</v>
      </c>
      <c r="M322" t="str" cm="1">
        <f t="array" ref="M3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2">
        <f>IF(Table1[[#This Row],[Winning Team]]="Home team",1,0)</f>
        <v>0</v>
      </c>
      <c r="O322" t="s">
        <v>87</v>
      </c>
      <c r="P322" t="str" cm="1">
        <f t="array" ref="P3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22">
        <v>84490</v>
      </c>
      <c r="R322">
        <v>0</v>
      </c>
      <c r="S322">
        <v>0</v>
      </c>
      <c r="T322" t="s">
        <v>1013</v>
      </c>
      <c r="U322" t="s">
        <v>1014</v>
      </c>
      <c r="V322" t="s">
        <v>1015</v>
      </c>
    </row>
    <row r="323" spans="1:22" x14ac:dyDescent="0.3">
      <c r="A323">
        <v>2014</v>
      </c>
      <c r="B323" s="1">
        <v>41803</v>
      </c>
      <c r="C323">
        <v>16</v>
      </c>
      <c r="D323">
        <v>0</v>
      </c>
      <c r="E323" t="str">
        <f>_xlfn.CONCAT(Table1[[#This Row],[Time]],":",Table1[[#This Row],[Time to hours]])</f>
        <v>16:0</v>
      </c>
      <c r="F323" t="s">
        <v>1117</v>
      </c>
      <c r="G323" t="s">
        <v>429</v>
      </c>
      <c r="H323" t="s">
        <v>1038</v>
      </c>
      <c r="I323" t="s">
        <v>1039</v>
      </c>
      <c r="J323" t="s">
        <v>87</v>
      </c>
      <c r="K323">
        <v>1</v>
      </c>
      <c r="L323">
        <v>5</v>
      </c>
      <c r="M323" t="str" cm="1">
        <f t="array" ref="M3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3">
        <f>IF(Table1[[#This Row],[Winning Team]]="Home team",1,0)</f>
        <v>0</v>
      </c>
      <c r="O323" t="s">
        <v>69</v>
      </c>
      <c r="P323" t="str" cm="1">
        <f t="array" ref="P3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23">
        <v>48173</v>
      </c>
      <c r="R323">
        <v>1</v>
      </c>
      <c r="S323">
        <v>1</v>
      </c>
      <c r="T323" t="s">
        <v>1040</v>
      </c>
      <c r="U323" t="s">
        <v>1041</v>
      </c>
      <c r="V323" t="s">
        <v>1042</v>
      </c>
    </row>
    <row r="324" spans="1:22" x14ac:dyDescent="0.3">
      <c r="A324">
        <v>2014</v>
      </c>
      <c r="B324" s="1">
        <v>41804</v>
      </c>
      <c r="C324">
        <v>16</v>
      </c>
      <c r="D324">
        <v>0</v>
      </c>
      <c r="E324" t="str">
        <f>_xlfn.CONCAT(Table1[[#This Row],[Time]],":",Table1[[#This Row],[Time to hours]])</f>
        <v>16:0</v>
      </c>
      <c r="F324" t="s">
        <v>1117</v>
      </c>
      <c r="G324" t="s">
        <v>544</v>
      </c>
      <c r="H324" t="s">
        <v>1052</v>
      </c>
      <c r="I324" t="s">
        <v>1053</v>
      </c>
      <c r="J324" t="s">
        <v>47</v>
      </c>
      <c r="K324">
        <v>1</v>
      </c>
      <c r="L324">
        <v>3</v>
      </c>
      <c r="M324" t="str" cm="1">
        <f t="array" ref="M3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4">
        <f>IF(Table1[[#This Row],[Winning Team]]="Home team",1,0)</f>
        <v>0</v>
      </c>
      <c r="O324" t="s">
        <v>608</v>
      </c>
      <c r="P324" t="str" cm="1">
        <f t="array" ref="P3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Costa Rica</v>
      </c>
      <c r="Q324">
        <v>58679</v>
      </c>
      <c r="R324">
        <v>1</v>
      </c>
      <c r="S324">
        <v>0</v>
      </c>
      <c r="T324" t="s">
        <v>1054</v>
      </c>
      <c r="U324" t="s">
        <v>1055</v>
      </c>
      <c r="V324" t="s">
        <v>1056</v>
      </c>
    </row>
    <row r="325" spans="1:22" x14ac:dyDescent="0.3">
      <c r="A325">
        <v>2014</v>
      </c>
      <c r="B325" s="1">
        <v>41804</v>
      </c>
      <c r="C325">
        <v>18</v>
      </c>
      <c r="D325">
        <v>0</v>
      </c>
      <c r="E325" t="str">
        <f>_xlfn.CONCAT(Table1[[#This Row],[Time]],":",Table1[[#This Row],[Time to hours]])</f>
        <v>18:0</v>
      </c>
      <c r="F325" t="s">
        <v>1117</v>
      </c>
      <c r="G325" t="s">
        <v>544</v>
      </c>
      <c r="H325" t="s">
        <v>1057</v>
      </c>
      <c r="I325" t="s">
        <v>1058</v>
      </c>
      <c r="J325" t="s">
        <v>153</v>
      </c>
      <c r="K325">
        <v>1</v>
      </c>
      <c r="L325">
        <v>2</v>
      </c>
      <c r="M325" t="str" cm="1">
        <f t="array" ref="M3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5">
        <f>IF(Table1[[#This Row],[Winning Team]]="Home team",1,0)</f>
        <v>0</v>
      </c>
      <c r="O325" t="s">
        <v>93</v>
      </c>
      <c r="P325" t="str" cm="1">
        <f t="array" ref="P3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325">
        <v>39800</v>
      </c>
      <c r="R325">
        <v>1</v>
      </c>
      <c r="S325">
        <v>1</v>
      </c>
      <c r="T325" t="s">
        <v>1059</v>
      </c>
      <c r="U325" t="s">
        <v>1060</v>
      </c>
      <c r="V325" t="s">
        <v>1061</v>
      </c>
    </row>
    <row r="326" spans="1:22" x14ac:dyDescent="0.3">
      <c r="A326">
        <v>2014</v>
      </c>
      <c r="B326" s="1">
        <v>41806</v>
      </c>
      <c r="C326">
        <v>16</v>
      </c>
      <c r="D326">
        <v>0</v>
      </c>
      <c r="E326" t="str">
        <f>_xlfn.CONCAT(Table1[[#This Row],[Time]],":",Table1[[#This Row],[Time to hours]])</f>
        <v>16:0</v>
      </c>
      <c r="F326" t="s">
        <v>1117</v>
      </c>
      <c r="G326" t="s">
        <v>555</v>
      </c>
      <c r="H326" t="s">
        <v>1081</v>
      </c>
      <c r="I326" t="s">
        <v>158</v>
      </c>
      <c r="J326" t="s">
        <v>456</v>
      </c>
      <c r="K326">
        <v>0</v>
      </c>
      <c r="L326">
        <v>0</v>
      </c>
      <c r="M326" t="str" cm="1">
        <f t="array" ref="M3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26">
        <f>IF(Table1[[#This Row],[Winning Team]]="Home team",1,0)</f>
        <v>0</v>
      </c>
      <c r="O326" t="s">
        <v>680</v>
      </c>
      <c r="P326" t="str" cm="1">
        <f t="array" ref="P3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26">
        <v>39081</v>
      </c>
      <c r="R326">
        <v>0</v>
      </c>
      <c r="S326">
        <v>0</v>
      </c>
      <c r="T326" t="s">
        <v>1082</v>
      </c>
      <c r="U326" t="s">
        <v>1083</v>
      </c>
      <c r="V326" t="s">
        <v>1084</v>
      </c>
    </row>
    <row r="327" spans="1:22" x14ac:dyDescent="0.3">
      <c r="A327">
        <v>2014</v>
      </c>
      <c r="B327" s="1">
        <v>41806</v>
      </c>
      <c r="C327">
        <v>19</v>
      </c>
      <c r="D327">
        <v>0</v>
      </c>
      <c r="E327" t="str">
        <f>_xlfn.CONCAT(Table1[[#This Row],[Time]],":",Table1[[#This Row],[Time to hours]])</f>
        <v>19:0</v>
      </c>
      <c r="F327" t="s">
        <v>1117</v>
      </c>
      <c r="G327" t="s">
        <v>749</v>
      </c>
      <c r="H327" t="s">
        <v>1034</v>
      </c>
      <c r="I327" t="s">
        <v>1035</v>
      </c>
      <c r="J327" t="s">
        <v>929</v>
      </c>
      <c r="K327">
        <v>1</v>
      </c>
      <c r="L327">
        <v>2</v>
      </c>
      <c r="M327" t="str" cm="1">
        <f t="array" ref="M3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27">
        <f>IF(Table1[[#This Row],[Winning Team]]="Home team",1,0)</f>
        <v>0</v>
      </c>
      <c r="O327" t="s">
        <v>24</v>
      </c>
      <c r="P327" t="str" cm="1">
        <f t="array" ref="P3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327">
        <v>39760</v>
      </c>
      <c r="R327">
        <v>0</v>
      </c>
      <c r="S327">
        <v>1</v>
      </c>
      <c r="T327" t="s">
        <v>1085</v>
      </c>
      <c r="U327" t="s">
        <v>1086</v>
      </c>
      <c r="V327" t="s">
        <v>1087</v>
      </c>
    </row>
    <row r="328" spans="1:22" x14ac:dyDescent="0.3">
      <c r="A328">
        <v>2014</v>
      </c>
      <c r="B328" s="1">
        <v>41807</v>
      </c>
      <c r="C328">
        <v>16</v>
      </c>
      <c r="D328">
        <v>0</v>
      </c>
      <c r="E328" t="str">
        <f>_xlfn.CONCAT(Table1[[#This Row],[Time]],":",Table1[[#This Row],[Time to hours]])</f>
        <v>16:0</v>
      </c>
      <c r="F328" t="s">
        <v>1117</v>
      </c>
      <c r="G328" t="s">
        <v>430</v>
      </c>
      <c r="H328" t="s">
        <v>1052</v>
      </c>
      <c r="I328" t="s">
        <v>1053</v>
      </c>
      <c r="J328" t="s">
        <v>31</v>
      </c>
      <c r="K328">
        <v>0</v>
      </c>
      <c r="L328">
        <v>0</v>
      </c>
      <c r="M328" t="str" cm="1">
        <f t="array" ref="M3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28">
        <f>IF(Table1[[#This Row],[Winning Team]]="Home team",1,0)</f>
        <v>0</v>
      </c>
      <c r="O328" t="s">
        <v>18</v>
      </c>
      <c r="P328" t="str" cm="1">
        <f t="array" ref="P3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28">
        <v>60342</v>
      </c>
      <c r="R328">
        <v>0</v>
      </c>
      <c r="S328">
        <v>0</v>
      </c>
      <c r="T328" t="s">
        <v>1089</v>
      </c>
      <c r="U328" t="s">
        <v>1090</v>
      </c>
      <c r="V328" t="s">
        <v>1091</v>
      </c>
    </row>
    <row r="329" spans="1:22" x14ac:dyDescent="0.3">
      <c r="A329">
        <v>2014</v>
      </c>
      <c r="B329" s="1">
        <v>41807</v>
      </c>
      <c r="C329">
        <v>18</v>
      </c>
      <c r="D329">
        <v>0</v>
      </c>
      <c r="E329" t="str">
        <f>_xlfn.CONCAT(Table1[[#This Row],[Time]],":",Table1[[#This Row],[Time to hours]])</f>
        <v>18:0</v>
      </c>
      <c r="F329" t="s">
        <v>1117</v>
      </c>
      <c r="G329" t="s">
        <v>736</v>
      </c>
      <c r="H329" t="s">
        <v>1043</v>
      </c>
      <c r="I329" t="s">
        <v>1044</v>
      </c>
      <c r="J329" t="s">
        <v>672</v>
      </c>
      <c r="K329">
        <v>1</v>
      </c>
      <c r="L329">
        <v>1</v>
      </c>
      <c r="M329" t="str" cm="1">
        <f t="array" ref="M3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29">
        <f>IF(Table1[[#This Row],[Winning Team]]="Home team",1,0)</f>
        <v>0</v>
      </c>
      <c r="O329" t="s">
        <v>206</v>
      </c>
      <c r="P329" t="str" cm="1">
        <f t="array" ref="P3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29">
        <v>37603</v>
      </c>
      <c r="R329">
        <v>0</v>
      </c>
      <c r="S329">
        <v>0</v>
      </c>
      <c r="T329" t="s">
        <v>1092</v>
      </c>
      <c r="U329" t="s">
        <v>988</v>
      </c>
      <c r="V329" t="s">
        <v>1093</v>
      </c>
    </row>
    <row r="330" spans="1:22" x14ac:dyDescent="0.3">
      <c r="A330">
        <v>2014</v>
      </c>
      <c r="B330" s="1">
        <v>41808</v>
      </c>
      <c r="C330">
        <v>13</v>
      </c>
      <c r="D330">
        <v>0</v>
      </c>
      <c r="E330" t="str">
        <f>_xlfn.CONCAT(Table1[[#This Row],[Time]],":",Table1[[#This Row],[Time to hours]])</f>
        <v>13:0</v>
      </c>
      <c r="F330" t="s">
        <v>1116</v>
      </c>
      <c r="G330" t="s">
        <v>429</v>
      </c>
      <c r="H330" t="s">
        <v>1069</v>
      </c>
      <c r="I330" t="s">
        <v>172</v>
      </c>
      <c r="J330" t="s">
        <v>391</v>
      </c>
      <c r="K330">
        <v>2</v>
      </c>
      <c r="L330">
        <v>3</v>
      </c>
      <c r="M330" t="str" cm="1">
        <f t="array" ref="M3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0">
        <f>IF(Table1[[#This Row],[Winning Team]]="Home team",1,0)</f>
        <v>0</v>
      </c>
      <c r="O330" t="s">
        <v>69</v>
      </c>
      <c r="P330" t="str" cm="1">
        <f t="array" ref="P3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30">
        <v>42877</v>
      </c>
      <c r="R330">
        <v>1</v>
      </c>
      <c r="S330">
        <v>1</v>
      </c>
      <c r="T330" t="s">
        <v>1094</v>
      </c>
      <c r="U330" t="s">
        <v>1025</v>
      </c>
      <c r="V330" t="s">
        <v>1095</v>
      </c>
    </row>
    <row r="331" spans="1:22" x14ac:dyDescent="0.3">
      <c r="A331">
        <v>2014</v>
      </c>
      <c r="B331" s="1">
        <v>41808</v>
      </c>
      <c r="C331">
        <v>16</v>
      </c>
      <c r="D331">
        <v>0</v>
      </c>
      <c r="E331" t="str">
        <f>_xlfn.CONCAT(Table1[[#This Row],[Time]],":",Table1[[#This Row],[Time to hours]])</f>
        <v>16:0</v>
      </c>
      <c r="F331" t="s">
        <v>1117</v>
      </c>
      <c r="G331" t="s">
        <v>429</v>
      </c>
      <c r="H331" t="s">
        <v>1073</v>
      </c>
      <c r="I331" t="s">
        <v>149</v>
      </c>
      <c r="J331" t="s">
        <v>87</v>
      </c>
      <c r="K331">
        <v>0</v>
      </c>
      <c r="L331">
        <v>2</v>
      </c>
      <c r="M331" t="str" cm="1">
        <f t="array" ref="M3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1">
        <f>IF(Table1[[#This Row],[Winning Team]]="Home team",1,0)</f>
        <v>0</v>
      </c>
      <c r="O331" t="s">
        <v>42</v>
      </c>
      <c r="P331" t="str" cm="1">
        <f t="array" ref="P3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331">
        <v>74101</v>
      </c>
      <c r="R331">
        <v>0</v>
      </c>
      <c r="S331">
        <v>2</v>
      </c>
      <c r="T331" t="s">
        <v>1049</v>
      </c>
      <c r="U331" t="s">
        <v>1050</v>
      </c>
      <c r="V331" t="s">
        <v>1051</v>
      </c>
    </row>
    <row r="332" spans="1:22" x14ac:dyDescent="0.3">
      <c r="A332">
        <v>2014</v>
      </c>
      <c r="B332" s="1">
        <v>41808</v>
      </c>
      <c r="C332">
        <v>18</v>
      </c>
      <c r="D332">
        <v>0</v>
      </c>
      <c r="E332" t="str">
        <f>_xlfn.CONCAT(Table1[[#This Row],[Time]],":",Table1[[#This Row],[Time to hours]])</f>
        <v>18:0</v>
      </c>
      <c r="F332" t="s">
        <v>1117</v>
      </c>
      <c r="G332" t="s">
        <v>430</v>
      </c>
      <c r="H332" t="s">
        <v>1057</v>
      </c>
      <c r="I332" t="s">
        <v>1058</v>
      </c>
      <c r="J332" t="s">
        <v>481</v>
      </c>
      <c r="K332">
        <v>0</v>
      </c>
      <c r="L332">
        <v>4</v>
      </c>
      <c r="M332" t="str" cm="1">
        <f t="array" ref="M3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2">
        <f>IF(Table1[[#This Row],[Winning Team]]="Home team",1,0)</f>
        <v>0</v>
      </c>
      <c r="O332" t="s">
        <v>745</v>
      </c>
      <c r="P332" t="str" cm="1">
        <f t="array" ref="P3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Croatia</v>
      </c>
      <c r="Q332">
        <v>39982</v>
      </c>
      <c r="R332">
        <v>0</v>
      </c>
      <c r="S332">
        <v>1</v>
      </c>
      <c r="T332" t="s">
        <v>1096</v>
      </c>
      <c r="U332" t="s">
        <v>999</v>
      </c>
      <c r="V332" t="s">
        <v>1097</v>
      </c>
    </row>
    <row r="333" spans="1:22" x14ac:dyDescent="0.3">
      <c r="A333">
        <v>2014</v>
      </c>
      <c r="B333" s="1">
        <v>41809</v>
      </c>
      <c r="C333">
        <v>19</v>
      </c>
      <c r="D333">
        <v>0</v>
      </c>
      <c r="E333" t="str">
        <f>_xlfn.CONCAT(Table1[[#This Row],[Time]],":",Table1[[#This Row],[Time to hours]])</f>
        <v>19:0</v>
      </c>
      <c r="F333" t="s">
        <v>1117</v>
      </c>
      <c r="G333" t="s">
        <v>540</v>
      </c>
      <c r="H333" t="s">
        <v>1034</v>
      </c>
      <c r="I333" t="s">
        <v>1035</v>
      </c>
      <c r="J333" t="s">
        <v>737</v>
      </c>
      <c r="K333">
        <v>0</v>
      </c>
      <c r="L333">
        <v>0</v>
      </c>
      <c r="M333" t="str" cm="1">
        <f t="array" ref="M3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33">
        <f>IF(Table1[[#This Row],[Winning Team]]="Home team",1,0)</f>
        <v>0</v>
      </c>
      <c r="O333" t="s">
        <v>678</v>
      </c>
      <c r="P333" t="str" cm="1">
        <f t="array" ref="P3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33">
        <v>39485</v>
      </c>
      <c r="R333">
        <v>0</v>
      </c>
      <c r="S333">
        <v>0</v>
      </c>
      <c r="T333" t="s">
        <v>1075</v>
      </c>
      <c r="U333" t="s">
        <v>1076</v>
      </c>
      <c r="V333" t="s">
        <v>1077</v>
      </c>
    </row>
    <row r="334" spans="1:22" x14ac:dyDescent="0.3">
      <c r="A334">
        <v>2014</v>
      </c>
      <c r="B334" s="1">
        <v>41810</v>
      </c>
      <c r="C334">
        <v>13</v>
      </c>
      <c r="D334">
        <v>0</v>
      </c>
      <c r="E334" t="str">
        <f>_xlfn.CONCAT(Table1[[#This Row],[Time]],":",Table1[[#This Row],[Time to hours]])</f>
        <v>13:0</v>
      </c>
      <c r="F334" t="s">
        <v>1116</v>
      </c>
      <c r="G334" t="s">
        <v>544</v>
      </c>
      <c r="H334" t="s">
        <v>1062</v>
      </c>
      <c r="I334" t="s">
        <v>182</v>
      </c>
      <c r="J334" t="s">
        <v>93</v>
      </c>
      <c r="K334">
        <v>0</v>
      </c>
      <c r="L334">
        <v>1</v>
      </c>
      <c r="M334" t="str" cm="1">
        <f t="array" ref="M3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4">
        <f>IF(Table1[[#This Row],[Winning Team]]="Home team",1,0)</f>
        <v>0</v>
      </c>
      <c r="O334" t="s">
        <v>608</v>
      </c>
      <c r="P334" t="str" cm="1">
        <f t="array" ref="P3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Costa Rica</v>
      </c>
      <c r="Q334">
        <v>40285</v>
      </c>
      <c r="R334">
        <v>0</v>
      </c>
      <c r="S334">
        <v>1</v>
      </c>
      <c r="T334" t="s">
        <v>1063</v>
      </c>
      <c r="U334" t="s">
        <v>1064</v>
      </c>
      <c r="V334" t="s">
        <v>1065</v>
      </c>
    </row>
    <row r="335" spans="1:22" x14ac:dyDescent="0.3">
      <c r="A335">
        <v>2014</v>
      </c>
      <c r="B335" s="1">
        <v>41810</v>
      </c>
      <c r="C335">
        <v>16</v>
      </c>
      <c r="D335">
        <v>0</v>
      </c>
      <c r="E335" t="str">
        <f>_xlfn.CONCAT(Table1[[#This Row],[Time]],":",Table1[[#This Row],[Time to hours]])</f>
        <v>16:0</v>
      </c>
      <c r="F335" t="s">
        <v>1117</v>
      </c>
      <c r="G335" t="s">
        <v>572</v>
      </c>
      <c r="H335" t="s">
        <v>1038</v>
      </c>
      <c r="I335" t="s">
        <v>1039</v>
      </c>
      <c r="J335" t="s">
        <v>68</v>
      </c>
      <c r="K335">
        <v>2</v>
      </c>
      <c r="L335">
        <v>5</v>
      </c>
      <c r="M335" t="str" cm="1">
        <f t="array" ref="M3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5">
        <f>IF(Table1[[#This Row],[Winning Team]]="Home team",1,0)</f>
        <v>0</v>
      </c>
      <c r="O335" t="s">
        <v>17</v>
      </c>
      <c r="P335" t="str" cm="1">
        <f t="array" ref="P3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335">
        <v>51003</v>
      </c>
      <c r="R335">
        <v>0</v>
      </c>
      <c r="S335">
        <v>3</v>
      </c>
      <c r="T335" t="s">
        <v>1059</v>
      </c>
      <c r="U335" t="s">
        <v>1060</v>
      </c>
      <c r="V335" t="s">
        <v>1061</v>
      </c>
    </row>
    <row r="336" spans="1:22" x14ac:dyDescent="0.3">
      <c r="A336">
        <v>2014</v>
      </c>
      <c r="B336" s="1">
        <v>41810</v>
      </c>
      <c r="C336">
        <v>19</v>
      </c>
      <c r="D336">
        <v>0</v>
      </c>
      <c r="E336" t="str">
        <f>_xlfn.CONCAT(Table1[[#This Row],[Time]],":",Table1[[#This Row],[Time to hours]])</f>
        <v>19:0</v>
      </c>
      <c r="F336" t="s">
        <v>1117</v>
      </c>
      <c r="G336" t="s">
        <v>572</v>
      </c>
      <c r="H336" t="s">
        <v>1081</v>
      </c>
      <c r="I336" t="s">
        <v>158</v>
      </c>
      <c r="J336" t="s">
        <v>505</v>
      </c>
      <c r="K336">
        <v>1</v>
      </c>
      <c r="L336">
        <v>2</v>
      </c>
      <c r="M336" t="str" cm="1">
        <f t="array" ref="M3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6">
        <f>IF(Table1[[#This Row],[Winning Team]]="Home team",1,0)</f>
        <v>0</v>
      </c>
      <c r="O336" t="s">
        <v>817</v>
      </c>
      <c r="P336" t="str" cm="1">
        <f t="array" ref="P3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Ecuador</v>
      </c>
      <c r="Q336">
        <v>39224</v>
      </c>
      <c r="R336">
        <v>1</v>
      </c>
      <c r="S336">
        <v>1</v>
      </c>
      <c r="T336" t="s">
        <v>1100</v>
      </c>
      <c r="U336" t="s">
        <v>1101</v>
      </c>
      <c r="V336" t="s">
        <v>1102</v>
      </c>
    </row>
    <row r="337" spans="1:22" x14ac:dyDescent="0.3">
      <c r="A337">
        <v>2014</v>
      </c>
      <c r="B337" s="1">
        <v>41811</v>
      </c>
      <c r="C337">
        <v>16</v>
      </c>
      <c r="D337">
        <v>0</v>
      </c>
      <c r="E337" t="str">
        <f>_xlfn.CONCAT(Table1[[#This Row],[Time]],":",Table1[[#This Row],[Time to hours]])</f>
        <v>16:0</v>
      </c>
      <c r="F337" t="s">
        <v>1117</v>
      </c>
      <c r="G337" t="s">
        <v>749</v>
      </c>
      <c r="H337" t="s">
        <v>1052</v>
      </c>
      <c r="I337" t="s">
        <v>1053</v>
      </c>
      <c r="J337" t="s">
        <v>81</v>
      </c>
      <c r="K337">
        <v>2</v>
      </c>
      <c r="L337">
        <v>2</v>
      </c>
      <c r="M337" t="str" cm="1">
        <f t="array" ref="M3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37">
        <f>IF(Table1[[#This Row],[Winning Team]]="Home team",1,0)</f>
        <v>0</v>
      </c>
      <c r="O337" t="s">
        <v>929</v>
      </c>
      <c r="P337" t="str" cm="1">
        <f t="array" ref="P3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37">
        <v>59621</v>
      </c>
      <c r="R337">
        <v>0</v>
      </c>
      <c r="S337">
        <v>0</v>
      </c>
      <c r="T337" t="s">
        <v>1070</v>
      </c>
      <c r="U337" t="s">
        <v>1071</v>
      </c>
      <c r="V337" t="s">
        <v>1072</v>
      </c>
    </row>
    <row r="338" spans="1:22" x14ac:dyDescent="0.3">
      <c r="A338">
        <v>2014</v>
      </c>
      <c r="B338" s="1">
        <v>41812</v>
      </c>
      <c r="C338">
        <v>16</v>
      </c>
      <c r="D338">
        <v>0</v>
      </c>
      <c r="E338" t="str">
        <f>_xlfn.CONCAT(Table1[[#This Row],[Time]],":",Table1[[#This Row],[Time to hours]])</f>
        <v>16:0</v>
      </c>
      <c r="F338" t="s">
        <v>1117</v>
      </c>
      <c r="G338" t="s">
        <v>736</v>
      </c>
      <c r="H338" t="s">
        <v>1069</v>
      </c>
      <c r="I338" t="s">
        <v>172</v>
      </c>
      <c r="J338" t="s">
        <v>206</v>
      </c>
      <c r="K338">
        <v>2</v>
      </c>
      <c r="L338">
        <v>4</v>
      </c>
      <c r="M338" t="str" cm="1">
        <f t="array" ref="M3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38">
        <f>IF(Table1[[#This Row],[Winning Team]]="Home team",1,0)</f>
        <v>0</v>
      </c>
      <c r="O338" t="s">
        <v>495</v>
      </c>
      <c r="P338" t="str" cm="1">
        <f t="array" ref="P3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Algeria</v>
      </c>
      <c r="Q338">
        <v>42732</v>
      </c>
      <c r="R338">
        <v>0</v>
      </c>
      <c r="S338">
        <v>3</v>
      </c>
      <c r="T338" t="s">
        <v>1036</v>
      </c>
      <c r="U338" t="s">
        <v>1037</v>
      </c>
      <c r="V338" t="s">
        <v>1083</v>
      </c>
    </row>
    <row r="339" spans="1:22" x14ac:dyDescent="0.3">
      <c r="A339">
        <v>2014</v>
      </c>
      <c r="B339" s="1">
        <v>41812</v>
      </c>
      <c r="C339">
        <v>18</v>
      </c>
      <c r="D339">
        <v>0</v>
      </c>
      <c r="E339" t="str">
        <f>_xlfn.CONCAT(Table1[[#This Row],[Time]],":",Table1[[#This Row],[Time to hours]])</f>
        <v>18:0</v>
      </c>
      <c r="F339" t="s">
        <v>1117</v>
      </c>
      <c r="G339" t="s">
        <v>749</v>
      </c>
      <c r="H339" t="s">
        <v>1057</v>
      </c>
      <c r="I339" t="s">
        <v>1058</v>
      </c>
      <c r="J339" t="s">
        <v>24</v>
      </c>
      <c r="K339">
        <v>2</v>
      </c>
      <c r="L339">
        <v>2</v>
      </c>
      <c r="M339" t="str" cm="1">
        <f t="array" ref="M3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39">
        <f>IF(Table1[[#This Row],[Winning Team]]="Home team",1,0)</f>
        <v>0</v>
      </c>
      <c r="O339" t="s">
        <v>326</v>
      </c>
      <c r="P339" t="str" cm="1">
        <f t="array" ref="P3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39">
        <v>40123</v>
      </c>
      <c r="R339">
        <v>0</v>
      </c>
      <c r="S339">
        <v>1</v>
      </c>
      <c r="T339" t="s">
        <v>1092</v>
      </c>
      <c r="U339" t="s">
        <v>988</v>
      </c>
      <c r="V339" t="s">
        <v>1093</v>
      </c>
    </row>
    <row r="340" spans="1:22" x14ac:dyDescent="0.3">
      <c r="A340">
        <v>2014</v>
      </c>
      <c r="B340" s="1">
        <v>41813</v>
      </c>
      <c r="C340">
        <v>13</v>
      </c>
      <c r="D340">
        <v>0</v>
      </c>
      <c r="E340" t="str">
        <f>_xlfn.CONCAT(Table1[[#This Row],[Time]],":",Table1[[#This Row],[Time to hours]])</f>
        <v>13:0</v>
      </c>
      <c r="F340" t="s">
        <v>1116</v>
      </c>
      <c r="G340" t="s">
        <v>429</v>
      </c>
      <c r="H340" t="s">
        <v>1081</v>
      </c>
      <c r="I340" t="s">
        <v>158</v>
      </c>
      <c r="J340" t="s">
        <v>391</v>
      </c>
      <c r="K340">
        <v>0</v>
      </c>
      <c r="L340">
        <v>3</v>
      </c>
      <c r="M340" t="str" cm="1">
        <f t="array" ref="M3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0">
        <f>IF(Table1[[#This Row],[Winning Team]]="Home team",1,0)</f>
        <v>0</v>
      </c>
      <c r="O340" t="s">
        <v>87</v>
      </c>
      <c r="P340" t="str" cm="1">
        <f t="array" ref="P3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40">
        <v>39375</v>
      </c>
      <c r="R340">
        <v>0</v>
      </c>
      <c r="S340">
        <v>1</v>
      </c>
      <c r="T340" t="s">
        <v>1105</v>
      </c>
      <c r="U340" t="s">
        <v>1106</v>
      </c>
      <c r="V340" t="s">
        <v>1107</v>
      </c>
    </row>
    <row r="341" spans="1:22" x14ac:dyDescent="0.3">
      <c r="A341">
        <v>2014</v>
      </c>
      <c r="B341" s="1">
        <v>41813</v>
      </c>
      <c r="C341">
        <v>17</v>
      </c>
      <c r="D341">
        <v>0</v>
      </c>
      <c r="E341" t="str">
        <f>_xlfn.CONCAT(Table1[[#This Row],[Time]],":",Table1[[#This Row],[Time to hours]])</f>
        <v>17:0</v>
      </c>
      <c r="F341" t="s">
        <v>1117</v>
      </c>
      <c r="G341" t="s">
        <v>430</v>
      </c>
      <c r="H341" t="s">
        <v>1066</v>
      </c>
      <c r="I341" t="s">
        <v>1067</v>
      </c>
      <c r="J341" t="s">
        <v>481</v>
      </c>
      <c r="K341">
        <v>1</v>
      </c>
      <c r="L341">
        <v>4</v>
      </c>
      <c r="M341" t="str" cm="1">
        <f t="array" ref="M3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1">
        <f>IF(Table1[[#This Row],[Winning Team]]="Home team",1,0)</f>
        <v>0</v>
      </c>
      <c r="O341" t="s">
        <v>31</v>
      </c>
      <c r="P341" t="str" cm="1">
        <f t="array" ref="P3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341">
        <v>69112</v>
      </c>
      <c r="R341">
        <v>1</v>
      </c>
      <c r="S341">
        <v>2</v>
      </c>
      <c r="T341" t="s">
        <v>1085</v>
      </c>
      <c r="U341" t="s">
        <v>1086</v>
      </c>
      <c r="V341" t="s">
        <v>1087</v>
      </c>
    </row>
    <row r="342" spans="1:22" x14ac:dyDescent="0.3">
      <c r="A342">
        <v>2014</v>
      </c>
      <c r="B342" s="1">
        <v>41813</v>
      </c>
      <c r="C342">
        <v>17</v>
      </c>
      <c r="D342">
        <v>0</v>
      </c>
      <c r="E342" t="str">
        <f>_xlfn.CONCAT(Table1[[#This Row],[Time]],":",Table1[[#This Row],[Time to hours]])</f>
        <v>17:0</v>
      </c>
      <c r="F342" t="s">
        <v>1117</v>
      </c>
      <c r="G342" t="s">
        <v>430</v>
      </c>
      <c r="H342" t="s">
        <v>1062</v>
      </c>
      <c r="I342" t="s">
        <v>182</v>
      </c>
      <c r="J342" t="s">
        <v>745</v>
      </c>
      <c r="K342">
        <v>1</v>
      </c>
      <c r="L342">
        <v>3</v>
      </c>
      <c r="M342" t="str" cm="1">
        <f t="array" ref="M3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2">
        <f>IF(Table1[[#This Row],[Winning Team]]="Home team",1,0)</f>
        <v>0</v>
      </c>
      <c r="O342" t="s">
        <v>18</v>
      </c>
      <c r="P342" t="str" cm="1">
        <f t="array" ref="P3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342">
        <v>41212</v>
      </c>
      <c r="R342">
        <v>0</v>
      </c>
      <c r="S342">
        <v>0</v>
      </c>
      <c r="T342" t="s">
        <v>960</v>
      </c>
      <c r="U342" t="s">
        <v>1068</v>
      </c>
      <c r="V342" t="s">
        <v>962</v>
      </c>
    </row>
    <row r="343" spans="1:22" x14ac:dyDescent="0.3">
      <c r="A343">
        <v>2014</v>
      </c>
      <c r="B343" s="1">
        <v>41814</v>
      </c>
      <c r="C343">
        <v>13</v>
      </c>
      <c r="D343">
        <v>0</v>
      </c>
      <c r="E343" t="str">
        <f>_xlfn.CONCAT(Table1[[#This Row],[Time]],":",Table1[[#This Row],[Time to hours]])</f>
        <v>13:0</v>
      </c>
      <c r="F343" t="s">
        <v>1116</v>
      </c>
      <c r="G343" t="s">
        <v>544</v>
      </c>
      <c r="H343" t="s">
        <v>1034</v>
      </c>
      <c r="I343" t="s">
        <v>1035</v>
      </c>
      <c r="J343" t="s">
        <v>93</v>
      </c>
      <c r="K343">
        <v>0</v>
      </c>
      <c r="L343">
        <v>1</v>
      </c>
      <c r="M343" t="str" cm="1">
        <f t="array" ref="M3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3">
        <f>IF(Table1[[#This Row],[Winning Team]]="Home team",1,0)</f>
        <v>0</v>
      </c>
      <c r="O343" t="s">
        <v>47</v>
      </c>
      <c r="P343" t="str" cm="1">
        <f t="array" ref="P3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43">
        <v>39706</v>
      </c>
      <c r="R343">
        <v>0</v>
      </c>
      <c r="S343">
        <v>0</v>
      </c>
      <c r="T343" t="s">
        <v>891</v>
      </c>
      <c r="U343" t="s">
        <v>1000</v>
      </c>
      <c r="V343" t="s">
        <v>1088</v>
      </c>
    </row>
    <row r="344" spans="1:22" x14ac:dyDescent="0.3">
      <c r="A344">
        <v>2014</v>
      </c>
      <c r="B344" s="1">
        <v>41814</v>
      </c>
      <c r="C344">
        <v>13</v>
      </c>
      <c r="D344">
        <v>0</v>
      </c>
      <c r="E344" t="str">
        <f>_xlfn.CONCAT(Table1[[#This Row],[Time]],":",Table1[[#This Row],[Time to hours]])</f>
        <v>13:0</v>
      </c>
      <c r="F344" t="s">
        <v>1116</v>
      </c>
      <c r="G344" t="s">
        <v>544</v>
      </c>
      <c r="H344" t="s">
        <v>1048</v>
      </c>
      <c r="I344" t="s">
        <v>166</v>
      </c>
      <c r="J344" t="s">
        <v>608</v>
      </c>
      <c r="K344">
        <v>0</v>
      </c>
      <c r="L344">
        <v>0</v>
      </c>
      <c r="M344" t="str" cm="1">
        <f t="array" ref="M3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44">
        <f>IF(Table1[[#This Row],[Winning Team]]="Home team",1,0)</f>
        <v>0</v>
      </c>
      <c r="O344" t="s">
        <v>153</v>
      </c>
      <c r="P344" t="str" cm="1">
        <f t="array" ref="P3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44">
        <v>57823</v>
      </c>
      <c r="R344">
        <v>0</v>
      </c>
      <c r="S344">
        <v>0</v>
      </c>
      <c r="T344" t="s">
        <v>1094</v>
      </c>
      <c r="U344" t="s">
        <v>1025</v>
      </c>
      <c r="V344" t="s">
        <v>1095</v>
      </c>
    </row>
    <row r="345" spans="1:22" x14ac:dyDescent="0.3">
      <c r="A345">
        <v>2014</v>
      </c>
      <c r="B345" s="1">
        <v>41814</v>
      </c>
      <c r="C345">
        <v>16</v>
      </c>
      <c r="D345">
        <v>0</v>
      </c>
      <c r="E345" t="str">
        <f>_xlfn.CONCAT(Table1[[#This Row],[Time]],":",Table1[[#This Row],[Time to hours]])</f>
        <v>16:0</v>
      </c>
      <c r="F345" t="s">
        <v>1117</v>
      </c>
      <c r="G345" t="s">
        <v>540</v>
      </c>
      <c r="H345" t="s">
        <v>1043</v>
      </c>
      <c r="I345" t="s">
        <v>1044</v>
      </c>
      <c r="J345" t="s">
        <v>737</v>
      </c>
      <c r="K345">
        <v>1</v>
      </c>
      <c r="L345">
        <v>4</v>
      </c>
      <c r="M345" t="str" cm="1">
        <f t="array" ref="M3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5">
        <f>IF(Table1[[#This Row],[Winning Team]]="Home team",1,0)</f>
        <v>0</v>
      </c>
      <c r="O345" t="s">
        <v>273</v>
      </c>
      <c r="P345" t="str" cm="1">
        <f t="array" ref="P3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345">
        <v>40340</v>
      </c>
      <c r="R345">
        <v>1</v>
      </c>
      <c r="S345">
        <v>1</v>
      </c>
      <c r="T345" t="s">
        <v>1096</v>
      </c>
      <c r="U345" t="s">
        <v>999</v>
      </c>
      <c r="V345" t="s">
        <v>1097</v>
      </c>
    </row>
    <row r="346" spans="1:22" x14ac:dyDescent="0.3">
      <c r="A346">
        <v>2014</v>
      </c>
      <c r="B346" s="1">
        <v>41815</v>
      </c>
      <c r="C346">
        <v>13</v>
      </c>
      <c r="D346">
        <v>0</v>
      </c>
      <c r="E346" t="str">
        <f>_xlfn.CONCAT(Table1[[#This Row],[Time]],":",Table1[[#This Row],[Time to hours]])</f>
        <v>13:0</v>
      </c>
      <c r="F346" t="s">
        <v>1116</v>
      </c>
      <c r="G346" t="s">
        <v>555</v>
      </c>
      <c r="H346" t="s">
        <v>1069</v>
      </c>
      <c r="I346" t="s">
        <v>172</v>
      </c>
      <c r="J346" t="s">
        <v>680</v>
      </c>
      <c r="K346">
        <v>2</v>
      </c>
      <c r="L346">
        <v>3</v>
      </c>
      <c r="M346" t="str" cm="1">
        <f t="array" ref="M3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6">
        <f>IF(Table1[[#This Row],[Winning Team]]="Home team",1,0)</f>
        <v>0</v>
      </c>
      <c r="O346" t="s">
        <v>39</v>
      </c>
      <c r="P346" t="str" cm="1">
        <f t="array" ref="P3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46">
        <v>43285</v>
      </c>
      <c r="R346">
        <v>1</v>
      </c>
      <c r="S346">
        <v>2</v>
      </c>
      <c r="T346" t="s">
        <v>1040</v>
      </c>
      <c r="U346" t="s">
        <v>1041</v>
      </c>
      <c r="V346" t="s">
        <v>1042</v>
      </c>
    </row>
    <row r="347" spans="1:22" x14ac:dyDescent="0.3">
      <c r="A347">
        <v>2014</v>
      </c>
      <c r="B347" s="1">
        <v>41815</v>
      </c>
      <c r="C347">
        <v>16</v>
      </c>
      <c r="D347">
        <v>0</v>
      </c>
      <c r="E347" t="str">
        <f>_xlfn.CONCAT(Table1[[#This Row],[Time]],":",Table1[[#This Row],[Time to hours]])</f>
        <v>16:0</v>
      </c>
      <c r="F347" t="s">
        <v>1117</v>
      </c>
      <c r="G347" t="s">
        <v>572</v>
      </c>
      <c r="H347" t="s">
        <v>1057</v>
      </c>
      <c r="I347" t="s">
        <v>1058</v>
      </c>
      <c r="J347" t="s">
        <v>505</v>
      </c>
      <c r="K347">
        <v>0</v>
      </c>
      <c r="L347">
        <v>3</v>
      </c>
      <c r="M347" t="str" cm="1">
        <f t="array" ref="M3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7">
        <f>IF(Table1[[#This Row],[Winning Team]]="Home team",1,0)</f>
        <v>0</v>
      </c>
      <c r="O347" t="s">
        <v>68</v>
      </c>
      <c r="P347" t="str" cm="1">
        <f t="array" ref="P3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347">
        <v>40322</v>
      </c>
      <c r="R347">
        <v>0</v>
      </c>
      <c r="S347">
        <v>2</v>
      </c>
      <c r="T347" t="s">
        <v>1092</v>
      </c>
      <c r="U347" t="s">
        <v>988</v>
      </c>
      <c r="V347" t="s">
        <v>1093</v>
      </c>
    </row>
    <row r="348" spans="1:22" x14ac:dyDescent="0.3">
      <c r="A348">
        <v>2014</v>
      </c>
      <c r="B348" s="1">
        <v>41815</v>
      </c>
      <c r="C348">
        <v>17</v>
      </c>
      <c r="D348">
        <v>0</v>
      </c>
      <c r="E348" t="str">
        <f>_xlfn.CONCAT(Table1[[#This Row],[Time]],":",Table1[[#This Row],[Time to hours]])</f>
        <v>17:0</v>
      </c>
      <c r="F348" t="s">
        <v>1117</v>
      </c>
      <c r="G348" t="s">
        <v>572</v>
      </c>
      <c r="H348" t="s">
        <v>1073</v>
      </c>
      <c r="I348" t="s">
        <v>149</v>
      </c>
      <c r="J348" t="s">
        <v>817</v>
      </c>
      <c r="K348">
        <v>0</v>
      </c>
      <c r="L348">
        <v>0</v>
      </c>
      <c r="M348" t="str" cm="1">
        <f t="array" ref="M3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48">
        <f>IF(Table1[[#This Row],[Winning Team]]="Home team",1,0)</f>
        <v>0</v>
      </c>
      <c r="O348" t="s">
        <v>17</v>
      </c>
      <c r="P348" t="str" cm="1">
        <f t="array" ref="P3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48">
        <v>73749</v>
      </c>
      <c r="R348">
        <v>0</v>
      </c>
      <c r="S348">
        <v>0</v>
      </c>
      <c r="T348" t="s">
        <v>1045</v>
      </c>
      <c r="U348" t="s">
        <v>1046</v>
      </c>
      <c r="V348" t="s">
        <v>1047</v>
      </c>
    </row>
    <row r="349" spans="1:22" x14ac:dyDescent="0.3">
      <c r="A349">
        <v>2014</v>
      </c>
      <c r="B349" s="1">
        <v>41816</v>
      </c>
      <c r="C349">
        <v>13</v>
      </c>
      <c r="D349">
        <v>0</v>
      </c>
      <c r="E349" t="str">
        <f>_xlfn.CONCAT(Table1[[#This Row],[Time]],":",Table1[[#This Row],[Time to hours]])</f>
        <v>13:0</v>
      </c>
      <c r="F349" t="s">
        <v>1116</v>
      </c>
      <c r="G349" t="s">
        <v>749</v>
      </c>
      <c r="H349" t="s">
        <v>1062</v>
      </c>
      <c r="I349" t="s">
        <v>182</v>
      </c>
      <c r="J349" t="s">
        <v>24</v>
      </c>
      <c r="K349">
        <v>0</v>
      </c>
      <c r="L349">
        <v>1</v>
      </c>
      <c r="M349" t="str" cm="1">
        <f t="array" ref="M3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49">
        <f>IF(Table1[[#This Row],[Winning Team]]="Home team",1,0)</f>
        <v>0</v>
      </c>
      <c r="O349" t="s">
        <v>81</v>
      </c>
      <c r="P349" t="str" cm="1">
        <f t="array" ref="P3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49">
        <v>41876</v>
      </c>
      <c r="R349">
        <v>0</v>
      </c>
      <c r="S349">
        <v>0</v>
      </c>
      <c r="T349" t="s">
        <v>960</v>
      </c>
      <c r="U349" t="s">
        <v>1068</v>
      </c>
      <c r="V349" t="s">
        <v>962</v>
      </c>
    </row>
    <row r="350" spans="1:22" x14ac:dyDescent="0.3">
      <c r="A350">
        <v>2014</v>
      </c>
      <c r="B350" s="1">
        <v>41816</v>
      </c>
      <c r="C350">
        <v>17</v>
      </c>
      <c r="D350">
        <v>0</v>
      </c>
      <c r="E350" t="str">
        <f>_xlfn.CONCAT(Table1[[#This Row],[Time]],":",Table1[[#This Row],[Time to hours]])</f>
        <v>17:0</v>
      </c>
      <c r="F350" t="s">
        <v>1117</v>
      </c>
      <c r="G350" t="s">
        <v>736</v>
      </c>
      <c r="H350" t="s">
        <v>1032</v>
      </c>
      <c r="I350" t="s">
        <v>162</v>
      </c>
      <c r="J350" t="s">
        <v>206</v>
      </c>
      <c r="K350">
        <v>0</v>
      </c>
      <c r="L350">
        <v>1</v>
      </c>
      <c r="M350" t="str" cm="1">
        <f t="array" ref="M3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50">
        <f>IF(Table1[[#This Row],[Winning Team]]="Home team",1,0)</f>
        <v>0</v>
      </c>
      <c r="O350" t="s">
        <v>25</v>
      </c>
      <c r="P350" t="str" cm="1">
        <f t="array" ref="P3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350">
        <v>61397</v>
      </c>
      <c r="R350">
        <v>0</v>
      </c>
      <c r="S350">
        <v>0</v>
      </c>
      <c r="T350" t="s">
        <v>1100</v>
      </c>
      <c r="U350" t="s">
        <v>1101</v>
      </c>
      <c r="V350" t="s">
        <v>1102</v>
      </c>
    </row>
    <row r="351" spans="1:22" x14ac:dyDescent="0.3">
      <c r="A351">
        <v>2014</v>
      </c>
      <c r="B351" s="1">
        <v>41816</v>
      </c>
      <c r="C351">
        <v>17</v>
      </c>
      <c r="D351">
        <v>0</v>
      </c>
      <c r="E351" t="str">
        <f>_xlfn.CONCAT(Table1[[#This Row],[Time]],":",Table1[[#This Row],[Time to hours]])</f>
        <v>17:0</v>
      </c>
      <c r="F351" t="s">
        <v>1117</v>
      </c>
      <c r="G351" t="s">
        <v>736</v>
      </c>
      <c r="H351" t="s">
        <v>1081</v>
      </c>
      <c r="I351" t="s">
        <v>158</v>
      </c>
      <c r="J351" t="s">
        <v>495</v>
      </c>
      <c r="K351">
        <v>1</v>
      </c>
      <c r="L351">
        <v>1</v>
      </c>
      <c r="M351" t="str" cm="1">
        <f t="array" ref="M3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1">
        <f>IF(Table1[[#This Row],[Winning Team]]="Home team",1,0)</f>
        <v>0</v>
      </c>
      <c r="O351" t="s">
        <v>672</v>
      </c>
      <c r="P351" t="str" cm="1">
        <f t="array" ref="P3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1">
        <v>39311</v>
      </c>
      <c r="R351">
        <v>0</v>
      </c>
      <c r="S351">
        <v>1</v>
      </c>
      <c r="T351" t="s">
        <v>1089</v>
      </c>
      <c r="U351" t="s">
        <v>1090</v>
      </c>
      <c r="V351" t="s">
        <v>1091</v>
      </c>
    </row>
    <row r="352" spans="1:22" x14ac:dyDescent="0.3">
      <c r="A352">
        <v>2014</v>
      </c>
      <c r="B352" s="1">
        <v>41818</v>
      </c>
      <c r="C352">
        <v>13</v>
      </c>
      <c r="D352">
        <v>0</v>
      </c>
      <c r="E352" t="str">
        <f>_xlfn.CONCAT(Table1[[#This Row],[Time]],":",Table1[[#This Row],[Time to hours]])</f>
        <v>13:0</v>
      </c>
      <c r="F352" t="s">
        <v>1116</v>
      </c>
      <c r="G352" t="s">
        <v>588</v>
      </c>
      <c r="H352" t="s">
        <v>1048</v>
      </c>
      <c r="I352" t="s">
        <v>166</v>
      </c>
      <c r="J352" t="s">
        <v>31</v>
      </c>
      <c r="K352">
        <v>1</v>
      </c>
      <c r="L352">
        <v>1</v>
      </c>
      <c r="M352" t="str" cm="1">
        <f t="array" ref="M3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2">
        <f>IF(Table1[[#This Row],[Winning Team]]="Home team",1,0)</f>
        <v>0</v>
      </c>
      <c r="O352" t="s">
        <v>42</v>
      </c>
      <c r="P352" t="str" cm="1">
        <f t="array" ref="P3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2">
        <v>57714</v>
      </c>
      <c r="R352">
        <v>0</v>
      </c>
      <c r="S352">
        <v>0</v>
      </c>
      <c r="T352" t="s">
        <v>1013</v>
      </c>
      <c r="U352" t="s">
        <v>1015</v>
      </c>
      <c r="V352" t="s">
        <v>1014</v>
      </c>
    </row>
    <row r="353" spans="1:22" x14ac:dyDescent="0.3">
      <c r="A353">
        <v>2014</v>
      </c>
      <c r="B353" s="1">
        <v>41824</v>
      </c>
      <c r="C353">
        <v>13</v>
      </c>
      <c r="D353">
        <v>0</v>
      </c>
      <c r="E353" t="str">
        <f>_xlfn.CONCAT(Table1[[#This Row],[Time]],":",Table1[[#This Row],[Time to hours]])</f>
        <v>13:0</v>
      </c>
      <c r="F353" t="s">
        <v>1116</v>
      </c>
      <c r="G353" t="s">
        <v>102</v>
      </c>
      <c r="H353" t="s">
        <v>1073</v>
      </c>
      <c r="I353" t="s">
        <v>149</v>
      </c>
      <c r="J353" t="s">
        <v>17</v>
      </c>
      <c r="K353">
        <v>0</v>
      </c>
      <c r="L353">
        <v>1</v>
      </c>
      <c r="M353" t="str" cm="1">
        <f t="array" ref="M3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53">
        <f>IF(Table1[[#This Row],[Winning Team]]="Home team",1,0)</f>
        <v>0</v>
      </c>
      <c r="O353" t="s">
        <v>81</v>
      </c>
      <c r="P353" t="str" cm="1">
        <f t="array" ref="P3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53">
        <v>74240</v>
      </c>
      <c r="R353">
        <v>0</v>
      </c>
      <c r="S353">
        <v>1</v>
      </c>
      <c r="T353" t="s">
        <v>1092</v>
      </c>
      <c r="U353" t="s">
        <v>988</v>
      </c>
      <c r="V353" t="s">
        <v>1093</v>
      </c>
    </row>
    <row r="354" spans="1:22" x14ac:dyDescent="0.3">
      <c r="A354">
        <v>2014</v>
      </c>
      <c r="B354" s="1">
        <v>41828</v>
      </c>
      <c r="C354">
        <v>17</v>
      </c>
      <c r="D354">
        <v>0</v>
      </c>
      <c r="E354" t="str">
        <f>_xlfn.CONCAT(Table1[[#This Row],[Time]],":",Table1[[#This Row],[Time to hours]])</f>
        <v>17:0</v>
      </c>
      <c r="F354" t="s">
        <v>1117</v>
      </c>
      <c r="G354" t="s">
        <v>50</v>
      </c>
      <c r="H354" t="s">
        <v>1048</v>
      </c>
      <c r="I354" t="s">
        <v>166</v>
      </c>
      <c r="J354" t="s">
        <v>31</v>
      </c>
      <c r="K354">
        <v>1</v>
      </c>
      <c r="L354">
        <v>7</v>
      </c>
      <c r="M354" t="str" cm="1">
        <f t="array" ref="M3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54">
        <f>IF(Table1[[#This Row],[Winning Team]]="Home team",1,0)</f>
        <v>0</v>
      </c>
      <c r="O354" t="s">
        <v>81</v>
      </c>
      <c r="P354" t="str" cm="1">
        <f t="array" ref="P3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54">
        <v>58141</v>
      </c>
      <c r="R354">
        <v>0</v>
      </c>
      <c r="S354">
        <v>5</v>
      </c>
      <c r="T354" t="s">
        <v>891</v>
      </c>
      <c r="U354" t="s">
        <v>1000</v>
      </c>
      <c r="V354" t="s">
        <v>1088</v>
      </c>
    </row>
    <row r="355" spans="1:22" x14ac:dyDescent="0.3">
      <c r="A355">
        <v>2014</v>
      </c>
      <c r="B355" s="1">
        <v>41832</v>
      </c>
      <c r="C355">
        <v>17</v>
      </c>
      <c r="D355">
        <v>0</v>
      </c>
      <c r="E355" t="str">
        <f>_xlfn.CONCAT(Table1[[#This Row],[Time]],":",Table1[[#This Row],[Time to hours]])</f>
        <v>17:0</v>
      </c>
      <c r="F355" t="s">
        <v>1117</v>
      </c>
      <c r="G355" t="s">
        <v>1110</v>
      </c>
      <c r="H355" t="s">
        <v>1066</v>
      </c>
      <c r="I355" t="s">
        <v>1067</v>
      </c>
      <c r="J355" t="s">
        <v>31</v>
      </c>
      <c r="K355">
        <v>0</v>
      </c>
      <c r="L355">
        <v>3</v>
      </c>
      <c r="M355" t="str" cm="1">
        <f t="array" ref="M3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55">
        <f>IF(Table1[[#This Row],[Winning Team]]="Home team",1,0)</f>
        <v>0</v>
      </c>
      <c r="O355" t="s">
        <v>69</v>
      </c>
      <c r="P355" t="str" cm="1">
        <f t="array" ref="P3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55">
        <v>68034</v>
      </c>
      <c r="R355">
        <v>0</v>
      </c>
      <c r="S355">
        <v>2</v>
      </c>
      <c r="T355" t="s">
        <v>1094</v>
      </c>
      <c r="U355" t="s">
        <v>1025</v>
      </c>
      <c r="V355" t="s">
        <v>1095</v>
      </c>
    </row>
    <row r="356" spans="1:22" x14ac:dyDescent="0.3">
      <c r="A356">
        <v>2014</v>
      </c>
      <c r="B356" s="1">
        <v>41829</v>
      </c>
      <c r="C356">
        <v>17</v>
      </c>
      <c r="D356">
        <v>0</v>
      </c>
      <c r="E356" t="str">
        <f>_xlfn.CONCAT(Table1[[#This Row],[Time]],":",Table1[[#This Row],[Time to hours]])</f>
        <v>17:0</v>
      </c>
      <c r="F356" t="s">
        <v>1117</v>
      </c>
      <c r="G356" t="s">
        <v>50</v>
      </c>
      <c r="H356" t="s">
        <v>1032</v>
      </c>
      <c r="I356" t="s">
        <v>162</v>
      </c>
      <c r="J356" t="s">
        <v>69</v>
      </c>
      <c r="K356">
        <v>0</v>
      </c>
      <c r="L356">
        <v>0</v>
      </c>
      <c r="M356" t="str" cm="1">
        <f t="array" ref="M3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6">
        <f>IF(Table1[[#This Row],[Winning Team]]="Home team",1,0)</f>
        <v>0</v>
      </c>
      <c r="O356" t="s">
        <v>39</v>
      </c>
      <c r="P356" t="str" cm="1">
        <f t="array" ref="P3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6">
        <v>63267</v>
      </c>
      <c r="R356">
        <v>0</v>
      </c>
      <c r="S356">
        <v>0</v>
      </c>
      <c r="T356" t="s">
        <v>1089</v>
      </c>
      <c r="U356" t="s">
        <v>1090</v>
      </c>
      <c r="V356" t="s">
        <v>1091</v>
      </c>
    </row>
    <row r="357" spans="1:22" x14ac:dyDescent="0.3">
      <c r="A357">
        <v>2014</v>
      </c>
      <c r="B357" s="1">
        <v>41825</v>
      </c>
      <c r="C357">
        <v>17</v>
      </c>
      <c r="D357">
        <v>0</v>
      </c>
      <c r="E357" t="str">
        <f>_xlfn.CONCAT(Table1[[#This Row],[Time]],":",Table1[[#This Row],[Time to hours]])</f>
        <v>17:0</v>
      </c>
      <c r="F357" t="s">
        <v>1117</v>
      </c>
      <c r="G357" t="s">
        <v>102</v>
      </c>
      <c r="H357" t="s">
        <v>1038</v>
      </c>
      <c r="I357" t="s">
        <v>1039</v>
      </c>
      <c r="J357" t="s">
        <v>69</v>
      </c>
      <c r="K357">
        <v>0</v>
      </c>
      <c r="L357">
        <v>0</v>
      </c>
      <c r="M357" t="str" cm="1">
        <f t="array" ref="M3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7">
        <f>IF(Table1[[#This Row],[Winning Team]]="Home team",1,0)</f>
        <v>0</v>
      </c>
      <c r="O357" t="s">
        <v>608</v>
      </c>
      <c r="P357" t="str" cm="1">
        <f t="array" ref="P3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7">
        <v>51179</v>
      </c>
      <c r="R357">
        <v>0</v>
      </c>
      <c r="S357">
        <v>0</v>
      </c>
      <c r="T357" t="s">
        <v>960</v>
      </c>
      <c r="U357" t="s">
        <v>1068</v>
      </c>
      <c r="V357" t="s">
        <v>962</v>
      </c>
    </row>
    <row r="358" spans="1:22" x14ac:dyDescent="0.3">
      <c r="A358">
        <v>2014</v>
      </c>
      <c r="B358" s="1">
        <v>41819</v>
      </c>
      <c r="C358">
        <v>17</v>
      </c>
      <c r="D358">
        <v>0</v>
      </c>
      <c r="E358" t="str">
        <f>_xlfn.CONCAT(Table1[[#This Row],[Time]],":",Table1[[#This Row],[Time to hours]])</f>
        <v>17:0</v>
      </c>
      <c r="F358" t="s">
        <v>1117</v>
      </c>
      <c r="G358" t="s">
        <v>588</v>
      </c>
      <c r="H358" t="s">
        <v>1062</v>
      </c>
      <c r="I358" t="s">
        <v>182</v>
      </c>
      <c r="J358" t="s">
        <v>608</v>
      </c>
      <c r="K358">
        <v>1</v>
      </c>
      <c r="L358">
        <v>1</v>
      </c>
      <c r="M358" t="str" cm="1">
        <f t="array" ref="M3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8">
        <f>IF(Table1[[#This Row],[Winning Team]]="Home team",1,0)</f>
        <v>0</v>
      </c>
      <c r="O358" t="s">
        <v>678</v>
      </c>
      <c r="P358" t="str" cm="1">
        <f t="array" ref="P3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8">
        <v>41242</v>
      </c>
      <c r="R358">
        <v>0</v>
      </c>
      <c r="S358">
        <v>0</v>
      </c>
      <c r="T358" t="s">
        <v>1100</v>
      </c>
      <c r="U358" t="s">
        <v>1101</v>
      </c>
      <c r="V358" t="s">
        <v>1102</v>
      </c>
    </row>
    <row r="359" spans="1:22" x14ac:dyDescent="0.3">
      <c r="A359">
        <v>2014</v>
      </c>
      <c r="B359" s="1">
        <v>41818</v>
      </c>
      <c r="C359">
        <v>13</v>
      </c>
      <c r="D359">
        <v>0</v>
      </c>
      <c r="E359" t="str">
        <f>_xlfn.CONCAT(Table1[[#This Row],[Time]],":",Table1[[#This Row],[Time to hours]])</f>
        <v>13:0</v>
      </c>
      <c r="F359" t="s">
        <v>1116</v>
      </c>
      <c r="G359" t="s">
        <v>588</v>
      </c>
      <c r="H359" t="s">
        <v>1048</v>
      </c>
      <c r="I359" t="s">
        <v>166</v>
      </c>
      <c r="J359" t="s">
        <v>31</v>
      </c>
      <c r="K359">
        <v>1</v>
      </c>
      <c r="L359">
        <v>1</v>
      </c>
      <c r="M359" t="str" cm="1">
        <f t="array" ref="M3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59">
        <f>IF(Table1[[#This Row],[Winning Team]]="Home team",1,0)</f>
        <v>0</v>
      </c>
      <c r="O359" t="s">
        <v>42</v>
      </c>
      <c r="P359" t="str" cm="1">
        <f t="array" ref="P3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59">
        <v>57714</v>
      </c>
      <c r="R359">
        <v>0</v>
      </c>
      <c r="S359">
        <v>0</v>
      </c>
      <c r="T359" t="s">
        <v>1013</v>
      </c>
      <c r="U359" t="s">
        <v>1015</v>
      </c>
      <c r="V359" t="s">
        <v>1014</v>
      </c>
    </row>
    <row r="360" spans="1:22" x14ac:dyDescent="0.3">
      <c r="A360">
        <v>2014</v>
      </c>
      <c r="B360" s="1">
        <v>41819</v>
      </c>
      <c r="C360">
        <v>17</v>
      </c>
      <c r="D360">
        <v>0</v>
      </c>
      <c r="E360" t="str">
        <f>_xlfn.CONCAT(Table1[[#This Row],[Time]],":",Table1[[#This Row],[Time to hours]])</f>
        <v>17:0</v>
      </c>
      <c r="F360" t="s">
        <v>1117</v>
      </c>
      <c r="G360" t="s">
        <v>588</v>
      </c>
      <c r="H360" t="s">
        <v>1062</v>
      </c>
      <c r="I360" t="s">
        <v>182</v>
      </c>
      <c r="J360" t="s">
        <v>608</v>
      </c>
      <c r="K360">
        <v>1</v>
      </c>
      <c r="L360">
        <v>1</v>
      </c>
      <c r="M360" t="str" cm="1">
        <f t="array" ref="M3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60">
        <f>IF(Table1[[#This Row],[Winning Team]]="Home team",1,0)</f>
        <v>0</v>
      </c>
      <c r="O360" t="s">
        <v>678</v>
      </c>
      <c r="P360" t="str" cm="1">
        <f t="array" ref="P3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60">
        <v>41242</v>
      </c>
      <c r="R360">
        <v>0</v>
      </c>
      <c r="S360">
        <v>0</v>
      </c>
      <c r="T360" t="s">
        <v>1100</v>
      </c>
      <c r="U360" t="s">
        <v>1101</v>
      </c>
      <c r="V360" t="s">
        <v>1102</v>
      </c>
    </row>
    <row r="361" spans="1:22" x14ac:dyDescent="0.3">
      <c r="A361">
        <v>2014</v>
      </c>
      <c r="B361" s="1">
        <v>41824</v>
      </c>
      <c r="C361">
        <v>13</v>
      </c>
      <c r="D361">
        <v>0</v>
      </c>
      <c r="E361" t="str">
        <f>_xlfn.CONCAT(Table1[[#This Row],[Time]],":",Table1[[#This Row],[Time to hours]])</f>
        <v>13:0</v>
      </c>
      <c r="F361" t="s">
        <v>1116</v>
      </c>
      <c r="G361" t="s">
        <v>102</v>
      </c>
      <c r="H361" t="s">
        <v>1073</v>
      </c>
      <c r="I361" t="s">
        <v>149</v>
      </c>
      <c r="J361" t="s">
        <v>17</v>
      </c>
      <c r="K361">
        <v>0</v>
      </c>
      <c r="L361">
        <v>1</v>
      </c>
      <c r="M361" t="str" cm="1">
        <f t="array" ref="M3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61">
        <f>IF(Table1[[#This Row],[Winning Team]]="Home team",1,0)</f>
        <v>0</v>
      </c>
      <c r="O361" t="s">
        <v>81</v>
      </c>
      <c r="P361" t="str" cm="1">
        <f t="array" ref="P3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61">
        <v>74240</v>
      </c>
      <c r="R361">
        <v>0</v>
      </c>
      <c r="S361">
        <v>1</v>
      </c>
      <c r="T361" t="s">
        <v>1092</v>
      </c>
      <c r="U361" t="s">
        <v>988</v>
      </c>
      <c r="V361" t="s">
        <v>1093</v>
      </c>
    </row>
    <row r="362" spans="1:22" x14ac:dyDescent="0.3">
      <c r="A362">
        <v>2014</v>
      </c>
      <c r="B362" s="1">
        <v>41825</v>
      </c>
      <c r="C362">
        <v>17</v>
      </c>
      <c r="D362">
        <v>0</v>
      </c>
      <c r="E362" t="str">
        <f>_xlfn.CONCAT(Table1[[#This Row],[Time]],":",Table1[[#This Row],[Time to hours]])</f>
        <v>17:0</v>
      </c>
      <c r="F362" t="s">
        <v>1117</v>
      </c>
      <c r="G362" t="s">
        <v>102</v>
      </c>
      <c r="H362" t="s">
        <v>1038</v>
      </c>
      <c r="I362" t="s">
        <v>1039</v>
      </c>
      <c r="J362" t="s">
        <v>69</v>
      </c>
      <c r="K362">
        <v>0</v>
      </c>
      <c r="L362">
        <v>0</v>
      </c>
      <c r="M362" t="str" cm="1">
        <f t="array" ref="M3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62">
        <f>IF(Table1[[#This Row],[Winning Team]]="Home team",1,0)</f>
        <v>0</v>
      </c>
      <c r="O362" t="s">
        <v>608</v>
      </c>
      <c r="P362" t="str" cm="1">
        <f t="array" ref="P3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62">
        <v>51179</v>
      </c>
      <c r="R362">
        <v>0</v>
      </c>
      <c r="S362">
        <v>0</v>
      </c>
      <c r="T362" t="s">
        <v>960</v>
      </c>
      <c r="U362" t="s">
        <v>1068</v>
      </c>
      <c r="V362" t="s">
        <v>962</v>
      </c>
    </row>
    <row r="363" spans="1:22" x14ac:dyDescent="0.3">
      <c r="A363">
        <v>2014</v>
      </c>
      <c r="B363" s="1">
        <v>41828</v>
      </c>
      <c r="C363">
        <v>17</v>
      </c>
      <c r="D363">
        <v>0</v>
      </c>
      <c r="E363" t="str">
        <f>_xlfn.CONCAT(Table1[[#This Row],[Time]],":",Table1[[#This Row],[Time to hours]])</f>
        <v>17:0</v>
      </c>
      <c r="F363" t="s">
        <v>1117</v>
      </c>
      <c r="G363" t="s">
        <v>50</v>
      </c>
      <c r="H363" t="s">
        <v>1048</v>
      </c>
      <c r="I363" t="s">
        <v>166</v>
      </c>
      <c r="J363" t="s">
        <v>31</v>
      </c>
      <c r="K363">
        <v>1</v>
      </c>
      <c r="L363">
        <v>7</v>
      </c>
      <c r="M363" t="str" cm="1">
        <f t="array" ref="M3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63">
        <f>IF(Table1[[#This Row],[Winning Team]]="Home team",1,0)</f>
        <v>0</v>
      </c>
      <c r="O363" t="s">
        <v>81</v>
      </c>
      <c r="P363" t="str" cm="1">
        <f t="array" ref="P3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63">
        <v>58141</v>
      </c>
      <c r="R363">
        <v>0</v>
      </c>
      <c r="S363">
        <v>5</v>
      </c>
      <c r="T363" t="s">
        <v>891</v>
      </c>
      <c r="U363" t="s">
        <v>1000</v>
      </c>
      <c r="V363" t="s">
        <v>1088</v>
      </c>
    </row>
    <row r="364" spans="1:22" x14ac:dyDescent="0.3">
      <c r="A364">
        <v>2014</v>
      </c>
      <c r="B364" s="1">
        <v>41829</v>
      </c>
      <c r="C364">
        <v>17</v>
      </c>
      <c r="D364">
        <v>0</v>
      </c>
      <c r="E364" t="str">
        <f>_xlfn.CONCAT(Table1[[#This Row],[Time]],":",Table1[[#This Row],[Time to hours]])</f>
        <v>17:0</v>
      </c>
      <c r="F364" t="s">
        <v>1117</v>
      </c>
      <c r="G364" t="s">
        <v>50</v>
      </c>
      <c r="H364" t="s">
        <v>1032</v>
      </c>
      <c r="I364" t="s">
        <v>162</v>
      </c>
      <c r="J364" t="s">
        <v>69</v>
      </c>
      <c r="K364">
        <v>0</v>
      </c>
      <c r="L364">
        <v>0</v>
      </c>
      <c r="M364" t="str" cm="1">
        <f t="array" ref="M3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Draw</v>
      </c>
      <c r="N364">
        <f>IF(Table1[[#This Row],[Winning Team]]="Home team",1,0)</f>
        <v>0</v>
      </c>
      <c r="O364" t="s">
        <v>39</v>
      </c>
      <c r="P364" t="str" cm="1">
        <f t="array" ref="P3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Draw</v>
      </c>
      <c r="Q364">
        <v>63267</v>
      </c>
      <c r="R364">
        <v>0</v>
      </c>
      <c r="S364">
        <v>0</v>
      </c>
      <c r="T364" t="s">
        <v>1089</v>
      </c>
      <c r="U364" t="s">
        <v>1090</v>
      </c>
      <c r="V364" t="s">
        <v>1091</v>
      </c>
    </row>
    <row r="365" spans="1:22" x14ac:dyDescent="0.3">
      <c r="A365">
        <v>2014</v>
      </c>
      <c r="B365" s="1">
        <v>41832</v>
      </c>
      <c r="C365">
        <v>17</v>
      </c>
      <c r="D365">
        <v>0</v>
      </c>
      <c r="E365" t="str">
        <f>_xlfn.CONCAT(Table1[[#This Row],[Time]],":",Table1[[#This Row],[Time to hours]])</f>
        <v>17:0</v>
      </c>
      <c r="F365" t="s">
        <v>1117</v>
      </c>
      <c r="G365" t="s">
        <v>1110</v>
      </c>
      <c r="H365" t="s">
        <v>1066</v>
      </c>
      <c r="I365" t="s">
        <v>1067</v>
      </c>
      <c r="J365" t="s">
        <v>31</v>
      </c>
      <c r="K365">
        <v>0</v>
      </c>
      <c r="L365">
        <v>3</v>
      </c>
      <c r="M365" t="str" cm="1">
        <f t="array" ref="M3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Away team</v>
      </c>
      <c r="N365">
        <f>IF(Table1[[#This Row],[Winning Team]]="Home team",1,0)</f>
        <v>0</v>
      </c>
      <c r="O365" t="s">
        <v>69</v>
      </c>
      <c r="P365" t="str" cm="1">
        <f t="array" ref="P3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365">
        <v>68034</v>
      </c>
      <c r="R365">
        <v>0</v>
      </c>
      <c r="S365">
        <v>2</v>
      </c>
      <c r="T365" t="s">
        <v>1094</v>
      </c>
      <c r="U365" t="s">
        <v>1025</v>
      </c>
      <c r="V365" t="s">
        <v>1095</v>
      </c>
    </row>
    <row r="366" spans="1:22" x14ac:dyDescent="0.3">
      <c r="A366">
        <v>1930</v>
      </c>
      <c r="B366" s="1">
        <v>11152</v>
      </c>
      <c r="C366">
        <v>15</v>
      </c>
      <c r="D366">
        <v>0</v>
      </c>
      <c r="E366" t="str">
        <f>_xlfn.CONCAT(Table1[[#This Row],[Time]],":",Table1[[#This Row],[Time to hours]])</f>
        <v>15:0</v>
      </c>
      <c r="F366" t="s">
        <v>1116</v>
      </c>
      <c r="G366" t="s">
        <v>14</v>
      </c>
      <c r="H366" t="s">
        <v>15</v>
      </c>
      <c r="I366" t="s">
        <v>16</v>
      </c>
      <c r="J366" t="s">
        <v>17</v>
      </c>
      <c r="K366">
        <v>4</v>
      </c>
      <c r="L366">
        <v>1</v>
      </c>
      <c r="M366" t="str" cm="1">
        <f t="array" ref="M3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66">
        <f>IF(Table1[[#This Row],[Winning Team]]="Home team",1,0)</f>
        <v>1</v>
      </c>
      <c r="O366" t="s">
        <v>18</v>
      </c>
      <c r="P366" t="str" cm="1">
        <f t="array" ref="P3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366">
        <v>4444</v>
      </c>
      <c r="R366">
        <v>3</v>
      </c>
      <c r="S366">
        <v>0</v>
      </c>
      <c r="T366" t="s">
        <v>19</v>
      </c>
      <c r="U366" t="s">
        <v>20</v>
      </c>
      <c r="V366" t="s">
        <v>21</v>
      </c>
    </row>
    <row r="367" spans="1:22" x14ac:dyDescent="0.3">
      <c r="A367">
        <v>1930</v>
      </c>
      <c r="B367" s="1">
        <v>11152</v>
      </c>
      <c r="C367">
        <v>15</v>
      </c>
      <c r="D367">
        <v>0</v>
      </c>
      <c r="E367" t="str">
        <f>_xlfn.CONCAT(Table1[[#This Row],[Time]],":",Table1[[#This Row],[Time to hours]])</f>
        <v>15:0</v>
      </c>
      <c r="F367" t="s">
        <v>1116</v>
      </c>
      <c r="G367" t="s">
        <v>22</v>
      </c>
      <c r="H367" t="s">
        <v>23</v>
      </c>
      <c r="I367" t="s">
        <v>16</v>
      </c>
      <c r="J367" t="s">
        <v>24</v>
      </c>
      <c r="K367">
        <v>3</v>
      </c>
      <c r="L367">
        <v>0</v>
      </c>
      <c r="M367" t="str" cm="1">
        <f t="array" ref="M3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67">
        <f>IF(Table1[[#This Row],[Winning Team]]="Home team",1,0)</f>
        <v>1</v>
      </c>
      <c r="O367" t="s">
        <v>25</v>
      </c>
      <c r="P367" t="str" cm="1">
        <f t="array" ref="P3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367">
        <v>18346</v>
      </c>
      <c r="R367">
        <v>2</v>
      </c>
      <c r="S367">
        <v>0</v>
      </c>
      <c r="T367" t="s">
        <v>26</v>
      </c>
      <c r="U367" t="s">
        <v>27</v>
      </c>
      <c r="V367" t="s">
        <v>28</v>
      </c>
    </row>
    <row r="368" spans="1:22" x14ac:dyDescent="0.3">
      <c r="A368">
        <v>1930</v>
      </c>
      <c r="B368" s="1">
        <v>11153</v>
      </c>
      <c r="C368">
        <v>12</v>
      </c>
      <c r="D368">
        <v>45</v>
      </c>
      <c r="E368" t="str">
        <f>_xlfn.CONCAT(Table1[[#This Row],[Time]],":",Table1[[#This Row],[Time to hours]])</f>
        <v>12:45</v>
      </c>
      <c r="F368" t="s">
        <v>1116</v>
      </c>
      <c r="G368" t="s">
        <v>29</v>
      </c>
      <c r="H368" t="s">
        <v>23</v>
      </c>
      <c r="I368" t="s">
        <v>16</v>
      </c>
      <c r="J368" t="s">
        <v>30</v>
      </c>
      <c r="K368">
        <v>2</v>
      </c>
      <c r="L368">
        <v>1</v>
      </c>
      <c r="M368" t="str" cm="1">
        <f t="array" ref="M3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68">
        <f>IF(Table1[[#This Row],[Winning Team]]="Home team",1,0)</f>
        <v>1</v>
      </c>
      <c r="O368" t="s">
        <v>31</v>
      </c>
      <c r="P368" t="str" cm="1">
        <f t="array" ref="P3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368">
        <v>24059</v>
      </c>
      <c r="R368">
        <v>2</v>
      </c>
      <c r="S368">
        <v>0</v>
      </c>
      <c r="T368" t="s">
        <v>32</v>
      </c>
      <c r="U368" t="s">
        <v>33</v>
      </c>
      <c r="V368" t="s">
        <v>34</v>
      </c>
    </row>
    <row r="369" spans="1:22" x14ac:dyDescent="0.3">
      <c r="A369">
        <v>1930</v>
      </c>
      <c r="B369" s="1">
        <v>11153</v>
      </c>
      <c r="C369">
        <v>14</v>
      </c>
      <c r="D369">
        <v>50</v>
      </c>
      <c r="E369" t="str">
        <f>_xlfn.CONCAT(Table1[[#This Row],[Time]],":",Table1[[#This Row],[Time to hours]])</f>
        <v>14:50</v>
      </c>
      <c r="F369" t="s">
        <v>1116</v>
      </c>
      <c r="G369" t="s">
        <v>35</v>
      </c>
      <c r="H369" t="s">
        <v>15</v>
      </c>
      <c r="I369" t="s">
        <v>16</v>
      </c>
      <c r="J369" t="s">
        <v>36</v>
      </c>
      <c r="K369">
        <v>3</v>
      </c>
      <c r="L369">
        <v>1</v>
      </c>
      <c r="M369" t="str" cm="1">
        <f t="array" ref="M3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69">
        <f>IF(Table1[[#This Row],[Winning Team]]="Home team",1,0)</f>
        <v>1</v>
      </c>
      <c r="O369" t="s">
        <v>37</v>
      </c>
      <c r="P369" t="str" cm="1">
        <f t="array" ref="P3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369">
        <v>2549</v>
      </c>
      <c r="R369">
        <v>1</v>
      </c>
      <c r="S369">
        <v>0</v>
      </c>
      <c r="T369" t="s">
        <v>28</v>
      </c>
      <c r="U369" t="s">
        <v>38</v>
      </c>
      <c r="V369" t="s">
        <v>27</v>
      </c>
    </row>
    <row r="370" spans="1:22" x14ac:dyDescent="0.3">
      <c r="A370">
        <v>1930</v>
      </c>
      <c r="B370" s="1">
        <v>11154</v>
      </c>
      <c r="C370">
        <v>16</v>
      </c>
      <c r="D370">
        <v>0</v>
      </c>
      <c r="E370" t="str">
        <f>_xlfn.CONCAT(Table1[[#This Row],[Time]],":",Table1[[#This Row],[Time to hours]])</f>
        <v>16:0</v>
      </c>
      <c r="F370" t="s">
        <v>1117</v>
      </c>
      <c r="G370" t="s">
        <v>14</v>
      </c>
      <c r="H370" t="s">
        <v>23</v>
      </c>
      <c r="I370" t="s">
        <v>16</v>
      </c>
      <c r="J370" t="s">
        <v>39</v>
      </c>
      <c r="K370">
        <v>1</v>
      </c>
      <c r="L370">
        <v>0</v>
      </c>
      <c r="M370" t="str" cm="1">
        <f t="array" ref="M3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0">
        <f>IF(Table1[[#This Row],[Winning Team]]="Home team",1,0)</f>
        <v>1</v>
      </c>
      <c r="O370" t="s">
        <v>17</v>
      </c>
      <c r="P370" t="str" cm="1">
        <f t="array" ref="P3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70">
        <v>23409</v>
      </c>
      <c r="R370">
        <v>0</v>
      </c>
      <c r="S370">
        <v>0</v>
      </c>
      <c r="T370" t="s">
        <v>21</v>
      </c>
      <c r="U370" t="s">
        <v>40</v>
      </c>
      <c r="V370" t="s">
        <v>41</v>
      </c>
    </row>
    <row r="371" spans="1:22" x14ac:dyDescent="0.3">
      <c r="A371">
        <v>1930</v>
      </c>
      <c r="B371" s="1">
        <v>11155</v>
      </c>
      <c r="C371">
        <v>14</v>
      </c>
      <c r="D371">
        <v>45</v>
      </c>
      <c r="E371" t="str">
        <f>_xlfn.CONCAT(Table1[[#This Row],[Time]],":",Table1[[#This Row],[Time to hours]])</f>
        <v>14:45</v>
      </c>
      <c r="F371" t="s">
        <v>1116</v>
      </c>
      <c r="G371" t="s">
        <v>14</v>
      </c>
      <c r="H371" t="s">
        <v>23</v>
      </c>
      <c r="I371" t="s">
        <v>16</v>
      </c>
      <c r="J371" t="s">
        <v>42</v>
      </c>
      <c r="K371">
        <v>3</v>
      </c>
      <c r="L371">
        <v>0</v>
      </c>
      <c r="M371" t="str" cm="1">
        <f t="array" ref="M3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1">
        <f>IF(Table1[[#This Row],[Winning Team]]="Home team",1,0)</f>
        <v>1</v>
      </c>
      <c r="O371" t="s">
        <v>18</v>
      </c>
      <c r="P371" t="str" cm="1">
        <f t="array" ref="P3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371">
        <v>9249</v>
      </c>
      <c r="R371">
        <v>1</v>
      </c>
      <c r="S371">
        <v>0</v>
      </c>
      <c r="T371" t="s">
        <v>20</v>
      </c>
      <c r="U371" t="s">
        <v>43</v>
      </c>
      <c r="V371" t="s">
        <v>38</v>
      </c>
    </row>
    <row r="372" spans="1:22" x14ac:dyDescent="0.3">
      <c r="A372">
        <v>1930</v>
      </c>
      <c r="B372" s="1">
        <v>11156</v>
      </c>
      <c r="C372">
        <v>12</v>
      </c>
      <c r="D372">
        <v>45</v>
      </c>
      <c r="E372" t="str">
        <f>_xlfn.CONCAT(Table1[[#This Row],[Time]],":",Table1[[#This Row],[Time to hours]])</f>
        <v>12:45</v>
      </c>
      <c r="F372" t="s">
        <v>1116</v>
      </c>
      <c r="G372" t="s">
        <v>29</v>
      </c>
      <c r="H372" t="s">
        <v>23</v>
      </c>
      <c r="I372" t="s">
        <v>16</v>
      </c>
      <c r="J372" t="s">
        <v>30</v>
      </c>
      <c r="K372">
        <v>4</v>
      </c>
      <c r="L372">
        <v>0</v>
      </c>
      <c r="M372" t="str" cm="1">
        <f t="array" ref="M3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2">
        <f>IF(Table1[[#This Row],[Winning Team]]="Home team",1,0)</f>
        <v>1</v>
      </c>
      <c r="O372" t="s">
        <v>44</v>
      </c>
      <c r="P372" t="str" cm="1">
        <f t="array" ref="P3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372">
        <v>18306</v>
      </c>
      <c r="R372">
        <v>0</v>
      </c>
      <c r="S372">
        <v>0</v>
      </c>
      <c r="T372" t="s">
        <v>27</v>
      </c>
      <c r="U372" t="s">
        <v>19</v>
      </c>
      <c r="V372" t="s">
        <v>28</v>
      </c>
    </row>
    <row r="373" spans="1:22" x14ac:dyDescent="0.3">
      <c r="A373">
        <v>1930</v>
      </c>
      <c r="B373" s="1">
        <v>11156</v>
      </c>
      <c r="C373">
        <v>14</v>
      </c>
      <c r="D373">
        <v>45</v>
      </c>
      <c r="E373" t="str">
        <f>_xlfn.CONCAT(Table1[[#This Row],[Time]],":",Table1[[#This Row],[Time to hours]])</f>
        <v>14:45</v>
      </c>
      <c r="F373" t="s">
        <v>1116</v>
      </c>
      <c r="G373" t="s">
        <v>22</v>
      </c>
      <c r="H373" t="s">
        <v>23</v>
      </c>
      <c r="I373" t="s">
        <v>16</v>
      </c>
      <c r="J373" t="s">
        <v>24</v>
      </c>
      <c r="K373">
        <v>3</v>
      </c>
      <c r="L373">
        <v>0</v>
      </c>
      <c r="M373" t="str" cm="1">
        <f t="array" ref="M3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3">
        <f>IF(Table1[[#This Row],[Winning Team]]="Home team",1,0)</f>
        <v>1</v>
      </c>
      <c r="O373" t="s">
        <v>45</v>
      </c>
      <c r="P373" t="str" cm="1">
        <f t="array" ref="P3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373">
        <v>18306</v>
      </c>
      <c r="R373">
        <v>2</v>
      </c>
      <c r="S373">
        <v>0</v>
      </c>
      <c r="T373" t="s">
        <v>26</v>
      </c>
      <c r="U373" t="s">
        <v>43</v>
      </c>
      <c r="V373" t="s">
        <v>32</v>
      </c>
    </row>
    <row r="374" spans="1:22" x14ac:dyDescent="0.3">
      <c r="A374">
        <v>1930</v>
      </c>
      <c r="B374" s="1">
        <v>11157</v>
      </c>
      <c r="C374">
        <v>14</v>
      </c>
      <c r="D374">
        <v>30</v>
      </c>
      <c r="E374" t="str">
        <f>_xlfn.CONCAT(Table1[[#This Row],[Time]],":",Table1[[#This Row],[Time to hours]])</f>
        <v>14:30</v>
      </c>
      <c r="F374" t="s">
        <v>1116</v>
      </c>
      <c r="G374" t="s">
        <v>35</v>
      </c>
      <c r="H374" t="s">
        <v>46</v>
      </c>
      <c r="I374" t="s">
        <v>16</v>
      </c>
      <c r="J374" t="s">
        <v>47</v>
      </c>
      <c r="K374">
        <v>1</v>
      </c>
      <c r="L374">
        <v>0</v>
      </c>
      <c r="M374" t="str" cm="1">
        <f t="array" ref="M3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4">
        <f>IF(Table1[[#This Row],[Winning Team]]="Home team",1,0)</f>
        <v>1</v>
      </c>
      <c r="O374" t="s">
        <v>37</v>
      </c>
      <c r="P374" t="str" cm="1">
        <f t="array" ref="P3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74">
        <v>57735</v>
      </c>
      <c r="R374">
        <v>0</v>
      </c>
      <c r="S374">
        <v>0</v>
      </c>
      <c r="T374" t="s">
        <v>38</v>
      </c>
      <c r="U374" t="s">
        <v>34</v>
      </c>
      <c r="V374" t="s">
        <v>20</v>
      </c>
    </row>
    <row r="375" spans="1:22" x14ac:dyDescent="0.3">
      <c r="A375">
        <v>1930</v>
      </c>
      <c r="B375" s="1">
        <v>11158</v>
      </c>
      <c r="C375">
        <v>12</v>
      </c>
      <c r="D375">
        <v>50</v>
      </c>
      <c r="E375" t="str">
        <f>_xlfn.CONCAT(Table1[[#This Row],[Time]],":",Table1[[#This Row],[Time to hours]])</f>
        <v>12:50</v>
      </c>
      <c r="F375" t="s">
        <v>1116</v>
      </c>
      <c r="G375" t="s">
        <v>14</v>
      </c>
      <c r="H375" t="s">
        <v>46</v>
      </c>
      <c r="I375" t="s">
        <v>16</v>
      </c>
      <c r="J375" t="s">
        <v>42</v>
      </c>
      <c r="K375">
        <v>1</v>
      </c>
      <c r="L375">
        <v>0</v>
      </c>
      <c r="M375" t="str" cm="1">
        <f t="array" ref="M3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5">
        <f>IF(Table1[[#This Row],[Winning Team]]="Home team",1,0)</f>
        <v>1</v>
      </c>
      <c r="O375" t="s">
        <v>17</v>
      </c>
      <c r="P375" t="str" cm="1">
        <f t="array" ref="P3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375">
        <v>2000</v>
      </c>
      <c r="R375">
        <v>0</v>
      </c>
      <c r="S375">
        <v>0</v>
      </c>
      <c r="T375" t="s">
        <v>32</v>
      </c>
      <c r="U375" t="s">
        <v>19</v>
      </c>
      <c r="V375" t="s">
        <v>21</v>
      </c>
    </row>
    <row r="376" spans="1:22" x14ac:dyDescent="0.3">
      <c r="A376">
        <v>1930</v>
      </c>
      <c r="B376" s="1">
        <v>11158</v>
      </c>
      <c r="C376">
        <v>15</v>
      </c>
      <c r="D376">
        <v>0</v>
      </c>
      <c r="E376" t="str">
        <f>_xlfn.CONCAT(Table1[[#This Row],[Time]],":",Table1[[#This Row],[Time to hours]])</f>
        <v>15:0</v>
      </c>
      <c r="F376" t="s">
        <v>1116</v>
      </c>
      <c r="G376" t="s">
        <v>14</v>
      </c>
      <c r="H376" t="s">
        <v>46</v>
      </c>
      <c r="I376" t="s">
        <v>16</v>
      </c>
      <c r="J376" t="s">
        <v>39</v>
      </c>
      <c r="K376">
        <v>6</v>
      </c>
      <c r="L376">
        <v>3</v>
      </c>
      <c r="M376" t="str" cm="1">
        <f t="array" ref="M3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6">
        <f>IF(Table1[[#This Row],[Winning Team]]="Home team",1,0)</f>
        <v>1</v>
      </c>
      <c r="O376" t="s">
        <v>18</v>
      </c>
      <c r="P376" t="str" cm="1">
        <f t="array" ref="P3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76">
        <v>42100</v>
      </c>
      <c r="R376">
        <v>3</v>
      </c>
      <c r="S376">
        <v>1</v>
      </c>
      <c r="T376" t="s">
        <v>40</v>
      </c>
      <c r="U376" t="s">
        <v>48</v>
      </c>
      <c r="V376" t="s">
        <v>41</v>
      </c>
    </row>
    <row r="377" spans="1:22" x14ac:dyDescent="0.3">
      <c r="A377">
        <v>1930</v>
      </c>
      <c r="B377" s="1">
        <v>11159</v>
      </c>
      <c r="C377">
        <v>13</v>
      </c>
      <c r="D377">
        <v>0</v>
      </c>
      <c r="E377" t="str">
        <f>_xlfn.CONCAT(Table1[[#This Row],[Time]],":",Table1[[#This Row],[Time to hours]])</f>
        <v>13:0</v>
      </c>
      <c r="F377" t="s">
        <v>1116</v>
      </c>
      <c r="G377" t="s">
        <v>29</v>
      </c>
      <c r="H377" t="s">
        <v>46</v>
      </c>
      <c r="I377" t="s">
        <v>16</v>
      </c>
      <c r="J377" t="s">
        <v>31</v>
      </c>
      <c r="K377">
        <v>4</v>
      </c>
      <c r="L377">
        <v>0</v>
      </c>
      <c r="M377" t="str" cm="1">
        <f t="array" ref="M3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7">
        <f>IF(Table1[[#This Row],[Winning Team]]="Home team",1,0)</f>
        <v>1</v>
      </c>
      <c r="O377" t="s">
        <v>44</v>
      </c>
      <c r="P377" t="str" cm="1">
        <f t="array" ref="P3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377">
        <v>25466</v>
      </c>
      <c r="R377">
        <v>1</v>
      </c>
      <c r="S377">
        <v>0</v>
      </c>
      <c r="T377" t="s">
        <v>34</v>
      </c>
      <c r="U377" t="s">
        <v>27</v>
      </c>
      <c r="V377" t="s">
        <v>49</v>
      </c>
    </row>
    <row r="378" spans="1:22" x14ac:dyDescent="0.3">
      <c r="A378">
        <v>1930</v>
      </c>
      <c r="B378" s="1">
        <v>11159</v>
      </c>
      <c r="C378">
        <v>15</v>
      </c>
      <c r="D378">
        <v>0</v>
      </c>
      <c r="E378" t="str">
        <f>_xlfn.CONCAT(Table1[[#This Row],[Time]],":",Table1[[#This Row],[Time to hours]])</f>
        <v>15:0</v>
      </c>
      <c r="F378" t="s">
        <v>1116</v>
      </c>
      <c r="G378" t="s">
        <v>22</v>
      </c>
      <c r="H378" t="s">
        <v>46</v>
      </c>
      <c r="I378" t="s">
        <v>16</v>
      </c>
      <c r="J378" t="s">
        <v>45</v>
      </c>
      <c r="K378">
        <v>1</v>
      </c>
      <c r="L378">
        <v>0</v>
      </c>
      <c r="M378" t="str" cm="1">
        <f t="array" ref="M3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8">
        <f>IF(Table1[[#This Row],[Winning Team]]="Home team",1,0)</f>
        <v>1</v>
      </c>
      <c r="O378" t="s">
        <v>25</v>
      </c>
      <c r="P378" t="str" cm="1">
        <f t="array" ref="P3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378">
        <v>12000</v>
      </c>
      <c r="R378">
        <v>1</v>
      </c>
      <c r="S378">
        <v>0</v>
      </c>
      <c r="T378" t="s">
        <v>33</v>
      </c>
      <c r="U378" t="s">
        <v>26</v>
      </c>
      <c r="V378" t="s">
        <v>19</v>
      </c>
    </row>
    <row r="379" spans="1:22" x14ac:dyDescent="0.3">
      <c r="A379">
        <v>1930</v>
      </c>
      <c r="B379" s="1">
        <v>11160</v>
      </c>
      <c r="C379">
        <v>14</v>
      </c>
      <c r="D379">
        <v>50</v>
      </c>
      <c r="E379" t="str">
        <f>_xlfn.CONCAT(Table1[[#This Row],[Time]],":",Table1[[#This Row],[Time to hours]])</f>
        <v>14:50</v>
      </c>
      <c r="F379" t="s">
        <v>1116</v>
      </c>
      <c r="G379" t="s">
        <v>35</v>
      </c>
      <c r="H379" t="s">
        <v>46</v>
      </c>
      <c r="I379" t="s">
        <v>16</v>
      </c>
      <c r="J379" t="s">
        <v>47</v>
      </c>
      <c r="K379">
        <v>4</v>
      </c>
      <c r="L379">
        <v>0</v>
      </c>
      <c r="M379" t="str" cm="1">
        <f t="array" ref="M3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79">
        <f>IF(Table1[[#This Row],[Winning Team]]="Home team",1,0)</f>
        <v>1</v>
      </c>
      <c r="O379" t="s">
        <v>36</v>
      </c>
      <c r="P379" t="str" cm="1">
        <f t="array" ref="P3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79">
        <v>70022</v>
      </c>
      <c r="R379">
        <v>4</v>
      </c>
      <c r="S379">
        <v>0</v>
      </c>
      <c r="T379" t="s">
        <v>21</v>
      </c>
      <c r="U379" t="s">
        <v>28</v>
      </c>
      <c r="V379" t="s">
        <v>40</v>
      </c>
    </row>
    <row r="380" spans="1:22" x14ac:dyDescent="0.3">
      <c r="A380">
        <v>1930</v>
      </c>
      <c r="B380" s="1">
        <v>11161</v>
      </c>
      <c r="C380">
        <v>14</v>
      </c>
      <c r="D380">
        <v>45</v>
      </c>
      <c r="E380" t="str">
        <f>_xlfn.CONCAT(Table1[[#This Row],[Time]],":",Table1[[#This Row],[Time to hours]])</f>
        <v>14:45</v>
      </c>
      <c r="F380" t="s">
        <v>1116</v>
      </c>
      <c r="G380" t="s">
        <v>14</v>
      </c>
      <c r="H380" t="s">
        <v>46</v>
      </c>
      <c r="I380" t="s">
        <v>16</v>
      </c>
      <c r="J380" t="s">
        <v>39</v>
      </c>
      <c r="K380">
        <v>3</v>
      </c>
      <c r="L380">
        <v>1</v>
      </c>
      <c r="M380" t="str" cm="1">
        <f t="array" ref="M3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0">
        <f>IF(Table1[[#This Row],[Winning Team]]="Home team",1,0)</f>
        <v>1</v>
      </c>
      <c r="O380" t="s">
        <v>42</v>
      </c>
      <c r="P380" t="str" cm="1">
        <f t="array" ref="P3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80">
        <v>41459</v>
      </c>
      <c r="R380">
        <v>2</v>
      </c>
      <c r="S380">
        <v>1</v>
      </c>
      <c r="T380" t="s">
        <v>38</v>
      </c>
      <c r="U380" t="s">
        <v>20</v>
      </c>
      <c r="V380" t="s">
        <v>40</v>
      </c>
    </row>
    <row r="381" spans="1:22" x14ac:dyDescent="0.3">
      <c r="A381">
        <v>1930</v>
      </c>
      <c r="B381" s="1">
        <v>11165</v>
      </c>
      <c r="C381">
        <v>14</v>
      </c>
      <c r="D381">
        <v>45</v>
      </c>
      <c r="E381" t="str">
        <f>_xlfn.CONCAT(Table1[[#This Row],[Time]],":",Table1[[#This Row],[Time to hours]])</f>
        <v>14:45</v>
      </c>
      <c r="F381" t="s">
        <v>1116</v>
      </c>
      <c r="G381" t="s">
        <v>50</v>
      </c>
      <c r="H381" t="s">
        <v>46</v>
      </c>
      <c r="I381" t="s">
        <v>16</v>
      </c>
      <c r="J381" t="s">
        <v>39</v>
      </c>
      <c r="K381">
        <v>6</v>
      </c>
      <c r="L381">
        <v>1</v>
      </c>
      <c r="M381" t="str" cm="1">
        <f t="array" ref="M3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1">
        <f>IF(Table1[[#This Row],[Winning Team]]="Home team",1,0)</f>
        <v>1</v>
      </c>
      <c r="O381" t="s">
        <v>24</v>
      </c>
      <c r="P381" t="str" cm="1">
        <f t="array" ref="P3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381">
        <v>72886</v>
      </c>
      <c r="R381">
        <v>1</v>
      </c>
      <c r="S381">
        <v>0</v>
      </c>
      <c r="T381" t="s">
        <v>38</v>
      </c>
      <c r="U381" t="s">
        <v>49</v>
      </c>
      <c r="V381" t="s">
        <v>28</v>
      </c>
    </row>
    <row r="382" spans="1:22" x14ac:dyDescent="0.3">
      <c r="A382">
        <v>1930</v>
      </c>
      <c r="B382" s="1">
        <v>11166</v>
      </c>
      <c r="C382">
        <v>14</v>
      </c>
      <c r="D382">
        <v>45</v>
      </c>
      <c r="E382" t="str">
        <f>_xlfn.CONCAT(Table1[[#This Row],[Time]],":",Table1[[#This Row],[Time to hours]])</f>
        <v>14:45</v>
      </c>
      <c r="F382" t="s">
        <v>1116</v>
      </c>
      <c r="G382" t="s">
        <v>50</v>
      </c>
      <c r="H382" t="s">
        <v>46</v>
      </c>
      <c r="I382" t="s">
        <v>16</v>
      </c>
      <c r="J382" t="s">
        <v>47</v>
      </c>
      <c r="K382">
        <v>6</v>
      </c>
      <c r="L382">
        <v>1</v>
      </c>
      <c r="M382" t="str" cm="1">
        <f t="array" ref="M3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2">
        <f>IF(Table1[[#This Row],[Winning Team]]="Home team",1,0)</f>
        <v>1</v>
      </c>
      <c r="O382" t="s">
        <v>30</v>
      </c>
      <c r="P382" t="str" cm="1">
        <f t="array" ref="P3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82">
        <v>79867</v>
      </c>
      <c r="R382">
        <v>3</v>
      </c>
      <c r="S382">
        <v>1</v>
      </c>
      <c r="T382" t="s">
        <v>21</v>
      </c>
      <c r="U382" t="s">
        <v>40</v>
      </c>
      <c r="V382" t="s">
        <v>34</v>
      </c>
    </row>
    <row r="383" spans="1:22" x14ac:dyDescent="0.3">
      <c r="A383">
        <v>1930</v>
      </c>
      <c r="B383" s="1">
        <v>11169</v>
      </c>
      <c r="C383">
        <v>14</v>
      </c>
      <c r="D383">
        <v>15</v>
      </c>
      <c r="E383" t="str">
        <f>_xlfn.CONCAT(Table1[[#This Row],[Time]],":",Table1[[#This Row],[Time to hours]])</f>
        <v>14:15</v>
      </c>
      <c r="F383" t="s">
        <v>1116</v>
      </c>
      <c r="G383" t="s">
        <v>51</v>
      </c>
      <c r="H383" t="s">
        <v>46</v>
      </c>
      <c r="I383" t="s">
        <v>16</v>
      </c>
      <c r="J383" t="s">
        <v>47</v>
      </c>
      <c r="K383">
        <v>4</v>
      </c>
      <c r="L383">
        <v>2</v>
      </c>
      <c r="M383" t="str" cm="1">
        <f t="array" ref="M3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3">
        <f>IF(Table1[[#This Row],[Winning Team]]="Home team",1,0)</f>
        <v>1</v>
      </c>
      <c r="O383" t="s">
        <v>39</v>
      </c>
      <c r="P383" t="str" cm="1">
        <f t="array" ref="P3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383">
        <v>68346</v>
      </c>
      <c r="R383">
        <v>1</v>
      </c>
      <c r="S383">
        <v>2</v>
      </c>
      <c r="T383" t="s">
        <v>38</v>
      </c>
      <c r="U383" t="s">
        <v>40</v>
      </c>
      <c r="V383" t="s">
        <v>20</v>
      </c>
    </row>
    <row r="384" spans="1:22" x14ac:dyDescent="0.3">
      <c r="A384">
        <v>1934</v>
      </c>
      <c r="B384" s="1">
        <v>12566</v>
      </c>
      <c r="C384">
        <v>16</v>
      </c>
      <c r="D384">
        <v>30</v>
      </c>
      <c r="E384" t="str">
        <f>_xlfn.CONCAT(Table1[[#This Row],[Time]],":",Table1[[#This Row],[Time to hours]])</f>
        <v>16:30</v>
      </c>
      <c r="F384" t="s">
        <v>1117</v>
      </c>
      <c r="G384" t="s">
        <v>52</v>
      </c>
      <c r="H384" t="s">
        <v>53</v>
      </c>
      <c r="I384" t="s">
        <v>54</v>
      </c>
      <c r="J384" t="s">
        <v>55</v>
      </c>
      <c r="K384">
        <v>3</v>
      </c>
      <c r="L384">
        <v>2</v>
      </c>
      <c r="M384" t="str" cm="1">
        <f t="array" ref="M3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4">
        <f>IF(Table1[[#This Row],[Winning Team]]="Home team",1,0)</f>
        <v>1</v>
      </c>
      <c r="O384" t="s">
        <v>17</v>
      </c>
      <c r="P384" t="str" cm="1">
        <f t="array" ref="P3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384">
        <v>16000</v>
      </c>
      <c r="R384">
        <v>0</v>
      </c>
      <c r="S384">
        <v>0</v>
      </c>
      <c r="T384" t="s">
        <v>56</v>
      </c>
      <c r="U384" t="s">
        <v>57</v>
      </c>
      <c r="V384" t="s">
        <v>58</v>
      </c>
    </row>
    <row r="385" spans="1:22" x14ac:dyDescent="0.3">
      <c r="A385">
        <v>1934</v>
      </c>
      <c r="B385" s="1">
        <v>12566</v>
      </c>
      <c r="C385">
        <v>16</v>
      </c>
      <c r="D385">
        <v>30</v>
      </c>
      <c r="E385" t="str">
        <f>_xlfn.CONCAT(Table1[[#This Row],[Time]],":",Table1[[#This Row],[Time to hours]])</f>
        <v>16:30</v>
      </c>
      <c r="F385" t="s">
        <v>1117</v>
      </c>
      <c r="G385" t="s">
        <v>52</v>
      </c>
      <c r="H385" t="s">
        <v>59</v>
      </c>
      <c r="I385" t="s">
        <v>60</v>
      </c>
      <c r="J385" t="s">
        <v>61</v>
      </c>
      <c r="K385">
        <v>4</v>
      </c>
      <c r="L385">
        <v>2</v>
      </c>
      <c r="M385" t="str" cm="1">
        <f t="array" ref="M3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5">
        <f>IF(Table1[[#This Row],[Winning Team]]="Home team",1,0)</f>
        <v>1</v>
      </c>
      <c r="O385" t="s">
        <v>62</v>
      </c>
      <c r="P385" t="str" cm="1">
        <f t="array" ref="P3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385">
        <v>9000</v>
      </c>
      <c r="R385">
        <v>2</v>
      </c>
      <c r="S385">
        <v>2</v>
      </c>
      <c r="T385" t="s">
        <v>63</v>
      </c>
      <c r="U385" t="s">
        <v>64</v>
      </c>
      <c r="V385" t="s">
        <v>65</v>
      </c>
    </row>
    <row r="386" spans="1:22" x14ac:dyDescent="0.3">
      <c r="A386">
        <v>1934</v>
      </c>
      <c r="B386" s="1">
        <v>12566</v>
      </c>
      <c r="C386">
        <v>16</v>
      </c>
      <c r="D386">
        <v>30</v>
      </c>
      <c r="E386" t="str">
        <f>_xlfn.CONCAT(Table1[[#This Row],[Time]],":",Table1[[#This Row],[Time to hours]])</f>
        <v>16:30</v>
      </c>
      <c r="F386" t="s">
        <v>1117</v>
      </c>
      <c r="G386" t="s">
        <v>52</v>
      </c>
      <c r="H386" t="s">
        <v>66</v>
      </c>
      <c r="I386" t="s">
        <v>67</v>
      </c>
      <c r="J386" t="s">
        <v>68</v>
      </c>
      <c r="K386">
        <v>3</v>
      </c>
      <c r="L386">
        <v>2</v>
      </c>
      <c r="M386" t="str" cm="1">
        <f t="array" ref="M3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6">
        <f>IF(Table1[[#This Row],[Winning Team]]="Home team",1,0)</f>
        <v>1</v>
      </c>
      <c r="O386" t="s">
        <v>69</v>
      </c>
      <c r="P386" t="str" cm="1">
        <f t="array" ref="P3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386">
        <v>33000</v>
      </c>
      <c r="R386">
        <v>2</v>
      </c>
      <c r="S386">
        <v>1</v>
      </c>
      <c r="T386" t="s">
        <v>70</v>
      </c>
      <c r="U386" t="s">
        <v>71</v>
      </c>
      <c r="V386" t="s">
        <v>72</v>
      </c>
    </row>
    <row r="387" spans="1:22" x14ac:dyDescent="0.3">
      <c r="A387">
        <v>1934</v>
      </c>
      <c r="B387" s="1">
        <v>12566</v>
      </c>
      <c r="C387">
        <v>16</v>
      </c>
      <c r="D387">
        <v>30</v>
      </c>
      <c r="E387" t="str">
        <f>_xlfn.CONCAT(Table1[[#This Row],[Time]],":",Table1[[#This Row],[Time to hours]])</f>
        <v>16:30</v>
      </c>
      <c r="F387" t="s">
        <v>1117</v>
      </c>
      <c r="G387" t="s">
        <v>52</v>
      </c>
      <c r="H387" t="s">
        <v>73</v>
      </c>
      <c r="I387" t="s">
        <v>74</v>
      </c>
      <c r="J387" t="s">
        <v>75</v>
      </c>
      <c r="K387">
        <v>3</v>
      </c>
      <c r="L387">
        <v>2</v>
      </c>
      <c r="M387" t="str" cm="1">
        <f t="array" ref="M3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7">
        <f>IF(Table1[[#This Row],[Winning Team]]="Home team",1,0)</f>
        <v>1</v>
      </c>
      <c r="O387" t="s">
        <v>39</v>
      </c>
      <c r="P387" t="str" cm="1">
        <f t="array" ref="P3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387">
        <v>14000</v>
      </c>
      <c r="R387">
        <v>1</v>
      </c>
      <c r="S387">
        <v>1</v>
      </c>
      <c r="T387" t="s">
        <v>76</v>
      </c>
      <c r="U387" t="s">
        <v>77</v>
      </c>
      <c r="V387" t="s">
        <v>78</v>
      </c>
    </row>
    <row r="388" spans="1:22" x14ac:dyDescent="0.3">
      <c r="A388">
        <v>1934</v>
      </c>
      <c r="B388" s="1">
        <v>12566</v>
      </c>
      <c r="C388">
        <v>16</v>
      </c>
      <c r="D388">
        <v>30</v>
      </c>
      <c r="E388" t="str">
        <f>_xlfn.CONCAT(Table1[[#This Row],[Time]],":",Table1[[#This Row],[Time to hours]])</f>
        <v>16:30</v>
      </c>
      <c r="F388" t="s">
        <v>1117</v>
      </c>
      <c r="G388" t="s">
        <v>52</v>
      </c>
      <c r="H388" t="s">
        <v>79</v>
      </c>
      <c r="I388" t="s">
        <v>80</v>
      </c>
      <c r="J388" t="s">
        <v>81</v>
      </c>
      <c r="K388">
        <v>5</v>
      </c>
      <c r="L388">
        <v>2</v>
      </c>
      <c r="M388" t="str" cm="1">
        <f t="array" ref="M3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8">
        <f>IF(Table1[[#This Row],[Winning Team]]="Home team",1,0)</f>
        <v>1</v>
      </c>
      <c r="O388" t="s">
        <v>25</v>
      </c>
      <c r="P388" t="str" cm="1">
        <f t="array" ref="P3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88">
        <v>8000</v>
      </c>
      <c r="R388">
        <v>1</v>
      </c>
      <c r="S388">
        <v>2</v>
      </c>
      <c r="T388" t="s">
        <v>82</v>
      </c>
      <c r="U388" t="s">
        <v>83</v>
      </c>
      <c r="V388" t="s">
        <v>84</v>
      </c>
    </row>
    <row r="389" spans="1:22" x14ac:dyDescent="0.3">
      <c r="A389">
        <v>1934</v>
      </c>
      <c r="B389" s="1">
        <v>12566</v>
      </c>
      <c r="C389">
        <v>16</v>
      </c>
      <c r="D389">
        <v>30</v>
      </c>
      <c r="E389" t="str">
        <f>_xlfn.CONCAT(Table1[[#This Row],[Time]],":",Table1[[#This Row],[Time to hours]])</f>
        <v>16:30</v>
      </c>
      <c r="F389" t="s">
        <v>1117</v>
      </c>
      <c r="G389" t="s">
        <v>52</v>
      </c>
      <c r="H389" t="s">
        <v>85</v>
      </c>
      <c r="I389" t="s">
        <v>86</v>
      </c>
      <c r="J389" t="s">
        <v>87</v>
      </c>
      <c r="K389">
        <v>3</v>
      </c>
      <c r="L389">
        <v>1</v>
      </c>
      <c r="M389" t="str" cm="1">
        <f t="array" ref="M3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89">
        <f>IF(Table1[[#This Row],[Winning Team]]="Home team",1,0)</f>
        <v>1</v>
      </c>
      <c r="O389" t="s">
        <v>31</v>
      </c>
      <c r="P389" t="str" cm="1">
        <f t="array" ref="P3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389">
        <v>21000</v>
      </c>
      <c r="R389">
        <v>3</v>
      </c>
      <c r="S389">
        <v>0</v>
      </c>
      <c r="T389" t="s">
        <v>88</v>
      </c>
      <c r="U389" t="s">
        <v>89</v>
      </c>
      <c r="V389" t="s">
        <v>90</v>
      </c>
    </row>
    <row r="390" spans="1:22" x14ac:dyDescent="0.3">
      <c r="A390">
        <v>1934</v>
      </c>
      <c r="B390" s="1">
        <v>12566</v>
      </c>
      <c r="C390">
        <v>16</v>
      </c>
      <c r="D390">
        <v>30</v>
      </c>
      <c r="E390" t="str">
        <f>_xlfn.CONCAT(Table1[[#This Row],[Time]],":",Table1[[#This Row],[Time to hours]])</f>
        <v>16:30</v>
      </c>
      <c r="F390" t="s">
        <v>1117</v>
      </c>
      <c r="G390" t="s">
        <v>52</v>
      </c>
      <c r="H390" t="s">
        <v>91</v>
      </c>
      <c r="I390" t="s">
        <v>92</v>
      </c>
      <c r="J390" t="s">
        <v>93</v>
      </c>
      <c r="K390">
        <v>7</v>
      </c>
      <c r="L390">
        <v>1</v>
      </c>
      <c r="M390" t="str" cm="1">
        <f t="array" ref="M3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0">
        <f>IF(Table1[[#This Row],[Winning Team]]="Home team",1,0)</f>
        <v>1</v>
      </c>
      <c r="O390" t="s">
        <v>24</v>
      </c>
      <c r="P390" t="str" cm="1">
        <f t="array" ref="P3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390">
        <v>25000</v>
      </c>
      <c r="R390">
        <v>3</v>
      </c>
      <c r="S390">
        <v>0</v>
      </c>
      <c r="T390" t="s">
        <v>94</v>
      </c>
      <c r="U390" t="s">
        <v>95</v>
      </c>
      <c r="V390" t="s">
        <v>96</v>
      </c>
    </row>
    <row r="391" spans="1:22" x14ac:dyDescent="0.3">
      <c r="A391">
        <v>1934</v>
      </c>
      <c r="B391" s="1">
        <v>12566</v>
      </c>
      <c r="C391">
        <v>16</v>
      </c>
      <c r="D391">
        <v>30</v>
      </c>
      <c r="E391" t="str">
        <f>_xlfn.CONCAT(Table1[[#This Row],[Time]],":",Table1[[#This Row],[Time to hours]])</f>
        <v>16:30</v>
      </c>
      <c r="F391" t="s">
        <v>1117</v>
      </c>
      <c r="G391" t="s">
        <v>52</v>
      </c>
      <c r="H391" t="s">
        <v>97</v>
      </c>
      <c r="I391" t="s">
        <v>98</v>
      </c>
      <c r="J391" t="s">
        <v>99</v>
      </c>
      <c r="K391">
        <v>2</v>
      </c>
      <c r="L391">
        <v>1</v>
      </c>
      <c r="M391" t="str" cm="1">
        <f t="array" ref="M3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1">
        <f>IF(Table1[[#This Row],[Winning Team]]="Home team",1,0)</f>
        <v>1</v>
      </c>
      <c r="O391" t="s">
        <v>36</v>
      </c>
      <c r="P391" t="str" cm="1">
        <f t="array" ref="P3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391">
        <v>9000</v>
      </c>
      <c r="R391">
        <v>0</v>
      </c>
      <c r="S391">
        <v>1</v>
      </c>
      <c r="T391" t="s">
        <v>38</v>
      </c>
      <c r="U391" t="s">
        <v>100</v>
      </c>
      <c r="V391" t="s">
        <v>101</v>
      </c>
    </row>
    <row r="392" spans="1:22" x14ac:dyDescent="0.3">
      <c r="A392">
        <v>1934</v>
      </c>
      <c r="B392" s="1">
        <v>12570</v>
      </c>
      <c r="C392">
        <v>16</v>
      </c>
      <c r="D392">
        <v>30</v>
      </c>
      <c r="E392" t="str">
        <f>_xlfn.CONCAT(Table1[[#This Row],[Time]],":",Table1[[#This Row],[Time to hours]])</f>
        <v>16:30</v>
      </c>
      <c r="F392" t="s">
        <v>1117</v>
      </c>
      <c r="G392" t="s">
        <v>102</v>
      </c>
      <c r="H392" t="s">
        <v>53</v>
      </c>
      <c r="I392" t="s">
        <v>54</v>
      </c>
      <c r="J392" t="s">
        <v>99</v>
      </c>
      <c r="K392">
        <v>3</v>
      </c>
      <c r="L392">
        <v>2</v>
      </c>
      <c r="M392" t="str" cm="1">
        <f t="array" ref="M3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2">
        <f>IF(Table1[[#This Row],[Winning Team]]="Home team",1,0)</f>
        <v>1</v>
      </c>
      <c r="O392" t="s">
        <v>68</v>
      </c>
      <c r="P392" t="str" cm="1">
        <f t="array" ref="P3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392">
        <v>12000</v>
      </c>
      <c r="R392">
        <v>1</v>
      </c>
      <c r="S392">
        <v>1</v>
      </c>
      <c r="T392" t="s">
        <v>71</v>
      </c>
      <c r="U392" t="s">
        <v>103</v>
      </c>
      <c r="V392" t="s">
        <v>84</v>
      </c>
    </row>
    <row r="393" spans="1:22" x14ac:dyDescent="0.3">
      <c r="A393">
        <v>1934</v>
      </c>
      <c r="B393" s="1">
        <v>12570</v>
      </c>
      <c r="C393">
        <v>16</v>
      </c>
      <c r="D393">
        <v>30</v>
      </c>
      <c r="E393" t="str">
        <f>_xlfn.CONCAT(Table1[[#This Row],[Time]],":",Table1[[#This Row],[Time to hours]])</f>
        <v>16:30</v>
      </c>
      <c r="F393" t="s">
        <v>1117</v>
      </c>
      <c r="G393" t="s">
        <v>102</v>
      </c>
      <c r="H393" t="s">
        <v>66</v>
      </c>
      <c r="I393" t="s">
        <v>67</v>
      </c>
      <c r="J393" t="s">
        <v>81</v>
      </c>
      <c r="K393">
        <v>2</v>
      </c>
      <c r="L393">
        <v>1</v>
      </c>
      <c r="M393" t="str" cm="1">
        <f t="array" ref="M3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3">
        <f>IF(Table1[[#This Row],[Winning Team]]="Home team",1,0)</f>
        <v>1</v>
      </c>
      <c r="O393" t="s">
        <v>75</v>
      </c>
      <c r="P393" t="str" cm="1">
        <f t="array" ref="P3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93">
        <v>3000</v>
      </c>
      <c r="R393">
        <v>0</v>
      </c>
      <c r="S393">
        <v>0</v>
      </c>
      <c r="T393" t="s">
        <v>63</v>
      </c>
      <c r="U393" t="s">
        <v>94</v>
      </c>
      <c r="V393" t="s">
        <v>56</v>
      </c>
    </row>
    <row r="394" spans="1:22" x14ac:dyDescent="0.3">
      <c r="A394">
        <v>1934</v>
      </c>
      <c r="B394" s="1">
        <v>12570</v>
      </c>
      <c r="C394">
        <v>16</v>
      </c>
      <c r="D394">
        <v>30</v>
      </c>
      <c r="E394" t="str">
        <f>_xlfn.CONCAT(Table1[[#This Row],[Time]],":",Table1[[#This Row],[Time to hours]])</f>
        <v>16:30</v>
      </c>
      <c r="F394" t="s">
        <v>1117</v>
      </c>
      <c r="G394" t="s">
        <v>102</v>
      </c>
      <c r="H394" t="s">
        <v>73</v>
      </c>
      <c r="I394" t="s">
        <v>74</v>
      </c>
      <c r="J394" t="s">
        <v>55</v>
      </c>
      <c r="K394">
        <v>2</v>
      </c>
      <c r="L394">
        <v>1</v>
      </c>
      <c r="M394" t="str" cm="1">
        <f t="array" ref="M3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4">
        <f>IF(Table1[[#This Row],[Winning Team]]="Home team",1,0)</f>
        <v>1</v>
      </c>
      <c r="O394" t="s">
        <v>61</v>
      </c>
      <c r="P394" t="str" cm="1">
        <f t="array" ref="P3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394">
        <v>23000</v>
      </c>
      <c r="R394">
        <v>1</v>
      </c>
      <c r="S394">
        <v>0</v>
      </c>
      <c r="T394" t="s">
        <v>82</v>
      </c>
      <c r="U394" t="s">
        <v>95</v>
      </c>
      <c r="V394" t="s">
        <v>88</v>
      </c>
    </row>
    <row r="395" spans="1:22" x14ac:dyDescent="0.3">
      <c r="A395">
        <v>1934</v>
      </c>
      <c r="B395" s="1">
        <v>12571</v>
      </c>
      <c r="C395">
        <v>16</v>
      </c>
      <c r="D395">
        <v>30</v>
      </c>
      <c r="E395" t="str">
        <f>_xlfn.CONCAT(Table1[[#This Row],[Time]],":",Table1[[#This Row],[Time to hours]])</f>
        <v>16:30</v>
      </c>
      <c r="F395" t="s">
        <v>1117</v>
      </c>
      <c r="G395" t="s">
        <v>102</v>
      </c>
      <c r="H395" t="s">
        <v>79</v>
      </c>
      <c r="I395" t="s">
        <v>80</v>
      </c>
      <c r="J395" t="s">
        <v>93</v>
      </c>
      <c r="K395">
        <v>1</v>
      </c>
      <c r="L395">
        <v>0</v>
      </c>
      <c r="M395" t="str" cm="1">
        <f t="array" ref="M3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5">
        <f>IF(Table1[[#This Row],[Winning Team]]="Home team",1,0)</f>
        <v>1</v>
      </c>
      <c r="O395" t="s">
        <v>87</v>
      </c>
      <c r="P395" t="str" cm="1">
        <f t="array" ref="P3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395">
        <v>43000</v>
      </c>
      <c r="R395">
        <v>1</v>
      </c>
      <c r="S395">
        <v>0</v>
      </c>
      <c r="T395" t="s">
        <v>94</v>
      </c>
      <c r="U395" t="s">
        <v>90</v>
      </c>
      <c r="V395" t="s">
        <v>96</v>
      </c>
    </row>
    <row r="396" spans="1:22" x14ac:dyDescent="0.3">
      <c r="A396">
        <v>1934</v>
      </c>
      <c r="B396" s="1">
        <v>12573</v>
      </c>
      <c r="C396">
        <v>16</v>
      </c>
      <c r="D396">
        <v>30</v>
      </c>
      <c r="E396" t="str">
        <f>_xlfn.CONCAT(Table1[[#This Row],[Time]],":",Table1[[#This Row],[Time to hours]])</f>
        <v>16:30</v>
      </c>
      <c r="F396" t="s">
        <v>1117</v>
      </c>
      <c r="G396" t="s">
        <v>50</v>
      </c>
      <c r="H396" t="s">
        <v>66</v>
      </c>
      <c r="I396" t="s">
        <v>67</v>
      </c>
      <c r="J396" t="s">
        <v>93</v>
      </c>
      <c r="K396">
        <v>1</v>
      </c>
      <c r="L396">
        <v>0</v>
      </c>
      <c r="M396" t="str" cm="1">
        <f t="array" ref="M3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6">
        <f>IF(Table1[[#This Row],[Winning Team]]="Home team",1,0)</f>
        <v>1</v>
      </c>
      <c r="O396" t="s">
        <v>55</v>
      </c>
      <c r="P396" t="str" cm="1">
        <f t="array" ref="P3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396">
        <v>35000</v>
      </c>
      <c r="R396">
        <v>1</v>
      </c>
      <c r="S396">
        <v>0</v>
      </c>
      <c r="T396" t="s">
        <v>70</v>
      </c>
      <c r="U396" t="s">
        <v>58</v>
      </c>
      <c r="V396" t="s">
        <v>96</v>
      </c>
    </row>
    <row r="397" spans="1:22" x14ac:dyDescent="0.3">
      <c r="A397">
        <v>1934</v>
      </c>
      <c r="B397" s="1">
        <v>12573</v>
      </c>
      <c r="C397">
        <v>16</v>
      </c>
      <c r="D397">
        <v>30</v>
      </c>
      <c r="E397" t="str">
        <f>_xlfn.CONCAT(Table1[[#This Row],[Time]],":",Table1[[#This Row],[Time to hours]])</f>
        <v>16:30</v>
      </c>
      <c r="F397" t="s">
        <v>1117</v>
      </c>
      <c r="G397" t="s">
        <v>50</v>
      </c>
      <c r="H397" t="s">
        <v>91</v>
      </c>
      <c r="I397" t="s">
        <v>92</v>
      </c>
      <c r="J397" t="s">
        <v>99</v>
      </c>
      <c r="K397">
        <v>3</v>
      </c>
      <c r="L397">
        <v>1</v>
      </c>
      <c r="M397" t="str" cm="1">
        <f t="array" ref="M3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7">
        <f>IF(Table1[[#This Row],[Winning Team]]="Home team",1,0)</f>
        <v>1</v>
      </c>
      <c r="O397" t="s">
        <v>81</v>
      </c>
      <c r="P397" t="str" cm="1">
        <f t="array" ref="P3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397">
        <v>15000</v>
      </c>
      <c r="R397">
        <v>1</v>
      </c>
      <c r="S397">
        <v>0</v>
      </c>
      <c r="T397" t="s">
        <v>63</v>
      </c>
      <c r="U397" t="s">
        <v>71</v>
      </c>
      <c r="V397" t="s">
        <v>95</v>
      </c>
    </row>
    <row r="398" spans="1:22" x14ac:dyDescent="0.3">
      <c r="A398">
        <v>1934</v>
      </c>
      <c r="B398" s="1">
        <v>12577</v>
      </c>
      <c r="C398">
        <v>18</v>
      </c>
      <c r="D398">
        <v>0</v>
      </c>
      <c r="E398" t="str">
        <f>_xlfn.CONCAT(Table1[[#This Row],[Time]],":",Table1[[#This Row],[Time to hours]])</f>
        <v>18:0</v>
      </c>
      <c r="F398" t="s">
        <v>1117</v>
      </c>
      <c r="G398" t="s">
        <v>104</v>
      </c>
      <c r="H398" t="s">
        <v>59</v>
      </c>
      <c r="I398" t="s">
        <v>60</v>
      </c>
      <c r="J398" t="s">
        <v>81</v>
      </c>
      <c r="K398">
        <v>3</v>
      </c>
      <c r="L398">
        <v>2</v>
      </c>
      <c r="M398" t="str" cm="1">
        <f t="array" ref="M3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8">
        <f>IF(Table1[[#This Row],[Winning Team]]="Home team",1,0)</f>
        <v>1</v>
      </c>
      <c r="O398" t="s">
        <v>55</v>
      </c>
      <c r="P398" t="str" cm="1">
        <f t="array" ref="P3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398">
        <v>7000</v>
      </c>
      <c r="R398">
        <v>3</v>
      </c>
      <c r="S398">
        <v>1</v>
      </c>
      <c r="T398" t="s">
        <v>77</v>
      </c>
      <c r="U398" t="s">
        <v>57</v>
      </c>
      <c r="V398" t="s">
        <v>95</v>
      </c>
    </row>
    <row r="399" spans="1:22" x14ac:dyDescent="0.3">
      <c r="A399">
        <v>1934</v>
      </c>
      <c r="B399" s="1">
        <v>12580</v>
      </c>
      <c r="C399">
        <v>17</v>
      </c>
      <c r="D399">
        <v>30</v>
      </c>
      <c r="E399" t="str">
        <f>_xlfn.CONCAT(Table1[[#This Row],[Time]],":",Table1[[#This Row],[Time to hours]])</f>
        <v>17:30</v>
      </c>
      <c r="F399" t="s">
        <v>1117</v>
      </c>
      <c r="G399" t="s">
        <v>51</v>
      </c>
      <c r="H399" t="s">
        <v>91</v>
      </c>
      <c r="I399" t="s">
        <v>92</v>
      </c>
      <c r="J399" t="s">
        <v>93</v>
      </c>
      <c r="K399">
        <v>2</v>
      </c>
      <c r="L399">
        <v>1</v>
      </c>
      <c r="M399" t="str" cm="1">
        <f t="array" ref="M3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399">
        <f>IF(Table1[[#This Row],[Winning Team]]="Home team",1,0)</f>
        <v>1</v>
      </c>
      <c r="O399" t="s">
        <v>99</v>
      </c>
      <c r="P399" t="str" cm="1">
        <f t="array" ref="P3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399">
        <v>55000</v>
      </c>
      <c r="R399">
        <v>0</v>
      </c>
      <c r="S399">
        <v>0</v>
      </c>
      <c r="T399" t="s">
        <v>70</v>
      </c>
      <c r="U399" t="s">
        <v>58</v>
      </c>
      <c r="V399" t="s">
        <v>90</v>
      </c>
    </row>
    <row r="400" spans="1:22" x14ac:dyDescent="0.3">
      <c r="A400">
        <v>1938</v>
      </c>
      <c r="B400" s="1">
        <v>14036</v>
      </c>
      <c r="C400">
        <v>17</v>
      </c>
      <c r="D400">
        <v>0</v>
      </c>
      <c r="E400" t="str">
        <f>_xlfn.CONCAT(Table1[[#This Row],[Time]],":",Table1[[#This Row],[Time to hours]])</f>
        <v>17:0</v>
      </c>
      <c r="F400" t="s">
        <v>1117</v>
      </c>
      <c r="G400" t="s">
        <v>105</v>
      </c>
      <c r="H400" t="s">
        <v>109</v>
      </c>
      <c r="I400" t="s">
        <v>110</v>
      </c>
      <c r="J400" t="s">
        <v>61</v>
      </c>
      <c r="K400">
        <v>6</v>
      </c>
      <c r="L400">
        <v>0</v>
      </c>
      <c r="M400" t="str" cm="1">
        <f t="array" ref="M4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0">
        <f>IF(Table1[[#This Row],[Winning Team]]="Home team",1,0)</f>
        <v>1</v>
      </c>
      <c r="O400" t="s">
        <v>111</v>
      </c>
      <c r="P400" t="str" cm="1">
        <f t="array" ref="P4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00">
        <v>9000</v>
      </c>
      <c r="R400">
        <v>4</v>
      </c>
      <c r="S400">
        <v>0</v>
      </c>
      <c r="T400" t="s">
        <v>112</v>
      </c>
      <c r="U400" t="s">
        <v>113</v>
      </c>
      <c r="V400" t="s">
        <v>114</v>
      </c>
    </row>
    <row r="401" spans="1:22" x14ac:dyDescent="0.3">
      <c r="A401">
        <v>1938</v>
      </c>
      <c r="B401" s="1">
        <v>14036</v>
      </c>
      <c r="C401">
        <v>17</v>
      </c>
      <c r="D401">
        <v>0</v>
      </c>
      <c r="E401" t="str">
        <f>_xlfn.CONCAT(Table1[[#This Row],[Time]],":",Table1[[#This Row],[Time to hours]])</f>
        <v>17:0</v>
      </c>
      <c r="F401" t="s">
        <v>1117</v>
      </c>
      <c r="G401" t="s">
        <v>105</v>
      </c>
      <c r="H401" t="s">
        <v>115</v>
      </c>
      <c r="I401" t="s">
        <v>116</v>
      </c>
      <c r="J401" t="s">
        <v>17</v>
      </c>
      <c r="K401">
        <v>3</v>
      </c>
      <c r="L401">
        <v>1</v>
      </c>
      <c r="M401" t="str" cm="1">
        <f t="array" ref="M4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1">
        <f>IF(Table1[[#This Row],[Winning Team]]="Home team",1,0)</f>
        <v>1</v>
      </c>
      <c r="O401" t="s">
        <v>25</v>
      </c>
      <c r="P401" t="str" cm="1">
        <f t="array" ref="P4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01">
        <v>30454</v>
      </c>
      <c r="R401">
        <v>2</v>
      </c>
      <c r="S401">
        <v>1</v>
      </c>
      <c r="T401" t="s">
        <v>117</v>
      </c>
      <c r="U401" t="s">
        <v>118</v>
      </c>
      <c r="V401" t="s">
        <v>88</v>
      </c>
    </row>
    <row r="402" spans="1:22" x14ac:dyDescent="0.3">
      <c r="A402">
        <v>1938</v>
      </c>
      <c r="B402" s="1">
        <v>14036</v>
      </c>
      <c r="C402">
        <v>17</v>
      </c>
      <c r="D402">
        <v>0</v>
      </c>
      <c r="E402" t="str">
        <f>_xlfn.CONCAT(Table1[[#This Row],[Time]],":",Table1[[#This Row],[Time to hours]])</f>
        <v>17:0</v>
      </c>
      <c r="F402" t="s">
        <v>1117</v>
      </c>
      <c r="G402" t="s">
        <v>105</v>
      </c>
      <c r="H402" t="s">
        <v>124</v>
      </c>
      <c r="I402" t="s">
        <v>125</v>
      </c>
      <c r="J402" t="s">
        <v>93</v>
      </c>
      <c r="K402">
        <v>2</v>
      </c>
      <c r="L402">
        <v>1</v>
      </c>
      <c r="M402" t="str" cm="1">
        <f t="array" ref="M4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2">
        <f>IF(Table1[[#This Row],[Winning Team]]="Home team",1,0)</f>
        <v>1</v>
      </c>
      <c r="O402" t="s">
        <v>126</v>
      </c>
      <c r="P402" t="str" cm="1">
        <f t="array" ref="P4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02">
        <v>19000</v>
      </c>
      <c r="R402">
        <v>0</v>
      </c>
      <c r="S402">
        <v>0</v>
      </c>
      <c r="T402" t="s">
        <v>71</v>
      </c>
      <c r="U402" t="s">
        <v>127</v>
      </c>
      <c r="V402" t="s">
        <v>128</v>
      </c>
    </row>
    <row r="403" spans="1:22" x14ac:dyDescent="0.3">
      <c r="A403">
        <v>1938</v>
      </c>
      <c r="B403" s="1">
        <v>14036</v>
      </c>
      <c r="C403">
        <v>17</v>
      </c>
      <c r="D403">
        <v>30</v>
      </c>
      <c r="E403" t="str">
        <f>_xlfn.CONCAT(Table1[[#This Row],[Time]],":",Table1[[#This Row],[Time to hours]])</f>
        <v>17:30</v>
      </c>
      <c r="F403" t="s">
        <v>1117</v>
      </c>
      <c r="G403" t="s">
        <v>105</v>
      </c>
      <c r="H403" t="s">
        <v>129</v>
      </c>
      <c r="I403" t="s">
        <v>130</v>
      </c>
      <c r="J403" t="s">
        <v>31</v>
      </c>
      <c r="K403">
        <v>6</v>
      </c>
      <c r="L403">
        <v>5</v>
      </c>
      <c r="M403" t="str" cm="1">
        <f t="array" ref="M4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3">
        <f>IF(Table1[[#This Row],[Winning Team]]="Home team",1,0)</f>
        <v>1</v>
      </c>
      <c r="O403" t="s">
        <v>131</v>
      </c>
      <c r="P403" t="str" cm="1">
        <f t="array" ref="P4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03">
        <v>13452</v>
      </c>
      <c r="R403">
        <v>0</v>
      </c>
      <c r="S403">
        <v>0</v>
      </c>
      <c r="T403" t="s">
        <v>70</v>
      </c>
      <c r="U403" t="s">
        <v>132</v>
      </c>
      <c r="V403" t="s">
        <v>133</v>
      </c>
    </row>
    <row r="404" spans="1:22" x14ac:dyDescent="0.3">
      <c r="A404">
        <v>1938</v>
      </c>
      <c r="B404" s="1">
        <v>14036</v>
      </c>
      <c r="C404">
        <v>18</v>
      </c>
      <c r="D404">
        <v>30</v>
      </c>
      <c r="E404" t="str">
        <f>_xlfn.CONCAT(Table1[[#This Row],[Time]],":",Table1[[#This Row],[Time to hours]])</f>
        <v>18:30</v>
      </c>
      <c r="F404" t="s">
        <v>1117</v>
      </c>
      <c r="G404" t="s">
        <v>105</v>
      </c>
      <c r="H404" t="s">
        <v>134</v>
      </c>
      <c r="I404" t="s">
        <v>135</v>
      </c>
      <c r="J404" t="s">
        <v>99</v>
      </c>
      <c r="K404">
        <v>3</v>
      </c>
      <c r="L404">
        <v>0</v>
      </c>
      <c r="M404" t="str" cm="1">
        <f t="array" ref="M4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4">
        <f>IF(Table1[[#This Row],[Winning Team]]="Home team",1,0)</f>
        <v>1</v>
      </c>
      <c r="O404" t="s">
        <v>69</v>
      </c>
      <c r="P404" t="str" cm="1">
        <f t="array" ref="P4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404">
        <v>11000</v>
      </c>
      <c r="R404">
        <v>0</v>
      </c>
      <c r="S404">
        <v>0</v>
      </c>
      <c r="T404" t="s">
        <v>136</v>
      </c>
      <c r="U404" t="s">
        <v>137</v>
      </c>
      <c r="V404" t="s">
        <v>138</v>
      </c>
    </row>
    <row r="405" spans="1:22" x14ac:dyDescent="0.3">
      <c r="A405">
        <v>1938</v>
      </c>
      <c r="B405" s="1">
        <v>14040</v>
      </c>
      <c r="C405">
        <v>18</v>
      </c>
      <c r="D405">
        <v>0</v>
      </c>
      <c r="E405" t="str">
        <f>_xlfn.CONCAT(Table1[[#This Row],[Time]],":",Table1[[#This Row],[Time to hours]])</f>
        <v>18:0</v>
      </c>
      <c r="F405" t="s">
        <v>1117</v>
      </c>
      <c r="G405" t="s">
        <v>105</v>
      </c>
      <c r="H405" t="s">
        <v>119</v>
      </c>
      <c r="I405" t="s">
        <v>120</v>
      </c>
      <c r="J405" t="s">
        <v>121</v>
      </c>
      <c r="K405">
        <v>2</v>
      </c>
      <c r="L405">
        <v>1</v>
      </c>
      <c r="M405" t="str" cm="1">
        <f t="array" ref="M4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5">
        <f>IF(Table1[[#This Row],[Winning Team]]="Home team",1,0)</f>
        <v>1</v>
      </c>
      <c r="O405" t="s">
        <v>36</v>
      </c>
      <c r="P405" t="str" cm="1">
        <f t="array" ref="P4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Cuba</v>
      </c>
      <c r="Q405">
        <v>8000</v>
      </c>
      <c r="R405">
        <v>0</v>
      </c>
      <c r="S405">
        <v>1</v>
      </c>
      <c r="T405" t="s">
        <v>88</v>
      </c>
      <c r="U405" t="s">
        <v>139</v>
      </c>
      <c r="V405" t="s">
        <v>108</v>
      </c>
    </row>
    <row r="406" spans="1:22" x14ac:dyDescent="0.3">
      <c r="A406">
        <v>1938</v>
      </c>
      <c r="B406" s="1">
        <v>14040</v>
      </c>
      <c r="C406">
        <v>18</v>
      </c>
      <c r="D406">
        <v>0</v>
      </c>
      <c r="E406" t="str">
        <f>_xlfn.CONCAT(Table1[[#This Row],[Time]],":",Table1[[#This Row],[Time to hours]])</f>
        <v>18:0</v>
      </c>
      <c r="F406" t="s">
        <v>1117</v>
      </c>
      <c r="G406" t="s">
        <v>105</v>
      </c>
      <c r="H406" t="s">
        <v>106</v>
      </c>
      <c r="I406" t="s">
        <v>107</v>
      </c>
      <c r="J406" t="s">
        <v>68</v>
      </c>
      <c r="K406">
        <v>4</v>
      </c>
      <c r="L406">
        <v>2</v>
      </c>
      <c r="M406" t="str" cm="1">
        <f t="array" ref="M4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6">
        <f>IF(Table1[[#This Row],[Winning Team]]="Home team",1,0)</f>
        <v>1</v>
      </c>
      <c r="O406" t="s">
        <v>81</v>
      </c>
      <c r="P406" t="str" cm="1">
        <f t="array" ref="P4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406">
        <v>20025</v>
      </c>
      <c r="R406">
        <v>1</v>
      </c>
      <c r="S406">
        <v>2</v>
      </c>
      <c r="T406" t="s">
        <v>70</v>
      </c>
      <c r="U406" t="s">
        <v>58</v>
      </c>
      <c r="V406" t="s">
        <v>56</v>
      </c>
    </row>
    <row r="407" spans="1:22" x14ac:dyDescent="0.3">
      <c r="A407">
        <v>1938</v>
      </c>
      <c r="B407" s="1">
        <v>14043</v>
      </c>
      <c r="C407">
        <v>17</v>
      </c>
      <c r="D407">
        <v>0</v>
      </c>
      <c r="E407" t="str">
        <f>_xlfn.CONCAT(Table1[[#This Row],[Time]],":",Table1[[#This Row],[Time to hours]])</f>
        <v>17:0</v>
      </c>
      <c r="F407" t="s">
        <v>1117</v>
      </c>
      <c r="G407" t="s">
        <v>102</v>
      </c>
      <c r="H407" t="s">
        <v>143</v>
      </c>
      <c r="I407" t="s">
        <v>144</v>
      </c>
      <c r="J407" t="s">
        <v>61</v>
      </c>
      <c r="K407">
        <v>2</v>
      </c>
      <c r="L407">
        <v>0</v>
      </c>
      <c r="M407" t="str" cm="1">
        <f t="array" ref="M4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7">
        <f>IF(Table1[[#This Row],[Winning Team]]="Home team",1,0)</f>
        <v>1</v>
      </c>
      <c r="O407" t="s">
        <v>68</v>
      </c>
      <c r="P407" t="str" cm="1">
        <f t="array" ref="P4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07">
        <v>15000</v>
      </c>
      <c r="R407">
        <v>1</v>
      </c>
      <c r="S407">
        <v>0</v>
      </c>
      <c r="T407" t="s">
        <v>63</v>
      </c>
      <c r="U407" t="s">
        <v>71</v>
      </c>
      <c r="V407" t="s">
        <v>127</v>
      </c>
    </row>
    <row r="408" spans="1:22" x14ac:dyDescent="0.3">
      <c r="A408">
        <v>1938</v>
      </c>
      <c r="B408" s="1">
        <v>14043</v>
      </c>
      <c r="C408">
        <v>17</v>
      </c>
      <c r="D408">
        <v>0</v>
      </c>
      <c r="E408" t="str">
        <f>_xlfn.CONCAT(Table1[[#This Row],[Time]],":",Table1[[#This Row],[Time to hours]])</f>
        <v>17:0</v>
      </c>
      <c r="F408" t="s">
        <v>1117</v>
      </c>
      <c r="G408" t="s">
        <v>102</v>
      </c>
      <c r="H408" t="s">
        <v>145</v>
      </c>
      <c r="I408" t="s">
        <v>146</v>
      </c>
      <c r="J408" t="s">
        <v>75</v>
      </c>
      <c r="K408">
        <v>8</v>
      </c>
      <c r="L408">
        <v>0</v>
      </c>
      <c r="M408" t="str" cm="1">
        <f t="array" ref="M4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8">
        <f>IF(Table1[[#This Row],[Winning Team]]="Home team",1,0)</f>
        <v>1</v>
      </c>
      <c r="O408" t="s">
        <v>121</v>
      </c>
      <c r="P408" t="str" cm="1">
        <f t="array" ref="P4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08">
        <v>7000</v>
      </c>
      <c r="R408">
        <v>4</v>
      </c>
      <c r="S408">
        <v>0</v>
      </c>
      <c r="T408" t="s">
        <v>118</v>
      </c>
      <c r="U408" t="s">
        <v>114</v>
      </c>
      <c r="V408" t="s">
        <v>138</v>
      </c>
    </row>
    <row r="409" spans="1:22" x14ac:dyDescent="0.3">
      <c r="A409">
        <v>1938</v>
      </c>
      <c r="B409" s="1">
        <v>14043</v>
      </c>
      <c r="C409">
        <v>17</v>
      </c>
      <c r="D409">
        <v>0</v>
      </c>
      <c r="E409" t="str">
        <f>_xlfn.CONCAT(Table1[[#This Row],[Time]],":",Table1[[#This Row],[Time to hours]])</f>
        <v>17:0</v>
      </c>
      <c r="F409" t="s">
        <v>1117</v>
      </c>
      <c r="G409" t="s">
        <v>102</v>
      </c>
      <c r="H409" t="s">
        <v>115</v>
      </c>
      <c r="I409" t="s">
        <v>116</v>
      </c>
      <c r="J409" t="s">
        <v>93</v>
      </c>
      <c r="K409">
        <v>3</v>
      </c>
      <c r="L409">
        <v>1</v>
      </c>
      <c r="M409" t="str" cm="1">
        <f t="array" ref="M4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09">
        <f>IF(Table1[[#This Row],[Winning Team]]="Home team",1,0)</f>
        <v>1</v>
      </c>
      <c r="O409" t="s">
        <v>17</v>
      </c>
      <c r="P409" t="str" cm="1">
        <f t="array" ref="P4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09">
        <v>58455</v>
      </c>
      <c r="R409">
        <v>1</v>
      </c>
      <c r="S409">
        <v>1</v>
      </c>
      <c r="T409" t="s">
        <v>58</v>
      </c>
      <c r="U409" t="s">
        <v>117</v>
      </c>
      <c r="V409" t="s">
        <v>70</v>
      </c>
    </row>
    <row r="410" spans="1:22" x14ac:dyDescent="0.3">
      <c r="A410">
        <v>1938</v>
      </c>
      <c r="B410" s="1">
        <v>14045</v>
      </c>
      <c r="C410">
        <v>18</v>
      </c>
      <c r="D410">
        <v>0</v>
      </c>
      <c r="E410" t="str">
        <f>_xlfn.CONCAT(Table1[[#This Row],[Time]],":",Table1[[#This Row],[Time to hours]])</f>
        <v>18:0</v>
      </c>
      <c r="F410" t="s">
        <v>1117</v>
      </c>
      <c r="G410" t="s">
        <v>102</v>
      </c>
      <c r="H410" t="s">
        <v>140</v>
      </c>
      <c r="I410" t="s">
        <v>141</v>
      </c>
      <c r="J410" t="s">
        <v>31</v>
      </c>
      <c r="K410">
        <v>2</v>
      </c>
      <c r="L410">
        <v>1</v>
      </c>
      <c r="M410" t="str" cm="1">
        <f t="array" ref="M4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0">
        <f>IF(Table1[[#This Row],[Winning Team]]="Home team",1,0)</f>
        <v>1</v>
      </c>
      <c r="O410" t="s">
        <v>99</v>
      </c>
      <c r="P410" t="str" cm="1">
        <f t="array" ref="P4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10">
        <v>18141</v>
      </c>
      <c r="R410">
        <v>0</v>
      </c>
      <c r="S410">
        <v>1</v>
      </c>
      <c r="T410" t="s">
        <v>147</v>
      </c>
      <c r="U410" t="s">
        <v>108</v>
      </c>
      <c r="V410" t="s">
        <v>133</v>
      </c>
    </row>
    <row r="411" spans="1:22" x14ac:dyDescent="0.3">
      <c r="A411">
        <v>1938</v>
      </c>
      <c r="B411" s="1">
        <v>14047</v>
      </c>
      <c r="C411">
        <v>18</v>
      </c>
      <c r="D411">
        <v>0</v>
      </c>
      <c r="E411" t="str">
        <f>_xlfn.CONCAT(Table1[[#This Row],[Time]],":",Table1[[#This Row],[Time to hours]])</f>
        <v>18:0</v>
      </c>
      <c r="F411" t="s">
        <v>1117</v>
      </c>
      <c r="G411" t="s">
        <v>50</v>
      </c>
      <c r="H411" t="s">
        <v>106</v>
      </c>
      <c r="I411" t="s">
        <v>107</v>
      </c>
      <c r="J411" t="s">
        <v>61</v>
      </c>
      <c r="K411">
        <v>5</v>
      </c>
      <c r="L411">
        <v>1</v>
      </c>
      <c r="M411" t="str" cm="1">
        <f t="array" ref="M4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1">
        <f>IF(Table1[[#This Row],[Winning Team]]="Home team",1,0)</f>
        <v>1</v>
      </c>
      <c r="O411" t="s">
        <v>75</v>
      </c>
      <c r="P411" t="str" cm="1">
        <f t="array" ref="P4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11">
        <v>20000</v>
      </c>
      <c r="R411">
        <v>3</v>
      </c>
      <c r="S411">
        <v>1</v>
      </c>
      <c r="T411" t="s">
        <v>136</v>
      </c>
      <c r="U411" t="s">
        <v>56</v>
      </c>
      <c r="V411" t="s">
        <v>100</v>
      </c>
    </row>
    <row r="412" spans="1:22" x14ac:dyDescent="0.3">
      <c r="A412">
        <v>1938</v>
      </c>
      <c r="B412" s="1">
        <v>14047</v>
      </c>
      <c r="C412">
        <v>18</v>
      </c>
      <c r="D412">
        <v>0</v>
      </c>
      <c r="E412" t="str">
        <f>_xlfn.CONCAT(Table1[[#This Row],[Time]],":",Table1[[#This Row],[Time to hours]])</f>
        <v>18:0</v>
      </c>
      <c r="F412" t="s">
        <v>1117</v>
      </c>
      <c r="G412" t="s">
        <v>50</v>
      </c>
      <c r="H412" t="s">
        <v>124</v>
      </c>
      <c r="I412" t="s">
        <v>125</v>
      </c>
      <c r="J412" t="s">
        <v>93</v>
      </c>
      <c r="K412">
        <v>2</v>
      </c>
      <c r="L412">
        <v>1</v>
      </c>
      <c r="M412" t="str" cm="1">
        <f t="array" ref="M4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2">
        <f>IF(Table1[[#This Row],[Winning Team]]="Home team",1,0)</f>
        <v>1</v>
      </c>
      <c r="O412" t="s">
        <v>31</v>
      </c>
      <c r="P412" t="str" cm="1">
        <f t="array" ref="P4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12">
        <v>33000</v>
      </c>
      <c r="R412">
        <v>0</v>
      </c>
      <c r="S412">
        <v>0</v>
      </c>
      <c r="T412" t="s">
        <v>117</v>
      </c>
      <c r="U412" t="s">
        <v>71</v>
      </c>
      <c r="V412" t="s">
        <v>108</v>
      </c>
    </row>
    <row r="413" spans="1:22" x14ac:dyDescent="0.3">
      <c r="A413">
        <v>1938</v>
      </c>
      <c r="B413" s="1">
        <v>14050</v>
      </c>
      <c r="C413">
        <v>17</v>
      </c>
      <c r="D413">
        <v>0</v>
      </c>
      <c r="E413" t="str">
        <f>_xlfn.CONCAT(Table1[[#This Row],[Time]],":",Table1[[#This Row],[Time to hours]])</f>
        <v>17:0</v>
      </c>
      <c r="F413" t="s">
        <v>1117</v>
      </c>
      <c r="G413" t="s">
        <v>104</v>
      </c>
      <c r="H413" t="s">
        <v>140</v>
      </c>
      <c r="I413" t="s">
        <v>141</v>
      </c>
      <c r="J413" t="s">
        <v>31</v>
      </c>
      <c r="K413">
        <v>4</v>
      </c>
      <c r="L413">
        <v>2</v>
      </c>
      <c r="M413" t="str" cm="1">
        <f t="array" ref="M4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3">
        <f>IF(Table1[[#This Row],[Winning Team]]="Home team",1,0)</f>
        <v>1</v>
      </c>
      <c r="O413" t="s">
        <v>75</v>
      </c>
      <c r="P413" t="str" cm="1">
        <f t="array" ref="P4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13">
        <v>12000</v>
      </c>
      <c r="R413">
        <v>1</v>
      </c>
      <c r="S413">
        <v>2</v>
      </c>
      <c r="T413" t="s">
        <v>38</v>
      </c>
      <c r="U413" t="s">
        <v>137</v>
      </c>
      <c r="V413" t="s">
        <v>122</v>
      </c>
    </row>
    <row r="414" spans="1:22" x14ac:dyDescent="0.3">
      <c r="A414">
        <v>1938</v>
      </c>
      <c r="B414" s="1">
        <v>14050</v>
      </c>
      <c r="C414">
        <v>17</v>
      </c>
      <c r="D414">
        <v>0</v>
      </c>
      <c r="E414" t="str">
        <f>_xlfn.CONCAT(Table1[[#This Row],[Time]],":",Table1[[#This Row],[Time to hours]])</f>
        <v>17:0</v>
      </c>
      <c r="F414" t="s">
        <v>1117</v>
      </c>
      <c r="G414" t="s">
        <v>51</v>
      </c>
      <c r="H414" t="s">
        <v>115</v>
      </c>
      <c r="I414" t="s">
        <v>116</v>
      </c>
      <c r="J414" t="s">
        <v>93</v>
      </c>
      <c r="K414">
        <v>4</v>
      </c>
      <c r="L414">
        <v>2</v>
      </c>
      <c r="M414" t="str" cm="1">
        <f t="array" ref="M4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4">
        <f>IF(Table1[[#This Row],[Winning Team]]="Home team",1,0)</f>
        <v>1</v>
      </c>
      <c r="O414" t="s">
        <v>61</v>
      </c>
      <c r="P414" t="str" cm="1">
        <f t="array" ref="P4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14">
        <v>45000</v>
      </c>
      <c r="R414">
        <v>3</v>
      </c>
      <c r="S414">
        <v>1</v>
      </c>
      <c r="T414" t="s">
        <v>147</v>
      </c>
      <c r="U414" t="s">
        <v>117</v>
      </c>
      <c r="V414" t="s">
        <v>118</v>
      </c>
    </row>
    <row r="415" spans="1:22" x14ac:dyDescent="0.3">
      <c r="A415">
        <v>1950</v>
      </c>
      <c r="B415" s="1">
        <v>18438</v>
      </c>
      <c r="C415">
        <v>15</v>
      </c>
      <c r="D415">
        <v>0</v>
      </c>
      <c r="E415" t="str">
        <f>_xlfn.CONCAT(Table1[[#This Row],[Time]],":",Table1[[#This Row],[Time to hours]])</f>
        <v>15:0</v>
      </c>
      <c r="F415" t="s">
        <v>1116</v>
      </c>
      <c r="G415" t="s">
        <v>14</v>
      </c>
      <c r="H415" t="s">
        <v>148</v>
      </c>
      <c r="I415" t="s">
        <v>149</v>
      </c>
      <c r="J415" t="s">
        <v>31</v>
      </c>
      <c r="K415">
        <v>4</v>
      </c>
      <c r="L415">
        <v>0</v>
      </c>
      <c r="M415" t="str" cm="1">
        <f t="array" ref="M4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5">
        <f>IF(Table1[[#This Row],[Winning Team]]="Home team",1,0)</f>
        <v>1</v>
      </c>
      <c r="O415" t="s">
        <v>18</v>
      </c>
      <c r="P415" t="str" cm="1">
        <f t="array" ref="P4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15">
        <v>81649</v>
      </c>
      <c r="R415">
        <v>1</v>
      </c>
      <c r="S415">
        <v>0</v>
      </c>
      <c r="T415" t="s">
        <v>150</v>
      </c>
      <c r="U415" t="s">
        <v>151</v>
      </c>
      <c r="V415" t="s">
        <v>152</v>
      </c>
    </row>
    <row r="416" spans="1:22" x14ac:dyDescent="0.3">
      <c r="A416">
        <v>1950</v>
      </c>
      <c r="B416" s="1">
        <v>18439</v>
      </c>
      <c r="C416">
        <v>15</v>
      </c>
      <c r="D416">
        <v>0</v>
      </c>
      <c r="E416" t="str">
        <f>_xlfn.CONCAT(Table1[[#This Row],[Time]],":",Table1[[#This Row],[Time to hours]])</f>
        <v>15:0</v>
      </c>
      <c r="F416" t="s">
        <v>1116</v>
      </c>
      <c r="G416" t="s">
        <v>29</v>
      </c>
      <c r="H416" t="s">
        <v>148</v>
      </c>
      <c r="I416" t="s">
        <v>149</v>
      </c>
      <c r="J416" t="s">
        <v>153</v>
      </c>
      <c r="K416">
        <v>2</v>
      </c>
      <c r="L416">
        <v>0</v>
      </c>
      <c r="M416" t="str" cm="1">
        <f t="array" ref="M4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6">
        <f>IF(Table1[[#This Row],[Winning Team]]="Home team",1,0)</f>
        <v>1</v>
      </c>
      <c r="O416" t="s">
        <v>42</v>
      </c>
      <c r="P416" t="str" cm="1">
        <f t="array" ref="P4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416">
        <v>29703</v>
      </c>
      <c r="R416">
        <v>1</v>
      </c>
      <c r="S416">
        <v>0</v>
      </c>
      <c r="T416" t="s">
        <v>154</v>
      </c>
      <c r="U416" t="s">
        <v>155</v>
      </c>
      <c r="V416" t="s">
        <v>156</v>
      </c>
    </row>
    <row r="417" spans="1:22" x14ac:dyDescent="0.3">
      <c r="A417">
        <v>1950</v>
      </c>
      <c r="B417" s="1">
        <v>18439</v>
      </c>
      <c r="C417">
        <v>15</v>
      </c>
      <c r="D417">
        <v>0</v>
      </c>
      <c r="E417" t="str">
        <f>_xlfn.CONCAT(Table1[[#This Row],[Time]],":",Table1[[#This Row],[Time to hours]])</f>
        <v>15:0</v>
      </c>
      <c r="F417" t="s">
        <v>1116</v>
      </c>
      <c r="G417" t="s">
        <v>29</v>
      </c>
      <c r="H417" t="s">
        <v>157</v>
      </c>
      <c r="I417" t="s">
        <v>158</v>
      </c>
      <c r="J417" t="s">
        <v>87</v>
      </c>
      <c r="K417">
        <v>3</v>
      </c>
      <c r="L417">
        <v>1</v>
      </c>
      <c r="M417" t="str" cm="1">
        <f t="array" ref="M4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7">
        <f>IF(Table1[[#This Row],[Winning Team]]="Home team",1,0)</f>
        <v>1</v>
      </c>
      <c r="O417" t="s">
        <v>24</v>
      </c>
      <c r="P417" t="str" cm="1">
        <f t="array" ref="P4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417">
        <v>9511</v>
      </c>
      <c r="R417">
        <v>0</v>
      </c>
      <c r="S417">
        <v>1</v>
      </c>
      <c r="T417" t="s">
        <v>159</v>
      </c>
      <c r="U417" t="s">
        <v>160</v>
      </c>
      <c r="V417" t="s">
        <v>113</v>
      </c>
    </row>
    <row r="418" spans="1:22" x14ac:dyDescent="0.3">
      <c r="A418">
        <v>1950</v>
      </c>
      <c r="B418" s="1">
        <v>18439</v>
      </c>
      <c r="C418">
        <v>15</v>
      </c>
      <c r="D418">
        <v>0</v>
      </c>
      <c r="E418" t="str">
        <f>_xlfn.CONCAT(Table1[[#This Row],[Time]],":",Table1[[#This Row],[Time to hours]])</f>
        <v>15:0</v>
      </c>
      <c r="F418" t="s">
        <v>1116</v>
      </c>
      <c r="G418" t="s">
        <v>35</v>
      </c>
      <c r="H418" t="s">
        <v>161</v>
      </c>
      <c r="I418" t="s">
        <v>162</v>
      </c>
      <c r="J418" t="s">
        <v>75</v>
      </c>
      <c r="K418">
        <v>3</v>
      </c>
      <c r="L418">
        <v>2</v>
      </c>
      <c r="M418" t="str" cm="1">
        <f t="array" ref="M4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8">
        <f>IF(Table1[[#This Row],[Winning Team]]="Home team",1,0)</f>
        <v>1</v>
      </c>
      <c r="O418" t="s">
        <v>93</v>
      </c>
      <c r="P418" t="str" cm="1">
        <f t="array" ref="P4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18">
        <v>36502</v>
      </c>
      <c r="R418">
        <v>2</v>
      </c>
      <c r="S418">
        <v>1</v>
      </c>
      <c r="T418" t="s">
        <v>163</v>
      </c>
      <c r="U418" t="s">
        <v>71</v>
      </c>
      <c r="V418" t="s">
        <v>164</v>
      </c>
    </row>
    <row r="419" spans="1:22" x14ac:dyDescent="0.3">
      <c r="A419">
        <v>1950</v>
      </c>
      <c r="B419" s="1">
        <v>18439</v>
      </c>
      <c r="C419">
        <v>15</v>
      </c>
      <c r="D419">
        <v>0</v>
      </c>
      <c r="E419" t="str">
        <f>_xlfn.CONCAT(Table1[[#This Row],[Time]],":",Table1[[#This Row],[Time to hours]])</f>
        <v>15:0</v>
      </c>
      <c r="F419" t="s">
        <v>1116</v>
      </c>
      <c r="G419" t="s">
        <v>14</v>
      </c>
      <c r="H419" t="s">
        <v>165</v>
      </c>
      <c r="I419" t="s">
        <v>166</v>
      </c>
      <c r="J419" t="s">
        <v>30</v>
      </c>
      <c r="K419">
        <v>3</v>
      </c>
      <c r="L419">
        <v>0</v>
      </c>
      <c r="M419" t="str" cm="1">
        <f t="array" ref="M4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19">
        <f>IF(Table1[[#This Row],[Winning Team]]="Home team",1,0)</f>
        <v>1</v>
      </c>
      <c r="O419" t="s">
        <v>68</v>
      </c>
      <c r="P419" t="str" cm="1">
        <f t="array" ref="P4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19">
        <v>7336</v>
      </c>
      <c r="R419">
        <v>0</v>
      </c>
      <c r="S419">
        <v>0</v>
      </c>
      <c r="T419" t="s">
        <v>167</v>
      </c>
      <c r="U419" t="s">
        <v>70</v>
      </c>
      <c r="V419" t="s">
        <v>64</v>
      </c>
    </row>
    <row r="420" spans="1:22" x14ac:dyDescent="0.3">
      <c r="A420">
        <v>1950</v>
      </c>
      <c r="B420" s="1">
        <v>18442</v>
      </c>
      <c r="C420">
        <v>15</v>
      </c>
      <c r="D420">
        <v>0</v>
      </c>
      <c r="E420" t="str">
        <f>_xlfn.CONCAT(Table1[[#This Row],[Time]],":",Table1[[#This Row],[Time to hours]])</f>
        <v>15:0</v>
      </c>
      <c r="F420" t="s">
        <v>1116</v>
      </c>
      <c r="G420" t="s">
        <v>14</v>
      </c>
      <c r="H420" t="s">
        <v>171</v>
      </c>
      <c r="I420" t="s">
        <v>172</v>
      </c>
      <c r="J420" t="s">
        <v>30</v>
      </c>
      <c r="K420">
        <v>4</v>
      </c>
      <c r="L420">
        <v>1</v>
      </c>
      <c r="M420" t="str" cm="1">
        <f t="array" ref="M4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0">
        <f>IF(Table1[[#This Row],[Winning Team]]="Home team",1,0)</f>
        <v>1</v>
      </c>
      <c r="O420" t="s">
        <v>18</v>
      </c>
      <c r="P420" t="str" cm="1">
        <f t="array" ref="P4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20">
        <v>11078</v>
      </c>
      <c r="R420">
        <v>2</v>
      </c>
      <c r="S420">
        <v>0</v>
      </c>
      <c r="T420" t="s">
        <v>173</v>
      </c>
      <c r="U420" t="s">
        <v>156</v>
      </c>
      <c r="V420" t="s">
        <v>154</v>
      </c>
    </row>
    <row r="421" spans="1:22" x14ac:dyDescent="0.3">
      <c r="A421">
        <v>1950</v>
      </c>
      <c r="B421" s="1">
        <v>18443</v>
      </c>
      <c r="C421">
        <v>15</v>
      </c>
      <c r="D421">
        <v>0</v>
      </c>
      <c r="E421" t="str">
        <f>_xlfn.CONCAT(Table1[[#This Row],[Time]],":",Table1[[#This Row],[Time to hours]])</f>
        <v>15:0</v>
      </c>
      <c r="F421" t="s">
        <v>1116</v>
      </c>
      <c r="G421" t="s">
        <v>29</v>
      </c>
      <c r="H421" t="s">
        <v>148</v>
      </c>
      <c r="I421" t="s">
        <v>149</v>
      </c>
      <c r="J421" t="s">
        <v>87</v>
      </c>
      <c r="K421">
        <v>2</v>
      </c>
      <c r="L421">
        <v>0</v>
      </c>
      <c r="M421" t="str" cm="1">
        <f t="array" ref="M4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1">
        <f>IF(Table1[[#This Row],[Winning Team]]="Home team",1,0)</f>
        <v>1</v>
      </c>
      <c r="O421" t="s">
        <v>42</v>
      </c>
      <c r="P421" t="str" cm="1">
        <f t="array" ref="P4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421">
        <v>19790</v>
      </c>
      <c r="R421">
        <v>2</v>
      </c>
      <c r="S421">
        <v>0</v>
      </c>
      <c r="T421" t="s">
        <v>174</v>
      </c>
      <c r="U421" t="s">
        <v>175</v>
      </c>
      <c r="V421" t="s">
        <v>176</v>
      </c>
    </row>
    <row r="422" spans="1:22" x14ac:dyDescent="0.3">
      <c r="A422">
        <v>1950</v>
      </c>
      <c r="B422" s="1">
        <v>18443</v>
      </c>
      <c r="C422">
        <v>15</v>
      </c>
      <c r="D422">
        <v>0</v>
      </c>
      <c r="E422" t="str">
        <f>_xlfn.CONCAT(Table1[[#This Row],[Time]],":",Table1[[#This Row],[Time to hours]])</f>
        <v>15:0</v>
      </c>
      <c r="F422" t="s">
        <v>1116</v>
      </c>
      <c r="G422" t="s">
        <v>29</v>
      </c>
      <c r="H422" t="s">
        <v>165</v>
      </c>
      <c r="I422" t="s">
        <v>166</v>
      </c>
      <c r="J422" t="s">
        <v>24</v>
      </c>
      <c r="K422">
        <v>1</v>
      </c>
      <c r="L422">
        <v>0</v>
      </c>
      <c r="M422" t="str" cm="1">
        <f t="array" ref="M4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2">
        <f>IF(Table1[[#This Row],[Winning Team]]="Home team",1,0)</f>
        <v>1</v>
      </c>
      <c r="O422" t="s">
        <v>153</v>
      </c>
      <c r="P422" t="str" cm="1">
        <f t="array" ref="P4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422">
        <v>10151</v>
      </c>
      <c r="R422">
        <v>1</v>
      </c>
      <c r="S422">
        <v>0</v>
      </c>
      <c r="T422" t="s">
        <v>64</v>
      </c>
      <c r="U422" t="s">
        <v>113</v>
      </c>
      <c r="V422" t="s">
        <v>167</v>
      </c>
    </row>
    <row r="423" spans="1:22" x14ac:dyDescent="0.3">
      <c r="A423">
        <v>1950</v>
      </c>
      <c r="B423" s="1">
        <v>18445</v>
      </c>
      <c r="C423">
        <v>15</v>
      </c>
      <c r="D423">
        <v>0</v>
      </c>
      <c r="E423" t="str">
        <f>_xlfn.CONCAT(Table1[[#This Row],[Time]],":",Table1[[#This Row],[Time to hours]])</f>
        <v>15:0</v>
      </c>
      <c r="F423" t="s">
        <v>1116</v>
      </c>
      <c r="G423" t="s">
        <v>14</v>
      </c>
      <c r="H423" t="s">
        <v>148</v>
      </c>
      <c r="I423" t="s">
        <v>149</v>
      </c>
      <c r="J423" t="s">
        <v>31</v>
      </c>
      <c r="K423">
        <v>2</v>
      </c>
      <c r="L423">
        <v>0</v>
      </c>
      <c r="M423" t="str" cm="1">
        <f t="array" ref="M4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3">
        <f>IF(Table1[[#This Row],[Winning Team]]="Home team",1,0)</f>
        <v>1</v>
      </c>
      <c r="O423" t="s">
        <v>30</v>
      </c>
      <c r="P423" t="str" cm="1">
        <f t="array" ref="P4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23">
        <v>142429</v>
      </c>
      <c r="R423">
        <v>1</v>
      </c>
      <c r="S423">
        <v>0</v>
      </c>
      <c r="T423" t="s">
        <v>151</v>
      </c>
      <c r="U423" t="s">
        <v>71</v>
      </c>
      <c r="V423" t="s">
        <v>160</v>
      </c>
    </row>
    <row r="424" spans="1:22" x14ac:dyDescent="0.3">
      <c r="A424">
        <v>1950</v>
      </c>
      <c r="B424" s="1">
        <v>18446</v>
      </c>
      <c r="C424">
        <v>15</v>
      </c>
      <c r="D424">
        <v>0</v>
      </c>
      <c r="E424" t="str">
        <f>_xlfn.CONCAT(Table1[[#This Row],[Time]],":",Table1[[#This Row],[Time to hours]])</f>
        <v>15:0</v>
      </c>
      <c r="F424" t="s">
        <v>1116</v>
      </c>
      <c r="G424" t="s">
        <v>29</v>
      </c>
      <c r="H424" t="s">
        <v>148</v>
      </c>
      <c r="I424" t="s">
        <v>149</v>
      </c>
      <c r="J424" t="s">
        <v>87</v>
      </c>
      <c r="K424">
        <v>1</v>
      </c>
      <c r="L424">
        <v>0</v>
      </c>
      <c r="M424" t="str" cm="1">
        <f t="array" ref="M4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4">
        <f>IF(Table1[[#This Row],[Winning Team]]="Home team",1,0)</f>
        <v>1</v>
      </c>
      <c r="O424" t="s">
        <v>153</v>
      </c>
      <c r="P424" t="str" cm="1">
        <f t="array" ref="P4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424">
        <v>74462</v>
      </c>
      <c r="R424">
        <v>0</v>
      </c>
      <c r="S424">
        <v>0</v>
      </c>
      <c r="T424" t="s">
        <v>167</v>
      </c>
      <c r="U424" t="s">
        <v>163</v>
      </c>
      <c r="V424" t="s">
        <v>64</v>
      </c>
    </row>
    <row r="425" spans="1:22" x14ac:dyDescent="0.3">
      <c r="A425">
        <v>1950</v>
      </c>
      <c r="B425" s="1">
        <v>18446</v>
      </c>
      <c r="C425">
        <v>15</v>
      </c>
      <c r="D425">
        <v>0</v>
      </c>
      <c r="E425" t="str">
        <f>_xlfn.CONCAT(Table1[[#This Row],[Time]],":",Table1[[#This Row],[Time to hours]])</f>
        <v>15:0</v>
      </c>
      <c r="F425" t="s">
        <v>1116</v>
      </c>
      <c r="G425" t="s">
        <v>35</v>
      </c>
      <c r="H425" t="s">
        <v>161</v>
      </c>
      <c r="I425" t="s">
        <v>162</v>
      </c>
      <c r="J425" t="s">
        <v>93</v>
      </c>
      <c r="K425">
        <v>2</v>
      </c>
      <c r="L425">
        <v>0</v>
      </c>
      <c r="M425" t="str" cm="1">
        <f t="array" ref="M4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5">
        <f>IF(Table1[[#This Row],[Winning Team]]="Home team",1,0)</f>
        <v>1</v>
      </c>
      <c r="O425" t="s">
        <v>45</v>
      </c>
      <c r="P425" t="str" cm="1">
        <f t="array" ref="P4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25">
        <v>25811</v>
      </c>
      <c r="R425">
        <v>1</v>
      </c>
      <c r="S425">
        <v>0</v>
      </c>
      <c r="T425" t="s">
        <v>180</v>
      </c>
      <c r="U425" t="s">
        <v>179</v>
      </c>
      <c r="V425" t="s">
        <v>113</v>
      </c>
    </row>
    <row r="426" spans="1:22" x14ac:dyDescent="0.3">
      <c r="A426">
        <v>1950</v>
      </c>
      <c r="B426" s="1">
        <v>18446</v>
      </c>
      <c r="C426">
        <v>15</v>
      </c>
      <c r="D426">
        <v>0</v>
      </c>
      <c r="E426" t="str">
        <f>_xlfn.CONCAT(Table1[[#This Row],[Time]],":",Table1[[#This Row],[Time to hours]])</f>
        <v>15:0</v>
      </c>
      <c r="F426" t="s">
        <v>1116</v>
      </c>
      <c r="G426" t="s">
        <v>22</v>
      </c>
      <c r="H426" t="s">
        <v>165</v>
      </c>
      <c r="I426" t="s">
        <v>166</v>
      </c>
      <c r="J426" t="s">
        <v>47</v>
      </c>
      <c r="K426">
        <v>8</v>
      </c>
      <c r="L426">
        <v>0</v>
      </c>
      <c r="M426" t="str" cm="1">
        <f t="array" ref="M4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6">
        <f>IF(Table1[[#This Row],[Winning Team]]="Home team",1,0)</f>
        <v>1</v>
      </c>
      <c r="O426" t="s">
        <v>44</v>
      </c>
      <c r="P426" t="str" cm="1">
        <f t="array" ref="P4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26">
        <v>5284</v>
      </c>
      <c r="R426">
        <v>4</v>
      </c>
      <c r="S426">
        <v>0</v>
      </c>
      <c r="T426" t="s">
        <v>150</v>
      </c>
      <c r="U426" t="s">
        <v>159</v>
      </c>
      <c r="V426" t="s">
        <v>178</v>
      </c>
    </row>
    <row r="427" spans="1:22" x14ac:dyDescent="0.3">
      <c r="A427">
        <v>1950</v>
      </c>
      <c r="B427" s="1">
        <v>18446</v>
      </c>
      <c r="C427">
        <v>15</v>
      </c>
      <c r="D427">
        <v>40</v>
      </c>
      <c r="E427" t="str">
        <f>_xlfn.CONCAT(Table1[[#This Row],[Time]],":",Table1[[#This Row],[Time to hours]])</f>
        <v>15:40</v>
      </c>
      <c r="F427" t="s">
        <v>1116</v>
      </c>
      <c r="G427" t="s">
        <v>14</v>
      </c>
      <c r="H427" t="s">
        <v>171</v>
      </c>
      <c r="I427" t="s">
        <v>172</v>
      </c>
      <c r="J427" t="s">
        <v>68</v>
      </c>
      <c r="K427">
        <v>2</v>
      </c>
      <c r="L427">
        <v>1</v>
      </c>
      <c r="M427" t="str" cm="1">
        <f t="array" ref="M4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7">
        <f>IF(Table1[[#This Row],[Winning Team]]="Home team",1,0)</f>
        <v>1</v>
      </c>
      <c r="O427" t="s">
        <v>18</v>
      </c>
      <c r="P427" t="str" cm="1">
        <f t="array" ref="P4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427">
        <v>3580</v>
      </c>
      <c r="R427">
        <v>2</v>
      </c>
      <c r="S427">
        <v>0</v>
      </c>
      <c r="T427" t="s">
        <v>70</v>
      </c>
      <c r="U427" t="s">
        <v>156</v>
      </c>
      <c r="V427" t="s">
        <v>169</v>
      </c>
    </row>
    <row r="428" spans="1:22" x14ac:dyDescent="0.3">
      <c r="A428">
        <v>1950</v>
      </c>
      <c r="B428" s="1">
        <v>18446</v>
      </c>
      <c r="C428">
        <v>15</v>
      </c>
      <c r="D428">
        <v>0</v>
      </c>
      <c r="E428" t="str">
        <f>_xlfn.CONCAT(Table1[[#This Row],[Time]],":",Table1[[#This Row],[Time to hours]])</f>
        <v>15:0</v>
      </c>
      <c r="F428" t="s">
        <v>1116</v>
      </c>
      <c r="G428" t="s">
        <v>29</v>
      </c>
      <c r="H428" t="s">
        <v>181</v>
      </c>
      <c r="I428" t="s">
        <v>182</v>
      </c>
      <c r="J428" t="s">
        <v>42</v>
      </c>
      <c r="K428">
        <v>5</v>
      </c>
      <c r="L428">
        <v>2</v>
      </c>
      <c r="M428" t="str" cm="1">
        <f t="array" ref="M4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8">
        <f>IF(Table1[[#This Row],[Winning Team]]="Home team",1,0)</f>
        <v>1</v>
      </c>
      <c r="O428" t="s">
        <v>24</v>
      </c>
      <c r="P428" t="str" cm="1">
        <f t="array" ref="P4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428">
        <v>8501</v>
      </c>
      <c r="R428">
        <v>2</v>
      </c>
      <c r="S428">
        <v>0</v>
      </c>
      <c r="T428" t="s">
        <v>155</v>
      </c>
      <c r="U428" t="s">
        <v>183</v>
      </c>
      <c r="V428" t="s">
        <v>176</v>
      </c>
    </row>
    <row r="429" spans="1:22" x14ac:dyDescent="0.3">
      <c r="A429">
        <v>1950</v>
      </c>
      <c r="B429" s="1">
        <v>18453</v>
      </c>
      <c r="C429">
        <v>15</v>
      </c>
      <c r="D429">
        <v>0</v>
      </c>
      <c r="E429" t="str">
        <f>_xlfn.CONCAT(Table1[[#This Row],[Time]],":",Table1[[#This Row],[Time to hours]])</f>
        <v>15:0</v>
      </c>
      <c r="F429" t="s">
        <v>1116</v>
      </c>
      <c r="G429" t="s">
        <v>184</v>
      </c>
      <c r="H429" t="s">
        <v>148</v>
      </c>
      <c r="I429" t="s">
        <v>149</v>
      </c>
      <c r="J429" t="s">
        <v>31</v>
      </c>
      <c r="K429">
        <v>7</v>
      </c>
      <c r="L429">
        <v>1</v>
      </c>
      <c r="M429" t="str" cm="1">
        <f t="array" ref="M4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29">
        <f>IF(Table1[[#This Row],[Winning Team]]="Home team",1,0)</f>
        <v>1</v>
      </c>
      <c r="O429" t="s">
        <v>75</v>
      </c>
      <c r="P429" t="str" cm="1">
        <f t="array" ref="P4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29">
        <v>138886</v>
      </c>
      <c r="R429">
        <v>3</v>
      </c>
      <c r="S429">
        <v>0</v>
      </c>
      <c r="T429" t="s">
        <v>180</v>
      </c>
      <c r="U429" t="s">
        <v>179</v>
      </c>
      <c r="V429" t="s">
        <v>113</v>
      </c>
    </row>
    <row r="430" spans="1:22" x14ac:dyDescent="0.3">
      <c r="A430">
        <v>1950</v>
      </c>
      <c r="B430" s="1">
        <v>18457</v>
      </c>
      <c r="C430">
        <v>15</v>
      </c>
      <c r="D430">
        <v>0</v>
      </c>
      <c r="E430" t="str">
        <f>_xlfn.CONCAT(Table1[[#This Row],[Time]],":",Table1[[#This Row],[Time to hours]])</f>
        <v>15:0</v>
      </c>
      <c r="F430" t="s">
        <v>1116</v>
      </c>
      <c r="G430" t="s">
        <v>184</v>
      </c>
      <c r="H430" t="s">
        <v>148</v>
      </c>
      <c r="I430" t="s">
        <v>149</v>
      </c>
      <c r="J430" t="s">
        <v>31</v>
      </c>
      <c r="K430">
        <v>6</v>
      </c>
      <c r="L430">
        <v>1</v>
      </c>
      <c r="M430" t="str" cm="1">
        <f t="array" ref="M4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0">
        <f>IF(Table1[[#This Row],[Winning Team]]="Home team",1,0)</f>
        <v>1</v>
      </c>
      <c r="O430" t="s">
        <v>87</v>
      </c>
      <c r="P430" t="str" cm="1">
        <f t="array" ref="P4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30">
        <v>152772</v>
      </c>
      <c r="R430">
        <v>3</v>
      </c>
      <c r="S430">
        <v>0</v>
      </c>
      <c r="T430" t="s">
        <v>173</v>
      </c>
      <c r="U430" t="s">
        <v>152</v>
      </c>
      <c r="V430" t="s">
        <v>160</v>
      </c>
    </row>
    <row r="431" spans="1:22" x14ac:dyDescent="0.3">
      <c r="A431">
        <v>1950</v>
      </c>
      <c r="B431" s="1">
        <v>18457</v>
      </c>
      <c r="C431">
        <v>15</v>
      </c>
      <c r="D431">
        <v>0</v>
      </c>
      <c r="E431" t="str">
        <f>_xlfn.CONCAT(Table1[[#This Row],[Time]],":",Table1[[#This Row],[Time to hours]])</f>
        <v>15:0</v>
      </c>
      <c r="F431" t="s">
        <v>1116</v>
      </c>
      <c r="G431" t="s">
        <v>184</v>
      </c>
      <c r="H431" t="s">
        <v>161</v>
      </c>
      <c r="I431" t="s">
        <v>162</v>
      </c>
      <c r="J431" t="s">
        <v>47</v>
      </c>
      <c r="K431">
        <v>3</v>
      </c>
      <c r="L431">
        <v>2</v>
      </c>
      <c r="M431" t="str" cm="1">
        <f t="array" ref="M4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1">
        <f>IF(Table1[[#This Row],[Winning Team]]="Home team",1,0)</f>
        <v>1</v>
      </c>
      <c r="O431" t="s">
        <v>75</v>
      </c>
      <c r="P431" t="str" cm="1">
        <f t="array" ref="P4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31">
        <v>7987</v>
      </c>
      <c r="R431">
        <v>1</v>
      </c>
      <c r="S431">
        <v>2</v>
      </c>
      <c r="T431" t="s">
        <v>167</v>
      </c>
      <c r="U431" t="s">
        <v>71</v>
      </c>
      <c r="V431" t="s">
        <v>170</v>
      </c>
    </row>
    <row r="432" spans="1:22" x14ac:dyDescent="0.3">
      <c r="A432">
        <v>1950</v>
      </c>
      <c r="B432" s="1">
        <v>18460</v>
      </c>
      <c r="C432">
        <v>15</v>
      </c>
      <c r="D432">
        <v>0</v>
      </c>
      <c r="E432" t="str">
        <f>_xlfn.CONCAT(Table1[[#This Row],[Time]],":",Table1[[#This Row],[Time to hours]])</f>
        <v>15:0</v>
      </c>
      <c r="F432" t="s">
        <v>1116</v>
      </c>
      <c r="G432" t="s">
        <v>184</v>
      </c>
      <c r="H432" t="s">
        <v>161</v>
      </c>
      <c r="I432" t="s">
        <v>162</v>
      </c>
      <c r="J432" t="s">
        <v>75</v>
      </c>
      <c r="K432">
        <v>3</v>
      </c>
      <c r="L432">
        <v>1</v>
      </c>
      <c r="M432" t="str" cm="1">
        <f t="array" ref="M4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2">
        <f>IF(Table1[[#This Row],[Winning Team]]="Home team",1,0)</f>
        <v>1</v>
      </c>
      <c r="O432" t="s">
        <v>87</v>
      </c>
      <c r="P432" t="str" cm="1">
        <f t="array" ref="P4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32">
        <v>11227</v>
      </c>
      <c r="R432">
        <v>2</v>
      </c>
      <c r="S432">
        <v>0</v>
      </c>
      <c r="T432" t="s">
        <v>154</v>
      </c>
      <c r="U432" t="s">
        <v>163</v>
      </c>
      <c r="V432" t="s">
        <v>179</v>
      </c>
    </row>
    <row r="433" spans="1:22" x14ac:dyDescent="0.3">
      <c r="A433">
        <v>1950</v>
      </c>
      <c r="B433" s="1">
        <v>18460</v>
      </c>
      <c r="C433">
        <v>15</v>
      </c>
      <c r="D433">
        <v>0</v>
      </c>
      <c r="E433" t="str">
        <f>_xlfn.CONCAT(Table1[[#This Row],[Time]],":",Table1[[#This Row],[Time to hours]])</f>
        <v>15:0</v>
      </c>
      <c r="F433" t="s">
        <v>1116</v>
      </c>
      <c r="G433" t="s">
        <v>184</v>
      </c>
      <c r="H433" t="s">
        <v>148</v>
      </c>
      <c r="I433" t="s">
        <v>149</v>
      </c>
      <c r="J433" t="s">
        <v>47</v>
      </c>
      <c r="K433">
        <v>2</v>
      </c>
      <c r="L433">
        <v>1</v>
      </c>
      <c r="M433" t="str" cm="1">
        <f t="array" ref="M4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3">
        <f>IF(Table1[[#This Row],[Winning Team]]="Home team",1,0)</f>
        <v>1</v>
      </c>
      <c r="O433" t="s">
        <v>31</v>
      </c>
      <c r="P433" t="str" cm="1">
        <f t="array" ref="P4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33">
        <v>173850</v>
      </c>
      <c r="R433">
        <v>0</v>
      </c>
      <c r="S433">
        <v>0</v>
      </c>
      <c r="T433" t="s">
        <v>150</v>
      </c>
      <c r="U433" t="s">
        <v>180</v>
      </c>
      <c r="V433" t="s">
        <v>152</v>
      </c>
    </row>
    <row r="434" spans="1:22" x14ac:dyDescent="0.3">
      <c r="A434">
        <v>1954</v>
      </c>
      <c r="B434" s="1">
        <v>19891</v>
      </c>
      <c r="C434">
        <v>18</v>
      </c>
      <c r="D434">
        <v>0</v>
      </c>
      <c r="E434" t="str">
        <f>_xlfn.CONCAT(Table1[[#This Row],[Time]],":",Table1[[#This Row],[Time to hours]])</f>
        <v>18:0</v>
      </c>
      <c r="F434" t="s">
        <v>1117</v>
      </c>
      <c r="G434" t="s">
        <v>35</v>
      </c>
      <c r="H434" t="s">
        <v>185</v>
      </c>
      <c r="I434" t="s">
        <v>186</v>
      </c>
      <c r="J434" t="s">
        <v>47</v>
      </c>
      <c r="K434">
        <v>2</v>
      </c>
      <c r="L434">
        <v>0</v>
      </c>
      <c r="M434" t="str" cm="1">
        <f t="array" ref="M4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4">
        <f>IF(Table1[[#This Row],[Winning Team]]="Home team",1,0)</f>
        <v>1</v>
      </c>
      <c r="O434" t="s">
        <v>99</v>
      </c>
      <c r="P434" t="str" cm="1">
        <f t="array" ref="P4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34">
        <v>20500</v>
      </c>
      <c r="R434">
        <v>0</v>
      </c>
      <c r="S434">
        <v>0</v>
      </c>
      <c r="T434" t="s">
        <v>180</v>
      </c>
      <c r="U434" t="s">
        <v>187</v>
      </c>
      <c r="V434" t="s">
        <v>188</v>
      </c>
    </row>
    <row r="435" spans="1:22" x14ac:dyDescent="0.3">
      <c r="A435">
        <v>1954</v>
      </c>
      <c r="B435" s="1">
        <v>19891</v>
      </c>
      <c r="C435">
        <v>18</v>
      </c>
      <c r="D435">
        <v>0</v>
      </c>
      <c r="E435" t="str">
        <f>_xlfn.CONCAT(Table1[[#This Row],[Time]],":",Table1[[#This Row],[Time to hours]])</f>
        <v>18:0</v>
      </c>
      <c r="F435" t="s">
        <v>1117</v>
      </c>
      <c r="G435" t="s">
        <v>35</v>
      </c>
      <c r="H435" t="s">
        <v>189</v>
      </c>
      <c r="I435" t="s">
        <v>190</v>
      </c>
      <c r="J435" t="s">
        <v>55</v>
      </c>
      <c r="K435">
        <v>1</v>
      </c>
      <c r="L435">
        <v>0</v>
      </c>
      <c r="M435" t="str" cm="1">
        <f t="array" ref="M4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5">
        <f>IF(Table1[[#This Row],[Winning Team]]="Home team",1,0)</f>
        <v>1</v>
      </c>
      <c r="O435" t="s">
        <v>191</v>
      </c>
      <c r="P435" t="str" cm="1">
        <f t="array" ref="P4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435">
        <v>25000</v>
      </c>
      <c r="R435">
        <v>1</v>
      </c>
      <c r="S435">
        <v>0</v>
      </c>
      <c r="T435" t="s">
        <v>192</v>
      </c>
      <c r="U435" t="s">
        <v>159</v>
      </c>
      <c r="V435" t="s">
        <v>193</v>
      </c>
    </row>
    <row r="436" spans="1:22" x14ac:dyDescent="0.3">
      <c r="A436">
        <v>1954</v>
      </c>
      <c r="B436" s="1">
        <v>19891</v>
      </c>
      <c r="C436">
        <v>18</v>
      </c>
      <c r="D436">
        <v>0</v>
      </c>
      <c r="E436" t="str">
        <f>_xlfn.CONCAT(Table1[[#This Row],[Time]],":",Table1[[#This Row],[Time to hours]])</f>
        <v>18:0</v>
      </c>
      <c r="F436" t="s">
        <v>1117</v>
      </c>
      <c r="G436" t="s">
        <v>14</v>
      </c>
      <c r="H436" t="s">
        <v>194</v>
      </c>
      <c r="I436" t="s">
        <v>195</v>
      </c>
      <c r="J436" t="s">
        <v>31</v>
      </c>
      <c r="K436">
        <v>5</v>
      </c>
      <c r="L436">
        <v>0</v>
      </c>
      <c r="M436" t="str" cm="1">
        <f t="array" ref="M4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6">
        <f>IF(Table1[[#This Row],[Winning Team]]="Home team",1,0)</f>
        <v>1</v>
      </c>
      <c r="O436" t="s">
        <v>18</v>
      </c>
      <c r="P436" t="str" cm="1">
        <f t="array" ref="P4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36">
        <v>13470</v>
      </c>
      <c r="R436">
        <v>4</v>
      </c>
      <c r="S436">
        <v>0</v>
      </c>
      <c r="T436" t="s">
        <v>196</v>
      </c>
      <c r="U436" t="s">
        <v>197</v>
      </c>
      <c r="V436" t="s">
        <v>160</v>
      </c>
    </row>
    <row r="437" spans="1:22" x14ac:dyDescent="0.3">
      <c r="A437">
        <v>1954</v>
      </c>
      <c r="B437" s="1">
        <v>19891</v>
      </c>
      <c r="C437">
        <v>18</v>
      </c>
      <c r="D437">
        <v>0</v>
      </c>
      <c r="E437" t="str">
        <f>_xlfn.CONCAT(Table1[[#This Row],[Time]],":",Table1[[#This Row],[Time to hours]])</f>
        <v>18:0</v>
      </c>
      <c r="F437" t="s">
        <v>1117</v>
      </c>
      <c r="G437" t="s">
        <v>14</v>
      </c>
      <c r="H437" t="s">
        <v>198</v>
      </c>
      <c r="I437" t="s">
        <v>199</v>
      </c>
      <c r="J437" t="s">
        <v>30</v>
      </c>
      <c r="K437">
        <v>1</v>
      </c>
      <c r="L437">
        <v>0</v>
      </c>
      <c r="M437" t="str" cm="1">
        <f t="array" ref="M4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7">
        <f>IF(Table1[[#This Row],[Winning Team]]="Home team",1,0)</f>
        <v>1</v>
      </c>
      <c r="O437" t="s">
        <v>17</v>
      </c>
      <c r="P437" t="str" cm="1">
        <f t="array" ref="P4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37">
        <v>16000</v>
      </c>
      <c r="R437">
        <v>1</v>
      </c>
      <c r="S437">
        <v>0</v>
      </c>
      <c r="T437" t="s">
        <v>151</v>
      </c>
      <c r="U437" t="s">
        <v>200</v>
      </c>
      <c r="V437" t="s">
        <v>201</v>
      </c>
    </row>
    <row r="438" spans="1:22" x14ac:dyDescent="0.3">
      <c r="A438">
        <v>1954</v>
      </c>
      <c r="B438" s="1">
        <v>19892</v>
      </c>
      <c r="C438">
        <v>18</v>
      </c>
      <c r="D438">
        <v>0</v>
      </c>
      <c r="E438" t="str">
        <f>_xlfn.CONCAT(Table1[[#This Row],[Time]],":",Table1[[#This Row],[Time to hours]])</f>
        <v>18:0</v>
      </c>
      <c r="F438" t="s">
        <v>1117</v>
      </c>
      <c r="G438" t="s">
        <v>29</v>
      </c>
      <c r="H438" t="s">
        <v>185</v>
      </c>
      <c r="I438" t="s">
        <v>186</v>
      </c>
      <c r="J438" t="s">
        <v>202</v>
      </c>
      <c r="K438">
        <v>4</v>
      </c>
      <c r="L438">
        <v>1</v>
      </c>
      <c r="M438" t="str" cm="1">
        <f t="array" ref="M4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8">
        <f>IF(Table1[[#This Row],[Winning Team]]="Home team",1,0)</f>
        <v>1</v>
      </c>
      <c r="O438" t="s">
        <v>203</v>
      </c>
      <c r="P438" t="str" cm="1">
        <f t="array" ref="P4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38">
        <v>28000</v>
      </c>
      <c r="R438">
        <v>1</v>
      </c>
      <c r="S438">
        <v>1</v>
      </c>
      <c r="T438" t="s">
        <v>160</v>
      </c>
      <c r="U438" t="s">
        <v>204</v>
      </c>
      <c r="V438" t="s">
        <v>205</v>
      </c>
    </row>
    <row r="439" spans="1:22" x14ac:dyDescent="0.3">
      <c r="A439">
        <v>1954</v>
      </c>
      <c r="B439" s="1">
        <v>19892</v>
      </c>
      <c r="C439">
        <v>18</v>
      </c>
      <c r="D439">
        <v>0</v>
      </c>
      <c r="E439" t="str">
        <f>_xlfn.CONCAT(Table1[[#This Row],[Time]],":",Table1[[#This Row],[Time to hours]])</f>
        <v>18:0</v>
      </c>
      <c r="F439" t="s">
        <v>1117</v>
      </c>
      <c r="G439" t="s">
        <v>29</v>
      </c>
      <c r="H439" t="s">
        <v>189</v>
      </c>
      <c r="I439" t="s">
        <v>190</v>
      </c>
      <c r="J439" t="s">
        <v>61</v>
      </c>
      <c r="K439">
        <v>9</v>
      </c>
      <c r="L439">
        <v>0</v>
      </c>
      <c r="M439" t="str" cm="1">
        <f t="array" ref="M4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39">
        <f>IF(Table1[[#This Row],[Winning Team]]="Home team",1,0)</f>
        <v>1</v>
      </c>
      <c r="O439" t="s">
        <v>206</v>
      </c>
      <c r="P439" t="str" cm="1">
        <f t="array" ref="P4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39">
        <v>13000</v>
      </c>
      <c r="R439">
        <v>4</v>
      </c>
      <c r="S439">
        <v>0</v>
      </c>
      <c r="T439" t="s">
        <v>207</v>
      </c>
      <c r="U439" t="s">
        <v>208</v>
      </c>
      <c r="V439" t="s">
        <v>209</v>
      </c>
    </row>
    <row r="440" spans="1:22" x14ac:dyDescent="0.3">
      <c r="A440">
        <v>1954</v>
      </c>
      <c r="B440" s="1">
        <v>19892</v>
      </c>
      <c r="C440">
        <v>17</v>
      </c>
      <c r="D440">
        <v>50</v>
      </c>
      <c r="E440" t="str">
        <f>_xlfn.CONCAT(Table1[[#This Row],[Time]],":",Table1[[#This Row],[Time to hours]])</f>
        <v>17:50</v>
      </c>
      <c r="F440" t="s">
        <v>1117</v>
      </c>
      <c r="G440" t="s">
        <v>22</v>
      </c>
      <c r="H440" t="s">
        <v>198</v>
      </c>
      <c r="I440" t="s">
        <v>199</v>
      </c>
      <c r="J440" t="s">
        <v>68</v>
      </c>
      <c r="K440">
        <v>2</v>
      </c>
      <c r="L440">
        <v>1</v>
      </c>
      <c r="M440" t="str" cm="1">
        <f t="array" ref="M4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0">
        <f>IF(Table1[[#This Row],[Winning Team]]="Home team",1,0)</f>
        <v>1</v>
      </c>
      <c r="O440" t="s">
        <v>93</v>
      </c>
      <c r="P440" t="str" cm="1">
        <f t="array" ref="P4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440">
        <v>43000</v>
      </c>
      <c r="R440">
        <v>1</v>
      </c>
      <c r="S440">
        <v>1</v>
      </c>
      <c r="T440" t="s">
        <v>159</v>
      </c>
      <c r="U440" t="s">
        <v>201</v>
      </c>
      <c r="V440" t="s">
        <v>175</v>
      </c>
    </row>
    <row r="441" spans="1:22" x14ac:dyDescent="0.3">
      <c r="A441">
        <v>1954</v>
      </c>
      <c r="B441" s="1">
        <v>19894</v>
      </c>
      <c r="C441">
        <v>16</v>
      </c>
      <c r="D441">
        <v>50</v>
      </c>
      <c r="E441" t="str">
        <f>_xlfn.CONCAT(Table1[[#This Row],[Time]],":",Table1[[#This Row],[Time to hours]])</f>
        <v>16:50</v>
      </c>
      <c r="F441" t="s">
        <v>1117</v>
      </c>
      <c r="G441" t="s">
        <v>35</v>
      </c>
      <c r="H441" t="s">
        <v>210</v>
      </c>
      <c r="I441" t="s">
        <v>211</v>
      </c>
      <c r="J441" t="s">
        <v>47</v>
      </c>
      <c r="K441">
        <v>7</v>
      </c>
      <c r="L441">
        <v>0</v>
      </c>
      <c r="M441" t="str" cm="1">
        <f t="array" ref="M4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1">
        <f>IF(Table1[[#This Row],[Winning Team]]="Home team",1,0)</f>
        <v>1</v>
      </c>
      <c r="O441" t="s">
        <v>191</v>
      </c>
      <c r="P441" t="str" cm="1">
        <f t="array" ref="P4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41">
        <v>34000</v>
      </c>
      <c r="R441">
        <v>2</v>
      </c>
      <c r="S441">
        <v>0</v>
      </c>
      <c r="T441" t="s">
        <v>215</v>
      </c>
      <c r="U441" t="s">
        <v>196</v>
      </c>
      <c r="V441" t="s">
        <v>216</v>
      </c>
    </row>
    <row r="442" spans="1:22" x14ac:dyDescent="0.3">
      <c r="A442">
        <v>1954</v>
      </c>
      <c r="B442" s="1">
        <v>19894</v>
      </c>
      <c r="C442">
        <v>17</v>
      </c>
      <c r="D442">
        <v>0</v>
      </c>
      <c r="E442" t="str">
        <f>_xlfn.CONCAT(Table1[[#This Row],[Time]],":",Table1[[#This Row],[Time to hours]])</f>
        <v>17:0</v>
      </c>
      <c r="F442" t="s">
        <v>1117</v>
      </c>
      <c r="G442" t="s">
        <v>35</v>
      </c>
      <c r="H442" t="s">
        <v>189</v>
      </c>
      <c r="I442" t="s">
        <v>190</v>
      </c>
      <c r="J442" t="s">
        <v>55</v>
      </c>
      <c r="K442">
        <v>5</v>
      </c>
      <c r="L442">
        <v>0</v>
      </c>
      <c r="M442" t="str" cm="1">
        <f t="array" ref="M4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2">
        <f>IF(Table1[[#This Row],[Winning Team]]="Home team",1,0)</f>
        <v>1</v>
      </c>
      <c r="O442" t="s">
        <v>99</v>
      </c>
      <c r="P442" t="str" cm="1">
        <f t="array" ref="P4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442">
        <v>26000</v>
      </c>
      <c r="R442">
        <v>4</v>
      </c>
      <c r="S442">
        <v>0</v>
      </c>
      <c r="T442" t="s">
        <v>217</v>
      </c>
      <c r="U442" t="s">
        <v>218</v>
      </c>
      <c r="V442" t="s">
        <v>193</v>
      </c>
    </row>
    <row r="443" spans="1:22" x14ac:dyDescent="0.3">
      <c r="A443">
        <v>1954</v>
      </c>
      <c r="B443" s="1">
        <v>19894</v>
      </c>
      <c r="C443">
        <v>17</v>
      </c>
      <c r="D443">
        <v>10</v>
      </c>
      <c r="E443" t="str">
        <f>_xlfn.CONCAT(Table1[[#This Row],[Time]],":",Table1[[#This Row],[Time to hours]])</f>
        <v>17:10</v>
      </c>
      <c r="F443" t="s">
        <v>1117</v>
      </c>
      <c r="G443" t="s">
        <v>14</v>
      </c>
      <c r="H443" t="s">
        <v>194</v>
      </c>
      <c r="I443" t="s">
        <v>195</v>
      </c>
      <c r="J443" t="s">
        <v>17</v>
      </c>
      <c r="K443">
        <v>3</v>
      </c>
      <c r="L443">
        <v>2</v>
      </c>
      <c r="M443" t="str" cm="1">
        <f t="array" ref="M4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3">
        <f>IF(Table1[[#This Row],[Winning Team]]="Home team",1,0)</f>
        <v>1</v>
      </c>
      <c r="O443" t="s">
        <v>18</v>
      </c>
      <c r="P443" t="str" cm="1">
        <f t="array" ref="P4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43">
        <v>19000</v>
      </c>
      <c r="R443">
        <v>1</v>
      </c>
      <c r="S443">
        <v>0</v>
      </c>
      <c r="T443" t="s">
        <v>201</v>
      </c>
      <c r="U443" t="s">
        <v>192</v>
      </c>
      <c r="V443" t="s">
        <v>200</v>
      </c>
    </row>
    <row r="444" spans="1:22" x14ac:dyDescent="0.3">
      <c r="A444">
        <v>1954</v>
      </c>
      <c r="B444" s="1">
        <v>19895</v>
      </c>
      <c r="C444">
        <v>16</v>
      </c>
      <c r="D444">
        <v>50</v>
      </c>
      <c r="E444" t="str">
        <f>_xlfn.CONCAT(Table1[[#This Row],[Time]],":",Table1[[#This Row],[Time to hours]])</f>
        <v>16:50</v>
      </c>
      <c r="F444" t="s">
        <v>1117</v>
      </c>
      <c r="G444" t="s">
        <v>29</v>
      </c>
      <c r="H444" t="s">
        <v>210</v>
      </c>
      <c r="I444" t="s">
        <v>211</v>
      </c>
      <c r="J444" t="s">
        <v>61</v>
      </c>
      <c r="K444">
        <v>8</v>
      </c>
      <c r="L444">
        <v>3</v>
      </c>
      <c r="M444" t="str" cm="1">
        <f t="array" ref="M4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4">
        <f>IF(Table1[[#This Row],[Winning Team]]="Home team",1,0)</f>
        <v>1</v>
      </c>
      <c r="O444" t="s">
        <v>202</v>
      </c>
      <c r="P444" t="str" cm="1">
        <f t="array" ref="P4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44">
        <v>56000</v>
      </c>
      <c r="R444">
        <v>3</v>
      </c>
      <c r="S444">
        <v>1</v>
      </c>
      <c r="T444" t="s">
        <v>187</v>
      </c>
      <c r="U444" t="s">
        <v>188</v>
      </c>
      <c r="V444" t="s">
        <v>151</v>
      </c>
    </row>
    <row r="445" spans="1:22" x14ac:dyDescent="0.3">
      <c r="A445">
        <v>1954</v>
      </c>
      <c r="B445" s="1">
        <v>19895</v>
      </c>
      <c r="C445">
        <v>17</v>
      </c>
      <c r="D445">
        <v>0</v>
      </c>
      <c r="E445" t="str">
        <f>_xlfn.CONCAT(Table1[[#This Row],[Time]],":",Table1[[#This Row],[Time to hours]])</f>
        <v>17:0</v>
      </c>
      <c r="F445" t="s">
        <v>1117</v>
      </c>
      <c r="G445" t="s">
        <v>29</v>
      </c>
      <c r="H445" t="s">
        <v>194</v>
      </c>
      <c r="I445" t="s">
        <v>195</v>
      </c>
      <c r="J445" t="s">
        <v>203</v>
      </c>
      <c r="K445">
        <v>7</v>
      </c>
      <c r="L445">
        <v>0</v>
      </c>
      <c r="M445" t="str" cm="1">
        <f t="array" ref="M4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5">
        <f>IF(Table1[[#This Row],[Winning Team]]="Home team",1,0)</f>
        <v>1</v>
      </c>
      <c r="O445" t="s">
        <v>206</v>
      </c>
      <c r="P445" t="str" cm="1">
        <f t="array" ref="P4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Turkey</v>
      </c>
      <c r="Q445">
        <v>4000</v>
      </c>
      <c r="R445">
        <v>4</v>
      </c>
      <c r="S445">
        <v>0</v>
      </c>
      <c r="T445" t="s">
        <v>175</v>
      </c>
      <c r="U445" t="s">
        <v>215</v>
      </c>
      <c r="V445" t="s">
        <v>197</v>
      </c>
    </row>
    <row r="446" spans="1:22" x14ac:dyDescent="0.3">
      <c r="A446">
        <v>1954</v>
      </c>
      <c r="B446" s="1">
        <v>19895</v>
      </c>
      <c r="C446">
        <v>17</v>
      </c>
      <c r="D446">
        <v>10</v>
      </c>
      <c r="E446" t="str">
        <f>_xlfn.CONCAT(Table1[[#This Row],[Time]],":",Table1[[#This Row],[Time to hours]])</f>
        <v>17:10</v>
      </c>
      <c r="F446" t="s">
        <v>1117</v>
      </c>
      <c r="G446" t="s">
        <v>22</v>
      </c>
      <c r="H446" t="s">
        <v>185</v>
      </c>
      <c r="I446" t="s">
        <v>186</v>
      </c>
      <c r="J446" t="s">
        <v>153</v>
      </c>
      <c r="K446">
        <v>2</v>
      </c>
      <c r="L446">
        <v>0</v>
      </c>
      <c r="M446" t="str" cm="1">
        <f t="array" ref="M4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6">
        <f>IF(Table1[[#This Row],[Winning Team]]="Home team",1,0)</f>
        <v>1</v>
      </c>
      <c r="O446" t="s">
        <v>68</v>
      </c>
      <c r="P446" t="str" cm="1">
        <f t="array" ref="P4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446">
        <v>43500</v>
      </c>
      <c r="R446">
        <v>1</v>
      </c>
      <c r="S446">
        <v>0</v>
      </c>
      <c r="T446" t="s">
        <v>204</v>
      </c>
      <c r="U446" t="s">
        <v>160</v>
      </c>
      <c r="V446" t="s">
        <v>217</v>
      </c>
    </row>
    <row r="447" spans="1:22" x14ac:dyDescent="0.3">
      <c r="A447">
        <v>1954</v>
      </c>
      <c r="B447" s="1">
        <v>19895</v>
      </c>
      <c r="C447">
        <v>17</v>
      </c>
      <c r="D447">
        <v>0</v>
      </c>
      <c r="E447" t="str">
        <f>_xlfn.CONCAT(Table1[[#This Row],[Time]],":",Table1[[#This Row],[Time to hours]])</f>
        <v>17:0</v>
      </c>
      <c r="F447" t="s">
        <v>1117</v>
      </c>
      <c r="G447" t="s">
        <v>22</v>
      </c>
      <c r="H447" t="s">
        <v>220</v>
      </c>
      <c r="I447" t="s">
        <v>221</v>
      </c>
      <c r="J447" t="s">
        <v>93</v>
      </c>
      <c r="K447">
        <v>4</v>
      </c>
      <c r="L447">
        <v>1</v>
      </c>
      <c r="M447" t="str" cm="1">
        <f t="array" ref="M4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7">
        <f>IF(Table1[[#This Row],[Winning Team]]="Home team",1,0)</f>
        <v>1</v>
      </c>
      <c r="O447" t="s">
        <v>25</v>
      </c>
      <c r="P447" t="str" cm="1">
        <f t="array" ref="P4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447">
        <v>24000</v>
      </c>
      <c r="R447">
        <v>1</v>
      </c>
      <c r="S447">
        <v>0</v>
      </c>
      <c r="T447" t="s">
        <v>209</v>
      </c>
      <c r="U447" t="s">
        <v>207</v>
      </c>
      <c r="V447" t="s">
        <v>212</v>
      </c>
    </row>
    <row r="448" spans="1:22" x14ac:dyDescent="0.3">
      <c r="A448">
        <v>1954</v>
      </c>
      <c r="B448" s="1">
        <v>19898</v>
      </c>
      <c r="C448">
        <v>18</v>
      </c>
      <c r="D448">
        <v>0</v>
      </c>
      <c r="E448" t="str">
        <f>_xlfn.CONCAT(Table1[[#This Row],[Time]],":",Table1[[#This Row],[Time to hours]])</f>
        <v>18:0</v>
      </c>
      <c r="F448" t="s">
        <v>1117</v>
      </c>
      <c r="G448" t="s">
        <v>29</v>
      </c>
      <c r="H448" t="s">
        <v>189</v>
      </c>
      <c r="I448" t="s">
        <v>190</v>
      </c>
      <c r="J448" t="s">
        <v>202</v>
      </c>
      <c r="K448">
        <v>7</v>
      </c>
      <c r="L448">
        <v>2</v>
      </c>
      <c r="M448" t="str" cm="1">
        <f t="array" ref="M4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8">
        <f>IF(Table1[[#This Row],[Winning Team]]="Home team",1,0)</f>
        <v>1</v>
      </c>
      <c r="O448" t="s">
        <v>203</v>
      </c>
      <c r="P448" t="str" cm="1">
        <f t="array" ref="P4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48">
        <v>17000</v>
      </c>
      <c r="R448">
        <v>3</v>
      </c>
      <c r="S448">
        <v>1</v>
      </c>
      <c r="T448" t="s">
        <v>207</v>
      </c>
      <c r="U448" t="s">
        <v>219</v>
      </c>
      <c r="V448" t="s">
        <v>218</v>
      </c>
    </row>
    <row r="449" spans="1:22" x14ac:dyDescent="0.3">
      <c r="A449">
        <v>1954</v>
      </c>
      <c r="B449" s="1">
        <v>19898</v>
      </c>
      <c r="C449">
        <v>18</v>
      </c>
      <c r="D449">
        <v>0</v>
      </c>
      <c r="E449" t="str">
        <f>_xlfn.CONCAT(Table1[[#This Row],[Time]],":",Table1[[#This Row],[Time to hours]])</f>
        <v>18:0</v>
      </c>
      <c r="F449" t="s">
        <v>1117</v>
      </c>
      <c r="G449" t="s">
        <v>22</v>
      </c>
      <c r="H449" t="s">
        <v>210</v>
      </c>
      <c r="I449" t="s">
        <v>211</v>
      </c>
      <c r="J449" t="s">
        <v>68</v>
      </c>
      <c r="K449">
        <v>4</v>
      </c>
      <c r="L449">
        <v>1</v>
      </c>
      <c r="M449" t="str" cm="1">
        <f t="array" ref="M4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49">
        <f>IF(Table1[[#This Row],[Winning Team]]="Home team",1,0)</f>
        <v>1</v>
      </c>
      <c r="O449" t="s">
        <v>93</v>
      </c>
      <c r="P449" t="str" cm="1">
        <f t="array" ref="P4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449">
        <v>30000</v>
      </c>
      <c r="R449">
        <v>1</v>
      </c>
      <c r="S449">
        <v>0</v>
      </c>
      <c r="T449" t="s">
        <v>151</v>
      </c>
      <c r="U449" t="s">
        <v>160</v>
      </c>
      <c r="V449" t="s">
        <v>187</v>
      </c>
    </row>
    <row r="450" spans="1:22" x14ac:dyDescent="0.3">
      <c r="A450">
        <v>1954</v>
      </c>
      <c r="B450" s="1">
        <v>19901</v>
      </c>
      <c r="C450">
        <v>17</v>
      </c>
      <c r="D450">
        <v>0</v>
      </c>
      <c r="E450" t="str">
        <f>_xlfn.CONCAT(Table1[[#This Row],[Time]],":",Table1[[#This Row],[Time to hours]])</f>
        <v>17:0</v>
      </c>
      <c r="F450" t="s">
        <v>1117</v>
      </c>
      <c r="G450" t="s">
        <v>102</v>
      </c>
      <c r="H450" t="s">
        <v>210</v>
      </c>
      <c r="I450" t="s">
        <v>211</v>
      </c>
      <c r="J450" t="s">
        <v>47</v>
      </c>
      <c r="K450">
        <v>4</v>
      </c>
      <c r="L450">
        <v>2</v>
      </c>
      <c r="M450" t="str" cm="1">
        <f t="array" ref="M4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0">
        <f>IF(Table1[[#This Row],[Winning Team]]="Home team",1,0)</f>
        <v>1</v>
      </c>
      <c r="O450" t="s">
        <v>153</v>
      </c>
      <c r="P450" t="str" cm="1">
        <f t="array" ref="P4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50">
        <v>28000</v>
      </c>
      <c r="R450">
        <v>2</v>
      </c>
      <c r="S450">
        <v>1</v>
      </c>
      <c r="T450" t="s">
        <v>209</v>
      </c>
      <c r="U450" t="s">
        <v>217</v>
      </c>
      <c r="V450" t="s">
        <v>215</v>
      </c>
    </row>
    <row r="451" spans="1:22" x14ac:dyDescent="0.3">
      <c r="A451">
        <v>1954</v>
      </c>
      <c r="B451" s="1">
        <v>19901</v>
      </c>
      <c r="C451">
        <v>17</v>
      </c>
      <c r="D451">
        <v>0</v>
      </c>
      <c r="E451" t="str">
        <f>_xlfn.CONCAT(Table1[[#This Row],[Time]],":",Table1[[#This Row],[Time to hours]])</f>
        <v>17:0</v>
      </c>
      <c r="F451" t="s">
        <v>1117</v>
      </c>
      <c r="G451" t="s">
        <v>102</v>
      </c>
      <c r="H451" t="s">
        <v>198</v>
      </c>
      <c r="I451" t="s">
        <v>199</v>
      </c>
      <c r="J451" t="s">
        <v>55</v>
      </c>
      <c r="K451">
        <v>7</v>
      </c>
      <c r="L451">
        <v>5</v>
      </c>
      <c r="M451" t="str" cm="1">
        <f t="array" ref="M4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1">
        <f>IF(Table1[[#This Row],[Winning Team]]="Home team",1,0)</f>
        <v>1</v>
      </c>
      <c r="O451" t="s">
        <v>68</v>
      </c>
      <c r="P451" t="str" cm="1">
        <f t="array" ref="P4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451">
        <v>35000</v>
      </c>
      <c r="R451">
        <v>5</v>
      </c>
      <c r="S451">
        <v>4</v>
      </c>
      <c r="T451" t="s">
        <v>219</v>
      </c>
      <c r="U451" t="s">
        <v>201</v>
      </c>
      <c r="V451" t="s">
        <v>212</v>
      </c>
    </row>
    <row r="452" spans="1:22" x14ac:dyDescent="0.3">
      <c r="A452">
        <v>1954</v>
      </c>
      <c r="B452" s="1">
        <v>19902</v>
      </c>
      <c r="C452">
        <v>17</v>
      </c>
      <c r="D452">
        <v>0</v>
      </c>
      <c r="E452" t="str">
        <f>_xlfn.CONCAT(Table1[[#This Row],[Time]],":",Table1[[#This Row],[Time to hours]])</f>
        <v>17:0</v>
      </c>
      <c r="F452" t="s">
        <v>1117</v>
      </c>
      <c r="G452" t="s">
        <v>102</v>
      </c>
      <c r="H452" t="s">
        <v>194</v>
      </c>
      <c r="I452" t="s">
        <v>195</v>
      </c>
      <c r="J452" t="s">
        <v>202</v>
      </c>
      <c r="K452">
        <v>2</v>
      </c>
      <c r="L452">
        <v>0</v>
      </c>
      <c r="M452" t="str" cm="1">
        <f t="array" ref="M4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2">
        <f>IF(Table1[[#This Row],[Winning Team]]="Home team",1,0)</f>
        <v>1</v>
      </c>
      <c r="O452" t="s">
        <v>30</v>
      </c>
      <c r="P452" t="str" cm="1">
        <f t="array" ref="P4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52">
        <v>17000</v>
      </c>
      <c r="R452">
        <v>1</v>
      </c>
      <c r="S452">
        <v>0</v>
      </c>
      <c r="T452" t="s">
        <v>204</v>
      </c>
      <c r="U452" t="s">
        <v>192</v>
      </c>
      <c r="V452" t="s">
        <v>213</v>
      </c>
    </row>
    <row r="453" spans="1:22" x14ac:dyDescent="0.3">
      <c r="A453">
        <v>1954</v>
      </c>
      <c r="B453" s="1">
        <v>19902</v>
      </c>
      <c r="C453">
        <v>17</v>
      </c>
      <c r="D453">
        <v>0</v>
      </c>
      <c r="E453" t="str">
        <f>_xlfn.CONCAT(Table1[[#This Row],[Time]],":",Table1[[#This Row],[Time to hours]])</f>
        <v>17:0</v>
      </c>
      <c r="F453" t="s">
        <v>1117</v>
      </c>
      <c r="G453" t="s">
        <v>102</v>
      </c>
      <c r="H453" t="s">
        <v>185</v>
      </c>
      <c r="I453" t="s">
        <v>186</v>
      </c>
      <c r="J453" t="s">
        <v>61</v>
      </c>
      <c r="K453">
        <v>4</v>
      </c>
      <c r="L453">
        <v>2</v>
      </c>
      <c r="M453" t="str" cm="1">
        <f t="array" ref="M4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3">
        <f>IF(Table1[[#This Row],[Winning Team]]="Home team",1,0)</f>
        <v>1</v>
      </c>
      <c r="O453" t="s">
        <v>31</v>
      </c>
      <c r="P453" t="str" cm="1">
        <f t="array" ref="P4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53">
        <v>40000</v>
      </c>
      <c r="R453">
        <v>2</v>
      </c>
      <c r="S453">
        <v>1</v>
      </c>
      <c r="T453" t="s">
        <v>180</v>
      </c>
      <c r="U453" t="s">
        <v>187</v>
      </c>
      <c r="V453" t="s">
        <v>196</v>
      </c>
    </row>
    <row r="454" spans="1:22" x14ac:dyDescent="0.3">
      <c r="A454">
        <v>1954</v>
      </c>
      <c r="B454" s="1">
        <v>19905</v>
      </c>
      <c r="C454">
        <v>18</v>
      </c>
      <c r="D454">
        <v>0</v>
      </c>
      <c r="E454" t="str">
        <f>_xlfn.CONCAT(Table1[[#This Row],[Time]],":",Table1[[#This Row],[Time to hours]])</f>
        <v>18:0</v>
      </c>
      <c r="F454" t="s">
        <v>1117</v>
      </c>
      <c r="G454" t="s">
        <v>50</v>
      </c>
      <c r="H454" t="s">
        <v>210</v>
      </c>
      <c r="I454" t="s">
        <v>211</v>
      </c>
      <c r="J454" t="s">
        <v>202</v>
      </c>
      <c r="K454">
        <v>6</v>
      </c>
      <c r="L454">
        <v>1</v>
      </c>
      <c r="M454" t="str" cm="1">
        <f t="array" ref="M4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4">
        <f>IF(Table1[[#This Row],[Winning Team]]="Home team",1,0)</f>
        <v>1</v>
      </c>
      <c r="O454" t="s">
        <v>55</v>
      </c>
      <c r="P454" t="str" cm="1">
        <f t="array" ref="P4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54">
        <v>58000</v>
      </c>
      <c r="R454">
        <v>1</v>
      </c>
      <c r="S454">
        <v>0</v>
      </c>
      <c r="T454" t="s">
        <v>215</v>
      </c>
      <c r="U454" t="s">
        <v>180</v>
      </c>
      <c r="V454" t="s">
        <v>213</v>
      </c>
    </row>
    <row r="455" spans="1:22" x14ac:dyDescent="0.3">
      <c r="A455">
        <v>1954</v>
      </c>
      <c r="B455" s="1">
        <v>19905</v>
      </c>
      <c r="C455">
        <v>18</v>
      </c>
      <c r="D455">
        <v>0</v>
      </c>
      <c r="E455" t="str">
        <f>_xlfn.CONCAT(Table1[[#This Row],[Time]],":",Table1[[#This Row],[Time to hours]])</f>
        <v>18:0</v>
      </c>
      <c r="F455" t="s">
        <v>1117</v>
      </c>
      <c r="G455" t="s">
        <v>50</v>
      </c>
      <c r="H455" t="s">
        <v>198</v>
      </c>
      <c r="I455" t="s">
        <v>199</v>
      </c>
      <c r="J455" t="s">
        <v>61</v>
      </c>
      <c r="K455">
        <v>4</v>
      </c>
      <c r="L455">
        <v>2</v>
      </c>
      <c r="M455" t="str" cm="1">
        <f t="array" ref="M4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5">
        <f>IF(Table1[[#This Row],[Winning Team]]="Home team",1,0)</f>
        <v>1</v>
      </c>
      <c r="O455" t="s">
        <v>47</v>
      </c>
      <c r="P455" t="str" cm="1">
        <f t="array" ref="P4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55">
        <v>45000</v>
      </c>
      <c r="R455">
        <v>0</v>
      </c>
      <c r="S455">
        <v>0</v>
      </c>
      <c r="T455" t="s">
        <v>151</v>
      </c>
      <c r="U455" t="s">
        <v>219</v>
      </c>
      <c r="V455" t="s">
        <v>207</v>
      </c>
    </row>
    <row r="456" spans="1:22" x14ac:dyDescent="0.3">
      <c r="A456">
        <v>1954</v>
      </c>
      <c r="B456" s="1">
        <v>19908</v>
      </c>
      <c r="C456">
        <v>17</v>
      </c>
      <c r="D456">
        <v>0</v>
      </c>
      <c r="E456" t="str">
        <f>_xlfn.CONCAT(Table1[[#This Row],[Time]],":",Table1[[#This Row],[Time to hours]])</f>
        <v>17:0</v>
      </c>
      <c r="F456" t="s">
        <v>1117</v>
      </c>
      <c r="G456" t="s">
        <v>104</v>
      </c>
      <c r="H456" t="s">
        <v>189</v>
      </c>
      <c r="I456" t="s">
        <v>190</v>
      </c>
      <c r="J456" t="s">
        <v>55</v>
      </c>
      <c r="K456">
        <v>3</v>
      </c>
      <c r="L456">
        <v>1</v>
      </c>
      <c r="M456" t="str" cm="1">
        <f t="array" ref="M4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6">
        <f>IF(Table1[[#This Row],[Winning Team]]="Home team",1,0)</f>
        <v>1</v>
      </c>
      <c r="O456" t="s">
        <v>47</v>
      </c>
      <c r="P456" t="str" cm="1">
        <f t="array" ref="P4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456">
        <v>32000</v>
      </c>
      <c r="R456">
        <v>1</v>
      </c>
      <c r="S456">
        <v>1</v>
      </c>
      <c r="T456" t="s">
        <v>196</v>
      </c>
      <c r="U456" t="s">
        <v>204</v>
      </c>
      <c r="V456" t="s">
        <v>180</v>
      </c>
    </row>
    <row r="457" spans="1:22" x14ac:dyDescent="0.3">
      <c r="A457">
        <v>1954</v>
      </c>
      <c r="B457" s="1">
        <v>19909</v>
      </c>
      <c r="C457">
        <v>17</v>
      </c>
      <c r="D457">
        <v>0</v>
      </c>
      <c r="E457" t="str">
        <f>_xlfn.CONCAT(Table1[[#This Row],[Time]],":",Table1[[#This Row],[Time to hours]])</f>
        <v>17:0</v>
      </c>
      <c r="F457" t="s">
        <v>1117</v>
      </c>
      <c r="G457" t="s">
        <v>51</v>
      </c>
      <c r="H457" t="s">
        <v>185</v>
      </c>
      <c r="I457" t="s">
        <v>186</v>
      </c>
      <c r="J457" t="s">
        <v>202</v>
      </c>
      <c r="K457">
        <v>3</v>
      </c>
      <c r="L457">
        <v>2</v>
      </c>
      <c r="M457" t="str" cm="1">
        <f t="array" ref="M4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7">
        <f>IF(Table1[[#This Row],[Winning Team]]="Home team",1,0)</f>
        <v>1</v>
      </c>
      <c r="O457" t="s">
        <v>61</v>
      </c>
      <c r="P457" t="str" cm="1">
        <f t="array" ref="P4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57">
        <v>62500</v>
      </c>
      <c r="R457">
        <v>2</v>
      </c>
      <c r="S457">
        <v>2</v>
      </c>
      <c r="T457" t="s">
        <v>187</v>
      </c>
      <c r="U457" t="s">
        <v>215</v>
      </c>
      <c r="V457" t="s">
        <v>151</v>
      </c>
    </row>
    <row r="458" spans="1:22" x14ac:dyDescent="0.3">
      <c r="A458">
        <v>1958</v>
      </c>
      <c r="B458" s="1">
        <v>21344</v>
      </c>
      <c r="C458">
        <v>14</v>
      </c>
      <c r="D458">
        <v>0</v>
      </c>
      <c r="E458" t="str">
        <f>_xlfn.CONCAT(Table1[[#This Row],[Time]],":",Table1[[#This Row],[Time to hours]])</f>
        <v>14:0</v>
      </c>
      <c r="F458" t="s">
        <v>1116</v>
      </c>
      <c r="G458" t="s">
        <v>35</v>
      </c>
      <c r="H458" t="s">
        <v>222</v>
      </c>
      <c r="I458" t="s">
        <v>223</v>
      </c>
      <c r="J458" t="s">
        <v>75</v>
      </c>
      <c r="K458">
        <v>3</v>
      </c>
      <c r="L458">
        <v>0</v>
      </c>
      <c r="M458" t="str" cm="1">
        <f t="array" ref="M4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8">
        <f>IF(Table1[[#This Row],[Winning Team]]="Home team",1,0)</f>
        <v>1</v>
      </c>
      <c r="O458" t="s">
        <v>18</v>
      </c>
      <c r="P458" t="str" cm="1">
        <f t="array" ref="P4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58">
        <v>34107</v>
      </c>
      <c r="R458">
        <v>1</v>
      </c>
      <c r="S458">
        <v>0</v>
      </c>
      <c r="T458" t="s">
        <v>224</v>
      </c>
      <c r="U458" t="s">
        <v>225</v>
      </c>
      <c r="V458" t="s">
        <v>226</v>
      </c>
    </row>
    <row r="459" spans="1:22" x14ac:dyDescent="0.3">
      <c r="A459">
        <v>1958</v>
      </c>
      <c r="B459" s="1">
        <v>21344</v>
      </c>
      <c r="C459">
        <v>19</v>
      </c>
      <c r="D459">
        <v>0</v>
      </c>
      <c r="E459" t="str">
        <f>_xlfn.CONCAT(Table1[[#This Row],[Time]],":",Table1[[#This Row],[Time to hours]])</f>
        <v>19:0</v>
      </c>
      <c r="F459" t="s">
        <v>1117</v>
      </c>
      <c r="G459" t="s">
        <v>29</v>
      </c>
      <c r="H459" t="s">
        <v>241</v>
      </c>
      <c r="I459" t="s">
        <v>242</v>
      </c>
      <c r="J459" t="s">
        <v>17</v>
      </c>
      <c r="K459">
        <v>7</v>
      </c>
      <c r="L459">
        <v>3</v>
      </c>
      <c r="M459" t="str" cm="1">
        <f t="array" ref="M4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59">
        <f>IF(Table1[[#This Row],[Winning Team]]="Home team",1,0)</f>
        <v>1</v>
      </c>
      <c r="O459" t="s">
        <v>45</v>
      </c>
      <c r="P459" t="str" cm="1">
        <f t="array" ref="P4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59">
        <v>16518</v>
      </c>
      <c r="R459">
        <v>2</v>
      </c>
      <c r="S459">
        <v>2</v>
      </c>
      <c r="T459" t="s">
        <v>243</v>
      </c>
      <c r="U459" t="s">
        <v>151</v>
      </c>
      <c r="V459" t="s">
        <v>244</v>
      </c>
    </row>
    <row r="460" spans="1:22" x14ac:dyDescent="0.3">
      <c r="A460">
        <v>1958</v>
      </c>
      <c r="B460" s="1">
        <v>21344</v>
      </c>
      <c r="C460">
        <v>19</v>
      </c>
      <c r="D460">
        <v>0</v>
      </c>
      <c r="E460" t="str">
        <f>_xlfn.CONCAT(Table1[[#This Row],[Time]],":",Table1[[#This Row],[Time to hours]])</f>
        <v>19:0</v>
      </c>
      <c r="F460" t="s">
        <v>1117</v>
      </c>
      <c r="G460" t="s">
        <v>22</v>
      </c>
      <c r="H460" t="s">
        <v>248</v>
      </c>
      <c r="I460" t="s">
        <v>249</v>
      </c>
      <c r="J460" t="s">
        <v>31</v>
      </c>
      <c r="K460">
        <v>3</v>
      </c>
      <c r="L460">
        <v>0</v>
      </c>
      <c r="M460" t="str" cm="1">
        <f t="array" ref="M4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0">
        <f>IF(Table1[[#This Row],[Winning Team]]="Home team",1,0)</f>
        <v>1</v>
      </c>
      <c r="O460" t="s">
        <v>55</v>
      </c>
      <c r="P460" t="str" cm="1">
        <f t="array" ref="P4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60">
        <v>17788</v>
      </c>
      <c r="R460">
        <v>1</v>
      </c>
      <c r="S460">
        <v>0</v>
      </c>
      <c r="T460" t="s">
        <v>250</v>
      </c>
      <c r="U460" t="s">
        <v>251</v>
      </c>
      <c r="V460" t="s">
        <v>252</v>
      </c>
    </row>
    <row r="461" spans="1:22" x14ac:dyDescent="0.3">
      <c r="A461">
        <v>1958</v>
      </c>
      <c r="B461" s="1">
        <v>21344</v>
      </c>
      <c r="C461">
        <v>19</v>
      </c>
      <c r="D461">
        <v>0</v>
      </c>
      <c r="E461" t="str">
        <f>_xlfn.CONCAT(Table1[[#This Row],[Time]],":",Table1[[#This Row],[Time to hours]])</f>
        <v>19:0</v>
      </c>
      <c r="F461" t="s">
        <v>1117</v>
      </c>
      <c r="G461" t="s">
        <v>14</v>
      </c>
      <c r="H461" t="s">
        <v>253</v>
      </c>
      <c r="I461" t="s">
        <v>254</v>
      </c>
      <c r="J461" t="s">
        <v>255</v>
      </c>
      <c r="K461">
        <v>1</v>
      </c>
      <c r="L461">
        <v>0</v>
      </c>
      <c r="M461" t="str" cm="1">
        <f t="array" ref="M4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1">
        <f>IF(Table1[[#This Row],[Winning Team]]="Home team",1,0)</f>
        <v>1</v>
      </c>
      <c r="O461" t="s">
        <v>99</v>
      </c>
      <c r="P461" t="str" cm="1">
        <f t="array" ref="P4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Northern Ireland</v>
      </c>
      <c r="Q461">
        <v>10647</v>
      </c>
      <c r="R461">
        <v>1</v>
      </c>
      <c r="S461">
        <v>0</v>
      </c>
      <c r="T461" t="s">
        <v>256</v>
      </c>
      <c r="U461" t="s">
        <v>180</v>
      </c>
      <c r="V461" t="s">
        <v>257</v>
      </c>
    </row>
    <row r="462" spans="1:22" x14ac:dyDescent="0.3">
      <c r="A462">
        <v>1958</v>
      </c>
      <c r="B462" s="1">
        <v>21347</v>
      </c>
      <c r="C462">
        <v>19</v>
      </c>
      <c r="D462">
        <v>0</v>
      </c>
      <c r="E462" t="str">
        <f>_xlfn.CONCAT(Table1[[#This Row],[Time]],":",Table1[[#This Row],[Time to hours]])</f>
        <v>19:0</v>
      </c>
      <c r="F462" t="s">
        <v>1117</v>
      </c>
      <c r="G462" t="s">
        <v>29</v>
      </c>
      <c r="H462" t="s">
        <v>241</v>
      </c>
      <c r="I462" t="s">
        <v>242</v>
      </c>
      <c r="J462" t="s">
        <v>45</v>
      </c>
      <c r="K462">
        <v>3</v>
      </c>
      <c r="L462">
        <v>2</v>
      </c>
      <c r="M462" t="str" cm="1">
        <f t="array" ref="M4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2">
        <f>IF(Table1[[#This Row],[Winning Team]]="Home team",1,0)</f>
        <v>1</v>
      </c>
      <c r="O462" t="s">
        <v>191</v>
      </c>
      <c r="P462" t="str" cm="1">
        <f t="array" ref="P4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462">
        <v>11665</v>
      </c>
      <c r="R462">
        <v>2</v>
      </c>
      <c r="S462">
        <v>1</v>
      </c>
      <c r="T462" t="s">
        <v>215</v>
      </c>
      <c r="U462" t="s">
        <v>243</v>
      </c>
      <c r="V462" t="s">
        <v>259</v>
      </c>
    </row>
    <row r="463" spans="1:22" x14ac:dyDescent="0.3">
      <c r="A463">
        <v>1958</v>
      </c>
      <c r="B463" s="1">
        <v>21347</v>
      </c>
      <c r="C463">
        <v>19</v>
      </c>
      <c r="D463">
        <v>0</v>
      </c>
      <c r="E463" t="str">
        <f>_xlfn.CONCAT(Table1[[#This Row],[Time]],":",Table1[[#This Row],[Time to hours]])</f>
        <v>19:0</v>
      </c>
      <c r="F463" t="s">
        <v>1117</v>
      </c>
      <c r="G463" t="s">
        <v>29</v>
      </c>
      <c r="H463" t="s">
        <v>245</v>
      </c>
      <c r="I463" t="s">
        <v>246</v>
      </c>
      <c r="J463" t="s">
        <v>30</v>
      </c>
      <c r="K463">
        <v>3</v>
      </c>
      <c r="L463">
        <v>2</v>
      </c>
      <c r="M463" t="str" cm="1">
        <f t="array" ref="M4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3">
        <f>IF(Table1[[#This Row],[Winning Team]]="Home team",1,0)</f>
        <v>1</v>
      </c>
      <c r="O463" t="s">
        <v>17</v>
      </c>
      <c r="P463" t="str" cm="1">
        <f t="array" ref="P4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63">
        <v>12217</v>
      </c>
      <c r="R463">
        <v>1</v>
      </c>
      <c r="S463">
        <v>1</v>
      </c>
      <c r="T463" t="s">
        <v>151</v>
      </c>
      <c r="U463" t="s">
        <v>196</v>
      </c>
      <c r="V463" t="s">
        <v>260</v>
      </c>
    </row>
    <row r="464" spans="1:22" x14ac:dyDescent="0.3">
      <c r="A464">
        <v>1958</v>
      </c>
      <c r="B464" s="1">
        <v>21347</v>
      </c>
      <c r="C464">
        <v>19</v>
      </c>
      <c r="D464">
        <v>0</v>
      </c>
      <c r="E464" t="str">
        <f>_xlfn.CONCAT(Table1[[#This Row],[Time]],":",Table1[[#This Row],[Time to hours]])</f>
        <v>19:0</v>
      </c>
      <c r="F464" t="s">
        <v>1117</v>
      </c>
      <c r="G464" t="s">
        <v>22</v>
      </c>
      <c r="H464" t="s">
        <v>261</v>
      </c>
      <c r="I464" t="s">
        <v>262</v>
      </c>
      <c r="J464" t="s">
        <v>229</v>
      </c>
      <c r="K464">
        <v>2</v>
      </c>
      <c r="L464">
        <v>0</v>
      </c>
      <c r="M464" t="str" cm="1">
        <f t="array" ref="M4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4">
        <f>IF(Table1[[#This Row],[Winning Team]]="Home team",1,0)</f>
        <v>1</v>
      </c>
      <c r="O464" t="s">
        <v>55</v>
      </c>
      <c r="P464" t="str" cm="1">
        <f t="array" ref="P4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464">
        <v>21239</v>
      </c>
      <c r="R464">
        <v>1</v>
      </c>
      <c r="S464">
        <v>0</v>
      </c>
      <c r="T464" t="s">
        <v>231</v>
      </c>
      <c r="U464" t="s">
        <v>230</v>
      </c>
      <c r="V464" t="s">
        <v>263</v>
      </c>
    </row>
    <row r="465" spans="1:22" x14ac:dyDescent="0.3">
      <c r="A465">
        <v>1958</v>
      </c>
      <c r="B465" s="1">
        <v>21347</v>
      </c>
      <c r="C465">
        <v>19</v>
      </c>
      <c r="D465">
        <v>0</v>
      </c>
      <c r="E465" t="str">
        <f>_xlfn.CONCAT(Table1[[#This Row],[Time]],":",Table1[[#This Row],[Time to hours]])</f>
        <v>19:0</v>
      </c>
      <c r="F465" t="s">
        <v>1117</v>
      </c>
      <c r="G465" t="s">
        <v>14</v>
      </c>
      <c r="H465" t="s">
        <v>253</v>
      </c>
      <c r="I465" t="s">
        <v>254</v>
      </c>
      <c r="J465" t="s">
        <v>39</v>
      </c>
      <c r="K465">
        <v>3</v>
      </c>
      <c r="L465">
        <v>1</v>
      </c>
      <c r="M465" t="str" cm="1">
        <f t="array" ref="M4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5">
        <f>IF(Table1[[#This Row],[Winning Team]]="Home team",1,0)</f>
        <v>1</v>
      </c>
      <c r="O465" t="s">
        <v>255</v>
      </c>
      <c r="P465" t="str" cm="1">
        <f t="array" ref="P4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465">
        <v>14174</v>
      </c>
      <c r="R465">
        <v>1</v>
      </c>
      <c r="S465">
        <v>1</v>
      </c>
      <c r="T465" t="s">
        <v>235</v>
      </c>
      <c r="U465" t="s">
        <v>257</v>
      </c>
      <c r="V465" t="s">
        <v>234</v>
      </c>
    </row>
    <row r="466" spans="1:22" x14ac:dyDescent="0.3">
      <c r="A466">
        <v>1958</v>
      </c>
      <c r="B466" s="1">
        <v>21348</v>
      </c>
      <c r="C466">
        <v>19</v>
      </c>
      <c r="D466">
        <v>0</v>
      </c>
      <c r="E466" t="str">
        <f>_xlfn.CONCAT(Table1[[#This Row],[Time]],":",Table1[[#This Row],[Time to hours]])</f>
        <v>19:0</v>
      </c>
      <c r="F466" t="s">
        <v>1117</v>
      </c>
      <c r="G466" t="s">
        <v>35</v>
      </c>
      <c r="H466" t="s">
        <v>222</v>
      </c>
      <c r="I466" t="s">
        <v>223</v>
      </c>
      <c r="J466" t="s">
        <v>75</v>
      </c>
      <c r="K466">
        <v>2</v>
      </c>
      <c r="L466">
        <v>1</v>
      </c>
      <c r="M466" t="str" cm="1">
        <f t="array" ref="M4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6">
        <f>IF(Table1[[#This Row],[Winning Team]]="Home team",1,0)</f>
        <v>1</v>
      </c>
      <c r="O466" t="s">
        <v>61</v>
      </c>
      <c r="P466" t="str" cm="1">
        <f t="array" ref="P4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66">
        <v>38850</v>
      </c>
      <c r="R466">
        <v>1</v>
      </c>
      <c r="S466">
        <v>0</v>
      </c>
      <c r="T466" t="s">
        <v>225</v>
      </c>
      <c r="U466" t="s">
        <v>240</v>
      </c>
      <c r="V466" t="s">
        <v>260</v>
      </c>
    </row>
    <row r="467" spans="1:22" x14ac:dyDescent="0.3">
      <c r="A467">
        <v>1958</v>
      </c>
      <c r="B467" s="1">
        <v>21351</v>
      </c>
      <c r="C467">
        <v>19</v>
      </c>
      <c r="D467">
        <v>0</v>
      </c>
      <c r="E467" t="str">
        <f>_xlfn.CONCAT(Table1[[#This Row],[Time]],":",Table1[[#This Row],[Time to hours]])</f>
        <v>19:0</v>
      </c>
      <c r="F467" t="s">
        <v>1117</v>
      </c>
      <c r="G467" t="s">
        <v>22</v>
      </c>
      <c r="H467" t="s">
        <v>227</v>
      </c>
      <c r="I467" t="s">
        <v>228</v>
      </c>
      <c r="J467" t="s">
        <v>31</v>
      </c>
      <c r="K467">
        <v>2</v>
      </c>
      <c r="L467">
        <v>0</v>
      </c>
      <c r="M467" t="str" cm="1">
        <f t="array" ref="M4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7">
        <f>IF(Table1[[#This Row],[Winning Team]]="Home team",1,0)</f>
        <v>1</v>
      </c>
      <c r="O467" t="s">
        <v>229</v>
      </c>
      <c r="P467" t="str" cm="1">
        <f t="array" ref="P4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67">
        <v>50928</v>
      </c>
      <c r="R467">
        <v>1</v>
      </c>
      <c r="S467">
        <v>0</v>
      </c>
      <c r="T467" t="s">
        <v>250</v>
      </c>
      <c r="U467" t="s">
        <v>230</v>
      </c>
      <c r="V467" t="s">
        <v>231</v>
      </c>
    </row>
    <row r="468" spans="1:22" x14ac:dyDescent="0.3">
      <c r="A468">
        <v>1958</v>
      </c>
      <c r="B468" s="1">
        <v>21351</v>
      </c>
      <c r="C468">
        <v>19</v>
      </c>
      <c r="D468">
        <v>0</v>
      </c>
      <c r="E468" t="str">
        <f>_xlfn.CONCAT(Table1[[#This Row],[Time]],":",Table1[[#This Row],[Time to hours]])</f>
        <v>19:0</v>
      </c>
      <c r="F468" t="s">
        <v>1117</v>
      </c>
      <c r="G468" t="s">
        <v>35</v>
      </c>
      <c r="H468" t="s">
        <v>236</v>
      </c>
      <c r="I468" t="s">
        <v>237</v>
      </c>
      <c r="J468" t="s">
        <v>61</v>
      </c>
      <c r="K468">
        <v>4</v>
      </c>
      <c r="L468">
        <v>0</v>
      </c>
      <c r="M468" t="str" cm="1">
        <f t="array" ref="M4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8">
        <f>IF(Table1[[#This Row],[Winning Team]]="Home team",1,0)</f>
        <v>1</v>
      </c>
      <c r="O468" t="s">
        <v>18</v>
      </c>
      <c r="P468" t="str" cm="1">
        <f t="array" ref="P4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68">
        <v>13300</v>
      </c>
      <c r="R468">
        <v>1</v>
      </c>
      <c r="S468">
        <v>0</v>
      </c>
      <c r="T468" t="s">
        <v>226</v>
      </c>
      <c r="U468" t="s">
        <v>239</v>
      </c>
      <c r="V468" t="s">
        <v>225</v>
      </c>
    </row>
    <row r="469" spans="1:22" x14ac:dyDescent="0.3">
      <c r="A469">
        <v>1958</v>
      </c>
      <c r="B469" s="1">
        <v>21351</v>
      </c>
      <c r="C469">
        <v>19</v>
      </c>
      <c r="D469">
        <v>0</v>
      </c>
      <c r="E469" t="str">
        <f>_xlfn.CONCAT(Table1[[#This Row],[Time]],":",Table1[[#This Row],[Time to hours]])</f>
        <v>19:0</v>
      </c>
      <c r="F469" t="s">
        <v>1117</v>
      </c>
      <c r="G469" t="s">
        <v>29</v>
      </c>
      <c r="H469" t="s">
        <v>268</v>
      </c>
      <c r="I469" t="s">
        <v>269</v>
      </c>
      <c r="J469" t="s">
        <v>17</v>
      </c>
      <c r="K469">
        <v>2</v>
      </c>
      <c r="L469">
        <v>1</v>
      </c>
      <c r="M469" t="str" cm="1">
        <f t="array" ref="M4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69">
        <f>IF(Table1[[#This Row],[Winning Team]]="Home team",1,0)</f>
        <v>1</v>
      </c>
      <c r="O469" t="s">
        <v>191</v>
      </c>
      <c r="P469" t="str" cm="1">
        <f t="array" ref="P4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69">
        <v>13554</v>
      </c>
      <c r="R469">
        <v>2</v>
      </c>
      <c r="S469">
        <v>0</v>
      </c>
      <c r="T469" t="s">
        <v>244</v>
      </c>
      <c r="U469" t="s">
        <v>215</v>
      </c>
      <c r="V469" t="s">
        <v>196</v>
      </c>
    </row>
    <row r="470" spans="1:22" x14ac:dyDescent="0.3">
      <c r="A470">
        <v>1958</v>
      </c>
      <c r="B470" s="1">
        <v>21351</v>
      </c>
      <c r="C470">
        <v>19</v>
      </c>
      <c r="D470">
        <v>0</v>
      </c>
      <c r="E470" t="str">
        <f>_xlfn.CONCAT(Table1[[#This Row],[Time]],":",Table1[[#This Row],[Time to hours]])</f>
        <v>19:0</v>
      </c>
      <c r="F470" t="s">
        <v>1117</v>
      </c>
      <c r="G470" t="s">
        <v>14</v>
      </c>
      <c r="H470" t="s">
        <v>264</v>
      </c>
      <c r="I470" t="s">
        <v>265</v>
      </c>
      <c r="J470" t="s">
        <v>99</v>
      </c>
      <c r="K470">
        <v>6</v>
      </c>
      <c r="L470">
        <v>1</v>
      </c>
      <c r="M470" t="str" cm="1">
        <f t="array" ref="M4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0">
        <f>IF(Table1[[#This Row],[Winning Team]]="Home team",1,0)</f>
        <v>1</v>
      </c>
      <c r="O470" t="s">
        <v>39</v>
      </c>
      <c r="P470" t="str" cm="1">
        <f t="array" ref="P4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470">
        <v>16418</v>
      </c>
      <c r="R470">
        <v>3</v>
      </c>
      <c r="S470">
        <v>0</v>
      </c>
      <c r="T470" t="s">
        <v>180</v>
      </c>
      <c r="U470" t="s">
        <v>173</v>
      </c>
      <c r="V470" t="s">
        <v>256</v>
      </c>
    </row>
    <row r="471" spans="1:22" x14ac:dyDescent="0.3">
      <c r="A471">
        <v>1958</v>
      </c>
      <c r="B471" s="1">
        <v>21353</v>
      </c>
      <c r="C471">
        <v>19</v>
      </c>
      <c r="D471">
        <v>0</v>
      </c>
      <c r="E471" t="str">
        <f>_xlfn.CONCAT(Table1[[#This Row],[Time]],":",Table1[[#This Row],[Time to hours]])</f>
        <v>19:0</v>
      </c>
      <c r="F471" t="s">
        <v>1117</v>
      </c>
      <c r="G471" t="s">
        <v>22</v>
      </c>
      <c r="H471" t="s">
        <v>227</v>
      </c>
      <c r="I471" t="s">
        <v>228</v>
      </c>
      <c r="J471" t="s">
        <v>229</v>
      </c>
      <c r="K471">
        <v>1</v>
      </c>
      <c r="L471">
        <v>0</v>
      </c>
      <c r="M471" t="str" cm="1">
        <f t="array" ref="M4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1">
        <f>IF(Table1[[#This Row],[Winning Team]]="Home team",1,0)</f>
        <v>1</v>
      </c>
      <c r="O471" t="s">
        <v>153</v>
      </c>
      <c r="P471" t="str" cm="1">
        <f t="array" ref="P4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471">
        <v>23182</v>
      </c>
      <c r="R471">
        <v>0</v>
      </c>
      <c r="S471">
        <v>0</v>
      </c>
      <c r="T471" t="s">
        <v>251</v>
      </c>
      <c r="U471" t="s">
        <v>252</v>
      </c>
      <c r="V471" t="s">
        <v>256</v>
      </c>
    </row>
    <row r="472" spans="1:22" x14ac:dyDescent="0.3">
      <c r="A472">
        <v>1958</v>
      </c>
      <c r="B472" s="1">
        <v>21353</v>
      </c>
      <c r="C472">
        <v>19</v>
      </c>
      <c r="D472">
        <v>0</v>
      </c>
      <c r="E472" t="str">
        <f>_xlfn.CONCAT(Table1[[#This Row],[Time]],":",Table1[[#This Row],[Time to hours]])</f>
        <v>19:0</v>
      </c>
      <c r="F472" t="s">
        <v>1117</v>
      </c>
      <c r="G472" t="s">
        <v>14</v>
      </c>
      <c r="H472" t="s">
        <v>232</v>
      </c>
      <c r="I472" t="s">
        <v>233</v>
      </c>
      <c r="J472" t="s">
        <v>255</v>
      </c>
      <c r="K472">
        <v>2</v>
      </c>
      <c r="L472">
        <v>1</v>
      </c>
      <c r="M472" t="str" cm="1">
        <f t="array" ref="M4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2">
        <f>IF(Table1[[#This Row],[Winning Team]]="Home team",1,0)</f>
        <v>1</v>
      </c>
      <c r="O472" t="s">
        <v>99</v>
      </c>
      <c r="P472" t="str" cm="1">
        <f t="array" ref="P4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Northern Ireland</v>
      </c>
      <c r="Q472">
        <v>6196</v>
      </c>
      <c r="R472">
        <v>0</v>
      </c>
      <c r="S472">
        <v>0</v>
      </c>
      <c r="T472" t="s">
        <v>250</v>
      </c>
      <c r="U472" t="s">
        <v>257</v>
      </c>
      <c r="V472" t="s">
        <v>235</v>
      </c>
    </row>
    <row r="473" spans="1:22" x14ac:dyDescent="0.3">
      <c r="A473">
        <v>1958</v>
      </c>
      <c r="B473" s="1">
        <v>21353</v>
      </c>
      <c r="C473">
        <v>19</v>
      </c>
      <c r="D473">
        <v>0</v>
      </c>
      <c r="E473" t="str">
        <f>_xlfn.CONCAT(Table1[[#This Row],[Time]],":",Table1[[#This Row],[Time to hours]])</f>
        <v>19:0</v>
      </c>
      <c r="F473" t="s">
        <v>1117</v>
      </c>
      <c r="G473" t="s">
        <v>35</v>
      </c>
      <c r="H473" t="s">
        <v>222</v>
      </c>
      <c r="I473" t="s">
        <v>223</v>
      </c>
      <c r="J473" t="s">
        <v>238</v>
      </c>
      <c r="K473">
        <v>2</v>
      </c>
      <c r="L473">
        <v>1</v>
      </c>
      <c r="M473" t="str" cm="1">
        <f t="array" ref="M4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3">
        <f>IF(Table1[[#This Row],[Winning Team]]="Home team",1,0)</f>
        <v>1</v>
      </c>
      <c r="O473" t="s">
        <v>61</v>
      </c>
      <c r="P473" t="str" cm="1">
        <f t="array" ref="P4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Wales</v>
      </c>
      <c r="Q473">
        <v>2823</v>
      </c>
      <c r="R473">
        <v>0</v>
      </c>
      <c r="S473">
        <v>1</v>
      </c>
      <c r="T473" t="s">
        <v>224</v>
      </c>
      <c r="U473" t="s">
        <v>239</v>
      </c>
      <c r="V473" t="s">
        <v>226</v>
      </c>
    </row>
    <row r="474" spans="1:22" x14ac:dyDescent="0.3">
      <c r="A474">
        <v>1958</v>
      </c>
      <c r="B474" s="1">
        <v>21355</v>
      </c>
      <c r="C474">
        <v>19</v>
      </c>
      <c r="D474">
        <v>0</v>
      </c>
      <c r="E474" t="str">
        <f>_xlfn.CONCAT(Table1[[#This Row],[Time]],":",Table1[[#This Row],[Time to hours]])</f>
        <v>19:0</v>
      </c>
      <c r="F474" t="s">
        <v>1117</v>
      </c>
      <c r="G474" t="s">
        <v>102</v>
      </c>
      <c r="H474" t="s">
        <v>227</v>
      </c>
      <c r="I474" t="s">
        <v>228</v>
      </c>
      <c r="J474" t="s">
        <v>31</v>
      </c>
      <c r="K474">
        <v>1</v>
      </c>
      <c r="L474">
        <v>0</v>
      </c>
      <c r="M474" t="str" cm="1">
        <f t="array" ref="M4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4">
        <f>IF(Table1[[#This Row],[Winning Team]]="Home team",1,0)</f>
        <v>1</v>
      </c>
      <c r="O474" t="s">
        <v>238</v>
      </c>
      <c r="P474" t="str" cm="1">
        <f t="array" ref="P4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74">
        <v>25923</v>
      </c>
      <c r="R474">
        <v>0</v>
      </c>
      <c r="S474">
        <v>0</v>
      </c>
      <c r="T474" t="s">
        <v>256</v>
      </c>
      <c r="U474" t="s">
        <v>250</v>
      </c>
      <c r="V474" t="s">
        <v>251</v>
      </c>
    </row>
    <row r="475" spans="1:22" x14ac:dyDescent="0.3">
      <c r="A475">
        <v>1958</v>
      </c>
      <c r="B475" s="1">
        <v>21355</v>
      </c>
      <c r="C475">
        <v>19</v>
      </c>
      <c r="D475">
        <v>0</v>
      </c>
      <c r="E475" t="str">
        <f>_xlfn.CONCAT(Table1[[#This Row],[Time]],":",Table1[[#This Row],[Time to hours]])</f>
        <v>19:0</v>
      </c>
      <c r="F475" t="s">
        <v>1117</v>
      </c>
      <c r="G475" t="s">
        <v>102</v>
      </c>
      <c r="H475" t="s">
        <v>232</v>
      </c>
      <c r="I475" t="s">
        <v>233</v>
      </c>
      <c r="J475" t="s">
        <v>202</v>
      </c>
      <c r="K475">
        <v>1</v>
      </c>
      <c r="L475">
        <v>0</v>
      </c>
      <c r="M475" t="str" cm="1">
        <f t="array" ref="M4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5">
        <f>IF(Table1[[#This Row],[Winning Team]]="Home team",1,0)</f>
        <v>1</v>
      </c>
      <c r="O475" t="s">
        <v>30</v>
      </c>
      <c r="P475" t="str" cm="1">
        <f t="array" ref="P4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75">
        <v>20055</v>
      </c>
      <c r="R475">
        <v>1</v>
      </c>
      <c r="S475">
        <v>0</v>
      </c>
      <c r="T475" t="s">
        <v>196</v>
      </c>
      <c r="U475" t="s">
        <v>257</v>
      </c>
      <c r="V475" t="s">
        <v>234</v>
      </c>
    </row>
    <row r="476" spans="1:22" x14ac:dyDescent="0.3">
      <c r="A476">
        <v>1958</v>
      </c>
      <c r="B476" s="1">
        <v>21355</v>
      </c>
      <c r="C476">
        <v>19</v>
      </c>
      <c r="D476">
        <v>0</v>
      </c>
      <c r="E476" t="str">
        <f>_xlfn.CONCAT(Table1[[#This Row],[Time]],":",Table1[[#This Row],[Time to hours]])</f>
        <v>19:0</v>
      </c>
      <c r="F476" t="s">
        <v>1117</v>
      </c>
      <c r="G476" t="s">
        <v>102</v>
      </c>
      <c r="H476" t="s">
        <v>222</v>
      </c>
      <c r="I476" t="s">
        <v>223</v>
      </c>
      <c r="J476" t="s">
        <v>75</v>
      </c>
      <c r="K476">
        <v>2</v>
      </c>
      <c r="L476">
        <v>0</v>
      </c>
      <c r="M476" t="str" cm="1">
        <f t="array" ref="M4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6">
        <f>IF(Table1[[#This Row],[Winning Team]]="Home team",1,0)</f>
        <v>1</v>
      </c>
      <c r="O476" t="s">
        <v>229</v>
      </c>
      <c r="P476" t="str" cm="1">
        <f t="array" ref="P4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76">
        <v>31900</v>
      </c>
      <c r="R476">
        <v>0</v>
      </c>
      <c r="S476">
        <v>0</v>
      </c>
      <c r="T476" t="s">
        <v>173</v>
      </c>
      <c r="U476" t="s">
        <v>244</v>
      </c>
      <c r="V476" t="s">
        <v>260</v>
      </c>
    </row>
    <row r="477" spans="1:22" x14ac:dyDescent="0.3">
      <c r="A477">
        <v>1958</v>
      </c>
      <c r="B477" s="1">
        <v>21355</v>
      </c>
      <c r="C477">
        <v>19</v>
      </c>
      <c r="D477">
        <v>0</v>
      </c>
      <c r="E477" t="str">
        <f>_xlfn.CONCAT(Table1[[#This Row],[Time]],":",Table1[[#This Row],[Time to hours]])</f>
        <v>19:0</v>
      </c>
      <c r="F477" t="s">
        <v>1117</v>
      </c>
      <c r="G477" t="s">
        <v>102</v>
      </c>
      <c r="H477" t="s">
        <v>241</v>
      </c>
      <c r="I477" t="s">
        <v>242</v>
      </c>
      <c r="J477" t="s">
        <v>17</v>
      </c>
      <c r="K477">
        <v>4</v>
      </c>
      <c r="L477">
        <v>0</v>
      </c>
      <c r="M477" t="str" cm="1">
        <f t="array" ref="M4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7">
        <f>IF(Table1[[#This Row],[Winning Team]]="Home team",1,0)</f>
        <v>1</v>
      </c>
      <c r="O477" t="s">
        <v>255</v>
      </c>
      <c r="P477" t="str" cm="1">
        <f t="array" ref="P4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77">
        <v>11800</v>
      </c>
      <c r="R477">
        <v>1</v>
      </c>
      <c r="S477">
        <v>0</v>
      </c>
      <c r="T477" t="s">
        <v>243</v>
      </c>
      <c r="U477" t="s">
        <v>224</v>
      </c>
      <c r="V477" t="s">
        <v>259</v>
      </c>
    </row>
    <row r="478" spans="1:22" x14ac:dyDescent="0.3">
      <c r="A478">
        <v>1958</v>
      </c>
      <c r="B478" s="1">
        <v>21360</v>
      </c>
      <c r="C478">
        <v>19</v>
      </c>
      <c r="D478">
        <v>0</v>
      </c>
      <c r="E478" t="str">
        <f>_xlfn.CONCAT(Table1[[#This Row],[Time]],":",Table1[[#This Row],[Time to hours]])</f>
        <v>19:0</v>
      </c>
      <c r="F478" t="s">
        <v>1117</v>
      </c>
      <c r="G478" t="s">
        <v>50</v>
      </c>
      <c r="H478" t="s">
        <v>227</v>
      </c>
      <c r="I478" t="s">
        <v>228</v>
      </c>
      <c r="J478" t="s">
        <v>75</v>
      </c>
      <c r="K478">
        <v>3</v>
      </c>
      <c r="L478">
        <v>1</v>
      </c>
      <c r="M478" t="str" cm="1">
        <f t="array" ref="M4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8">
        <f>IF(Table1[[#This Row],[Winning Team]]="Home team",1,0)</f>
        <v>1</v>
      </c>
      <c r="O478" t="s">
        <v>202</v>
      </c>
      <c r="P478" t="str" cm="1">
        <f t="array" ref="P4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478">
        <v>49471</v>
      </c>
      <c r="R478">
        <v>1</v>
      </c>
      <c r="S478">
        <v>1</v>
      </c>
      <c r="T478" t="s">
        <v>204</v>
      </c>
      <c r="U478" t="s">
        <v>256</v>
      </c>
      <c r="V478" t="s">
        <v>180</v>
      </c>
    </row>
    <row r="479" spans="1:22" x14ac:dyDescent="0.3">
      <c r="A479">
        <v>1958</v>
      </c>
      <c r="B479" s="1">
        <v>21360</v>
      </c>
      <c r="C479">
        <v>19</v>
      </c>
      <c r="D479">
        <v>0</v>
      </c>
      <c r="E479" t="str">
        <f>_xlfn.CONCAT(Table1[[#This Row],[Time]],":",Table1[[#This Row],[Time to hours]])</f>
        <v>19:0</v>
      </c>
      <c r="F479" t="s">
        <v>1117</v>
      </c>
      <c r="G479" t="s">
        <v>50</v>
      </c>
      <c r="H479" t="s">
        <v>222</v>
      </c>
      <c r="I479" t="s">
        <v>223</v>
      </c>
      <c r="J479" t="s">
        <v>31</v>
      </c>
      <c r="K479">
        <v>5</v>
      </c>
      <c r="L479">
        <v>2</v>
      </c>
      <c r="M479" t="str" cm="1">
        <f t="array" ref="M4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79">
        <f>IF(Table1[[#This Row],[Winning Team]]="Home team",1,0)</f>
        <v>1</v>
      </c>
      <c r="O479" t="s">
        <v>17</v>
      </c>
      <c r="P479" t="str" cm="1">
        <f t="array" ref="P4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79">
        <v>27100</v>
      </c>
      <c r="R479">
        <v>2</v>
      </c>
      <c r="S479">
        <v>1</v>
      </c>
      <c r="T479" t="s">
        <v>151</v>
      </c>
      <c r="U479" t="s">
        <v>196</v>
      </c>
      <c r="V479" t="s">
        <v>173</v>
      </c>
    </row>
    <row r="480" spans="1:22" x14ac:dyDescent="0.3">
      <c r="A480">
        <v>1958</v>
      </c>
      <c r="B480" s="1">
        <v>21364</v>
      </c>
      <c r="C480">
        <v>17</v>
      </c>
      <c r="D480">
        <v>0</v>
      </c>
      <c r="E480" t="str">
        <f>_xlfn.CONCAT(Table1[[#This Row],[Time]],":",Table1[[#This Row],[Time to hours]])</f>
        <v>17:0</v>
      </c>
      <c r="F480" t="s">
        <v>1117</v>
      </c>
      <c r="G480" t="s">
        <v>104</v>
      </c>
      <c r="H480" t="s">
        <v>227</v>
      </c>
      <c r="I480" t="s">
        <v>228</v>
      </c>
      <c r="J480" t="s">
        <v>17</v>
      </c>
      <c r="K480">
        <v>6</v>
      </c>
      <c r="L480">
        <v>3</v>
      </c>
      <c r="M480" t="str" cm="1">
        <f t="array" ref="M4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0">
        <f>IF(Table1[[#This Row],[Winning Team]]="Home team",1,0)</f>
        <v>1</v>
      </c>
      <c r="O480" t="s">
        <v>202</v>
      </c>
      <c r="P480" t="str" cm="1">
        <f t="array" ref="P4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480">
        <v>32483</v>
      </c>
      <c r="R480">
        <v>3</v>
      </c>
      <c r="S480">
        <v>1</v>
      </c>
      <c r="T480" t="s">
        <v>244</v>
      </c>
      <c r="U480" t="s">
        <v>180</v>
      </c>
      <c r="V480" t="s">
        <v>270</v>
      </c>
    </row>
    <row r="481" spans="1:22" x14ac:dyDescent="0.3">
      <c r="A481">
        <v>1958</v>
      </c>
      <c r="B481" s="1">
        <v>21365</v>
      </c>
      <c r="C481">
        <v>15</v>
      </c>
      <c r="D481">
        <v>0</v>
      </c>
      <c r="E481" t="str">
        <f>_xlfn.CONCAT(Table1[[#This Row],[Time]],":",Table1[[#This Row],[Time to hours]])</f>
        <v>15:0</v>
      </c>
      <c r="F481" t="s">
        <v>1116</v>
      </c>
      <c r="G481" t="s">
        <v>51</v>
      </c>
      <c r="H481" t="s">
        <v>222</v>
      </c>
      <c r="I481" t="s">
        <v>223</v>
      </c>
      <c r="J481" t="s">
        <v>31</v>
      </c>
      <c r="K481">
        <v>5</v>
      </c>
      <c r="L481">
        <v>2</v>
      </c>
      <c r="M481" t="str" cm="1">
        <f t="array" ref="M4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1">
        <f>IF(Table1[[#This Row],[Winning Team]]="Home team",1,0)</f>
        <v>1</v>
      </c>
      <c r="O481" t="s">
        <v>75</v>
      </c>
      <c r="P481" t="str" cm="1">
        <f t="array" ref="P4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81">
        <v>49737</v>
      </c>
      <c r="R481">
        <v>2</v>
      </c>
      <c r="S481">
        <v>1</v>
      </c>
      <c r="T481" t="s">
        <v>250</v>
      </c>
      <c r="U481" t="s">
        <v>251</v>
      </c>
      <c r="V481" t="s">
        <v>243</v>
      </c>
    </row>
    <row r="482" spans="1:22" x14ac:dyDescent="0.3">
      <c r="A482">
        <v>1962</v>
      </c>
      <c r="B482" s="1">
        <v>22796</v>
      </c>
      <c r="C482">
        <v>15</v>
      </c>
      <c r="D482">
        <v>0</v>
      </c>
      <c r="E482" t="str">
        <f>_xlfn.CONCAT(Table1[[#This Row],[Time]],":",Table1[[#This Row],[Time to hours]])</f>
        <v>15:0</v>
      </c>
      <c r="F482" t="s">
        <v>1116</v>
      </c>
      <c r="G482" t="s">
        <v>14</v>
      </c>
      <c r="H482" t="s">
        <v>271</v>
      </c>
      <c r="I482" t="s">
        <v>272</v>
      </c>
      <c r="J482" t="s">
        <v>47</v>
      </c>
      <c r="K482">
        <v>2</v>
      </c>
      <c r="L482">
        <v>1</v>
      </c>
      <c r="M482" t="str" cm="1">
        <f t="array" ref="M4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2">
        <f>IF(Table1[[#This Row],[Winning Team]]="Home team",1,0)</f>
        <v>1</v>
      </c>
      <c r="O482" t="s">
        <v>273</v>
      </c>
      <c r="P482" t="str" cm="1">
        <f t="array" ref="P4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482">
        <v>7908</v>
      </c>
      <c r="R482">
        <v>0</v>
      </c>
      <c r="S482">
        <v>1</v>
      </c>
      <c r="T482" t="s">
        <v>274</v>
      </c>
      <c r="U482" t="s">
        <v>275</v>
      </c>
      <c r="V482" t="s">
        <v>276</v>
      </c>
    </row>
    <row r="483" spans="1:22" x14ac:dyDescent="0.3">
      <c r="A483">
        <v>1962</v>
      </c>
      <c r="B483" s="1">
        <v>22796</v>
      </c>
      <c r="C483">
        <v>15</v>
      </c>
      <c r="D483">
        <v>0</v>
      </c>
      <c r="E483" t="str">
        <f>_xlfn.CONCAT(Table1[[#This Row],[Time]],":",Table1[[#This Row],[Time to hours]])</f>
        <v>15:0</v>
      </c>
      <c r="F483" t="s">
        <v>1116</v>
      </c>
      <c r="G483" t="s">
        <v>35</v>
      </c>
      <c r="H483" t="s">
        <v>277</v>
      </c>
      <c r="I483" t="s">
        <v>278</v>
      </c>
      <c r="J483" t="s">
        <v>31</v>
      </c>
      <c r="K483">
        <v>2</v>
      </c>
      <c r="L483">
        <v>0</v>
      </c>
      <c r="M483" t="str" cm="1">
        <f t="array" ref="M4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3">
        <f>IF(Table1[[#This Row],[Winning Team]]="Home team",1,0)</f>
        <v>1</v>
      </c>
      <c r="O483" t="s">
        <v>18</v>
      </c>
      <c r="P483" t="str" cm="1">
        <f t="array" ref="P4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83">
        <v>10484</v>
      </c>
      <c r="R483">
        <v>0</v>
      </c>
      <c r="S483">
        <v>0</v>
      </c>
      <c r="T483" t="s">
        <v>279</v>
      </c>
      <c r="U483" t="s">
        <v>209</v>
      </c>
      <c r="V483" t="s">
        <v>280</v>
      </c>
    </row>
    <row r="484" spans="1:22" x14ac:dyDescent="0.3">
      <c r="A484">
        <v>1962</v>
      </c>
      <c r="B484" s="1">
        <v>22796</v>
      </c>
      <c r="C484">
        <v>15</v>
      </c>
      <c r="D484">
        <v>0</v>
      </c>
      <c r="E484" t="str">
        <f>_xlfn.CONCAT(Table1[[#This Row],[Time]],":",Table1[[#This Row],[Time to hours]])</f>
        <v>15:0</v>
      </c>
      <c r="F484" t="s">
        <v>1116</v>
      </c>
      <c r="G484" t="s">
        <v>22</v>
      </c>
      <c r="H484" t="s">
        <v>281</v>
      </c>
      <c r="I484" t="s">
        <v>282</v>
      </c>
      <c r="J484" t="s">
        <v>39</v>
      </c>
      <c r="K484">
        <v>1</v>
      </c>
      <c r="L484">
        <v>0</v>
      </c>
      <c r="M484" t="str" cm="1">
        <f t="array" ref="M4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4">
        <f>IF(Table1[[#This Row],[Winning Team]]="Home team",1,0)</f>
        <v>1</v>
      </c>
      <c r="O484" t="s">
        <v>283</v>
      </c>
      <c r="P484" t="str" cm="1">
        <f t="array" ref="P4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484">
        <v>7134</v>
      </c>
      <c r="R484">
        <v>1</v>
      </c>
      <c r="S484">
        <v>0</v>
      </c>
      <c r="T484" t="s">
        <v>243</v>
      </c>
      <c r="U484" t="s">
        <v>284</v>
      </c>
      <c r="V484" t="s">
        <v>285</v>
      </c>
    </row>
    <row r="485" spans="1:22" x14ac:dyDescent="0.3">
      <c r="A485">
        <v>1962</v>
      </c>
      <c r="B485" s="1">
        <v>22796</v>
      </c>
      <c r="C485">
        <v>15</v>
      </c>
      <c r="D485">
        <v>0</v>
      </c>
      <c r="E485" t="str">
        <f>_xlfn.CONCAT(Table1[[#This Row],[Time]],":",Table1[[#This Row],[Time to hours]])</f>
        <v>15:0</v>
      </c>
      <c r="F485" t="s">
        <v>1116</v>
      </c>
      <c r="G485" t="s">
        <v>29</v>
      </c>
      <c r="H485" t="s">
        <v>286</v>
      </c>
      <c r="I485" t="s">
        <v>287</v>
      </c>
      <c r="J485" t="s">
        <v>42</v>
      </c>
      <c r="K485">
        <v>3</v>
      </c>
      <c r="L485">
        <v>1</v>
      </c>
      <c r="M485" t="str" cm="1">
        <f t="array" ref="M4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5">
        <f>IF(Table1[[#This Row],[Winning Team]]="Home team",1,0)</f>
        <v>1</v>
      </c>
      <c r="O485" t="s">
        <v>68</v>
      </c>
      <c r="P485" t="str" cm="1">
        <f t="array" ref="P4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485">
        <v>65006</v>
      </c>
      <c r="R485">
        <v>1</v>
      </c>
      <c r="S485">
        <v>1</v>
      </c>
      <c r="T485" t="s">
        <v>288</v>
      </c>
      <c r="U485" t="s">
        <v>289</v>
      </c>
      <c r="V485" t="s">
        <v>290</v>
      </c>
    </row>
    <row r="486" spans="1:22" x14ac:dyDescent="0.3">
      <c r="A486">
        <v>1962</v>
      </c>
      <c r="B486" s="1">
        <v>22797</v>
      </c>
      <c r="C486">
        <v>15</v>
      </c>
      <c r="D486">
        <v>0</v>
      </c>
      <c r="E486" t="str">
        <f>_xlfn.CONCAT(Table1[[#This Row],[Time]],":",Table1[[#This Row],[Time to hours]])</f>
        <v>15:0</v>
      </c>
      <c r="F486" t="s">
        <v>1116</v>
      </c>
      <c r="G486" t="s">
        <v>14</v>
      </c>
      <c r="H486" t="s">
        <v>271</v>
      </c>
      <c r="I486" t="s">
        <v>272</v>
      </c>
      <c r="J486" t="s">
        <v>229</v>
      </c>
      <c r="K486">
        <v>2</v>
      </c>
      <c r="L486">
        <v>0</v>
      </c>
      <c r="M486" t="str" cm="1">
        <f t="array" ref="M4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6">
        <f>IF(Table1[[#This Row],[Winning Team]]="Home team",1,0)</f>
        <v>1</v>
      </c>
      <c r="O486" t="s">
        <v>30</v>
      </c>
      <c r="P486" t="str" cm="1">
        <f t="array" ref="P4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486">
        <v>9622</v>
      </c>
      <c r="R486">
        <v>0</v>
      </c>
      <c r="S486">
        <v>0</v>
      </c>
      <c r="T486" t="s">
        <v>251</v>
      </c>
      <c r="U486" t="s">
        <v>275</v>
      </c>
      <c r="V486" t="s">
        <v>291</v>
      </c>
    </row>
    <row r="487" spans="1:22" x14ac:dyDescent="0.3">
      <c r="A487">
        <v>1962</v>
      </c>
      <c r="B487" s="1">
        <v>22797</v>
      </c>
      <c r="C487">
        <v>15</v>
      </c>
      <c r="D487">
        <v>0</v>
      </c>
      <c r="E487" t="str">
        <f>_xlfn.CONCAT(Table1[[#This Row],[Time]],":",Table1[[#This Row],[Time to hours]])</f>
        <v>15:0</v>
      </c>
      <c r="F487" t="s">
        <v>1116</v>
      </c>
      <c r="G487" t="s">
        <v>35</v>
      </c>
      <c r="H487" t="s">
        <v>277</v>
      </c>
      <c r="I487" t="s">
        <v>278</v>
      </c>
      <c r="J487" t="s">
        <v>99</v>
      </c>
      <c r="K487">
        <v>1</v>
      </c>
      <c r="L487">
        <v>0</v>
      </c>
      <c r="M487" t="str" cm="1">
        <f t="array" ref="M4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7">
        <f>IF(Table1[[#This Row],[Winning Team]]="Home team",1,0)</f>
        <v>1</v>
      </c>
      <c r="O487" t="s">
        <v>87</v>
      </c>
      <c r="P487" t="str" cm="1">
        <f t="array" ref="P4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487">
        <v>12700</v>
      </c>
      <c r="R487">
        <v>0</v>
      </c>
      <c r="S487">
        <v>0</v>
      </c>
      <c r="T487" t="s">
        <v>209</v>
      </c>
      <c r="U487" t="s">
        <v>175</v>
      </c>
      <c r="V487" t="s">
        <v>292</v>
      </c>
    </row>
    <row r="488" spans="1:22" x14ac:dyDescent="0.3">
      <c r="A488">
        <v>1962</v>
      </c>
      <c r="B488" s="1">
        <v>22797</v>
      </c>
      <c r="C488">
        <v>15</v>
      </c>
      <c r="D488">
        <v>0</v>
      </c>
      <c r="E488" t="str">
        <f>_xlfn.CONCAT(Table1[[#This Row],[Time]],":",Table1[[#This Row],[Time to hours]])</f>
        <v>15:0</v>
      </c>
      <c r="F488" t="s">
        <v>1116</v>
      </c>
      <c r="G488" t="s">
        <v>22</v>
      </c>
      <c r="H488" t="s">
        <v>281</v>
      </c>
      <c r="I488" t="s">
        <v>282</v>
      </c>
      <c r="J488" t="s">
        <v>61</v>
      </c>
      <c r="K488">
        <v>2</v>
      </c>
      <c r="L488">
        <v>1</v>
      </c>
      <c r="M488" t="str" cm="1">
        <f t="array" ref="M4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8">
        <f>IF(Table1[[#This Row],[Winning Team]]="Home team",1,0)</f>
        <v>1</v>
      </c>
      <c r="O488" t="s">
        <v>153</v>
      </c>
      <c r="P488" t="str" cm="1">
        <f t="array" ref="P4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88">
        <v>7938</v>
      </c>
      <c r="R488">
        <v>1</v>
      </c>
      <c r="S488">
        <v>0</v>
      </c>
      <c r="T488" t="s">
        <v>293</v>
      </c>
      <c r="U488" t="s">
        <v>289</v>
      </c>
      <c r="V488" t="s">
        <v>294</v>
      </c>
    </row>
    <row r="489" spans="1:22" x14ac:dyDescent="0.3">
      <c r="A489">
        <v>1962</v>
      </c>
      <c r="B489" s="1">
        <v>22799</v>
      </c>
      <c r="C489">
        <v>15</v>
      </c>
      <c r="D489">
        <v>0</v>
      </c>
      <c r="E489" t="str">
        <f>_xlfn.CONCAT(Table1[[#This Row],[Time]],":",Table1[[#This Row],[Time to hours]])</f>
        <v>15:0</v>
      </c>
      <c r="F489" t="s">
        <v>1116</v>
      </c>
      <c r="G489" t="s">
        <v>14</v>
      </c>
      <c r="H489" t="s">
        <v>271</v>
      </c>
      <c r="I489" t="s">
        <v>272</v>
      </c>
      <c r="J489" t="s">
        <v>30</v>
      </c>
      <c r="K489">
        <v>3</v>
      </c>
      <c r="L489">
        <v>1</v>
      </c>
      <c r="M489" t="str" cm="1">
        <f t="array" ref="M4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89">
        <f>IF(Table1[[#This Row],[Winning Team]]="Home team",1,0)</f>
        <v>1</v>
      </c>
      <c r="O489" t="s">
        <v>47</v>
      </c>
      <c r="P489" t="str" cm="1">
        <f t="array" ref="P4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89">
        <v>8829</v>
      </c>
      <c r="R489">
        <v>2</v>
      </c>
      <c r="S489">
        <v>1</v>
      </c>
      <c r="T489" t="s">
        <v>276</v>
      </c>
      <c r="U489" t="s">
        <v>251</v>
      </c>
      <c r="V489" t="s">
        <v>297</v>
      </c>
    </row>
    <row r="490" spans="1:22" x14ac:dyDescent="0.3">
      <c r="A490">
        <v>1962</v>
      </c>
      <c r="B490" s="1">
        <v>22799</v>
      </c>
      <c r="C490">
        <v>15</v>
      </c>
      <c r="D490">
        <v>0</v>
      </c>
      <c r="E490" t="str">
        <f>_xlfn.CONCAT(Table1[[#This Row],[Time]],":",Table1[[#This Row],[Time to hours]])</f>
        <v>15:0</v>
      </c>
      <c r="F490" t="s">
        <v>1116</v>
      </c>
      <c r="G490" t="s">
        <v>22</v>
      </c>
      <c r="H490" t="s">
        <v>281</v>
      </c>
      <c r="I490" t="s">
        <v>282</v>
      </c>
      <c r="J490" t="s">
        <v>153</v>
      </c>
      <c r="K490">
        <v>3</v>
      </c>
      <c r="L490">
        <v>1</v>
      </c>
      <c r="M490" t="str" cm="1">
        <f t="array" ref="M4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0">
        <f>IF(Table1[[#This Row],[Winning Team]]="Home team",1,0)</f>
        <v>1</v>
      </c>
      <c r="O490" t="s">
        <v>39</v>
      </c>
      <c r="P490" t="str" cm="1">
        <f t="array" ref="P4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490">
        <v>9794</v>
      </c>
      <c r="R490">
        <v>2</v>
      </c>
      <c r="S490">
        <v>0</v>
      </c>
      <c r="T490" t="s">
        <v>224</v>
      </c>
      <c r="U490" t="s">
        <v>299</v>
      </c>
      <c r="V490" t="s">
        <v>285</v>
      </c>
    </row>
    <row r="491" spans="1:22" x14ac:dyDescent="0.3">
      <c r="A491">
        <v>1962</v>
      </c>
      <c r="B491" s="1">
        <v>22799</v>
      </c>
      <c r="C491">
        <v>15</v>
      </c>
      <c r="D491">
        <v>0</v>
      </c>
      <c r="E491" t="str">
        <f>_xlfn.CONCAT(Table1[[#This Row],[Time]],":",Table1[[#This Row],[Time to hours]])</f>
        <v>15:0</v>
      </c>
      <c r="F491" t="s">
        <v>1116</v>
      </c>
      <c r="G491" t="s">
        <v>29</v>
      </c>
      <c r="H491" t="s">
        <v>286</v>
      </c>
      <c r="I491" t="s">
        <v>287</v>
      </c>
      <c r="J491" t="s">
        <v>42</v>
      </c>
      <c r="K491">
        <v>2</v>
      </c>
      <c r="L491">
        <v>0</v>
      </c>
      <c r="M491" t="str" cm="1">
        <f t="array" ref="M4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1">
        <f>IF(Table1[[#This Row],[Winning Team]]="Home team",1,0)</f>
        <v>1</v>
      </c>
      <c r="O491" t="s">
        <v>93</v>
      </c>
      <c r="P491" t="str" cm="1">
        <f t="array" ref="P4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491">
        <v>66057</v>
      </c>
      <c r="R491">
        <v>0</v>
      </c>
      <c r="S491">
        <v>0</v>
      </c>
      <c r="T491" t="s">
        <v>288</v>
      </c>
      <c r="U491" t="s">
        <v>294</v>
      </c>
      <c r="V491" t="s">
        <v>284</v>
      </c>
    </row>
    <row r="492" spans="1:22" x14ac:dyDescent="0.3">
      <c r="A492">
        <v>1962</v>
      </c>
      <c r="B492" s="1">
        <v>22800</v>
      </c>
      <c r="C492">
        <v>15</v>
      </c>
      <c r="D492">
        <v>0</v>
      </c>
      <c r="E492" t="str">
        <f>_xlfn.CONCAT(Table1[[#This Row],[Time]],":",Table1[[#This Row],[Time to hours]])</f>
        <v>15:0</v>
      </c>
      <c r="F492" t="s">
        <v>1116</v>
      </c>
      <c r="G492" t="s">
        <v>35</v>
      </c>
      <c r="H492" t="s">
        <v>277</v>
      </c>
      <c r="I492" t="s">
        <v>278</v>
      </c>
      <c r="J492" t="s">
        <v>87</v>
      </c>
      <c r="K492">
        <v>1</v>
      </c>
      <c r="L492">
        <v>0</v>
      </c>
      <c r="M492" t="str" cm="1">
        <f t="array" ref="M4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2">
        <f>IF(Table1[[#This Row],[Winning Team]]="Home team",1,0)</f>
        <v>1</v>
      </c>
      <c r="O492" t="s">
        <v>18</v>
      </c>
      <c r="P492" t="str" cm="1">
        <f t="array" ref="P4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492">
        <v>11875</v>
      </c>
      <c r="R492">
        <v>0</v>
      </c>
      <c r="S492">
        <v>0</v>
      </c>
      <c r="T492" t="s">
        <v>300</v>
      </c>
      <c r="U492" t="s">
        <v>301</v>
      </c>
      <c r="V492" t="s">
        <v>292</v>
      </c>
    </row>
    <row r="493" spans="1:22" x14ac:dyDescent="0.3">
      <c r="A493">
        <v>1962</v>
      </c>
      <c r="B493" s="1">
        <v>22800</v>
      </c>
      <c r="C493">
        <v>15</v>
      </c>
      <c r="D493">
        <v>0</v>
      </c>
      <c r="E493" t="str">
        <f>_xlfn.CONCAT(Table1[[#This Row],[Time]],":",Table1[[#This Row],[Time to hours]])</f>
        <v>15:0</v>
      </c>
      <c r="F493" t="s">
        <v>1116</v>
      </c>
      <c r="G493" t="s">
        <v>22</v>
      </c>
      <c r="H493" t="s">
        <v>281</v>
      </c>
      <c r="I493" t="s">
        <v>282</v>
      </c>
      <c r="J493" t="s">
        <v>61</v>
      </c>
      <c r="K493">
        <v>6</v>
      </c>
      <c r="L493">
        <v>1</v>
      </c>
      <c r="M493" t="str" cm="1">
        <f t="array" ref="M4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3">
        <f>IF(Table1[[#This Row],[Winning Team]]="Home team",1,0)</f>
        <v>1</v>
      </c>
      <c r="O493" t="s">
        <v>283</v>
      </c>
      <c r="P493" t="str" cm="1">
        <f t="array" ref="P4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493">
        <v>7442</v>
      </c>
      <c r="R493">
        <v>4</v>
      </c>
      <c r="S493">
        <v>0</v>
      </c>
      <c r="T493" t="s">
        <v>243</v>
      </c>
      <c r="U493" t="s">
        <v>295</v>
      </c>
      <c r="V493" t="s">
        <v>302</v>
      </c>
    </row>
    <row r="494" spans="1:22" x14ac:dyDescent="0.3">
      <c r="A494">
        <v>1962</v>
      </c>
      <c r="B494" s="1">
        <v>22800</v>
      </c>
      <c r="C494">
        <v>15</v>
      </c>
      <c r="D494">
        <v>0</v>
      </c>
      <c r="E494" t="str">
        <f>_xlfn.CONCAT(Table1[[#This Row],[Time]],":",Table1[[#This Row],[Time to hours]])</f>
        <v>15:0</v>
      </c>
      <c r="F494" t="s">
        <v>1116</v>
      </c>
      <c r="G494" t="s">
        <v>29</v>
      </c>
      <c r="H494" t="s">
        <v>286</v>
      </c>
      <c r="I494" t="s">
        <v>287</v>
      </c>
      <c r="J494" t="s">
        <v>202</v>
      </c>
      <c r="K494">
        <v>2</v>
      </c>
      <c r="L494">
        <v>1</v>
      </c>
      <c r="M494" t="str" cm="1">
        <f t="array" ref="M4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4">
        <f>IF(Table1[[#This Row],[Winning Team]]="Home team",1,0)</f>
        <v>1</v>
      </c>
      <c r="O494" t="s">
        <v>68</v>
      </c>
      <c r="P494" t="str" cm="1">
        <f t="array" ref="P4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94">
        <v>64922</v>
      </c>
      <c r="R494">
        <v>1</v>
      </c>
      <c r="S494">
        <v>0</v>
      </c>
      <c r="T494" t="s">
        <v>293</v>
      </c>
      <c r="U494" t="s">
        <v>224</v>
      </c>
      <c r="V494" t="s">
        <v>296</v>
      </c>
    </row>
    <row r="495" spans="1:22" x14ac:dyDescent="0.3">
      <c r="A495">
        <v>1962</v>
      </c>
      <c r="B495" s="1">
        <v>22803</v>
      </c>
      <c r="C495">
        <v>15</v>
      </c>
      <c r="D495">
        <v>0</v>
      </c>
      <c r="E495" t="str">
        <f>_xlfn.CONCAT(Table1[[#This Row],[Time]],":",Table1[[#This Row],[Time to hours]])</f>
        <v>15:0</v>
      </c>
      <c r="F495" t="s">
        <v>1116</v>
      </c>
      <c r="G495" t="s">
        <v>14</v>
      </c>
      <c r="H495" t="s">
        <v>271</v>
      </c>
      <c r="I495" t="s">
        <v>272</v>
      </c>
      <c r="J495" t="s">
        <v>229</v>
      </c>
      <c r="K495">
        <v>2</v>
      </c>
      <c r="L495">
        <v>1</v>
      </c>
      <c r="M495" t="str" cm="1">
        <f t="array" ref="M4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5">
        <f>IF(Table1[[#This Row],[Winning Team]]="Home team",1,0)</f>
        <v>1</v>
      </c>
      <c r="O495" t="s">
        <v>47</v>
      </c>
      <c r="P495" t="str" cm="1">
        <f t="array" ref="P4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495">
        <v>9973</v>
      </c>
      <c r="R495">
        <v>1</v>
      </c>
      <c r="S495">
        <v>0</v>
      </c>
      <c r="T495" t="s">
        <v>297</v>
      </c>
      <c r="U495" t="s">
        <v>274</v>
      </c>
      <c r="V495" t="s">
        <v>251</v>
      </c>
    </row>
    <row r="496" spans="1:22" x14ac:dyDescent="0.3">
      <c r="A496">
        <v>1962</v>
      </c>
      <c r="B496" s="1">
        <v>22803</v>
      </c>
      <c r="C496">
        <v>15</v>
      </c>
      <c r="D496">
        <v>0</v>
      </c>
      <c r="E496" t="str">
        <f>_xlfn.CONCAT(Table1[[#This Row],[Time]],":",Table1[[#This Row],[Time to hours]])</f>
        <v>15:0</v>
      </c>
      <c r="F496" t="s">
        <v>1116</v>
      </c>
      <c r="G496" t="s">
        <v>35</v>
      </c>
      <c r="H496" t="s">
        <v>277</v>
      </c>
      <c r="I496" t="s">
        <v>278</v>
      </c>
      <c r="J496" t="s">
        <v>31</v>
      </c>
      <c r="K496">
        <v>2</v>
      </c>
      <c r="L496">
        <v>1</v>
      </c>
      <c r="M496" t="str" cm="1">
        <f t="array" ref="M4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6">
        <f>IF(Table1[[#This Row],[Winning Team]]="Home team",1,0)</f>
        <v>1</v>
      </c>
      <c r="O496" t="s">
        <v>87</v>
      </c>
      <c r="P496" t="str" cm="1">
        <f t="array" ref="P4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496">
        <v>18715</v>
      </c>
      <c r="R496">
        <v>0</v>
      </c>
      <c r="S496">
        <v>1</v>
      </c>
      <c r="T496" t="s">
        <v>169</v>
      </c>
      <c r="U496" t="s">
        <v>175</v>
      </c>
      <c r="V496" t="s">
        <v>303</v>
      </c>
    </row>
    <row r="497" spans="1:22" x14ac:dyDescent="0.3">
      <c r="A497">
        <v>1962</v>
      </c>
      <c r="B497" s="1">
        <v>22803</v>
      </c>
      <c r="C497">
        <v>15</v>
      </c>
      <c r="D497">
        <v>0</v>
      </c>
      <c r="E497" t="str">
        <f>_xlfn.CONCAT(Table1[[#This Row],[Time]],":",Table1[[#This Row],[Time to hours]])</f>
        <v>15:0</v>
      </c>
      <c r="F497" t="s">
        <v>1116</v>
      </c>
      <c r="G497" t="s">
        <v>29</v>
      </c>
      <c r="H497" t="s">
        <v>286</v>
      </c>
      <c r="I497" t="s">
        <v>287</v>
      </c>
      <c r="J497" t="s">
        <v>202</v>
      </c>
      <c r="K497">
        <v>2</v>
      </c>
      <c r="L497">
        <v>0</v>
      </c>
      <c r="M497" t="str" cm="1">
        <f t="array" ref="M4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7">
        <f>IF(Table1[[#This Row],[Winning Team]]="Home team",1,0)</f>
        <v>1</v>
      </c>
      <c r="O497" t="s">
        <v>42</v>
      </c>
      <c r="P497" t="str" cm="1">
        <f t="array" ref="P4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497">
        <v>67224</v>
      </c>
      <c r="R497">
        <v>1</v>
      </c>
      <c r="S497">
        <v>0</v>
      </c>
      <c r="T497" t="s">
        <v>295</v>
      </c>
      <c r="U497" t="s">
        <v>288</v>
      </c>
      <c r="V497" t="s">
        <v>293</v>
      </c>
    </row>
    <row r="498" spans="1:22" x14ac:dyDescent="0.3">
      <c r="A498">
        <v>1962</v>
      </c>
      <c r="B498" s="1">
        <v>22804</v>
      </c>
      <c r="C498">
        <v>15</v>
      </c>
      <c r="D498">
        <v>0</v>
      </c>
      <c r="E498" t="str">
        <f>_xlfn.CONCAT(Table1[[#This Row],[Time]],":",Table1[[#This Row],[Time to hours]])</f>
        <v>15:0</v>
      </c>
      <c r="F498" t="s">
        <v>1116</v>
      </c>
      <c r="G498" t="s">
        <v>14</v>
      </c>
      <c r="H498" t="s">
        <v>271</v>
      </c>
      <c r="I498" t="s">
        <v>272</v>
      </c>
      <c r="J498" t="s">
        <v>30</v>
      </c>
      <c r="K498">
        <v>5</v>
      </c>
      <c r="L498">
        <v>0</v>
      </c>
      <c r="M498" t="str" cm="1">
        <f t="array" ref="M4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8">
        <f>IF(Table1[[#This Row],[Winning Team]]="Home team",1,0)</f>
        <v>1</v>
      </c>
      <c r="O498" t="s">
        <v>273</v>
      </c>
      <c r="P498" t="str" cm="1">
        <f t="array" ref="P4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498">
        <v>7167</v>
      </c>
      <c r="R498">
        <v>2</v>
      </c>
      <c r="S498">
        <v>0</v>
      </c>
      <c r="T498" t="s">
        <v>291</v>
      </c>
      <c r="U498" t="s">
        <v>297</v>
      </c>
      <c r="V498" t="s">
        <v>276</v>
      </c>
    </row>
    <row r="499" spans="1:22" x14ac:dyDescent="0.3">
      <c r="A499">
        <v>1962</v>
      </c>
      <c r="B499" s="1">
        <v>22804</v>
      </c>
      <c r="C499">
        <v>15</v>
      </c>
      <c r="D499">
        <v>0</v>
      </c>
      <c r="E499" t="str">
        <f>_xlfn.CONCAT(Table1[[#This Row],[Time]],":",Table1[[#This Row],[Time to hours]])</f>
        <v>15:0</v>
      </c>
      <c r="F499" t="s">
        <v>1116</v>
      </c>
      <c r="G499" t="s">
        <v>35</v>
      </c>
      <c r="H499" t="s">
        <v>277</v>
      </c>
      <c r="I499" t="s">
        <v>278</v>
      </c>
      <c r="J499" t="s">
        <v>18</v>
      </c>
      <c r="K499">
        <v>3</v>
      </c>
      <c r="L499">
        <v>1</v>
      </c>
      <c r="M499" t="str" cm="1">
        <f t="array" ref="M4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499">
        <f>IF(Table1[[#This Row],[Winning Team]]="Home team",1,0)</f>
        <v>1</v>
      </c>
      <c r="O499" t="s">
        <v>99</v>
      </c>
      <c r="P499" t="str" cm="1">
        <f t="array" ref="P4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499">
        <v>10648</v>
      </c>
      <c r="R499">
        <v>2</v>
      </c>
      <c r="S499">
        <v>1</v>
      </c>
      <c r="T499" t="s">
        <v>279</v>
      </c>
      <c r="U499" t="s">
        <v>300</v>
      </c>
      <c r="V499" t="s">
        <v>303</v>
      </c>
    </row>
    <row r="500" spans="1:22" x14ac:dyDescent="0.3">
      <c r="A500">
        <v>1962</v>
      </c>
      <c r="B500" s="1">
        <v>22804</v>
      </c>
      <c r="C500">
        <v>15</v>
      </c>
      <c r="D500">
        <v>0</v>
      </c>
      <c r="E500" t="str">
        <f>_xlfn.CONCAT(Table1[[#This Row],[Time]],":",Table1[[#This Row],[Time to hours]])</f>
        <v>15:0</v>
      </c>
      <c r="F500" t="s">
        <v>1116</v>
      </c>
      <c r="G500" t="s">
        <v>29</v>
      </c>
      <c r="H500" t="s">
        <v>286</v>
      </c>
      <c r="I500" t="s">
        <v>287</v>
      </c>
      <c r="J500" t="s">
        <v>93</v>
      </c>
      <c r="K500">
        <v>3</v>
      </c>
      <c r="L500">
        <v>0</v>
      </c>
      <c r="M500" t="str" cm="1">
        <f t="array" ref="M5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0">
        <f>IF(Table1[[#This Row],[Winning Team]]="Home team",1,0)</f>
        <v>1</v>
      </c>
      <c r="O500" t="s">
        <v>68</v>
      </c>
      <c r="P500" t="str" cm="1">
        <f t="array" ref="P5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00">
        <v>59828</v>
      </c>
      <c r="R500">
        <v>1</v>
      </c>
      <c r="S500">
        <v>0</v>
      </c>
      <c r="T500" t="s">
        <v>224</v>
      </c>
      <c r="U500" t="s">
        <v>295</v>
      </c>
      <c r="V500" t="s">
        <v>305</v>
      </c>
    </row>
    <row r="501" spans="1:22" x14ac:dyDescent="0.3">
      <c r="A501">
        <v>1962</v>
      </c>
      <c r="B501" s="1">
        <v>22807</v>
      </c>
      <c r="C501">
        <v>14</v>
      </c>
      <c r="D501">
        <v>30</v>
      </c>
      <c r="E501" t="str">
        <f>_xlfn.CONCAT(Table1[[#This Row],[Time]],":",Table1[[#This Row],[Time to hours]])</f>
        <v>14:30</v>
      </c>
      <c r="F501" t="s">
        <v>1116</v>
      </c>
      <c r="G501" t="s">
        <v>102</v>
      </c>
      <c r="H501" t="s">
        <v>271</v>
      </c>
      <c r="I501" t="s">
        <v>272</v>
      </c>
      <c r="J501" t="s">
        <v>42</v>
      </c>
      <c r="K501">
        <v>2</v>
      </c>
      <c r="L501">
        <v>1</v>
      </c>
      <c r="M501" t="str" cm="1">
        <f t="array" ref="M5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1">
        <f>IF(Table1[[#This Row],[Winning Team]]="Home team",1,0)</f>
        <v>1</v>
      </c>
      <c r="O501" t="s">
        <v>229</v>
      </c>
      <c r="P501" t="str" cm="1">
        <f t="array" ref="P5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501">
        <v>17268</v>
      </c>
      <c r="R501">
        <v>2</v>
      </c>
      <c r="S501">
        <v>1</v>
      </c>
      <c r="T501" t="s">
        <v>293</v>
      </c>
      <c r="U501" t="s">
        <v>275</v>
      </c>
      <c r="V501" t="s">
        <v>276</v>
      </c>
    </row>
    <row r="502" spans="1:22" x14ac:dyDescent="0.3">
      <c r="A502">
        <v>1962</v>
      </c>
      <c r="B502" s="1">
        <v>22807</v>
      </c>
      <c r="C502">
        <v>14</v>
      </c>
      <c r="D502">
        <v>30</v>
      </c>
      <c r="E502" t="str">
        <f>_xlfn.CONCAT(Table1[[#This Row],[Time]],":",Table1[[#This Row],[Time to hours]])</f>
        <v>14:30</v>
      </c>
      <c r="F502" t="s">
        <v>1116</v>
      </c>
      <c r="G502" t="s">
        <v>102</v>
      </c>
      <c r="H502" t="s">
        <v>277</v>
      </c>
      <c r="I502" t="s">
        <v>278</v>
      </c>
      <c r="J502" t="s">
        <v>31</v>
      </c>
      <c r="K502">
        <v>3</v>
      </c>
      <c r="L502">
        <v>1</v>
      </c>
      <c r="M502" t="str" cm="1">
        <f t="array" ref="M5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2">
        <f>IF(Table1[[#This Row],[Winning Team]]="Home team",1,0)</f>
        <v>1</v>
      </c>
      <c r="O502" t="s">
        <v>153</v>
      </c>
      <c r="P502" t="str" cm="1">
        <f t="array" ref="P5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02">
        <v>17736</v>
      </c>
      <c r="R502">
        <v>1</v>
      </c>
      <c r="S502">
        <v>1</v>
      </c>
      <c r="T502" t="s">
        <v>280</v>
      </c>
      <c r="U502" t="s">
        <v>279</v>
      </c>
      <c r="V502" t="s">
        <v>169</v>
      </c>
    </row>
    <row r="503" spans="1:22" x14ac:dyDescent="0.3">
      <c r="A503">
        <v>1962</v>
      </c>
      <c r="B503" s="1">
        <v>22807</v>
      </c>
      <c r="C503">
        <v>14</v>
      </c>
      <c r="D503">
        <v>30</v>
      </c>
      <c r="E503" t="str">
        <f>_xlfn.CONCAT(Table1[[#This Row],[Time]],":",Table1[[#This Row],[Time to hours]])</f>
        <v>14:30</v>
      </c>
      <c r="F503" t="s">
        <v>1116</v>
      </c>
      <c r="G503" t="s">
        <v>102</v>
      </c>
      <c r="H503" t="s">
        <v>281</v>
      </c>
      <c r="I503" t="s">
        <v>282</v>
      </c>
      <c r="J503" t="s">
        <v>99</v>
      </c>
      <c r="K503">
        <v>1</v>
      </c>
      <c r="L503">
        <v>0</v>
      </c>
      <c r="M503" t="str" cm="1">
        <f t="array" ref="M5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3">
        <f>IF(Table1[[#This Row],[Winning Team]]="Home team",1,0)</f>
        <v>1</v>
      </c>
      <c r="O503" t="s">
        <v>61</v>
      </c>
      <c r="P503" t="str" cm="1">
        <f t="array" ref="P5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503">
        <v>11690</v>
      </c>
      <c r="R503">
        <v>1</v>
      </c>
      <c r="S503">
        <v>0</v>
      </c>
      <c r="T503" t="s">
        <v>224</v>
      </c>
      <c r="U503" t="s">
        <v>284</v>
      </c>
      <c r="V503" t="s">
        <v>305</v>
      </c>
    </row>
    <row r="504" spans="1:22" x14ac:dyDescent="0.3">
      <c r="A504">
        <v>1962</v>
      </c>
      <c r="B504" s="1">
        <v>22807</v>
      </c>
      <c r="C504">
        <v>14</v>
      </c>
      <c r="D504">
        <v>30</v>
      </c>
      <c r="E504" t="str">
        <f>_xlfn.CONCAT(Table1[[#This Row],[Time]],":",Table1[[#This Row],[Time to hours]])</f>
        <v>14:30</v>
      </c>
      <c r="F504" t="s">
        <v>1116</v>
      </c>
      <c r="G504" t="s">
        <v>102</v>
      </c>
      <c r="H504" t="s">
        <v>286</v>
      </c>
      <c r="I504" t="s">
        <v>287</v>
      </c>
      <c r="J504" t="s">
        <v>30</v>
      </c>
      <c r="K504">
        <v>1</v>
      </c>
      <c r="L504">
        <v>0</v>
      </c>
      <c r="M504" t="str" cm="1">
        <f t="array" ref="M5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4">
        <f>IF(Table1[[#This Row],[Winning Team]]="Home team",1,0)</f>
        <v>1</v>
      </c>
      <c r="O504" t="s">
        <v>202</v>
      </c>
      <c r="P504" t="str" cm="1">
        <f t="array" ref="P5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504">
        <v>63324</v>
      </c>
      <c r="R504">
        <v>0</v>
      </c>
      <c r="S504">
        <v>0</v>
      </c>
      <c r="T504" t="s">
        <v>290</v>
      </c>
      <c r="U504" t="s">
        <v>296</v>
      </c>
      <c r="V504" t="s">
        <v>306</v>
      </c>
    </row>
    <row r="505" spans="1:22" x14ac:dyDescent="0.3">
      <c r="A505">
        <v>1962</v>
      </c>
      <c r="B505" s="1">
        <v>22810</v>
      </c>
      <c r="C505">
        <v>14</v>
      </c>
      <c r="D505">
        <v>30</v>
      </c>
      <c r="E505" t="str">
        <f>_xlfn.CONCAT(Table1[[#This Row],[Time]],":",Table1[[#This Row],[Time to hours]])</f>
        <v>14:30</v>
      </c>
      <c r="F505" t="s">
        <v>1116</v>
      </c>
      <c r="G505" t="s">
        <v>50</v>
      </c>
      <c r="H505" t="s">
        <v>277</v>
      </c>
      <c r="I505" t="s">
        <v>278</v>
      </c>
      <c r="J505" t="s">
        <v>99</v>
      </c>
      <c r="K505">
        <v>3</v>
      </c>
      <c r="L505">
        <v>1</v>
      </c>
      <c r="M505" t="str" cm="1">
        <f t="array" ref="M5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5">
        <f>IF(Table1[[#This Row],[Winning Team]]="Home team",1,0)</f>
        <v>1</v>
      </c>
      <c r="O505" t="s">
        <v>30</v>
      </c>
      <c r="P505" t="str" cm="1">
        <f t="array" ref="P5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505">
        <v>5890</v>
      </c>
      <c r="R505">
        <v>0</v>
      </c>
      <c r="S505">
        <v>0</v>
      </c>
      <c r="T505" t="s">
        <v>279</v>
      </c>
      <c r="U505" t="s">
        <v>209</v>
      </c>
      <c r="V505" t="s">
        <v>297</v>
      </c>
    </row>
    <row r="506" spans="1:22" x14ac:dyDescent="0.3">
      <c r="A506">
        <v>1962</v>
      </c>
      <c r="B506" s="1">
        <v>22810</v>
      </c>
      <c r="C506">
        <v>14</v>
      </c>
      <c r="D506">
        <v>30</v>
      </c>
      <c r="E506" t="str">
        <f>_xlfn.CONCAT(Table1[[#This Row],[Time]],":",Table1[[#This Row],[Time to hours]])</f>
        <v>14:30</v>
      </c>
      <c r="F506" t="s">
        <v>1116</v>
      </c>
      <c r="G506" t="s">
        <v>50</v>
      </c>
      <c r="H506" t="s">
        <v>286</v>
      </c>
      <c r="I506" t="s">
        <v>287</v>
      </c>
      <c r="J506" t="s">
        <v>31</v>
      </c>
      <c r="K506">
        <v>4</v>
      </c>
      <c r="L506">
        <v>2</v>
      </c>
      <c r="M506" t="str" cm="1">
        <f t="array" ref="M5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6">
        <f>IF(Table1[[#This Row],[Winning Team]]="Home team",1,0)</f>
        <v>1</v>
      </c>
      <c r="O506" t="s">
        <v>42</v>
      </c>
      <c r="P506" t="str" cm="1">
        <f t="array" ref="P5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06">
        <v>76594</v>
      </c>
      <c r="R506">
        <v>2</v>
      </c>
      <c r="S506">
        <v>1</v>
      </c>
      <c r="T506" t="s">
        <v>290</v>
      </c>
      <c r="U506" t="s">
        <v>175</v>
      </c>
      <c r="V506" t="s">
        <v>296</v>
      </c>
    </row>
    <row r="507" spans="1:22" x14ac:dyDescent="0.3">
      <c r="A507">
        <v>1962</v>
      </c>
      <c r="B507" s="1">
        <v>22813</v>
      </c>
      <c r="C507">
        <v>14</v>
      </c>
      <c r="D507">
        <v>30</v>
      </c>
      <c r="E507" t="str">
        <f>_xlfn.CONCAT(Table1[[#This Row],[Time]],":",Table1[[#This Row],[Time to hours]])</f>
        <v>14:30</v>
      </c>
      <c r="F507" t="s">
        <v>1116</v>
      </c>
      <c r="G507" t="s">
        <v>104</v>
      </c>
      <c r="H507" t="s">
        <v>286</v>
      </c>
      <c r="I507" t="s">
        <v>287</v>
      </c>
      <c r="J507" t="s">
        <v>42</v>
      </c>
      <c r="K507">
        <v>1</v>
      </c>
      <c r="L507">
        <v>0</v>
      </c>
      <c r="M507" t="str" cm="1">
        <f t="array" ref="M5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7">
        <f>IF(Table1[[#This Row],[Winning Team]]="Home team",1,0)</f>
        <v>1</v>
      </c>
      <c r="O507" t="s">
        <v>30</v>
      </c>
      <c r="P507" t="str" cm="1">
        <f t="array" ref="P5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507">
        <v>66697</v>
      </c>
      <c r="R507">
        <v>0</v>
      </c>
      <c r="S507">
        <v>0</v>
      </c>
      <c r="T507" t="s">
        <v>243</v>
      </c>
      <c r="U507" t="s">
        <v>251</v>
      </c>
      <c r="V507" t="s">
        <v>274</v>
      </c>
    </row>
    <row r="508" spans="1:22" x14ac:dyDescent="0.3">
      <c r="A508">
        <v>1962</v>
      </c>
      <c r="B508" s="1">
        <v>22814</v>
      </c>
      <c r="C508">
        <v>14</v>
      </c>
      <c r="D508">
        <v>30</v>
      </c>
      <c r="E508" t="str">
        <f>_xlfn.CONCAT(Table1[[#This Row],[Time]],":",Table1[[#This Row],[Time to hours]])</f>
        <v>14:30</v>
      </c>
      <c r="F508" t="s">
        <v>1116</v>
      </c>
      <c r="G508" t="s">
        <v>51</v>
      </c>
      <c r="H508" t="s">
        <v>286</v>
      </c>
      <c r="I508" t="s">
        <v>287</v>
      </c>
      <c r="J508" t="s">
        <v>31</v>
      </c>
      <c r="K508">
        <v>3</v>
      </c>
      <c r="L508">
        <v>1</v>
      </c>
      <c r="M508" t="str" cm="1">
        <f t="array" ref="M5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8">
        <f>IF(Table1[[#This Row],[Winning Team]]="Home team",1,0)</f>
        <v>1</v>
      </c>
      <c r="O508" t="s">
        <v>99</v>
      </c>
      <c r="P508" t="str" cm="1">
        <f t="array" ref="P5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08">
        <v>68679</v>
      </c>
      <c r="R508">
        <v>1</v>
      </c>
      <c r="S508">
        <v>1</v>
      </c>
      <c r="T508" t="s">
        <v>224</v>
      </c>
      <c r="U508" t="s">
        <v>293</v>
      </c>
      <c r="V508" t="s">
        <v>295</v>
      </c>
    </row>
    <row r="509" spans="1:22" x14ac:dyDescent="0.3">
      <c r="A509">
        <v>1966</v>
      </c>
      <c r="B509" s="1">
        <v>24300</v>
      </c>
      <c r="C509">
        <v>19</v>
      </c>
      <c r="D509">
        <v>30</v>
      </c>
      <c r="E509" t="str">
        <f>_xlfn.CONCAT(Table1[[#This Row],[Time]],":",Table1[[#This Row],[Time to hours]])</f>
        <v>19:30</v>
      </c>
      <c r="F509" t="s">
        <v>1117</v>
      </c>
      <c r="G509" t="s">
        <v>29</v>
      </c>
      <c r="H509" t="s">
        <v>310</v>
      </c>
      <c r="I509" t="s">
        <v>311</v>
      </c>
      <c r="J509" t="s">
        <v>202</v>
      </c>
      <c r="K509">
        <v>5</v>
      </c>
      <c r="L509">
        <v>0</v>
      </c>
      <c r="M509" t="str" cm="1">
        <f t="array" ref="M5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09">
        <f>IF(Table1[[#This Row],[Winning Team]]="Home team",1,0)</f>
        <v>1</v>
      </c>
      <c r="O509" t="s">
        <v>68</v>
      </c>
      <c r="P509" t="str" cm="1">
        <f t="array" ref="P5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09">
        <v>36127</v>
      </c>
      <c r="R509">
        <v>3</v>
      </c>
      <c r="S509">
        <v>0</v>
      </c>
      <c r="T509" t="s">
        <v>312</v>
      </c>
      <c r="U509" t="s">
        <v>313</v>
      </c>
      <c r="V509" t="s">
        <v>258</v>
      </c>
    </row>
    <row r="510" spans="1:22" x14ac:dyDescent="0.3">
      <c r="A510">
        <v>1966</v>
      </c>
      <c r="B510" s="1">
        <v>24300</v>
      </c>
      <c r="C510">
        <v>19</v>
      </c>
      <c r="D510">
        <v>30</v>
      </c>
      <c r="E510" t="str">
        <f>_xlfn.CONCAT(Table1[[#This Row],[Time]],":",Table1[[#This Row],[Time to hours]])</f>
        <v>19:30</v>
      </c>
      <c r="F510" t="s">
        <v>1117</v>
      </c>
      <c r="G510" t="s">
        <v>35</v>
      </c>
      <c r="H510" t="s">
        <v>314</v>
      </c>
      <c r="I510" t="s">
        <v>315</v>
      </c>
      <c r="J510" t="s">
        <v>31</v>
      </c>
      <c r="K510">
        <v>2</v>
      </c>
      <c r="L510">
        <v>0</v>
      </c>
      <c r="M510" t="str" cm="1">
        <f t="array" ref="M5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0">
        <f>IF(Table1[[#This Row],[Winning Team]]="Home team",1,0)</f>
        <v>1</v>
      </c>
      <c r="O510" t="s">
        <v>283</v>
      </c>
      <c r="P510" t="str" cm="1">
        <f t="array" ref="P5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10">
        <v>47308</v>
      </c>
      <c r="R510">
        <v>1</v>
      </c>
      <c r="S510">
        <v>0</v>
      </c>
      <c r="T510" t="s">
        <v>316</v>
      </c>
      <c r="U510" t="s">
        <v>317</v>
      </c>
      <c r="V510" t="s">
        <v>318</v>
      </c>
    </row>
    <row r="511" spans="1:22" x14ac:dyDescent="0.3">
      <c r="A511">
        <v>1966</v>
      </c>
      <c r="B511" s="1">
        <v>24300</v>
      </c>
      <c r="C511">
        <v>19</v>
      </c>
      <c r="D511">
        <v>30</v>
      </c>
      <c r="E511" t="str">
        <f>_xlfn.CONCAT(Table1[[#This Row],[Time]],":",Table1[[#This Row],[Time to hours]])</f>
        <v>19:30</v>
      </c>
      <c r="F511" t="s">
        <v>1117</v>
      </c>
      <c r="G511" t="s">
        <v>22</v>
      </c>
      <c r="H511" t="s">
        <v>319</v>
      </c>
      <c r="I511" t="s">
        <v>320</v>
      </c>
      <c r="J511" t="s">
        <v>229</v>
      </c>
      <c r="K511">
        <v>3</v>
      </c>
      <c r="L511">
        <v>0</v>
      </c>
      <c r="M511" t="str" cm="1">
        <f t="array" ref="M5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1">
        <f>IF(Table1[[#This Row],[Winning Team]]="Home team",1,0)</f>
        <v>1</v>
      </c>
      <c r="O511" t="s">
        <v>321</v>
      </c>
      <c r="P511" t="str" cm="1">
        <f t="array" ref="P5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11">
        <v>23006</v>
      </c>
      <c r="R511">
        <v>2</v>
      </c>
      <c r="S511">
        <v>0</v>
      </c>
      <c r="T511" t="s">
        <v>243</v>
      </c>
      <c r="U511" t="s">
        <v>322</v>
      </c>
      <c r="V511" t="s">
        <v>279</v>
      </c>
    </row>
    <row r="512" spans="1:22" x14ac:dyDescent="0.3">
      <c r="A512">
        <v>1966</v>
      </c>
      <c r="B512" s="1">
        <v>24301</v>
      </c>
      <c r="C512">
        <v>19</v>
      </c>
      <c r="D512">
        <v>30</v>
      </c>
      <c r="E512" t="str">
        <f>_xlfn.CONCAT(Table1[[#This Row],[Time]],":",Table1[[#This Row],[Time to hours]])</f>
        <v>19:30</v>
      </c>
      <c r="F512" t="s">
        <v>1117</v>
      </c>
      <c r="G512" t="s">
        <v>35</v>
      </c>
      <c r="H512" t="s">
        <v>324</v>
      </c>
      <c r="I512" t="s">
        <v>325</v>
      </c>
      <c r="J512" t="s">
        <v>326</v>
      </c>
      <c r="K512">
        <v>3</v>
      </c>
      <c r="L512">
        <v>1</v>
      </c>
      <c r="M512" t="str" cm="1">
        <f t="array" ref="M5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2">
        <f>IF(Table1[[#This Row],[Winning Team]]="Home team",1,0)</f>
        <v>1</v>
      </c>
      <c r="O512" t="s">
        <v>61</v>
      </c>
      <c r="P512" t="str" cm="1">
        <f t="array" ref="P5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512">
        <v>29886</v>
      </c>
      <c r="R512">
        <v>1</v>
      </c>
      <c r="S512">
        <v>0</v>
      </c>
      <c r="T512" t="s">
        <v>327</v>
      </c>
      <c r="U512" t="s">
        <v>328</v>
      </c>
      <c r="V512" t="s">
        <v>329</v>
      </c>
    </row>
    <row r="513" spans="1:22" x14ac:dyDescent="0.3">
      <c r="A513">
        <v>1966</v>
      </c>
      <c r="B513" s="1">
        <v>24301</v>
      </c>
      <c r="C513">
        <v>19</v>
      </c>
      <c r="D513">
        <v>30</v>
      </c>
      <c r="E513" t="str">
        <f>_xlfn.CONCAT(Table1[[#This Row],[Time]],":",Table1[[#This Row],[Time to hours]])</f>
        <v>19:30</v>
      </c>
      <c r="F513" t="s">
        <v>1117</v>
      </c>
      <c r="G513" t="s">
        <v>29</v>
      </c>
      <c r="H513" t="s">
        <v>330</v>
      </c>
      <c r="I513" t="s">
        <v>331</v>
      </c>
      <c r="J513" t="s">
        <v>39</v>
      </c>
      <c r="K513">
        <v>2</v>
      </c>
      <c r="L513">
        <v>1</v>
      </c>
      <c r="M513" t="str" cm="1">
        <f t="array" ref="M5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3">
        <f>IF(Table1[[#This Row],[Winning Team]]="Home team",1,0)</f>
        <v>1</v>
      </c>
      <c r="O513" t="s">
        <v>87</v>
      </c>
      <c r="P513" t="str" cm="1">
        <f t="array" ref="P5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13">
        <v>42738</v>
      </c>
      <c r="R513">
        <v>0</v>
      </c>
      <c r="S513">
        <v>0</v>
      </c>
      <c r="T513" t="s">
        <v>305</v>
      </c>
      <c r="U513" t="s">
        <v>290</v>
      </c>
      <c r="V513" t="s">
        <v>332</v>
      </c>
    </row>
    <row r="514" spans="1:22" x14ac:dyDescent="0.3">
      <c r="A514">
        <v>1966</v>
      </c>
      <c r="B514" s="1">
        <v>24301</v>
      </c>
      <c r="C514">
        <v>19</v>
      </c>
      <c r="D514">
        <v>30</v>
      </c>
      <c r="E514" t="str">
        <f>_xlfn.CONCAT(Table1[[#This Row],[Time]],":",Table1[[#This Row],[Time to hours]])</f>
        <v>19:30</v>
      </c>
      <c r="F514" t="s">
        <v>1117</v>
      </c>
      <c r="G514" t="s">
        <v>22</v>
      </c>
      <c r="H514" t="s">
        <v>333</v>
      </c>
      <c r="I514" t="s">
        <v>334</v>
      </c>
      <c r="J514" t="s">
        <v>93</v>
      </c>
      <c r="K514">
        <v>2</v>
      </c>
      <c r="L514">
        <v>0</v>
      </c>
      <c r="M514" t="str" cm="1">
        <f t="array" ref="M5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4">
        <f>IF(Table1[[#This Row],[Winning Team]]="Home team",1,0)</f>
        <v>1</v>
      </c>
      <c r="O514" t="s">
        <v>42</v>
      </c>
      <c r="P514" t="str" cm="1">
        <f t="array" ref="P5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14">
        <v>27199</v>
      </c>
      <c r="R514">
        <v>1</v>
      </c>
      <c r="S514">
        <v>0</v>
      </c>
      <c r="T514" t="s">
        <v>279</v>
      </c>
      <c r="U514" t="s">
        <v>335</v>
      </c>
      <c r="V514" t="s">
        <v>336</v>
      </c>
    </row>
    <row r="515" spans="1:22" x14ac:dyDescent="0.3">
      <c r="A515">
        <v>1966</v>
      </c>
      <c r="B515" s="1">
        <v>24303</v>
      </c>
      <c r="C515">
        <v>19</v>
      </c>
      <c r="D515">
        <v>30</v>
      </c>
      <c r="E515" t="str">
        <f>_xlfn.CONCAT(Table1[[#This Row],[Time]],":",Table1[[#This Row],[Time to hours]])</f>
        <v>19:30</v>
      </c>
      <c r="F515" t="s">
        <v>1117</v>
      </c>
      <c r="G515" t="s">
        <v>14</v>
      </c>
      <c r="H515" t="s">
        <v>337</v>
      </c>
      <c r="I515" t="s">
        <v>308</v>
      </c>
      <c r="J515" t="s">
        <v>47</v>
      </c>
      <c r="K515">
        <v>2</v>
      </c>
      <c r="L515">
        <v>1</v>
      </c>
      <c r="M515" t="str" cm="1">
        <f t="array" ref="M5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5">
        <f>IF(Table1[[#This Row],[Winning Team]]="Home team",1,0)</f>
        <v>1</v>
      </c>
      <c r="O515" t="s">
        <v>17</v>
      </c>
      <c r="P515" t="str" cm="1">
        <f t="array" ref="P5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515">
        <v>45662</v>
      </c>
      <c r="R515">
        <v>2</v>
      </c>
      <c r="S515">
        <v>1</v>
      </c>
      <c r="T515" t="s">
        <v>276</v>
      </c>
      <c r="U515" t="s">
        <v>327</v>
      </c>
      <c r="V515" t="s">
        <v>338</v>
      </c>
    </row>
    <row r="516" spans="1:22" x14ac:dyDescent="0.3">
      <c r="A516">
        <v>1966</v>
      </c>
      <c r="B516" s="1">
        <v>24303</v>
      </c>
      <c r="C516">
        <v>19</v>
      </c>
      <c r="D516">
        <v>30</v>
      </c>
      <c r="E516" t="str">
        <f>_xlfn.CONCAT(Table1[[#This Row],[Time]],":",Table1[[#This Row],[Time to hours]])</f>
        <v>19:30</v>
      </c>
      <c r="F516" t="s">
        <v>1117</v>
      </c>
      <c r="G516" t="s">
        <v>29</v>
      </c>
      <c r="H516" t="s">
        <v>310</v>
      </c>
      <c r="I516" t="s">
        <v>311</v>
      </c>
      <c r="J516" t="s">
        <v>87</v>
      </c>
      <c r="K516">
        <v>2</v>
      </c>
      <c r="L516">
        <v>1</v>
      </c>
      <c r="M516" t="str" cm="1">
        <f t="array" ref="M5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6">
        <f>IF(Table1[[#This Row],[Winning Team]]="Home team",1,0)</f>
        <v>1</v>
      </c>
      <c r="O516" t="s">
        <v>68</v>
      </c>
      <c r="P516" t="str" cm="1">
        <f t="array" ref="P5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516">
        <v>32028</v>
      </c>
      <c r="R516">
        <v>0</v>
      </c>
      <c r="S516">
        <v>1</v>
      </c>
      <c r="T516" t="s">
        <v>309</v>
      </c>
      <c r="U516" t="s">
        <v>204</v>
      </c>
      <c r="V516" t="s">
        <v>312</v>
      </c>
    </row>
    <row r="517" spans="1:22" x14ac:dyDescent="0.3">
      <c r="A517">
        <v>1966</v>
      </c>
      <c r="B517" s="1">
        <v>24303</v>
      </c>
      <c r="C517">
        <v>19</v>
      </c>
      <c r="D517">
        <v>30</v>
      </c>
      <c r="E517" t="str">
        <f>_xlfn.CONCAT(Table1[[#This Row],[Time]],":",Table1[[#This Row],[Time to hours]])</f>
        <v>19:30</v>
      </c>
      <c r="F517" t="s">
        <v>1117</v>
      </c>
      <c r="G517" t="s">
        <v>35</v>
      </c>
      <c r="H517" t="s">
        <v>314</v>
      </c>
      <c r="I517" t="s">
        <v>315</v>
      </c>
      <c r="J517" t="s">
        <v>61</v>
      </c>
      <c r="K517">
        <v>3</v>
      </c>
      <c r="L517">
        <v>1</v>
      </c>
      <c r="M517" t="str" cm="1">
        <f t="array" ref="M5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7">
        <f>IF(Table1[[#This Row],[Winning Team]]="Home team",1,0)</f>
        <v>1</v>
      </c>
      <c r="O517" t="s">
        <v>31</v>
      </c>
      <c r="P517" t="str" cm="1">
        <f t="array" ref="P5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517">
        <v>51387</v>
      </c>
      <c r="R517">
        <v>1</v>
      </c>
      <c r="S517">
        <v>1</v>
      </c>
      <c r="T517" t="s">
        <v>339</v>
      </c>
      <c r="U517" t="s">
        <v>328</v>
      </c>
      <c r="V517" t="s">
        <v>290</v>
      </c>
    </row>
    <row r="518" spans="1:22" x14ac:dyDescent="0.3">
      <c r="A518">
        <v>1966</v>
      </c>
      <c r="B518" s="1">
        <v>24304</v>
      </c>
      <c r="C518">
        <v>15</v>
      </c>
      <c r="D518">
        <v>0</v>
      </c>
      <c r="E518" t="str">
        <f>_xlfn.CONCAT(Table1[[#This Row],[Time]],":",Table1[[#This Row],[Time to hours]])</f>
        <v>15:0</v>
      </c>
      <c r="F518" t="s">
        <v>1116</v>
      </c>
      <c r="G518" t="s">
        <v>35</v>
      </c>
      <c r="H518" t="s">
        <v>324</v>
      </c>
      <c r="I518" t="s">
        <v>325</v>
      </c>
      <c r="J518" t="s">
        <v>326</v>
      </c>
      <c r="K518">
        <v>3</v>
      </c>
      <c r="L518">
        <v>0</v>
      </c>
      <c r="M518" t="str" cm="1">
        <f t="array" ref="M5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8">
        <f>IF(Table1[[#This Row],[Winning Team]]="Home team",1,0)</f>
        <v>1</v>
      </c>
      <c r="O518" t="s">
        <v>283</v>
      </c>
      <c r="P518" t="str" cm="1">
        <f t="array" ref="P5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518">
        <v>25438</v>
      </c>
      <c r="R518">
        <v>2</v>
      </c>
      <c r="S518">
        <v>0</v>
      </c>
      <c r="T518" t="s">
        <v>239</v>
      </c>
      <c r="U518" t="s">
        <v>341</v>
      </c>
      <c r="V518" t="s">
        <v>316</v>
      </c>
    </row>
    <row r="519" spans="1:22" x14ac:dyDescent="0.3">
      <c r="A519">
        <v>1966</v>
      </c>
      <c r="B519" s="1">
        <v>24304</v>
      </c>
      <c r="C519">
        <v>15</v>
      </c>
      <c r="D519">
        <v>0</v>
      </c>
      <c r="E519" t="str">
        <f>_xlfn.CONCAT(Table1[[#This Row],[Time]],":",Table1[[#This Row],[Time to hours]])</f>
        <v>15:0</v>
      </c>
      <c r="F519" t="s">
        <v>1116</v>
      </c>
      <c r="G519" t="s">
        <v>22</v>
      </c>
      <c r="H519" t="s">
        <v>333</v>
      </c>
      <c r="I519" t="s">
        <v>334</v>
      </c>
      <c r="J519" t="s">
        <v>229</v>
      </c>
      <c r="K519">
        <v>1</v>
      </c>
      <c r="L519">
        <v>0</v>
      </c>
      <c r="M519" t="str" cm="1">
        <f t="array" ref="M5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19">
        <f>IF(Table1[[#This Row],[Winning Team]]="Home team",1,0)</f>
        <v>1</v>
      </c>
      <c r="O519" t="s">
        <v>93</v>
      </c>
      <c r="P519" t="str" cm="1">
        <f t="array" ref="P5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19">
        <v>27793</v>
      </c>
      <c r="R519">
        <v>0</v>
      </c>
      <c r="S519">
        <v>0</v>
      </c>
      <c r="T519" t="s">
        <v>336</v>
      </c>
      <c r="U519" t="s">
        <v>340</v>
      </c>
      <c r="V519" t="s">
        <v>322</v>
      </c>
    </row>
    <row r="520" spans="1:22" x14ac:dyDescent="0.3">
      <c r="A520">
        <v>1966</v>
      </c>
      <c r="B520" s="1">
        <v>24304</v>
      </c>
      <c r="C520">
        <v>19</v>
      </c>
      <c r="D520">
        <v>30</v>
      </c>
      <c r="E520" t="str">
        <f>_xlfn.CONCAT(Table1[[#This Row],[Time]],":",Table1[[#This Row],[Time to hours]])</f>
        <v>19:30</v>
      </c>
      <c r="F520" t="s">
        <v>1117</v>
      </c>
      <c r="G520" t="s">
        <v>14</v>
      </c>
      <c r="H520" t="s">
        <v>307</v>
      </c>
      <c r="I520" t="s">
        <v>308</v>
      </c>
      <c r="J520" t="s">
        <v>153</v>
      </c>
      <c r="K520">
        <v>2</v>
      </c>
      <c r="L520">
        <v>0</v>
      </c>
      <c r="M520" t="str" cm="1">
        <f t="array" ref="M5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0">
        <f>IF(Table1[[#This Row],[Winning Team]]="Home team",1,0)</f>
        <v>1</v>
      </c>
      <c r="O520" t="s">
        <v>18</v>
      </c>
      <c r="P520" t="str" cm="1">
        <f t="array" ref="P5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20">
        <v>92570</v>
      </c>
      <c r="R520">
        <v>1</v>
      </c>
      <c r="S520">
        <v>0</v>
      </c>
      <c r="T520" t="s">
        <v>342</v>
      </c>
      <c r="U520" t="s">
        <v>343</v>
      </c>
      <c r="V520" t="s">
        <v>323</v>
      </c>
    </row>
    <row r="521" spans="1:22" x14ac:dyDescent="0.3">
      <c r="A521">
        <v>1966</v>
      </c>
      <c r="B521" s="1">
        <v>24307</v>
      </c>
      <c r="C521">
        <v>19</v>
      </c>
      <c r="D521">
        <v>30</v>
      </c>
      <c r="E521" t="str">
        <f>_xlfn.CONCAT(Table1[[#This Row],[Time]],":",Table1[[#This Row],[Time to hours]])</f>
        <v>19:30</v>
      </c>
      <c r="F521" t="s">
        <v>1117</v>
      </c>
      <c r="G521" t="s">
        <v>29</v>
      </c>
      <c r="H521" t="s">
        <v>310</v>
      </c>
      <c r="I521" t="s">
        <v>311</v>
      </c>
      <c r="J521" t="s">
        <v>39</v>
      </c>
      <c r="K521">
        <v>2</v>
      </c>
      <c r="L521">
        <v>0</v>
      </c>
      <c r="M521" t="str" cm="1">
        <f t="array" ref="M5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1">
        <f>IF(Table1[[#This Row],[Winning Team]]="Home team",1,0)</f>
        <v>1</v>
      </c>
      <c r="O521" t="s">
        <v>68</v>
      </c>
      <c r="P521" t="str" cm="1">
        <f t="array" ref="P5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21">
        <v>32127</v>
      </c>
      <c r="R521">
        <v>0</v>
      </c>
      <c r="S521">
        <v>0</v>
      </c>
      <c r="T521" t="s">
        <v>257</v>
      </c>
      <c r="U521" t="s">
        <v>204</v>
      </c>
      <c r="V521" t="s">
        <v>309</v>
      </c>
    </row>
    <row r="522" spans="1:22" x14ac:dyDescent="0.3">
      <c r="A522">
        <v>1966</v>
      </c>
      <c r="B522" s="1">
        <v>24307</v>
      </c>
      <c r="C522">
        <v>19</v>
      </c>
      <c r="D522">
        <v>30</v>
      </c>
      <c r="E522" t="str">
        <f>_xlfn.CONCAT(Table1[[#This Row],[Time]],":",Table1[[#This Row],[Time to hours]])</f>
        <v>19:30</v>
      </c>
      <c r="F522" t="s">
        <v>1117</v>
      </c>
      <c r="G522" t="s">
        <v>35</v>
      </c>
      <c r="H522" t="s">
        <v>314</v>
      </c>
      <c r="I522" t="s">
        <v>315</v>
      </c>
      <c r="J522" t="s">
        <v>326</v>
      </c>
      <c r="K522">
        <v>3</v>
      </c>
      <c r="L522">
        <v>1</v>
      </c>
      <c r="M522" t="str" cm="1">
        <f t="array" ref="M5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2">
        <f>IF(Table1[[#This Row],[Winning Team]]="Home team",1,0)</f>
        <v>1</v>
      </c>
      <c r="O522" t="s">
        <v>31</v>
      </c>
      <c r="P522" t="str" cm="1">
        <f t="array" ref="P5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522">
        <v>58479</v>
      </c>
      <c r="R522">
        <v>2</v>
      </c>
      <c r="S522">
        <v>0</v>
      </c>
      <c r="T522" t="s">
        <v>317</v>
      </c>
      <c r="U522" t="s">
        <v>327</v>
      </c>
      <c r="V522" t="s">
        <v>339</v>
      </c>
    </row>
    <row r="523" spans="1:22" x14ac:dyDescent="0.3">
      <c r="A523">
        <v>1966</v>
      </c>
      <c r="B523" s="1">
        <v>24307</v>
      </c>
      <c r="C523">
        <v>19</v>
      </c>
      <c r="D523">
        <v>30</v>
      </c>
      <c r="E523" t="str">
        <f>_xlfn.CONCAT(Table1[[#This Row],[Time]],":",Table1[[#This Row],[Time to hours]])</f>
        <v>19:30</v>
      </c>
      <c r="F523" t="s">
        <v>1117</v>
      </c>
      <c r="G523" t="s">
        <v>22</v>
      </c>
      <c r="H523" t="s">
        <v>319</v>
      </c>
      <c r="I523" t="s">
        <v>320</v>
      </c>
      <c r="J523" t="s">
        <v>321</v>
      </c>
      <c r="K523">
        <v>1</v>
      </c>
      <c r="L523">
        <v>0</v>
      </c>
      <c r="M523" t="str" cm="1">
        <f t="array" ref="M5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3">
        <f>IF(Table1[[#This Row],[Winning Team]]="Home team",1,0)</f>
        <v>1</v>
      </c>
      <c r="O523" t="s">
        <v>93</v>
      </c>
      <c r="P523" t="str" cm="1">
        <f t="array" ref="P5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DPR</v>
      </c>
      <c r="Q523">
        <v>17829</v>
      </c>
      <c r="R523">
        <v>1</v>
      </c>
      <c r="S523">
        <v>0</v>
      </c>
      <c r="T523" t="s">
        <v>280</v>
      </c>
      <c r="U523" t="s">
        <v>313</v>
      </c>
      <c r="V523" t="s">
        <v>318</v>
      </c>
    </row>
    <row r="524" spans="1:22" x14ac:dyDescent="0.3">
      <c r="A524">
        <v>1966</v>
      </c>
      <c r="B524" s="1">
        <v>24308</v>
      </c>
      <c r="C524">
        <v>19</v>
      </c>
      <c r="D524">
        <v>30</v>
      </c>
      <c r="E524" t="str">
        <f>_xlfn.CONCAT(Table1[[#This Row],[Time]],":",Table1[[#This Row],[Time to hours]])</f>
        <v>19:30</v>
      </c>
      <c r="F524" t="s">
        <v>1117</v>
      </c>
      <c r="G524" t="s">
        <v>14</v>
      </c>
      <c r="H524" t="s">
        <v>307</v>
      </c>
      <c r="I524" t="s">
        <v>308</v>
      </c>
      <c r="J524" t="s">
        <v>153</v>
      </c>
      <c r="K524">
        <v>2</v>
      </c>
      <c r="L524">
        <v>0</v>
      </c>
      <c r="M524" t="str" cm="1">
        <f t="array" ref="M5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4">
        <f>IF(Table1[[#This Row],[Winning Team]]="Home team",1,0)</f>
        <v>1</v>
      </c>
      <c r="O524" t="s">
        <v>17</v>
      </c>
      <c r="P524" t="str" cm="1">
        <f t="array" ref="P5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24">
        <v>98270</v>
      </c>
      <c r="R524">
        <v>1</v>
      </c>
      <c r="S524">
        <v>0</v>
      </c>
      <c r="T524" t="s">
        <v>290</v>
      </c>
      <c r="U524" t="s">
        <v>276</v>
      </c>
      <c r="V524" t="s">
        <v>305</v>
      </c>
    </row>
    <row r="525" spans="1:22" x14ac:dyDescent="0.3">
      <c r="A525">
        <v>1966</v>
      </c>
      <c r="B525" s="1">
        <v>24308</v>
      </c>
      <c r="C525">
        <v>19</v>
      </c>
      <c r="D525">
        <v>30</v>
      </c>
      <c r="E525" t="str">
        <f>_xlfn.CONCAT(Table1[[#This Row],[Time]],":",Table1[[#This Row],[Time to hours]])</f>
        <v>19:30</v>
      </c>
      <c r="F525" t="s">
        <v>1117</v>
      </c>
      <c r="G525" t="s">
        <v>35</v>
      </c>
      <c r="H525" t="s">
        <v>324</v>
      </c>
      <c r="I525" t="s">
        <v>325</v>
      </c>
      <c r="J525" t="s">
        <v>61</v>
      </c>
      <c r="K525">
        <v>3</v>
      </c>
      <c r="L525">
        <v>1</v>
      </c>
      <c r="M525" t="str" cm="1">
        <f t="array" ref="M5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5">
        <f>IF(Table1[[#This Row],[Winning Team]]="Home team",1,0)</f>
        <v>1</v>
      </c>
      <c r="O525" t="s">
        <v>283</v>
      </c>
      <c r="P525" t="str" cm="1">
        <f t="array" ref="P5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525">
        <v>24129</v>
      </c>
      <c r="R525">
        <v>2</v>
      </c>
      <c r="S525">
        <v>1</v>
      </c>
      <c r="T525" t="s">
        <v>341</v>
      </c>
      <c r="U525" t="s">
        <v>243</v>
      </c>
      <c r="V525" t="s">
        <v>239</v>
      </c>
    </row>
    <row r="526" spans="1:22" x14ac:dyDescent="0.3">
      <c r="A526">
        <v>1966</v>
      </c>
      <c r="B526" s="1">
        <v>24308</v>
      </c>
      <c r="C526">
        <v>19</v>
      </c>
      <c r="D526">
        <v>30</v>
      </c>
      <c r="E526" t="str">
        <f>_xlfn.CONCAT(Table1[[#This Row],[Time]],":",Table1[[#This Row],[Time to hours]])</f>
        <v>19:30</v>
      </c>
      <c r="F526" t="s">
        <v>1117</v>
      </c>
      <c r="G526" t="s">
        <v>29</v>
      </c>
      <c r="H526" t="s">
        <v>330</v>
      </c>
      <c r="I526" t="s">
        <v>331</v>
      </c>
      <c r="J526" t="s">
        <v>202</v>
      </c>
      <c r="K526">
        <v>2</v>
      </c>
      <c r="L526">
        <v>1</v>
      </c>
      <c r="M526" t="str" cm="1">
        <f t="array" ref="M5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6">
        <f>IF(Table1[[#This Row],[Winning Team]]="Home team",1,0)</f>
        <v>1</v>
      </c>
      <c r="O526" t="s">
        <v>87</v>
      </c>
      <c r="P526" t="str" cm="1">
        <f t="array" ref="P5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26">
        <v>42187</v>
      </c>
      <c r="R526">
        <v>1</v>
      </c>
      <c r="S526">
        <v>1</v>
      </c>
      <c r="T526" t="s">
        <v>338</v>
      </c>
      <c r="U526" t="s">
        <v>301</v>
      </c>
      <c r="V526" t="s">
        <v>343</v>
      </c>
    </row>
    <row r="527" spans="1:22" x14ac:dyDescent="0.3">
      <c r="A527">
        <v>1966</v>
      </c>
      <c r="B527" s="1">
        <v>24308</v>
      </c>
      <c r="C527">
        <v>19</v>
      </c>
      <c r="D527">
        <v>30</v>
      </c>
      <c r="E527" t="str">
        <f>_xlfn.CONCAT(Table1[[#This Row],[Time]],":",Table1[[#This Row],[Time to hours]])</f>
        <v>19:30</v>
      </c>
      <c r="F527" t="s">
        <v>1117</v>
      </c>
      <c r="G527" t="s">
        <v>22</v>
      </c>
      <c r="H527" t="s">
        <v>333</v>
      </c>
      <c r="I527" t="s">
        <v>334</v>
      </c>
      <c r="J527" t="s">
        <v>229</v>
      </c>
      <c r="K527">
        <v>2</v>
      </c>
      <c r="L527">
        <v>1</v>
      </c>
      <c r="M527" t="str" cm="1">
        <f t="array" ref="M5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7">
        <f>IF(Table1[[#This Row],[Winning Team]]="Home team",1,0)</f>
        <v>1</v>
      </c>
      <c r="O527" t="s">
        <v>42</v>
      </c>
      <c r="P527" t="str" cm="1">
        <f t="array" ref="P5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27">
        <v>16027</v>
      </c>
      <c r="R527">
        <v>1</v>
      </c>
      <c r="S527">
        <v>1</v>
      </c>
      <c r="T527" t="s">
        <v>313</v>
      </c>
      <c r="U527" t="s">
        <v>280</v>
      </c>
      <c r="V527" t="s">
        <v>329</v>
      </c>
    </row>
    <row r="528" spans="1:22" x14ac:dyDescent="0.3">
      <c r="A528">
        <v>1966</v>
      </c>
      <c r="B528" s="1">
        <v>24311</v>
      </c>
      <c r="C528">
        <v>15</v>
      </c>
      <c r="D528">
        <v>0</v>
      </c>
      <c r="E528" t="str">
        <f>_xlfn.CONCAT(Table1[[#This Row],[Time]],":",Table1[[#This Row],[Time to hours]])</f>
        <v>15:0</v>
      </c>
      <c r="F528" t="s">
        <v>1116</v>
      </c>
      <c r="G528" t="s">
        <v>102</v>
      </c>
      <c r="H528" t="s">
        <v>307</v>
      </c>
      <c r="I528" t="s">
        <v>308</v>
      </c>
      <c r="J528" t="s">
        <v>153</v>
      </c>
      <c r="K528">
        <v>1</v>
      </c>
      <c r="L528">
        <v>0</v>
      </c>
      <c r="M528" t="str" cm="1">
        <f t="array" ref="M5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8">
        <f>IF(Table1[[#This Row],[Winning Team]]="Home team",1,0)</f>
        <v>1</v>
      </c>
      <c r="O528" t="s">
        <v>39</v>
      </c>
      <c r="P528" t="str" cm="1">
        <f t="array" ref="P5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28">
        <v>90584</v>
      </c>
      <c r="R528">
        <v>0</v>
      </c>
      <c r="S528">
        <v>0</v>
      </c>
      <c r="T528" t="s">
        <v>336</v>
      </c>
      <c r="U528" t="s">
        <v>279</v>
      </c>
      <c r="V528" t="s">
        <v>204</v>
      </c>
    </row>
    <row r="529" spans="1:22" x14ac:dyDescent="0.3">
      <c r="A529">
        <v>1966</v>
      </c>
      <c r="B529" s="1">
        <v>24311</v>
      </c>
      <c r="C529">
        <v>15</v>
      </c>
      <c r="D529">
        <v>0</v>
      </c>
      <c r="E529" t="str">
        <f>_xlfn.CONCAT(Table1[[#This Row],[Time]],":",Table1[[#This Row],[Time to hours]])</f>
        <v>15:0</v>
      </c>
      <c r="F529" t="s">
        <v>1116</v>
      </c>
      <c r="G529" t="s">
        <v>102</v>
      </c>
      <c r="H529" t="s">
        <v>310</v>
      </c>
      <c r="I529" t="s">
        <v>311</v>
      </c>
      <c r="J529" t="s">
        <v>202</v>
      </c>
      <c r="K529">
        <v>4</v>
      </c>
      <c r="L529">
        <v>0</v>
      </c>
      <c r="M529" t="str" cm="1">
        <f t="array" ref="M5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29">
        <f>IF(Table1[[#This Row],[Winning Team]]="Home team",1,0)</f>
        <v>1</v>
      </c>
      <c r="O529" t="s">
        <v>47</v>
      </c>
      <c r="P529" t="str" cm="1">
        <f t="array" ref="P5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29">
        <v>40007</v>
      </c>
      <c r="R529">
        <v>1</v>
      </c>
      <c r="S529">
        <v>0</v>
      </c>
      <c r="T529" t="s">
        <v>335</v>
      </c>
      <c r="U529" t="s">
        <v>322</v>
      </c>
      <c r="V529" t="s">
        <v>312</v>
      </c>
    </row>
    <row r="530" spans="1:22" x14ac:dyDescent="0.3">
      <c r="A530">
        <v>1966</v>
      </c>
      <c r="B530" s="1">
        <v>24311</v>
      </c>
      <c r="C530">
        <v>15</v>
      </c>
      <c r="D530">
        <v>0</v>
      </c>
      <c r="E530" t="str">
        <f>_xlfn.CONCAT(Table1[[#This Row],[Time]],":",Table1[[#This Row],[Time to hours]])</f>
        <v>15:0</v>
      </c>
      <c r="F530" t="s">
        <v>1116</v>
      </c>
      <c r="G530" t="s">
        <v>102</v>
      </c>
      <c r="H530" t="s">
        <v>333</v>
      </c>
      <c r="I530" t="s">
        <v>334</v>
      </c>
      <c r="J530" t="s">
        <v>229</v>
      </c>
      <c r="K530">
        <v>2</v>
      </c>
      <c r="L530">
        <v>1</v>
      </c>
      <c r="M530" t="str" cm="1">
        <f t="array" ref="M5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0">
        <f>IF(Table1[[#This Row],[Winning Team]]="Home team",1,0)</f>
        <v>1</v>
      </c>
      <c r="O530" t="s">
        <v>61</v>
      </c>
      <c r="P530" t="str" cm="1">
        <f t="array" ref="P5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30">
        <v>26844</v>
      </c>
      <c r="R530">
        <v>1</v>
      </c>
      <c r="S530">
        <v>0</v>
      </c>
      <c r="T530" t="s">
        <v>243</v>
      </c>
      <c r="U530" t="s">
        <v>239</v>
      </c>
      <c r="V530" t="s">
        <v>257</v>
      </c>
    </row>
    <row r="531" spans="1:22" x14ac:dyDescent="0.3">
      <c r="A531">
        <v>1966</v>
      </c>
      <c r="B531" s="1">
        <v>24311</v>
      </c>
      <c r="C531">
        <v>15</v>
      </c>
      <c r="D531">
        <v>0</v>
      </c>
      <c r="E531" t="str">
        <f>_xlfn.CONCAT(Table1[[#This Row],[Time]],":",Table1[[#This Row],[Time to hours]])</f>
        <v>15:0</v>
      </c>
      <c r="F531" t="s">
        <v>1116</v>
      </c>
      <c r="G531" t="s">
        <v>102</v>
      </c>
      <c r="H531" t="s">
        <v>314</v>
      </c>
      <c r="I531" t="s">
        <v>315</v>
      </c>
      <c r="J531" t="s">
        <v>326</v>
      </c>
      <c r="K531">
        <v>5</v>
      </c>
      <c r="L531">
        <v>3</v>
      </c>
      <c r="M531" t="str" cm="1">
        <f t="array" ref="M5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1">
        <f>IF(Table1[[#This Row],[Winning Team]]="Home team",1,0)</f>
        <v>1</v>
      </c>
      <c r="O531" t="s">
        <v>321</v>
      </c>
      <c r="P531" t="str" cm="1">
        <f t="array" ref="P5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531">
        <v>40248</v>
      </c>
      <c r="R531">
        <v>2</v>
      </c>
      <c r="S531">
        <v>3</v>
      </c>
      <c r="T531" t="s">
        <v>323</v>
      </c>
      <c r="U531" t="s">
        <v>276</v>
      </c>
      <c r="V531" t="s">
        <v>280</v>
      </c>
    </row>
    <row r="532" spans="1:22" x14ac:dyDescent="0.3">
      <c r="A532">
        <v>1966</v>
      </c>
      <c r="B532" s="1">
        <v>24313</v>
      </c>
      <c r="C532">
        <v>19</v>
      </c>
      <c r="D532">
        <v>30</v>
      </c>
      <c r="E532" t="str">
        <f>_xlfn.CONCAT(Table1[[#This Row],[Time]],":",Table1[[#This Row],[Time to hours]])</f>
        <v>19:30</v>
      </c>
      <c r="F532" t="s">
        <v>1117</v>
      </c>
      <c r="G532" t="s">
        <v>50</v>
      </c>
      <c r="H532" t="s">
        <v>314</v>
      </c>
      <c r="I532" t="s">
        <v>315</v>
      </c>
      <c r="J532" t="s">
        <v>202</v>
      </c>
      <c r="K532">
        <v>2</v>
      </c>
      <c r="L532">
        <v>1</v>
      </c>
      <c r="M532" t="str" cm="1">
        <f t="array" ref="M5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2">
        <f>IF(Table1[[#This Row],[Winning Team]]="Home team",1,0)</f>
        <v>1</v>
      </c>
      <c r="O532" t="s">
        <v>229</v>
      </c>
      <c r="P532" t="str" cm="1">
        <f t="array" ref="P5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32">
        <v>38273</v>
      </c>
      <c r="R532">
        <v>1</v>
      </c>
      <c r="S532">
        <v>0</v>
      </c>
      <c r="T532" t="s">
        <v>342</v>
      </c>
      <c r="U532" t="s">
        <v>239</v>
      </c>
      <c r="V532" t="s">
        <v>243</v>
      </c>
    </row>
    <row r="533" spans="1:22" x14ac:dyDescent="0.3">
      <c r="A533">
        <v>1966</v>
      </c>
      <c r="B533" s="1">
        <v>24314</v>
      </c>
      <c r="C533">
        <v>19</v>
      </c>
      <c r="D533">
        <v>30</v>
      </c>
      <c r="E533" t="str">
        <f>_xlfn.CONCAT(Table1[[#This Row],[Time]],":",Table1[[#This Row],[Time to hours]])</f>
        <v>19:30</v>
      </c>
      <c r="F533" t="s">
        <v>1117</v>
      </c>
      <c r="G533" t="s">
        <v>50</v>
      </c>
      <c r="H533" t="s">
        <v>307</v>
      </c>
      <c r="I533" t="s">
        <v>308</v>
      </c>
      <c r="J533" t="s">
        <v>153</v>
      </c>
      <c r="K533">
        <v>2</v>
      </c>
      <c r="L533">
        <v>1</v>
      </c>
      <c r="M533" t="str" cm="1">
        <f t="array" ref="M5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3">
        <f>IF(Table1[[#This Row],[Winning Team]]="Home team",1,0)</f>
        <v>1</v>
      </c>
      <c r="O533" t="s">
        <v>326</v>
      </c>
      <c r="P533" t="str" cm="1">
        <f t="array" ref="P5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33">
        <v>94493</v>
      </c>
      <c r="R533">
        <v>1</v>
      </c>
      <c r="S533">
        <v>0</v>
      </c>
      <c r="T533" t="s">
        <v>280</v>
      </c>
      <c r="U533" t="s">
        <v>290</v>
      </c>
      <c r="V533" t="s">
        <v>332</v>
      </c>
    </row>
    <row r="534" spans="1:22" x14ac:dyDescent="0.3">
      <c r="A534">
        <v>1966</v>
      </c>
      <c r="B534" s="1">
        <v>24316</v>
      </c>
      <c r="C534">
        <v>19</v>
      </c>
      <c r="D534">
        <v>30</v>
      </c>
      <c r="E534" t="str">
        <f>_xlfn.CONCAT(Table1[[#This Row],[Time]],":",Table1[[#This Row],[Time to hours]])</f>
        <v>19:30</v>
      </c>
      <c r="F534" t="s">
        <v>1117</v>
      </c>
      <c r="G534" t="s">
        <v>104</v>
      </c>
      <c r="H534" t="s">
        <v>307</v>
      </c>
      <c r="I534" t="s">
        <v>308</v>
      </c>
      <c r="J534" t="s">
        <v>326</v>
      </c>
      <c r="K534">
        <v>2</v>
      </c>
      <c r="L534">
        <v>1</v>
      </c>
      <c r="M534" t="str" cm="1">
        <f t="array" ref="M5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4">
        <f>IF(Table1[[#This Row],[Winning Team]]="Home team",1,0)</f>
        <v>1</v>
      </c>
      <c r="O534" t="s">
        <v>229</v>
      </c>
      <c r="P534" t="str" cm="1">
        <f t="array" ref="P5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534">
        <v>87696</v>
      </c>
      <c r="R534">
        <v>1</v>
      </c>
      <c r="S534">
        <v>1</v>
      </c>
      <c r="T534" t="s">
        <v>339</v>
      </c>
      <c r="U534" t="s">
        <v>328</v>
      </c>
      <c r="V534" t="s">
        <v>322</v>
      </c>
    </row>
    <row r="535" spans="1:22" x14ac:dyDescent="0.3">
      <c r="A535">
        <v>1966</v>
      </c>
      <c r="B535" s="1">
        <v>24318</v>
      </c>
      <c r="C535">
        <v>15</v>
      </c>
      <c r="D535">
        <v>0</v>
      </c>
      <c r="E535" t="str">
        <f>_xlfn.CONCAT(Table1[[#This Row],[Time]],":",Table1[[#This Row],[Time to hours]])</f>
        <v>15:0</v>
      </c>
      <c r="F535" t="s">
        <v>1116</v>
      </c>
      <c r="G535" t="s">
        <v>51</v>
      </c>
      <c r="H535" t="s">
        <v>307</v>
      </c>
      <c r="I535" t="s">
        <v>308</v>
      </c>
      <c r="J535" t="s">
        <v>153</v>
      </c>
      <c r="K535">
        <v>4</v>
      </c>
      <c r="L535">
        <v>2</v>
      </c>
      <c r="M535" t="str" cm="1">
        <f t="array" ref="M5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5">
        <f>IF(Table1[[#This Row],[Winning Team]]="Home team",1,0)</f>
        <v>1</v>
      </c>
      <c r="O535" t="s">
        <v>202</v>
      </c>
      <c r="P535" t="str" cm="1">
        <f t="array" ref="P5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35">
        <v>96924</v>
      </c>
      <c r="R535">
        <v>0</v>
      </c>
      <c r="S535">
        <v>0</v>
      </c>
      <c r="T535" t="s">
        <v>279</v>
      </c>
      <c r="U535" t="s">
        <v>309</v>
      </c>
      <c r="V535" t="s">
        <v>276</v>
      </c>
    </row>
    <row r="536" spans="1:22" x14ac:dyDescent="0.3">
      <c r="A536">
        <v>1970</v>
      </c>
      <c r="B536" s="1">
        <v>25721</v>
      </c>
      <c r="C536">
        <v>16</v>
      </c>
      <c r="D536">
        <v>0</v>
      </c>
      <c r="E536" t="str">
        <f>_xlfn.CONCAT(Table1[[#This Row],[Time]],":",Table1[[#This Row],[Time to hours]])</f>
        <v>16:0</v>
      </c>
      <c r="F536" t="s">
        <v>1117</v>
      </c>
      <c r="G536" t="s">
        <v>29</v>
      </c>
      <c r="H536" t="s">
        <v>347</v>
      </c>
      <c r="I536" t="s">
        <v>348</v>
      </c>
      <c r="J536" t="s">
        <v>47</v>
      </c>
      <c r="K536">
        <v>2</v>
      </c>
      <c r="L536">
        <v>0</v>
      </c>
      <c r="M536" t="str" cm="1">
        <f t="array" ref="M5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6">
        <f>IF(Table1[[#This Row],[Winning Team]]="Home team",1,0)</f>
        <v>1</v>
      </c>
      <c r="O536" t="s">
        <v>349</v>
      </c>
      <c r="P536" t="str" cm="1">
        <f t="array" ref="P5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536">
        <v>20654</v>
      </c>
      <c r="R536">
        <v>1</v>
      </c>
      <c r="S536">
        <v>0</v>
      </c>
      <c r="T536" t="s">
        <v>295</v>
      </c>
      <c r="U536" t="s">
        <v>350</v>
      </c>
      <c r="V536" t="s">
        <v>351</v>
      </c>
    </row>
    <row r="537" spans="1:22" x14ac:dyDescent="0.3">
      <c r="A537">
        <v>1970</v>
      </c>
      <c r="B537" s="1">
        <v>25721</v>
      </c>
      <c r="C537">
        <v>16</v>
      </c>
      <c r="D537">
        <v>0</v>
      </c>
      <c r="E537" t="str">
        <f>_xlfn.CONCAT(Table1[[#This Row],[Time]],":",Table1[[#This Row],[Time to hours]])</f>
        <v>16:0</v>
      </c>
      <c r="F537" t="s">
        <v>1117</v>
      </c>
      <c r="G537" t="s">
        <v>22</v>
      </c>
      <c r="H537" t="s">
        <v>352</v>
      </c>
      <c r="I537" t="s">
        <v>353</v>
      </c>
      <c r="J537" t="s">
        <v>37</v>
      </c>
      <c r="K537">
        <v>3</v>
      </c>
      <c r="L537">
        <v>2</v>
      </c>
      <c r="M537" t="str" cm="1">
        <f t="array" ref="M5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7">
        <f>IF(Table1[[#This Row],[Winning Team]]="Home team",1,0)</f>
        <v>1</v>
      </c>
      <c r="O537" t="s">
        <v>283</v>
      </c>
      <c r="P537" t="str" cm="1">
        <f t="array" ref="P5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Peru</v>
      </c>
      <c r="Q537">
        <v>13765</v>
      </c>
      <c r="R537">
        <v>0</v>
      </c>
      <c r="S537">
        <v>1</v>
      </c>
      <c r="T537" t="s">
        <v>354</v>
      </c>
      <c r="U537" t="s">
        <v>355</v>
      </c>
      <c r="V537" t="s">
        <v>356</v>
      </c>
    </row>
    <row r="538" spans="1:22" x14ac:dyDescent="0.3">
      <c r="A538">
        <v>1970</v>
      </c>
      <c r="B538" s="1">
        <v>25721</v>
      </c>
      <c r="C538">
        <v>16</v>
      </c>
      <c r="D538">
        <v>0</v>
      </c>
      <c r="E538" t="str">
        <f>_xlfn.CONCAT(Table1[[#This Row],[Time]],":",Table1[[#This Row],[Time to hours]])</f>
        <v>16:0</v>
      </c>
      <c r="F538" t="s">
        <v>1117</v>
      </c>
      <c r="G538" t="s">
        <v>35</v>
      </c>
      <c r="H538" t="s">
        <v>357</v>
      </c>
      <c r="I538" t="s">
        <v>358</v>
      </c>
      <c r="J538" t="s">
        <v>153</v>
      </c>
      <c r="K538">
        <v>1</v>
      </c>
      <c r="L538">
        <v>0</v>
      </c>
      <c r="M538" t="str" cm="1">
        <f t="array" ref="M5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8">
        <f>IF(Table1[[#This Row],[Winning Team]]="Home team",1,0)</f>
        <v>1</v>
      </c>
      <c r="O538" t="s">
        <v>36</v>
      </c>
      <c r="P538" t="str" cm="1">
        <f t="array" ref="P5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38">
        <v>50560</v>
      </c>
      <c r="R538">
        <v>0</v>
      </c>
      <c r="S538">
        <v>0</v>
      </c>
      <c r="T538" t="s">
        <v>359</v>
      </c>
      <c r="U538" t="s">
        <v>360</v>
      </c>
      <c r="V538" t="s">
        <v>361</v>
      </c>
    </row>
    <row r="539" spans="1:22" x14ac:dyDescent="0.3">
      <c r="A539">
        <v>1970</v>
      </c>
      <c r="B539" s="1">
        <v>25722</v>
      </c>
      <c r="C539">
        <v>16</v>
      </c>
      <c r="D539">
        <v>0</v>
      </c>
      <c r="E539" t="str">
        <f>_xlfn.CONCAT(Table1[[#This Row],[Time]],":",Table1[[#This Row],[Time to hours]])</f>
        <v>16:0</v>
      </c>
      <c r="F539" t="s">
        <v>1117</v>
      </c>
      <c r="G539" t="s">
        <v>29</v>
      </c>
      <c r="H539" t="s">
        <v>362</v>
      </c>
      <c r="I539" t="s">
        <v>363</v>
      </c>
      <c r="J539" t="s">
        <v>93</v>
      </c>
      <c r="K539">
        <v>1</v>
      </c>
      <c r="L539">
        <v>0</v>
      </c>
      <c r="M539" t="str" cm="1">
        <f t="array" ref="M5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39">
        <f>IF(Table1[[#This Row],[Winning Team]]="Home team",1,0)</f>
        <v>1</v>
      </c>
      <c r="O539" t="s">
        <v>75</v>
      </c>
      <c r="P539" t="str" cm="1">
        <f t="array" ref="P5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39">
        <v>13433</v>
      </c>
      <c r="R539">
        <v>1</v>
      </c>
      <c r="S539">
        <v>0</v>
      </c>
      <c r="T539" t="s">
        <v>318</v>
      </c>
      <c r="U539" t="s">
        <v>350</v>
      </c>
      <c r="V539" t="s">
        <v>322</v>
      </c>
    </row>
    <row r="540" spans="1:22" x14ac:dyDescent="0.3">
      <c r="A540">
        <v>1970</v>
      </c>
      <c r="B540" s="1">
        <v>25722</v>
      </c>
      <c r="C540">
        <v>16</v>
      </c>
      <c r="D540">
        <v>0</v>
      </c>
      <c r="E540" t="str">
        <f>_xlfn.CONCAT(Table1[[#This Row],[Time]],":",Table1[[#This Row],[Time to hours]])</f>
        <v>16:0</v>
      </c>
      <c r="F540" t="s">
        <v>1117</v>
      </c>
      <c r="G540" t="s">
        <v>22</v>
      </c>
      <c r="H540" t="s">
        <v>352</v>
      </c>
      <c r="I540" t="s">
        <v>353</v>
      </c>
      <c r="J540" t="s">
        <v>202</v>
      </c>
      <c r="K540">
        <v>2</v>
      </c>
      <c r="L540">
        <v>1</v>
      </c>
      <c r="M540" t="str" cm="1">
        <f t="array" ref="M5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0">
        <f>IF(Table1[[#This Row],[Winning Team]]="Home team",1,0)</f>
        <v>1</v>
      </c>
      <c r="O540" t="s">
        <v>364</v>
      </c>
      <c r="P540" t="str" cm="1">
        <f t="array" ref="P5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40">
        <v>12942</v>
      </c>
      <c r="R540">
        <v>0</v>
      </c>
      <c r="S540">
        <v>1</v>
      </c>
      <c r="T540" t="s">
        <v>365</v>
      </c>
      <c r="U540" t="s">
        <v>366</v>
      </c>
      <c r="V540" t="s">
        <v>367</v>
      </c>
    </row>
    <row r="541" spans="1:22" x14ac:dyDescent="0.3">
      <c r="A541">
        <v>1970</v>
      </c>
      <c r="B541" s="1">
        <v>25722</v>
      </c>
      <c r="C541">
        <v>16</v>
      </c>
      <c r="D541">
        <v>0</v>
      </c>
      <c r="E541" t="str">
        <f>_xlfn.CONCAT(Table1[[#This Row],[Time]],":",Table1[[#This Row],[Time to hours]])</f>
        <v>16:0</v>
      </c>
      <c r="F541" t="s">
        <v>1117</v>
      </c>
      <c r="G541" t="s">
        <v>35</v>
      </c>
      <c r="H541" t="s">
        <v>357</v>
      </c>
      <c r="I541" t="s">
        <v>358</v>
      </c>
      <c r="J541" t="s">
        <v>31</v>
      </c>
      <c r="K541">
        <v>4</v>
      </c>
      <c r="L541">
        <v>1</v>
      </c>
      <c r="M541" t="str" cm="1">
        <f t="array" ref="M5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1">
        <f>IF(Table1[[#This Row],[Winning Team]]="Home team",1,0)</f>
        <v>1</v>
      </c>
      <c r="O541" t="s">
        <v>99</v>
      </c>
      <c r="P541" t="str" cm="1">
        <f t="array" ref="P5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41">
        <v>52897</v>
      </c>
      <c r="R541">
        <v>1</v>
      </c>
      <c r="S541">
        <v>1</v>
      </c>
      <c r="T541" t="s">
        <v>368</v>
      </c>
      <c r="U541" t="s">
        <v>369</v>
      </c>
      <c r="V541" t="s">
        <v>290</v>
      </c>
    </row>
    <row r="542" spans="1:22" x14ac:dyDescent="0.3">
      <c r="A542">
        <v>1970</v>
      </c>
      <c r="B542" s="1">
        <v>25722</v>
      </c>
      <c r="C542">
        <v>16</v>
      </c>
      <c r="D542">
        <v>0</v>
      </c>
      <c r="E542" t="str">
        <f>_xlfn.CONCAT(Table1[[#This Row],[Time]],":",Table1[[#This Row],[Time to hours]])</f>
        <v>16:0</v>
      </c>
      <c r="F542" t="s">
        <v>1117</v>
      </c>
      <c r="G542" t="s">
        <v>14</v>
      </c>
      <c r="H542" t="s">
        <v>344</v>
      </c>
      <c r="I542" t="s">
        <v>345</v>
      </c>
      <c r="J542" t="s">
        <v>25</v>
      </c>
      <c r="K542">
        <v>3</v>
      </c>
      <c r="L542">
        <v>0</v>
      </c>
      <c r="M542" t="str" cm="1">
        <f t="array" ref="M5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2">
        <f>IF(Table1[[#This Row],[Winning Team]]="Home team",1,0)</f>
        <v>1</v>
      </c>
      <c r="O542" t="s">
        <v>370</v>
      </c>
      <c r="P542" t="str" cm="1">
        <f t="array" ref="P5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542">
        <v>92205</v>
      </c>
      <c r="R542">
        <v>1</v>
      </c>
      <c r="S542">
        <v>0</v>
      </c>
      <c r="T542" t="s">
        <v>371</v>
      </c>
      <c r="U542" t="s">
        <v>372</v>
      </c>
      <c r="V542" t="s">
        <v>316</v>
      </c>
    </row>
    <row r="543" spans="1:22" x14ac:dyDescent="0.3">
      <c r="A543">
        <v>1970</v>
      </c>
      <c r="B543" s="1">
        <v>25725</v>
      </c>
      <c r="C543">
        <v>16</v>
      </c>
      <c r="D543">
        <v>0</v>
      </c>
      <c r="E543" t="str">
        <f>_xlfn.CONCAT(Table1[[#This Row],[Time]],":",Table1[[#This Row],[Time to hours]])</f>
        <v>16:0</v>
      </c>
      <c r="F543" t="s">
        <v>1117</v>
      </c>
      <c r="G543" t="s">
        <v>22</v>
      </c>
      <c r="H543" t="s">
        <v>352</v>
      </c>
      <c r="I543" t="s">
        <v>353</v>
      </c>
      <c r="J543" t="s">
        <v>37</v>
      </c>
      <c r="K543">
        <v>3</v>
      </c>
      <c r="L543">
        <v>0</v>
      </c>
      <c r="M543" t="str" cm="1">
        <f t="array" ref="M5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3">
        <f>IF(Table1[[#This Row],[Winning Team]]="Home team",1,0)</f>
        <v>1</v>
      </c>
      <c r="O543" t="s">
        <v>364</v>
      </c>
      <c r="P543" t="str" cm="1">
        <f t="array" ref="P5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Peru</v>
      </c>
      <c r="Q543">
        <v>13537</v>
      </c>
      <c r="R543">
        <v>0</v>
      </c>
      <c r="S543">
        <v>0</v>
      </c>
      <c r="T543" t="s">
        <v>309</v>
      </c>
      <c r="U543" t="s">
        <v>356</v>
      </c>
      <c r="V543" t="s">
        <v>354</v>
      </c>
    </row>
    <row r="544" spans="1:22" x14ac:dyDescent="0.3">
      <c r="A544">
        <v>1970</v>
      </c>
      <c r="B544" s="1">
        <v>25725</v>
      </c>
      <c r="C544">
        <v>16</v>
      </c>
      <c r="D544">
        <v>0</v>
      </c>
      <c r="E544" t="str">
        <f>_xlfn.CONCAT(Table1[[#This Row],[Time]],":",Table1[[#This Row],[Time to hours]])</f>
        <v>16:0</v>
      </c>
      <c r="F544" t="s">
        <v>1117</v>
      </c>
      <c r="G544" t="s">
        <v>35</v>
      </c>
      <c r="H544" t="s">
        <v>357</v>
      </c>
      <c r="I544" t="s">
        <v>358</v>
      </c>
      <c r="J544" t="s">
        <v>36</v>
      </c>
      <c r="K544">
        <v>2</v>
      </c>
      <c r="L544">
        <v>1</v>
      </c>
      <c r="M544" t="str" cm="1">
        <f t="array" ref="M5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4">
        <f>IF(Table1[[#This Row],[Winning Team]]="Home team",1,0)</f>
        <v>1</v>
      </c>
      <c r="O544" t="s">
        <v>99</v>
      </c>
      <c r="P544" t="str" cm="1">
        <f t="array" ref="P5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544">
        <v>56818</v>
      </c>
      <c r="R544">
        <v>0</v>
      </c>
      <c r="S544">
        <v>1</v>
      </c>
      <c r="T544" t="s">
        <v>361</v>
      </c>
      <c r="U544" t="s">
        <v>374</v>
      </c>
      <c r="V544" t="s">
        <v>359</v>
      </c>
    </row>
    <row r="545" spans="1:22" x14ac:dyDescent="0.3">
      <c r="A545">
        <v>1970</v>
      </c>
      <c r="B545" s="1">
        <v>25725</v>
      </c>
      <c r="C545">
        <v>16</v>
      </c>
      <c r="D545">
        <v>0</v>
      </c>
      <c r="E545" t="str">
        <f>_xlfn.CONCAT(Table1[[#This Row],[Time]],":",Table1[[#This Row],[Time to hours]])</f>
        <v>16:0</v>
      </c>
      <c r="F545" t="s">
        <v>1117</v>
      </c>
      <c r="G545" t="s">
        <v>14</v>
      </c>
      <c r="H545" t="s">
        <v>344</v>
      </c>
      <c r="I545" t="s">
        <v>345</v>
      </c>
      <c r="J545" t="s">
        <v>229</v>
      </c>
      <c r="K545">
        <v>4</v>
      </c>
      <c r="L545">
        <v>1</v>
      </c>
      <c r="M545" t="str" cm="1">
        <f t="array" ref="M5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5">
        <f>IF(Table1[[#This Row],[Winning Team]]="Home team",1,0)</f>
        <v>1</v>
      </c>
      <c r="O545" t="s">
        <v>25</v>
      </c>
      <c r="P545" t="str" cm="1">
        <f t="array" ref="P5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45">
        <v>95261</v>
      </c>
      <c r="R545">
        <v>1</v>
      </c>
      <c r="S545">
        <v>0</v>
      </c>
      <c r="T545" t="s">
        <v>350</v>
      </c>
      <c r="U545" t="s">
        <v>375</v>
      </c>
      <c r="V545" t="s">
        <v>295</v>
      </c>
    </row>
    <row r="546" spans="1:22" x14ac:dyDescent="0.3">
      <c r="A546">
        <v>1970</v>
      </c>
      <c r="B546" s="1">
        <v>25726</v>
      </c>
      <c r="C546">
        <v>12</v>
      </c>
      <c r="D546">
        <v>0</v>
      </c>
      <c r="E546" t="str">
        <f>_xlfn.CONCAT(Table1[[#This Row],[Time]],":",Table1[[#This Row],[Time to hours]])</f>
        <v>12:0</v>
      </c>
      <c r="F546" t="s">
        <v>1116</v>
      </c>
      <c r="G546" t="s">
        <v>22</v>
      </c>
      <c r="H546" t="s">
        <v>352</v>
      </c>
      <c r="I546" t="s">
        <v>353</v>
      </c>
      <c r="J546" t="s">
        <v>202</v>
      </c>
      <c r="K546">
        <v>5</v>
      </c>
      <c r="L546">
        <v>2</v>
      </c>
      <c r="M546" t="str" cm="1">
        <f t="array" ref="M5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6">
        <f>IF(Table1[[#This Row],[Winning Team]]="Home team",1,0)</f>
        <v>1</v>
      </c>
      <c r="O546" t="s">
        <v>283</v>
      </c>
      <c r="P546" t="str" cm="1">
        <f t="array" ref="P5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46">
        <v>12710</v>
      </c>
      <c r="R546">
        <v>2</v>
      </c>
      <c r="S546">
        <v>1</v>
      </c>
      <c r="T546" t="s">
        <v>366</v>
      </c>
      <c r="U546" t="s">
        <v>367</v>
      </c>
      <c r="V546" t="s">
        <v>376</v>
      </c>
    </row>
    <row r="547" spans="1:22" x14ac:dyDescent="0.3">
      <c r="A547">
        <v>1970</v>
      </c>
      <c r="B547" s="1">
        <v>25726</v>
      </c>
      <c r="C547">
        <v>12</v>
      </c>
      <c r="D547">
        <v>0</v>
      </c>
      <c r="E547" t="str">
        <f>_xlfn.CONCAT(Table1[[#This Row],[Time]],":",Table1[[#This Row],[Time to hours]])</f>
        <v>12:0</v>
      </c>
      <c r="F547" t="s">
        <v>1116</v>
      </c>
      <c r="G547" t="s">
        <v>35</v>
      </c>
      <c r="H547" t="s">
        <v>357</v>
      </c>
      <c r="I547" t="s">
        <v>358</v>
      </c>
      <c r="J547" t="s">
        <v>31</v>
      </c>
      <c r="K547">
        <v>1</v>
      </c>
      <c r="L547">
        <v>0</v>
      </c>
      <c r="M547" t="str" cm="1">
        <f t="array" ref="M5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7">
        <f>IF(Table1[[#This Row],[Winning Team]]="Home team",1,0)</f>
        <v>1</v>
      </c>
      <c r="O547" t="s">
        <v>153</v>
      </c>
      <c r="P547" t="str" cm="1">
        <f t="array" ref="P5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47">
        <v>66843</v>
      </c>
      <c r="R547">
        <v>0</v>
      </c>
      <c r="S547">
        <v>0</v>
      </c>
      <c r="T547" t="s">
        <v>369</v>
      </c>
      <c r="U547" t="s">
        <v>290</v>
      </c>
      <c r="V547" t="s">
        <v>360</v>
      </c>
    </row>
    <row r="548" spans="1:22" x14ac:dyDescent="0.3">
      <c r="A548">
        <v>1970</v>
      </c>
      <c r="B548" s="1">
        <v>25726</v>
      </c>
      <c r="C548">
        <v>12</v>
      </c>
      <c r="D548">
        <v>0</v>
      </c>
      <c r="E548" t="str">
        <f>_xlfn.CONCAT(Table1[[#This Row],[Time]],":",Table1[[#This Row],[Time to hours]])</f>
        <v>12:0</v>
      </c>
      <c r="F548" t="s">
        <v>1116</v>
      </c>
      <c r="G548" t="s">
        <v>14</v>
      </c>
      <c r="H548" t="s">
        <v>344</v>
      </c>
      <c r="I548" t="s">
        <v>345</v>
      </c>
      <c r="J548" t="s">
        <v>18</v>
      </c>
      <c r="K548">
        <v>4</v>
      </c>
      <c r="L548">
        <v>0</v>
      </c>
      <c r="M548" t="str" cm="1">
        <f t="array" ref="M5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8">
        <f>IF(Table1[[#This Row],[Winning Team]]="Home team",1,0)</f>
        <v>1</v>
      </c>
      <c r="O548" t="s">
        <v>370</v>
      </c>
      <c r="P548" t="str" cm="1">
        <f t="array" ref="P5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548">
        <v>103058</v>
      </c>
      <c r="R548">
        <v>1</v>
      </c>
      <c r="S548">
        <v>0</v>
      </c>
      <c r="T548" t="s">
        <v>322</v>
      </c>
      <c r="U548" t="s">
        <v>346</v>
      </c>
      <c r="V548" t="s">
        <v>318</v>
      </c>
    </row>
    <row r="549" spans="1:22" x14ac:dyDescent="0.3">
      <c r="A549">
        <v>1970</v>
      </c>
      <c r="B549" s="1">
        <v>25729</v>
      </c>
      <c r="C549">
        <v>16</v>
      </c>
      <c r="D549">
        <v>0</v>
      </c>
      <c r="E549" t="str">
        <f>_xlfn.CONCAT(Table1[[#This Row],[Time]],":",Table1[[#This Row],[Time to hours]])</f>
        <v>16:0</v>
      </c>
      <c r="F549" t="s">
        <v>1117</v>
      </c>
      <c r="G549" t="s">
        <v>29</v>
      </c>
      <c r="H549" t="s">
        <v>347</v>
      </c>
      <c r="I549" t="s">
        <v>348</v>
      </c>
      <c r="J549" t="s">
        <v>75</v>
      </c>
      <c r="K549">
        <v>1</v>
      </c>
      <c r="L549">
        <v>0</v>
      </c>
      <c r="M549" t="str" cm="1">
        <f t="array" ref="M5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49">
        <f>IF(Table1[[#This Row],[Winning Team]]="Home team",1,0)</f>
        <v>1</v>
      </c>
      <c r="O549" t="s">
        <v>47</v>
      </c>
      <c r="P549" t="str" cm="1">
        <f t="array" ref="P5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549">
        <v>18163</v>
      </c>
      <c r="R549">
        <v>0</v>
      </c>
      <c r="S549">
        <v>0</v>
      </c>
      <c r="T549" t="s">
        <v>375</v>
      </c>
      <c r="U549" t="s">
        <v>318</v>
      </c>
      <c r="V549" t="s">
        <v>371</v>
      </c>
    </row>
    <row r="550" spans="1:22" x14ac:dyDescent="0.3">
      <c r="A550">
        <v>1970</v>
      </c>
      <c r="B550" s="1">
        <v>25729</v>
      </c>
      <c r="C550">
        <v>16</v>
      </c>
      <c r="D550">
        <v>0</v>
      </c>
      <c r="E550" t="str">
        <f>_xlfn.CONCAT(Table1[[#This Row],[Time]],":",Table1[[#This Row],[Time to hours]])</f>
        <v>16:0</v>
      </c>
      <c r="F550" t="s">
        <v>1117</v>
      </c>
      <c r="G550" t="s">
        <v>22</v>
      </c>
      <c r="H550" t="s">
        <v>352</v>
      </c>
      <c r="I550" t="s">
        <v>353</v>
      </c>
      <c r="J550" t="s">
        <v>202</v>
      </c>
      <c r="K550">
        <v>3</v>
      </c>
      <c r="L550">
        <v>1</v>
      </c>
      <c r="M550" t="str" cm="1">
        <f t="array" ref="M5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0">
        <f>IF(Table1[[#This Row],[Winning Team]]="Home team",1,0)</f>
        <v>1</v>
      </c>
      <c r="O550" t="s">
        <v>37</v>
      </c>
      <c r="P550" t="str" cm="1">
        <f t="array" ref="P5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50">
        <v>17875</v>
      </c>
      <c r="R550">
        <v>3</v>
      </c>
      <c r="S550">
        <v>1</v>
      </c>
      <c r="T550" t="s">
        <v>355</v>
      </c>
      <c r="U550" t="s">
        <v>366</v>
      </c>
      <c r="V550" t="s">
        <v>354</v>
      </c>
    </row>
    <row r="551" spans="1:22" x14ac:dyDescent="0.3">
      <c r="A551">
        <v>1970</v>
      </c>
      <c r="B551" s="1">
        <v>25729</v>
      </c>
      <c r="C551">
        <v>16</v>
      </c>
      <c r="D551">
        <v>0</v>
      </c>
      <c r="E551" t="str">
        <f>_xlfn.CONCAT(Table1[[#This Row],[Time]],":",Table1[[#This Row],[Time to hours]])</f>
        <v>16:0</v>
      </c>
      <c r="F551" t="s">
        <v>1117</v>
      </c>
      <c r="G551" t="s">
        <v>35</v>
      </c>
      <c r="H551" t="s">
        <v>357</v>
      </c>
      <c r="I551" t="s">
        <v>358</v>
      </c>
      <c r="J551" t="s">
        <v>31</v>
      </c>
      <c r="K551">
        <v>3</v>
      </c>
      <c r="L551">
        <v>2</v>
      </c>
      <c r="M551" t="str" cm="1">
        <f t="array" ref="M5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1">
        <f>IF(Table1[[#This Row],[Winning Team]]="Home team",1,0)</f>
        <v>1</v>
      </c>
      <c r="O551" t="s">
        <v>36</v>
      </c>
      <c r="P551" t="str" cm="1">
        <f t="array" ref="P5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51">
        <v>50804</v>
      </c>
      <c r="R551">
        <v>2</v>
      </c>
      <c r="S551">
        <v>1</v>
      </c>
      <c r="T551" t="s">
        <v>377</v>
      </c>
      <c r="U551" t="s">
        <v>368</v>
      </c>
      <c r="V551" t="s">
        <v>359</v>
      </c>
    </row>
    <row r="552" spans="1:22" x14ac:dyDescent="0.3">
      <c r="A552">
        <v>1970</v>
      </c>
      <c r="B552" s="1">
        <v>25729</v>
      </c>
      <c r="C552">
        <v>16</v>
      </c>
      <c r="D552">
        <v>0</v>
      </c>
      <c r="E552" t="str">
        <f>_xlfn.CONCAT(Table1[[#This Row],[Time]],":",Table1[[#This Row],[Time to hours]])</f>
        <v>16:0</v>
      </c>
      <c r="F552" t="s">
        <v>1117</v>
      </c>
      <c r="G552" t="s">
        <v>14</v>
      </c>
      <c r="H552" t="s">
        <v>344</v>
      </c>
      <c r="I552" t="s">
        <v>345</v>
      </c>
      <c r="J552" t="s">
        <v>229</v>
      </c>
      <c r="K552">
        <v>2</v>
      </c>
      <c r="L552">
        <v>0</v>
      </c>
      <c r="M552" t="str" cm="1">
        <f t="array" ref="M5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2">
        <f>IF(Table1[[#This Row],[Winning Team]]="Home team",1,0)</f>
        <v>1</v>
      </c>
      <c r="O552" t="s">
        <v>370</v>
      </c>
      <c r="P552" t="str" cm="1">
        <f t="array" ref="P5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552">
        <v>89979</v>
      </c>
      <c r="R552">
        <v>0</v>
      </c>
      <c r="S552">
        <v>0</v>
      </c>
      <c r="T552" t="s">
        <v>378</v>
      </c>
      <c r="U552" t="s">
        <v>379</v>
      </c>
      <c r="V552" t="s">
        <v>380</v>
      </c>
    </row>
    <row r="553" spans="1:22" x14ac:dyDescent="0.3">
      <c r="A553">
        <v>1970</v>
      </c>
      <c r="B553" s="1">
        <v>25730</v>
      </c>
      <c r="C553">
        <v>16</v>
      </c>
      <c r="D553">
        <v>0</v>
      </c>
      <c r="E553" t="str">
        <f>_xlfn.CONCAT(Table1[[#This Row],[Time]],":",Table1[[#This Row],[Time to hours]])</f>
        <v>16:0</v>
      </c>
      <c r="F553" t="s">
        <v>1117</v>
      </c>
      <c r="G553" t="s">
        <v>35</v>
      </c>
      <c r="H553" t="s">
        <v>357</v>
      </c>
      <c r="I553" t="s">
        <v>358</v>
      </c>
      <c r="J553" t="s">
        <v>153</v>
      </c>
      <c r="K553">
        <v>1</v>
      </c>
      <c r="L553">
        <v>0</v>
      </c>
      <c r="M553" t="str" cm="1">
        <f t="array" ref="M5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3">
        <f>IF(Table1[[#This Row],[Winning Team]]="Home team",1,0)</f>
        <v>1</v>
      </c>
      <c r="O553" t="s">
        <v>99</v>
      </c>
      <c r="P553" t="str" cm="1">
        <f t="array" ref="P5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553">
        <v>49292</v>
      </c>
      <c r="R553">
        <v>0</v>
      </c>
      <c r="S553">
        <v>0</v>
      </c>
      <c r="T553" t="s">
        <v>360</v>
      </c>
      <c r="U553" t="s">
        <v>374</v>
      </c>
      <c r="V553" t="s">
        <v>377</v>
      </c>
    </row>
    <row r="554" spans="1:22" x14ac:dyDescent="0.3">
      <c r="A554">
        <v>1970</v>
      </c>
      <c r="B554" s="1">
        <v>25730</v>
      </c>
      <c r="C554">
        <v>16</v>
      </c>
      <c r="D554">
        <v>0</v>
      </c>
      <c r="E554" t="str">
        <f>_xlfn.CONCAT(Table1[[#This Row],[Time]],":",Table1[[#This Row],[Time to hours]])</f>
        <v>16:0</v>
      </c>
      <c r="F554" t="s">
        <v>1117</v>
      </c>
      <c r="G554" t="s">
        <v>14</v>
      </c>
      <c r="H554" t="s">
        <v>344</v>
      </c>
      <c r="I554" t="s">
        <v>345</v>
      </c>
      <c r="J554" t="s">
        <v>18</v>
      </c>
      <c r="K554">
        <v>1</v>
      </c>
      <c r="L554">
        <v>0</v>
      </c>
      <c r="M554" t="str" cm="1">
        <f t="array" ref="M5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4">
        <f>IF(Table1[[#This Row],[Winning Team]]="Home team",1,0)</f>
        <v>1</v>
      </c>
      <c r="O554" t="s">
        <v>25</v>
      </c>
      <c r="P554" t="str" cm="1">
        <f t="array" ref="P5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554">
        <v>108192</v>
      </c>
      <c r="R554">
        <v>1</v>
      </c>
      <c r="S554">
        <v>0</v>
      </c>
      <c r="T554" t="s">
        <v>379</v>
      </c>
      <c r="U554" t="s">
        <v>375</v>
      </c>
      <c r="V554" t="s">
        <v>378</v>
      </c>
    </row>
    <row r="555" spans="1:22" x14ac:dyDescent="0.3">
      <c r="A555">
        <v>1970</v>
      </c>
      <c r="B555" s="1">
        <v>25733</v>
      </c>
      <c r="C555">
        <v>12</v>
      </c>
      <c r="D555">
        <v>0</v>
      </c>
      <c r="E555" t="str">
        <f>_xlfn.CONCAT(Table1[[#This Row],[Time]],":",Table1[[#This Row],[Time to hours]])</f>
        <v>12:0</v>
      </c>
      <c r="F555" t="s">
        <v>1116</v>
      </c>
      <c r="G555" t="s">
        <v>102</v>
      </c>
      <c r="H555" t="s">
        <v>362</v>
      </c>
      <c r="I555" t="s">
        <v>363</v>
      </c>
      <c r="J555" t="s">
        <v>93</v>
      </c>
      <c r="K555">
        <v>4</v>
      </c>
      <c r="L555">
        <v>1</v>
      </c>
      <c r="M555" t="str" cm="1">
        <f t="array" ref="M5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5">
        <f>IF(Table1[[#This Row],[Winning Team]]="Home team",1,0)</f>
        <v>1</v>
      </c>
      <c r="O555" t="s">
        <v>18</v>
      </c>
      <c r="P555" t="str" cm="1">
        <f t="array" ref="P5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55">
        <v>26851</v>
      </c>
      <c r="R555">
        <v>1</v>
      </c>
      <c r="S555">
        <v>1</v>
      </c>
      <c r="T555" t="s">
        <v>350</v>
      </c>
      <c r="U555" t="s">
        <v>346</v>
      </c>
      <c r="V555" t="s">
        <v>375</v>
      </c>
    </row>
    <row r="556" spans="1:22" x14ac:dyDescent="0.3">
      <c r="A556">
        <v>1970</v>
      </c>
      <c r="B556" s="1">
        <v>25733</v>
      </c>
      <c r="C556">
        <v>12</v>
      </c>
      <c r="D556">
        <v>0</v>
      </c>
      <c r="E556" t="str">
        <f>_xlfn.CONCAT(Table1[[#This Row],[Time]],":",Table1[[#This Row],[Time to hours]])</f>
        <v>12:0</v>
      </c>
      <c r="F556" t="s">
        <v>1116</v>
      </c>
      <c r="G556" t="s">
        <v>102</v>
      </c>
      <c r="H556" t="s">
        <v>352</v>
      </c>
      <c r="I556" t="s">
        <v>353</v>
      </c>
      <c r="J556" t="s">
        <v>202</v>
      </c>
      <c r="K556">
        <v>3</v>
      </c>
      <c r="L556">
        <v>2</v>
      </c>
      <c r="M556" t="str" cm="1">
        <f t="array" ref="M5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6">
        <f>IF(Table1[[#This Row],[Winning Team]]="Home team",1,0)</f>
        <v>1</v>
      </c>
      <c r="O556" t="s">
        <v>153</v>
      </c>
      <c r="P556" t="str" cm="1">
        <f t="array" ref="P5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56">
        <v>23357</v>
      </c>
      <c r="R556">
        <v>0</v>
      </c>
      <c r="S556">
        <v>0</v>
      </c>
      <c r="T556" t="s">
        <v>379</v>
      </c>
      <c r="U556" t="s">
        <v>367</v>
      </c>
      <c r="V556" t="s">
        <v>366</v>
      </c>
    </row>
    <row r="557" spans="1:22" x14ac:dyDescent="0.3">
      <c r="A557">
        <v>1970</v>
      </c>
      <c r="B557" s="1">
        <v>25733</v>
      </c>
      <c r="C557">
        <v>12</v>
      </c>
      <c r="D557">
        <v>0</v>
      </c>
      <c r="E557" t="str">
        <f>_xlfn.CONCAT(Table1[[#This Row],[Time]],":",Table1[[#This Row],[Time to hours]])</f>
        <v>12:0</v>
      </c>
      <c r="F557" t="s">
        <v>1116</v>
      </c>
      <c r="G557" t="s">
        <v>102</v>
      </c>
      <c r="H557" t="s">
        <v>357</v>
      </c>
      <c r="I557" t="s">
        <v>358</v>
      </c>
      <c r="J557" t="s">
        <v>31</v>
      </c>
      <c r="K557">
        <v>4</v>
      </c>
      <c r="L557">
        <v>2</v>
      </c>
      <c r="M557" t="str" cm="1">
        <f t="array" ref="M5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7">
        <f>IF(Table1[[#This Row],[Winning Team]]="Home team",1,0)</f>
        <v>1</v>
      </c>
      <c r="O557" t="s">
        <v>37</v>
      </c>
      <c r="P557" t="str" cm="1">
        <f t="array" ref="P5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57">
        <v>54233</v>
      </c>
      <c r="R557">
        <v>2</v>
      </c>
      <c r="S557">
        <v>1</v>
      </c>
      <c r="T557" t="s">
        <v>359</v>
      </c>
      <c r="U557" t="s">
        <v>377</v>
      </c>
      <c r="V557" t="s">
        <v>374</v>
      </c>
    </row>
    <row r="558" spans="1:22" x14ac:dyDescent="0.3">
      <c r="A558">
        <v>1970</v>
      </c>
      <c r="B558" s="1">
        <v>25733</v>
      </c>
      <c r="C558">
        <v>12</v>
      </c>
      <c r="D558">
        <v>0</v>
      </c>
      <c r="E558" t="str">
        <f>_xlfn.CONCAT(Table1[[#This Row],[Time]],":",Table1[[#This Row],[Time to hours]])</f>
        <v>12:0</v>
      </c>
      <c r="F558" t="s">
        <v>1116</v>
      </c>
      <c r="G558" t="s">
        <v>102</v>
      </c>
      <c r="H558" t="s">
        <v>344</v>
      </c>
      <c r="I558" t="s">
        <v>345</v>
      </c>
      <c r="J558" t="s">
        <v>47</v>
      </c>
      <c r="K558">
        <v>1</v>
      </c>
      <c r="L558">
        <v>0</v>
      </c>
      <c r="M558" t="str" cm="1">
        <f t="array" ref="M5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8">
        <f>IF(Table1[[#This Row],[Winning Team]]="Home team",1,0)</f>
        <v>1</v>
      </c>
      <c r="O558" t="s">
        <v>229</v>
      </c>
      <c r="P558" t="str" cm="1">
        <f t="array" ref="P5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558">
        <v>26085</v>
      </c>
      <c r="R558">
        <v>0</v>
      </c>
      <c r="S558">
        <v>0</v>
      </c>
      <c r="T558" t="s">
        <v>365</v>
      </c>
      <c r="U558" t="s">
        <v>295</v>
      </c>
      <c r="V558" t="s">
        <v>372</v>
      </c>
    </row>
    <row r="559" spans="1:22" x14ac:dyDescent="0.3">
      <c r="A559">
        <v>1970</v>
      </c>
      <c r="B559" s="1">
        <v>25736</v>
      </c>
      <c r="C559">
        <v>16</v>
      </c>
      <c r="D559">
        <v>0</v>
      </c>
      <c r="E559" t="str">
        <f>_xlfn.CONCAT(Table1[[#This Row],[Time]],":",Table1[[#This Row],[Time to hours]])</f>
        <v>16:0</v>
      </c>
      <c r="F559" t="s">
        <v>1117</v>
      </c>
      <c r="G559" t="s">
        <v>50</v>
      </c>
      <c r="H559" t="s">
        <v>357</v>
      </c>
      <c r="I559" t="s">
        <v>358</v>
      </c>
      <c r="J559" t="s">
        <v>31</v>
      </c>
      <c r="K559">
        <v>3</v>
      </c>
      <c r="L559">
        <v>1</v>
      </c>
      <c r="M559" t="str" cm="1">
        <f t="array" ref="M5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59">
        <f>IF(Table1[[#This Row],[Winning Team]]="Home team",1,0)</f>
        <v>1</v>
      </c>
      <c r="O559" t="s">
        <v>47</v>
      </c>
      <c r="P559" t="str" cm="1">
        <f t="array" ref="P5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59">
        <v>51261</v>
      </c>
      <c r="R559">
        <v>1</v>
      </c>
      <c r="S559">
        <v>1</v>
      </c>
      <c r="T559" t="s">
        <v>366</v>
      </c>
      <c r="U559" t="s">
        <v>309</v>
      </c>
      <c r="V559" t="s">
        <v>377</v>
      </c>
    </row>
    <row r="560" spans="1:22" x14ac:dyDescent="0.3">
      <c r="A560">
        <v>1970</v>
      </c>
      <c r="B560" s="1">
        <v>25736</v>
      </c>
      <c r="C560">
        <v>16</v>
      </c>
      <c r="D560">
        <v>0</v>
      </c>
      <c r="E560" t="str">
        <f>_xlfn.CONCAT(Table1[[#This Row],[Time]],":",Table1[[#This Row],[Time to hours]])</f>
        <v>16:0</v>
      </c>
      <c r="F560" t="s">
        <v>1117</v>
      </c>
      <c r="G560" t="s">
        <v>50</v>
      </c>
      <c r="H560" t="s">
        <v>344</v>
      </c>
      <c r="I560" t="s">
        <v>345</v>
      </c>
      <c r="J560" t="s">
        <v>93</v>
      </c>
      <c r="K560">
        <v>4</v>
      </c>
      <c r="L560">
        <v>3</v>
      </c>
      <c r="M560" t="str" cm="1">
        <f t="array" ref="M5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0">
        <f>IF(Table1[[#This Row],[Winning Team]]="Home team",1,0)</f>
        <v>1</v>
      </c>
      <c r="O560" t="s">
        <v>202</v>
      </c>
      <c r="P560" t="str" cm="1">
        <f t="array" ref="P5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60">
        <v>102444</v>
      </c>
      <c r="R560">
        <v>0</v>
      </c>
      <c r="S560">
        <v>0</v>
      </c>
      <c r="T560" t="s">
        <v>290</v>
      </c>
      <c r="U560" t="s">
        <v>378</v>
      </c>
      <c r="V560" t="s">
        <v>367</v>
      </c>
    </row>
    <row r="561" spans="1:22" x14ac:dyDescent="0.3">
      <c r="A561">
        <v>1970</v>
      </c>
      <c r="B561" s="1">
        <v>25739</v>
      </c>
      <c r="C561">
        <v>16</v>
      </c>
      <c r="D561">
        <v>0</v>
      </c>
      <c r="E561" t="str">
        <f>_xlfn.CONCAT(Table1[[#This Row],[Time]],":",Table1[[#This Row],[Time to hours]])</f>
        <v>16:0</v>
      </c>
      <c r="F561" t="s">
        <v>1117</v>
      </c>
      <c r="G561" t="s">
        <v>104</v>
      </c>
      <c r="H561" t="s">
        <v>344</v>
      </c>
      <c r="I561" t="s">
        <v>345</v>
      </c>
      <c r="J561" t="s">
        <v>202</v>
      </c>
      <c r="K561">
        <v>1</v>
      </c>
      <c r="L561">
        <v>0</v>
      </c>
      <c r="M561" t="str" cm="1">
        <f t="array" ref="M5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1">
        <f>IF(Table1[[#This Row],[Winning Team]]="Home team",1,0)</f>
        <v>1</v>
      </c>
      <c r="O561" t="s">
        <v>47</v>
      </c>
      <c r="P561" t="str" cm="1">
        <f t="array" ref="P5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61">
        <v>104403</v>
      </c>
      <c r="R561">
        <v>1</v>
      </c>
      <c r="S561">
        <v>0</v>
      </c>
      <c r="T561" t="s">
        <v>354</v>
      </c>
      <c r="U561" t="s">
        <v>377</v>
      </c>
      <c r="V561" t="s">
        <v>355</v>
      </c>
    </row>
    <row r="562" spans="1:22" x14ac:dyDescent="0.3">
      <c r="A562">
        <v>1970</v>
      </c>
      <c r="B562" s="1">
        <v>25740</v>
      </c>
      <c r="C562">
        <v>12</v>
      </c>
      <c r="D562">
        <v>0</v>
      </c>
      <c r="E562" t="str">
        <f>_xlfn.CONCAT(Table1[[#This Row],[Time]],":",Table1[[#This Row],[Time to hours]])</f>
        <v>12:0</v>
      </c>
      <c r="F562" t="s">
        <v>1116</v>
      </c>
      <c r="G562" t="s">
        <v>51</v>
      </c>
      <c r="H562" t="s">
        <v>344</v>
      </c>
      <c r="I562" t="s">
        <v>345</v>
      </c>
      <c r="J562" t="s">
        <v>31</v>
      </c>
      <c r="K562">
        <v>4</v>
      </c>
      <c r="L562">
        <v>1</v>
      </c>
      <c r="M562" t="str" cm="1">
        <f t="array" ref="M5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2">
        <f>IF(Table1[[#This Row],[Winning Team]]="Home team",1,0)</f>
        <v>1</v>
      </c>
      <c r="O562" t="s">
        <v>93</v>
      </c>
      <c r="P562" t="str" cm="1">
        <f t="array" ref="P5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62">
        <v>107412</v>
      </c>
      <c r="R562">
        <v>1</v>
      </c>
      <c r="S562">
        <v>1</v>
      </c>
      <c r="T562" t="s">
        <v>372</v>
      </c>
      <c r="U562" t="s">
        <v>350</v>
      </c>
      <c r="V562" t="s">
        <v>379</v>
      </c>
    </row>
    <row r="563" spans="1:22" x14ac:dyDescent="0.3">
      <c r="A563">
        <v>1974</v>
      </c>
      <c r="B563" s="1">
        <v>27194</v>
      </c>
      <c r="C563">
        <v>16</v>
      </c>
      <c r="D563">
        <v>0</v>
      </c>
      <c r="E563" t="str">
        <f>_xlfn.CONCAT(Table1[[#This Row],[Time]],":",Table1[[#This Row],[Time to hours]])</f>
        <v>16:0</v>
      </c>
      <c r="F563" t="s">
        <v>1117</v>
      </c>
      <c r="G563" t="s">
        <v>14</v>
      </c>
      <c r="H563" t="s">
        <v>384</v>
      </c>
      <c r="I563" t="s">
        <v>385</v>
      </c>
      <c r="J563" t="s">
        <v>202</v>
      </c>
      <c r="K563">
        <v>1</v>
      </c>
      <c r="L563">
        <v>0</v>
      </c>
      <c r="M563" t="str" cm="1">
        <f t="array" ref="M5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3">
        <f>IF(Table1[[#This Row],[Winning Team]]="Home team",1,0)</f>
        <v>1</v>
      </c>
      <c r="O563" t="s">
        <v>42</v>
      </c>
      <c r="P563" t="str" cm="1">
        <f t="array" ref="P5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63">
        <v>81100</v>
      </c>
      <c r="R563">
        <v>1</v>
      </c>
      <c r="S563">
        <v>0</v>
      </c>
      <c r="T563" t="s">
        <v>386</v>
      </c>
      <c r="U563" t="s">
        <v>318</v>
      </c>
      <c r="V563" t="s">
        <v>387</v>
      </c>
    </row>
    <row r="564" spans="1:22" x14ac:dyDescent="0.3">
      <c r="A564">
        <v>1974</v>
      </c>
      <c r="B564" s="1">
        <v>27194</v>
      </c>
      <c r="C564">
        <v>19</v>
      </c>
      <c r="D564">
        <v>30</v>
      </c>
      <c r="E564" t="str">
        <f>_xlfn.CONCAT(Table1[[#This Row],[Time]],":",Table1[[#This Row],[Time to hours]])</f>
        <v>19:30</v>
      </c>
      <c r="F564" t="s">
        <v>1117</v>
      </c>
      <c r="G564" t="s">
        <v>14</v>
      </c>
      <c r="H564" t="s">
        <v>388</v>
      </c>
      <c r="I564" t="s">
        <v>389</v>
      </c>
      <c r="J564" t="s">
        <v>390</v>
      </c>
      <c r="K564">
        <v>2</v>
      </c>
      <c r="L564">
        <v>0</v>
      </c>
      <c r="M564" t="str" cm="1">
        <f t="array" ref="M5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4">
        <f>IF(Table1[[#This Row],[Winning Team]]="Home team",1,0)</f>
        <v>1</v>
      </c>
      <c r="O564" t="s">
        <v>391</v>
      </c>
      <c r="P564" t="str" cm="1">
        <f t="array" ref="P5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 DR</v>
      </c>
      <c r="Q564">
        <v>17000</v>
      </c>
      <c r="R564">
        <v>0</v>
      </c>
      <c r="S564">
        <v>0</v>
      </c>
      <c r="T564" t="s">
        <v>392</v>
      </c>
      <c r="U564" t="s">
        <v>393</v>
      </c>
      <c r="V564" t="s">
        <v>394</v>
      </c>
    </row>
    <row r="565" spans="1:22" x14ac:dyDescent="0.3">
      <c r="A565">
        <v>1974</v>
      </c>
      <c r="B565" s="1">
        <v>27195</v>
      </c>
      <c r="C565">
        <v>18</v>
      </c>
      <c r="D565">
        <v>0</v>
      </c>
      <c r="E565" t="str">
        <f>_xlfn.CONCAT(Table1[[#This Row],[Time]],":",Table1[[#This Row],[Time to hours]])</f>
        <v>18:0</v>
      </c>
      <c r="F565" t="s">
        <v>1117</v>
      </c>
      <c r="G565" t="s">
        <v>22</v>
      </c>
      <c r="H565" t="s">
        <v>384</v>
      </c>
      <c r="I565" t="s">
        <v>411</v>
      </c>
      <c r="J565" t="s">
        <v>93</v>
      </c>
      <c r="K565">
        <v>3</v>
      </c>
      <c r="L565">
        <v>1</v>
      </c>
      <c r="M565" t="str" cm="1">
        <f t="array" ref="M5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5">
        <f>IF(Table1[[#This Row],[Winning Team]]="Home team",1,0)</f>
        <v>1</v>
      </c>
      <c r="O565" t="s">
        <v>412</v>
      </c>
      <c r="P565" t="str" cm="1">
        <f t="array" ref="P5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65">
        <v>53000</v>
      </c>
      <c r="R565">
        <v>0</v>
      </c>
      <c r="S565">
        <v>0</v>
      </c>
      <c r="T565" t="s">
        <v>413</v>
      </c>
      <c r="U565" t="s">
        <v>414</v>
      </c>
      <c r="V565" t="s">
        <v>338</v>
      </c>
    </row>
    <row r="566" spans="1:22" x14ac:dyDescent="0.3">
      <c r="A566">
        <v>1974</v>
      </c>
      <c r="B566" s="1">
        <v>27195</v>
      </c>
      <c r="C566">
        <v>18</v>
      </c>
      <c r="D566">
        <v>0</v>
      </c>
      <c r="E566" t="str">
        <f>_xlfn.CONCAT(Table1[[#This Row],[Time]],":",Table1[[#This Row],[Time to hours]])</f>
        <v>18:0</v>
      </c>
      <c r="F566" t="s">
        <v>1117</v>
      </c>
      <c r="G566" t="s">
        <v>22</v>
      </c>
      <c r="H566" t="s">
        <v>415</v>
      </c>
      <c r="I566" t="s">
        <v>416</v>
      </c>
      <c r="J566" t="s">
        <v>131</v>
      </c>
      <c r="K566">
        <v>3</v>
      </c>
      <c r="L566">
        <v>2</v>
      </c>
      <c r="M566" t="str" cm="1">
        <f t="array" ref="M5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6">
        <f>IF(Table1[[#This Row],[Winning Team]]="Home team",1,0)</f>
        <v>1</v>
      </c>
      <c r="O566" t="s">
        <v>39</v>
      </c>
      <c r="P566" t="str" cm="1">
        <f t="array" ref="P5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66">
        <v>32700</v>
      </c>
      <c r="R566">
        <v>2</v>
      </c>
      <c r="S566">
        <v>0</v>
      </c>
      <c r="T566" t="s">
        <v>417</v>
      </c>
      <c r="U566" t="s">
        <v>418</v>
      </c>
      <c r="V566" t="s">
        <v>295</v>
      </c>
    </row>
    <row r="567" spans="1:22" x14ac:dyDescent="0.3">
      <c r="A567">
        <v>1974</v>
      </c>
      <c r="B567" s="1">
        <v>27198</v>
      </c>
      <c r="C567">
        <v>19</v>
      </c>
      <c r="D567">
        <v>30</v>
      </c>
      <c r="E567" t="str">
        <f>_xlfn.CONCAT(Table1[[#This Row],[Time]],":",Table1[[#This Row],[Time to hours]])</f>
        <v>19:30</v>
      </c>
      <c r="F567" t="s">
        <v>1117</v>
      </c>
      <c r="G567" t="s">
        <v>29</v>
      </c>
      <c r="H567" t="s">
        <v>423</v>
      </c>
      <c r="I567" t="s">
        <v>424</v>
      </c>
      <c r="J567" t="s">
        <v>30</v>
      </c>
      <c r="K567">
        <v>9</v>
      </c>
      <c r="L567">
        <v>0</v>
      </c>
      <c r="M567" t="str" cm="1">
        <f t="array" ref="M5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7">
        <f>IF(Table1[[#This Row],[Winning Team]]="Home team",1,0)</f>
        <v>1</v>
      </c>
      <c r="O567" t="s">
        <v>397</v>
      </c>
      <c r="P567" t="str" cm="1">
        <f t="array" ref="P5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567">
        <v>31700</v>
      </c>
      <c r="R567">
        <v>6</v>
      </c>
      <c r="S567">
        <v>0</v>
      </c>
      <c r="T567" t="s">
        <v>394</v>
      </c>
      <c r="U567" t="s">
        <v>413</v>
      </c>
      <c r="V567" t="s">
        <v>368</v>
      </c>
    </row>
    <row r="568" spans="1:22" x14ac:dyDescent="0.3">
      <c r="A568">
        <v>1974</v>
      </c>
      <c r="B568" s="1">
        <v>27202</v>
      </c>
      <c r="C568">
        <v>19</v>
      </c>
      <c r="D568">
        <v>30</v>
      </c>
      <c r="E568" t="str">
        <f>_xlfn.CONCAT(Table1[[#This Row],[Time]],":",Table1[[#This Row],[Time to hours]])</f>
        <v>19:30</v>
      </c>
      <c r="F568" t="s">
        <v>1117</v>
      </c>
      <c r="G568" t="s">
        <v>14</v>
      </c>
      <c r="H568" t="s">
        <v>388</v>
      </c>
      <c r="I568" t="s">
        <v>389</v>
      </c>
      <c r="J568" t="s">
        <v>390</v>
      </c>
      <c r="K568">
        <v>1</v>
      </c>
      <c r="L568">
        <v>0</v>
      </c>
      <c r="M568" t="str" cm="1">
        <f t="array" ref="M5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8">
        <f>IF(Table1[[#This Row],[Winning Team]]="Home team",1,0)</f>
        <v>1</v>
      </c>
      <c r="O568" t="s">
        <v>202</v>
      </c>
      <c r="P568" t="str" cm="1">
        <f t="array" ref="P5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 DR</v>
      </c>
      <c r="Q568">
        <v>60200</v>
      </c>
      <c r="R568">
        <v>0</v>
      </c>
      <c r="S568">
        <v>0</v>
      </c>
      <c r="T568" t="s">
        <v>368</v>
      </c>
      <c r="U568" t="s">
        <v>338</v>
      </c>
      <c r="V568" t="s">
        <v>383</v>
      </c>
    </row>
    <row r="569" spans="1:22" x14ac:dyDescent="0.3">
      <c r="A569">
        <v>1974</v>
      </c>
      <c r="B569" s="1">
        <v>27203</v>
      </c>
      <c r="C569">
        <v>16</v>
      </c>
      <c r="D569">
        <v>0</v>
      </c>
      <c r="E569" t="str">
        <f>_xlfn.CONCAT(Table1[[#This Row],[Time]],":",Table1[[#This Row],[Time to hours]])</f>
        <v>16:0</v>
      </c>
      <c r="F569" t="s">
        <v>1117</v>
      </c>
      <c r="G569" t="s">
        <v>22</v>
      </c>
      <c r="H569" t="s">
        <v>384</v>
      </c>
      <c r="I569" t="s">
        <v>411</v>
      </c>
      <c r="J569" t="s">
        <v>39</v>
      </c>
      <c r="K569">
        <v>4</v>
      </c>
      <c r="L569">
        <v>1</v>
      </c>
      <c r="M569" t="str" cm="1">
        <f t="array" ref="M5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69">
        <f>IF(Table1[[#This Row],[Winning Team]]="Home team",1,0)</f>
        <v>1</v>
      </c>
      <c r="O569" t="s">
        <v>412</v>
      </c>
      <c r="P569" t="str" cm="1">
        <f t="array" ref="P5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69">
        <v>25900</v>
      </c>
      <c r="R569">
        <v>2</v>
      </c>
      <c r="S569">
        <v>0</v>
      </c>
      <c r="T569" t="s">
        <v>393</v>
      </c>
      <c r="U569" t="s">
        <v>419</v>
      </c>
      <c r="V569" t="s">
        <v>428</v>
      </c>
    </row>
    <row r="570" spans="1:22" x14ac:dyDescent="0.3">
      <c r="A570">
        <v>1974</v>
      </c>
      <c r="B570" s="1">
        <v>27203</v>
      </c>
      <c r="C570">
        <v>16</v>
      </c>
      <c r="D570">
        <v>0</v>
      </c>
      <c r="E570" t="str">
        <f>_xlfn.CONCAT(Table1[[#This Row],[Time]],":",Table1[[#This Row],[Time to hours]])</f>
        <v>16:0</v>
      </c>
      <c r="F570" t="s">
        <v>1117</v>
      </c>
      <c r="G570" t="s">
        <v>35</v>
      </c>
      <c r="H570" t="s">
        <v>406</v>
      </c>
      <c r="I570" t="s">
        <v>407</v>
      </c>
      <c r="J570" t="s">
        <v>75</v>
      </c>
      <c r="K570">
        <v>3</v>
      </c>
      <c r="L570">
        <v>0</v>
      </c>
      <c r="M570" t="str" cm="1">
        <f t="array" ref="M5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0">
        <f>IF(Table1[[#This Row],[Winning Team]]="Home team",1,0)</f>
        <v>1</v>
      </c>
      <c r="O570" t="s">
        <v>47</v>
      </c>
      <c r="P570" t="str" cm="1">
        <f t="array" ref="P5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570">
        <v>28300</v>
      </c>
      <c r="R570">
        <v>0</v>
      </c>
      <c r="S570">
        <v>0</v>
      </c>
      <c r="T570" t="s">
        <v>421</v>
      </c>
      <c r="U570" t="s">
        <v>413</v>
      </c>
      <c r="V570" t="s">
        <v>418</v>
      </c>
    </row>
    <row r="571" spans="1:22" x14ac:dyDescent="0.3">
      <c r="A571">
        <v>1974</v>
      </c>
      <c r="B571" s="1">
        <v>27203</v>
      </c>
      <c r="C571">
        <v>16</v>
      </c>
      <c r="D571">
        <v>0</v>
      </c>
      <c r="E571" t="str">
        <f>_xlfn.CONCAT(Table1[[#This Row],[Time]],":",Table1[[#This Row],[Time to hours]])</f>
        <v>16:0</v>
      </c>
      <c r="F571" t="s">
        <v>1117</v>
      </c>
      <c r="G571" t="s">
        <v>22</v>
      </c>
      <c r="H571" t="s">
        <v>415</v>
      </c>
      <c r="I571" t="s">
        <v>416</v>
      </c>
      <c r="J571" t="s">
        <v>131</v>
      </c>
      <c r="K571">
        <v>2</v>
      </c>
      <c r="L571">
        <v>1</v>
      </c>
      <c r="M571" t="str" cm="1">
        <f t="array" ref="M5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1">
        <f>IF(Table1[[#This Row],[Winning Team]]="Home team",1,0)</f>
        <v>1</v>
      </c>
      <c r="O571" t="s">
        <v>93</v>
      </c>
      <c r="P571" t="str" cm="1">
        <f t="array" ref="P5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71">
        <v>70100</v>
      </c>
      <c r="R571">
        <v>2</v>
      </c>
      <c r="S571">
        <v>0</v>
      </c>
      <c r="T571" t="s">
        <v>400</v>
      </c>
      <c r="U571" t="s">
        <v>387</v>
      </c>
      <c r="V571" t="s">
        <v>398</v>
      </c>
    </row>
    <row r="572" spans="1:22" x14ac:dyDescent="0.3">
      <c r="A572">
        <v>1974</v>
      </c>
      <c r="B572" s="1">
        <v>27206</v>
      </c>
      <c r="C572">
        <v>19</v>
      </c>
      <c r="D572">
        <v>30</v>
      </c>
      <c r="E572" t="str">
        <f>_xlfn.CONCAT(Table1[[#This Row],[Time]],":",Table1[[#This Row],[Time to hours]])</f>
        <v>19:30</v>
      </c>
      <c r="F572" t="s">
        <v>1117</v>
      </c>
      <c r="G572" t="s">
        <v>430</v>
      </c>
      <c r="H572" t="s">
        <v>401</v>
      </c>
      <c r="I572" t="s">
        <v>402</v>
      </c>
      <c r="J572" t="s">
        <v>31</v>
      </c>
      <c r="K572">
        <v>1</v>
      </c>
      <c r="L572">
        <v>0</v>
      </c>
      <c r="M572" t="str" cm="1">
        <f t="array" ref="M5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2">
        <f>IF(Table1[[#This Row],[Winning Team]]="Home team",1,0)</f>
        <v>1</v>
      </c>
      <c r="O572" t="s">
        <v>390</v>
      </c>
      <c r="P572" t="str" cm="1">
        <f t="array" ref="P5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72">
        <v>59863</v>
      </c>
      <c r="R572">
        <v>0</v>
      </c>
      <c r="S572">
        <v>0</v>
      </c>
      <c r="T572" t="s">
        <v>417</v>
      </c>
      <c r="U572" t="s">
        <v>386</v>
      </c>
      <c r="V572" t="s">
        <v>399</v>
      </c>
    </row>
    <row r="573" spans="1:22" x14ac:dyDescent="0.3">
      <c r="A573">
        <v>1974</v>
      </c>
      <c r="B573" s="1">
        <v>27206</v>
      </c>
      <c r="C573">
        <v>19</v>
      </c>
      <c r="D573">
        <v>30</v>
      </c>
      <c r="E573" t="str">
        <f>_xlfn.CONCAT(Table1[[#This Row],[Time]],":",Table1[[#This Row],[Time to hours]])</f>
        <v>19:30</v>
      </c>
      <c r="F573" t="s">
        <v>1117</v>
      </c>
      <c r="G573" t="s">
        <v>430</v>
      </c>
      <c r="H573" t="s">
        <v>423</v>
      </c>
      <c r="I573" t="s">
        <v>424</v>
      </c>
      <c r="J573" t="s">
        <v>69</v>
      </c>
      <c r="K573">
        <v>4</v>
      </c>
      <c r="L573">
        <v>0</v>
      </c>
      <c r="M573" t="str" cm="1">
        <f t="array" ref="M5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3">
        <f>IF(Table1[[#This Row],[Winning Team]]="Home team",1,0)</f>
        <v>1</v>
      </c>
      <c r="O573" t="s">
        <v>39</v>
      </c>
      <c r="P573" t="str" cm="1">
        <f t="array" ref="P5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73">
        <v>56548</v>
      </c>
      <c r="R573">
        <v>2</v>
      </c>
      <c r="S573">
        <v>0</v>
      </c>
      <c r="T573" t="s">
        <v>295</v>
      </c>
      <c r="U573" t="s">
        <v>316</v>
      </c>
      <c r="V573" t="s">
        <v>404</v>
      </c>
    </row>
    <row r="574" spans="1:22" x14ac:dyDescent="0.3">
      <c r="A574">
        <v>1974</v>
      </c>
      <c r="B574" s="1">
        <v>27210</v>
      </c>
      <c r="C574">
        <v>16</v>
      </c>
      <c r="D574">
        <v>0</v>
      </c>
      <c r="E574" t="str">
        <f>_xlfn.CONCAT(Table1[[#This Row],[Time]],":",Table1[[#This Row],[Time to hours]])</f>
        <v>16:0</v>
      </c>
      <c r="F574" t="s">
        <v>1117</v>
      </c>
      <c r="G574" t="s">
        <v>429</v>
      </c>
      <c r="H574" t="s">
        <v>381</v>
      </c>
      <c r="I574" t="s">
        <v>382</v>
      </c>
      <c r="J574" t="s">
        <v>131</v>
      </c>
      <c r="K574">
        <v>2</v>
      </c>
      <c r="L574">
        <v>1</v>
      </c>
      <c r="M574" t="str" cm="1">
        <f t="array" ref="M5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4">
        <f>IF(Table1[[#This Row],[Winning Team]]="Home team",1,0)</f>
        <v>1</v>
      </c>
      <c r="O574" t="s">
        <v>30</v>
      </c>
      <c r="P574" t="str" cm="1">
        <f t="array" ref="P5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74">
        <v>58000</v>
      </c>
      <c r="R574">
        <v>1</v>
      </c>
      <c r="S574">
        <v>1</v>
      </c>
      <c r="T574" t="s">
        <v>372</v>
      </c>
      <c r="U574" t="s">
        <v>338</v>
      </c>
      <c r="V574" t="s">
        <v>387</v>
      </c>
    </row>
    <row r="575" spans="1:22" x14ac:dyDescent="0.3">
      <c r="A575">
        <v>1974</v>
      </c>
      <c r="B575" s="1">
        <v>27210</v>
      </c>
      <c r="C575">
        <v>19</v>
      </c>
      <c r="D575">
        <v>30</v>
      </c>
      <c r="E575" t="str">
        <f>_xlfn.CONCAT(Table1[[#This Row],[Time]],":",Table1[[#This Row],[Time to hours]])</f>
        <v>19:30</v>
      </c>
      <c r="F575" t="s">
        <v>1117</v>
      </c>
      <c r="G575" t="s">
        <v>429</v>
      </c>
      <c r="H575" t="s">
        <v>406</v>
      </c>
      <c r="I575" t="s">
        <v>407</v>
      </c>
      <c r="J575" t="s">
        <v>202</v>
      </c>
      <c r="K575">
        <v>4</v>
      </c>
      <c r="L575">
        <v>2</v>
      </c>
      <c r="M575" t="str" cm="1">
        <f t="array" ref="M5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5">
        <f>IF(Table1[[#This Row],[Winning Team]]="Home team",1,0)</f>
        <v>1</v>
      </c>
      <c r="O575" t="s">
        <v>75</v>
      </c>
      <c r="P575" t="str" cm="1">
        <f t="array" ref="P5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75">
        <v>67800</v>
      </c>
      <c r="R575">
        <v>0</v>
      </c>
      <c r="S575">
        <v>1</v>
      </c>
      <c r="T575" t="s">
        <v>404</v>
      </c>
      <c r="U575" t="s">
        <v>405</v>
      </c>
      <c r="V575" t="s">
        <v>393</v>
      </c>
    </row>
    <row r="576" spans="1:22" x14ac:dyDescent="0.3">
      <c r="A576">
        <v>1974</v>
      </c>
      <c r="B576" s="1">
        <v>27213</v>
      </c>
      <c r="C576">
        <v>19</v>
      </c>
      <c r="D576">
        <v>30</v>
      </c>
      <c r="E576" t="str">
        <f>_xlfn.CONCAT(Table1[[#This Row],[Time]],":",Table1[[#This Row],[Time to hours]])</f>
        <v>19:30</v>
      </c>
      <c r="F576" t="s">
        <v>1117</v>
      </c>
      <c r="G576" t="s">
        <v>430</v>
      </c>
      <c r="H576" t="s">
        <v>395</v>
      </c>
      <c r="I576" t="s">
        <v>396</v>
      </c>
      <c r="J576" t="s">
        <v>69</v>
      </c>
      <c r="K576">
        <v>2</v>
      </c>
      <c r="L576">
        <v>0</v>
      </c>
      <c r="M576" t="str" cm="1">
        <f t="array" ref="M5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6">
        <f>IF(Table1[[#This Row],[Winning Team]]="Home team",1,0)</f>
        <v>1</v>
      </c>
      <c r="O576" t="s">
        <v>31</v>
      </c>
      <c r="P576" t="str" cm="1">
        <f t="array" ref="P5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76">
        <v>53700</v>
      </c>
      <c r="R576">
        <v>0</v>
      </c>
      <c r="S576">
        <v>0</v>
      </c>
      <c r="T576" t="s">
        <v>316</v>
      </c>
      <c r="U576" t="s">
        <v>295</v>
      </c>
      <c r="V576" t="s">
        <v>410</v>
      </c>
    </row>
    <row r="577" spans="1:22" x14ac:dyDescent="0.3">
      <c r="A577">
        <v>1974</v>
      </c>
      <c r="B577" s="1">
        <v>27213</v>
      </c>
      <c r="C577">
        <v>19</v>
      </c>
      <c r="D577">
        <v>30</v>
      </c>
      <c r="E577" t="str">
        <f>_xlfn.CONCAT(Table1[[#This Row],[Time]],":",Table1[[#This Row],[Time to hours]])</f>
        <v>19:30</v>
      </c>
      <c r="F577" t="s">
        <v>1117</v>
      </c>
      <c r="G577" t="s">
        <v>429</v>
      </c>
      <c r="H577" t="s">
        <v>406</v>
      </c>
      <c r="I577" t="s">
        <v>407</v>
      </c>
      <c r="J577" t="s">
        <v>75</v>
      </c>
      <c r="K577">
        <v>2</v>
      </c>
      <c r="L577">
        <v>1</v>
      </c>
      <c r="M577" t="str" cm="1">
        <f t="array" ref="M5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7">
        <f>IF(Table1[[#This Row],[Winning Team]]="Home team",1,0)</f>
        <v>1</v>
      </c>
      <c r="O577" t="s">
        <v>30</v>
      </c>
      <c r="P577" t="str" cm="1">
        <f t="array" ref="P5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577">
        <v>41300</v>
      </c>
      <c r="R577">
        <v>1</v>
      </c>
      <c r="S577">
        <v>1</v>
      </c>
      <c r="T577" t="s">
        <v>383</v>
      </c>
      <c r="U577" t="s">
        <v>368</v>
      </c>
      <c r="V577" t="s">
        <v>413</v>
      </c>
    </row>
    <row r="578" spans="1:22" x14ac:dyDescent="0.3">
      <c r="A578">
        <v>1978</v>
      </c>
      <c r="B578" s="1">
        <v>28643</v>
      </c>
      <c r="C578">
        <v>13</v>
      </c>
      <c r="D578">
        <v>45</v>
      </c>
      <c r="E578" t="str">
        <f>_xlfn.CONCAT(Table1[[#This Row],[Time]],":",Table1[[#This Row],[Time to hours]])</f>
        <v>13:45</v>
      </c>
      <c r="F578" t="s">
        <v>1116</v>
      </c>
      <c r="G578" t="s">
        <v>14</v>
      </c>
      <c r="H578" t="s">
        <v>435</v>
      </c>
      <c r="I578" t="s">
        <v>436</v>
      </c>
      <c r="J578" t="s">
        <v>93</v>
      </c>
      <c r="K578">
        <v>2</v>
      </c>
      <c r="L578">
        <v>1</v>
      </c>
      <c r="M578" t="str" cm="1">
        <f t="array" ref="M5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8">
        <f>IF(Table1[[#This Row],[Winning Team]]="Home team",1,0)</f>
        <v>1</v>
      </c>
      <c r="O578" t="s">
        <v>17</v>
      </c>
      <c r="P578" t="str" cm="1">
        <f t="array" ref="P5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78">
        <v>42373</v>
      </c>
      <c r="R578">
        <v>1</v>
      </c>
      <c r="S578">
        <v>1</v>
      </c>
      <c r="T578" t="s">
        <v>405</v>
      </c>
      <c r="U578" t="s">
        <v>421</v>
      </c>
      <c r="V578" t="s">
        <v>437</v>
      </c>
    </row>
    <row r="579" spans="1:22" x14ac:dyDescent="0.3">
      <c r="A579">
        <v>1978</v>
      </c>
      <c r="B579" s="1">
        <v>28643</v>
      </c>
      <c r="C579">
        <v>16</v>
      </c>
      <c r="D579">
        <v>45</v>
      </c>
      <c r="E579" t="str">
        <f>_xlfn.CONCAT(Table1[[#This Row],[Time]],":",Table1[[#This Row],[Time to hours]])</f>
        <v>16:45</v>
      </c>
      <c r="F579" t="s">
        <v>1117</v>
      </c>
      <c r="G579" t="s">
        <v>29</v>
      </c>
      <c r="H579" t="s">
        <v>438</v>
      </c>
      <c r="I579" t="s">
        <v>439</v>
      </c>
      <c r="J579" t="s">
        <v>440</v>
      </c>
      <c r="K579">
        <v>3</v>
      </c>
      <c r="L579">
        <v>1</v>
      </c>
      <c r="M579" t="str" cm="1">
        <f t="array" ref="M5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79">
        <f>IF(Table1[[#This Row],[Winning Team]]="Home team",1,0)</f>
        <v>1</v>
      </c>
      <c r="O579" t="s">
        <v>18</v>
      </c>
      <c r="P579" t="str" cm="1">
        <f t="array" ref="P5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Tunisia</v>
      </c>
      <c r="Q579">
        <v>17396</v>
      </c>
      <c r="R579">
        <v>0</v>
      </c>
      <c r="S579">
        <v>1</v>
      </c>
      <c r="T579" t="s">
        <v>441</v>
      </c>
      <c r="U579" t="s">
        <v>442</v>
      </c>
      <c r="V579" t="s">
        <v>443</v>
      </c>
    </row>
    <row r="580" spans="1:22" x14ac:dyDescent="0.3">
      <c r="A580">
        <v>1978</v>
      </c>
      <c r="B580" s="1">
        <v>28643</v>
      </c>
      <c r="C580">
        <v>19</v>
      </c>
      <c r="D580">
        <v>15</v>
      </c>
      <c r="E580" t="str">
        <f>_xlfn.CONCAT(Table1[[#This Row],[Time]],":",Table1[[#This Row],[Time to hours]])</f>
        <v>19:15</v>
      </c>
      <c r="F580" t="s">
        <v>1117</v>
      </c>
      <c r="G580" t="s">
        <v>14</v>
      </c>
      <c r="H580" t="s">
        <v>431</v>
      </c>
      <c r="I580" t="s">
        <v>432</v>
      </c>
      <c r="J580" t="s">
        <v>39</v>
      </c>
      <c r="K580">
        <v>2</v>
      </c>
      <c r="L580">
        <v>1</v>
      </c>
      <c r="M580" t="str" cm="1">
        <f t="array" ref="M5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0">
        <f>IF(Table1[[#This Row],[Winning Team]]="Home team",1,0)</f>
        <v>1</v>
      </c>
      <c r="O580" t="s">
        <v>61</v>
      </c>
      <c r="P580" t="str" cm="1">
        <f t="array" ref="P5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80">
        <v>71615</v>
      </c>
      <c r="R580">
        <v>1</v>
      </c>
      <c r="S580">
        <v>1</v>
      </c>
      <c r="T580" t="s">
        <v>444</v>
      </c>
      <c r="U580" t="s">
        <v>392</v>
      </c>
      <c r="V580" t="s">
        <v>445</v>
      </c>
    </row>
    <row r="581" spans="1:22" x14ac:dyDescent="0.3">
      <c r="A581">
        <v>1978</v>
      </c>
      <c r="B581" s="1">
        <v>28644</v>
      </c>
      <c r="C581">
        <v>13</v>
      </c>
      <c r="D581">
        <v>45</v>
      </c>
      <c r="E581" t="str">
        <f>_xlfn.CONCAT(Table1[[#This Row],[Time]],":",Table1[[#This Row],[Time to hours]])</f>
        <v>13:45</v>
      </c>
      <c r="F581" t="s">
        <v>1116</v>
      </c>
      <c r="G581" t="s">
        <v>35</v>
      </c>
      <c r="H581" t="s">
        <v>447</v>
      </c>
      <c r="I581" t="s">
        <v>432</v>
      </c>
      <c r="J581" t="s">
        <v>55</v>
      </c>
      <c r="K581">
        <v>2</v>
      </c>
      <c r="L581">
        <v>1</v>
      </c>
      <c r="M581" t="str" cm="1">
        <f t="array" ref="M5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1">
        <f>IF(Table1[[#This Row],[Winning Team]]="Home team",1,0)</f>
        <v>1</v>
      </c>
      <c r="O581" t="s">
        <v>87</v>
      </c>
      <c r="P581" t="str" cm="1">
        <f t="array" ref="P5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581">
        <v>40841</v>
      </c>
      <c r="R581">
        <v>1</v>
      </c>
      <c r="S581">
        <v>1</v>
      </c>
      <c r="T581" t="s">
        <v>403</v>
      </c>
      <c r="U581" t="s">
        <v>368</v>
      </c>
      <c r="V581" t="s">
        <v>448</v>
      </c>
    </row>
    <row r="582" spans="1:22" x14ac:dyDescent="0.3">
      <c r="A582">
        <v>1978</v>
      </c>
      <c r="B582" s="1">
        <v>28644</v>
      </c>
      <c r="C582">
        <v>16</v>
      </c>
      <c r="D582">
        <v>45</v>
      </c>
      <c r="E582" t="str">
        <f>_xlfn.CONCAT(Table1[[#This Row],[Time]],":",Table1[[#This Row],[Time to hours]])</f>
        <v>16:45</v>
      </c>
      <c r="F582" t="s">
        <v>1117</v>
      </c>
      <c r="G582" t="s">
        <v>22</v>
      </c>
      <c r="H582" t="s">
        <v>449</v>
      </c>
      <c r="I582" t="s">
        <v>450</v>
      </c>
      <c r="J582" t="s">
        <v>37</v>
      </c>
      <c r="K582">
        <v>3</v>
      </c>
      <c r="L582">
        <v>1</v>
      </c>
      <c r="M582" t="str" cm="1">
        <f t="array" ref="M5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2">
        <f>IF(Table1[[#This Row],[Winning Team]]="Home team",1,0)</f>
        <v>1</v>
      </c>
      <c r="O582" t="s">
        <v>191</v>
      </c>
      <c r="P582" t="str" cm="1">
        <f t="array" ref="P5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Peru</v>
      </c>
      <c r="Q582">
        <v>37927</v>
      </c>
      <c r="R582">
        <v>1</v>
      </c>
      <c r="S582">
        <v>1</v>
      </c>
      <c r="T582" t="s">
        <v>451</v>
      </c>
      <c r="U582" t="s">
        <v>452</v>
      </c>
      <c r="V582" t="s">
        <v>453</v>
      </c>
    </row>
    <row r="583" spans="1:22" x14ac:dyDescent="0.3">
      <c r="A583">
        <v>1978</v>
      </c>
      <c r="B583" s="1">
        <v>28644</v>
      </c>
      <c r="C583">
        <v>16</v>
      </c>
      <c r="D583">
        <v>45</v>
      </c>
      <c r="E583" t="str">
        <f>_xlfn.CONCAT(Table1[[#This Row],[Time]],":",Table1[[#This Row],[Time to hours]])</f>
        <v>16:45</v>
      </c>
      <c r="F583" t="s">
        <v>1117</v>
      </c>
      <c r="G583" t="s">
        <v>22</v>
      </c>
      <c r="H583" t="s">
        <v>454</v>
      </c>
      <c r="I583" t="s">
        <v>455</v>
      </c>
      <c r="J583" t="s">
        <v>69</v>
      </c>
      <c r="K583">
        <v>3</v>
      </c>
      <c r="L583">
        <v>0</v>
      </c>
      <c r="M583" t="str" cm="1">
        <f t="array" ref="M5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3">
        <f>IF(Table1[[#This Row],[Winning Team]]="Home team",1,0)</f>
        <v>1</v>
      </c>
      <c r="O583" t="s">
        <v>456</v>
      </c>
      <c r="P583" t="str" cm="1">
        <f t="array" ref="P5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83">
        <v>33431</v>
      </c>
      <c r="R583">
        <v>1</v>
      </c>
      <c r="S583">
        <v>0</v>
      </c>
      <c r="T583" t="s">
        <v>409</v>
      </c>
      <c r="U583" t="s">
        <v>457</v>
      </c>
      <c r="V583" t="s">
        <v>434</v>
      </c>
    </row>
    <row r="584" spans="1:22" x14ac:dyDescent="0.3">
      <c r="A584">
        <v>1978</v>
      </c>
      <c r="B584" s="1">
        <v>28647</v>
      </c>
      <c r="C584">
        <v>13</v>
      </c>
      <c r="D584">
        <v>45</v>
      </c>
      <c r="E584" t="str">
        <f>_xlfn.CONCAT(Table1[[#This Row],[Time]],":",Table1[[#This Row],[Time to hours]])</f>
        <v>13:45</v>
      </c>
      <c r="F584" t="s">
        <v>1116</v>
      </c>
      <c r="G584" t="s">
        <v>14</v>
      </c>
      <c r="H584" t="s">
        <v>435</v>
      </c>
      <c r="I584" t="s">
        <v>436</v>
      </c>
      <c r="J584" t="s">
        <v>93</v>
      </c>
      <c r="K584">
        <v>3</v>
      </c>
      <c r="L584">
        <v>1</v>
      </c>
      <c r="M584" t="str" cm="1">
        <f t="array" ref="M5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4">
        <f>IF(Table1[[#This Row],[Winning Team]]="Home team",1,0)</f>
        <v>1</v>
      </c>
      <c r="O584" t="s">
        <v>61</v>
      </c>
      <c r="P584" t="str" cm="1">
        <f t="array" ref="P5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84">
        <v>26533</v>
      </c>
      <c r="R584">
        <v>2</v>
      </c>
      <c r="S584">
        <v>0</v>
      </c>
      <c r="T584" t="s">
        <v>368</v>
      </c>
      <c r="U584" t="s">
        <v>426</v>
      </c>
      <c r="V584" t="s">
        <v>441</v>
      </c>
    </row>
    <row r="585" spans="1:22" x14ac:dyDescent="0.3">
      <c r="A585">
        <v>1978</v>
      </c>
      <c r="B585" s="1">
        <v>28647</v>
      </c>
      <c r="C585">
        <v>16</v>
      </c>
      <c r="D585">
        <v>45</v>
      </c>
      <c r="E585" t="str">
        <f>_xlfn.CONCAT(Table1[[#This Row],[Time]],":",Table1[[#This Row],[Time to hours]])</f>
        <v>16:45</v>
      </c>
      <c r="F585" t="s">
        <v>1117</v>
      </c>
      <c r="G585" t="s">
        <v>29</v>
      </c>
      <c r="H585" t="s">
        <v>438</v>
      </c>
      <c r="I585" t="s">
        <v>439</v>
      </c>
      <c r="J585" t="s">
        <v>131</v>
      </c>
      <c r="K585">
        <v>1</v>
      </c>
      <c r="L585">
        <v>0</v>
      </c>
      <c r="M585" t="str" cm="1">
        <f t="array" ref="M5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5">
        <f>IF(Table1[[#This Row],[Winning Team]]="Home team",1,0)</f>
        <v>1</v>
      </c>
      <c r="O585" t="s">
        <v>440</v>
      </c>
      <c r="P585" t="str" cm="1">
        <f t="array" ref="P5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85">
        <v>9624</v>
      </c>
      <c r="R585">
        <v>1</v>
      </c>
      <c r="S585">
        <v>0</v>
      </c>
      <c r="T585" t="s">
        <v>453</v>
      </c>
      <c r="U585" t="s">
        <v>383</v>
      </c>
      <c r="V585" t="s">
        <v>417</v>
      </c>
    </row>
    <row r="586" spans="1:22" x14ac:dyDescent="0.3">
      <c r="A586">
        <v>1978</v>
      </c>
      <c r="B586" s="1">
        <v>28647</v>
      </c>
      <c r="C586">
        <v>16</v>
      </c>
      <c r="D586">
        <v>45</v>
      </c>
      <c r="E586" t="str">
        <f>_xlfn.CONCAT(Table1[[#This Row],[Time]],":",Table1[[#This Row],[Time to hours]])</f>
        <v>16:45</v>
      </c>
      <c r="F586" t="s">
        <v>1117</v>
      </c>
      <c r="G586" t="s">
        <v>29</v>
      </c>
      <c r="H586" t="s">
        <v>449</v>
      </c>
      <c r="I586" t="s">
        <v>450</v>
      </c>
      <c r="J586" t="s">
        <v>202</v>
      </c>
      <c r="K586">
        <v>6</v>
      </c>
      <c r="L586">
        <v>0</v>
      </c>
      <c r="M586" t="str" cm="1">
        <f t="array" ref="M5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6">
        <f>IF(Table1[[#This Row],[Winning Team]]="Home team",1,0)</f>
        <v>1</v>
      </c>
      <c r="O586" t="s">
        <v>18</v>
      </c>
      <c r="P586" t="str" cm="1">
        <f t="array" ref="P5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586">
        <v>35258</v>
      </c>
      <c r="R586">
        <v>4</v>
      </c>
      <c r="S586">
        <v>0</v>
      </c>
      <c r="T586" t="s">
        <v>458</v>
      </c>
      <c r="U586" t="s">
        <v>444</v>
      </c>
      <c r="V586" t="s">
        <v>459</v>
      </c>
    </row>
    <row r="587" spans="1:22" x14ac:dyDescent="0.3">
      <c r="A587">
        <v>1978</v>
      </c>
      <c r="B587" s="1">
        <v>28647</v>
      </c>
      <c r="C587">
        <v>19</v>
      </c>
      <c r="D587">
        <v>15</v>
      </c>
      <c r="E587" t="str">
        <f>_xlfn.CONCAT(Table1[[#This Row],[Time]],":",Table1[[#This Row],[Time to hours]])</f>
        <v>19:15</v>
      </c>
      <c r="F587" t="s">
        <v>1117</v>
      </c>
      <c r="G587" t="s">
        <v>14</v>
      </c>
      <c r="H587" t="s">
        <v>431</v>
      </c>
      <c r="I587" t="s">
        <v>432</v>
      </c>
      <c r="J587" t="s">
        <v>39</v>
      </c>
      <c r="K587">
        <v>2</v>
      </c>
      <c r="L587">
        <v>1</v>
      </c>
      <c r="M587" t="str" cm="1">
        <f t="array" ref="M5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7">
        <f>IF(Table1[[#This Row],[Winning Team]]="Home team",1,0)</f>
        <v>1</v>
      </c>
      <c r="O587" t="s">
        <v>17</v>
      </c>
      <c r="P587" t="str" cm="1">
        <f t="array" ref="P5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87">
        <v>71666</v>
      </c>
      <c r="R587">
        <v>1</v>
      </c>
      <c r="S587">
        <v>0</v>
      </c>
      <c r="T587" t="s">
        <v>442</v>
      </c>
      <c r="U587" t="s">
        <v>460</v>
      </c>
      <c r="V587" t="s">
        <v>387</v>
      </c>
    </row>
    <row r="588" spans="1:22" x14ac:dyDescent="0.3">
      <c r="A588">
        <v>1978</v>
      </c>
      <c r="B588" s="1">
        <v>28648</v>
      </c>
      <c r="C588">
        <v>13</v>
      </c>
      <c r="D588">
        <v>45</v>
      </c>
      <c r="E588" t="str">
        <f>_xlfn.CONCAT(Table1[[#This Row],[Time]],":",Table1[[#This Row],[Time to hours]])</f>
        <v>13:45</v>
      </c>
      <c r="F588" t="s">
        <v>1116</v>
      </c>
      <c r="G588" t="s">
        <v>35</v>
      </c>
      <c r="H588" t="s">
        <v>447</v>
      </c>
      <c r="I588" t="s">
        <v>432</v>
      </c>
      <c r="J588" t="s">
        <v>55</v>
      </c>
      <c r="K588">
        <v>1</v>
      </c>
      <c r="L588">
        <v>0</v>
      </c>
      <c r="M588" t="str" cm="1">
        <f t="array" ref="M5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8">
        <f>IF(Table1[[#This Row],[Winning Team]]="Home team",1,0)</f>
        <v>1</v>
      </c>
      <c r="O588" t="s">
        <v>75</v>
      </c>
      <c r="P588" t="str" cm="1">
        <f t="array" ref="P5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588">
        <v>41424</v>
      </c>
      <c r="R588">
        <v>1</v>
      </c>
      <c r="S588">
        <v>0</v>
      </c>
      <c r="T588" t="s">
        <v>461</v>
      </c>
      <c r="U588" t="s">
        <v>462</v>
      </c>
      <c r="V588" t="s">
        <v>463</v>
      </c>
    </row>
    <row r="589" spans="1:22" x14ac:dyDescent="0.3">
      <c r="A589">
        <v>1978</v>
      </c>
      <c r="B589" s="1">
        <v>28651</v>
      </c>
      <c r="C589">
        <v>15</v>
      </c>
      <c r="D589">
        <v>10</v>
      </c>
      <c r="E589" t="str">
        <f>_xlfn.CONCAT(Table1[[#This Row],[Time]],":",Table1[[#This Row],[Time to hours]])</f>
        <v>15:10</v>
      </c>
      <c r="F589" t="s">
        <v>1116</v>
      </c>
      <c r="G589" t="s">
        <v>14</v>
      </c>
      <c r="H589" t="s">
        <v>435</v>
      </c>
      <c r="I589" t="s">
        <v>436</v>
      </c>
      <c r="J589" t="s">
        <v>17</v>
      </c>
      <c r="K589">
        <v>3</v>
      </c>
      <c r="L589">
        <v>1</v>
      </c>
      <c r="M589" t="str" cm="1">
        <f t="array" ref="M5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89">
        <f>IF(Table1[[#This Row],[Winning Team]]="Home team",1,0)</f>
        <v>1</v>
      </c>
      <c r="O589" t="s">
        <v>61</v>
      </c>
      <c r="P589" t="str" cm="1">
        <f t="array" ref="P5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589">
        <v>23127</v>
      </c>
      <c r="R589">
        <v>3</v>
      </c>
      <c r="S589">
        <v>1</v>
      </c>
      <c r="T589" t="s">
        <v>464</v>
      </c>
      <c r="U589" t="s">
        <v>445</v>
      </c>
      <c r="V589" t="s">
        <v>437</v>
      </c>
    </row>
    <row r="590" spans="1:22" x14ac:dyDescent="0.3">
      <c r="A590">
        <v>1978</v>
      </c>
      <c r="B590" s="1">
        <v>28651</v>
      </c>
      <c r="C590">
        <v>16</v>
      </c>
      <c r="D590">
        <v>45</v>
      </c>
      <c r="E590" t="str">
        <f>_xlfn.CONCAT(Table1[[#This Row],[Time]],":",Table1[[#This Row],[Time to hours]])</f>
        <v>16:45</v>
      </c>
      <c r="F590" t="s">
        <v>1117</v>
      </c>
      <c r="G590" t="s">
        <v>29</v>
      </c>
      <c r="H590" t="s">
        <v>438</v>
      </c>
      <c r="I590" t="s">
        <v>439</v>
      </c>
      <c r="J590" t="s">
        <v>131</v>
      </c>
      <c r="K590">
        <v>3</v>
      </c>
      <c r="L590">
        <v>1</v>
      </c>
      <c r="M590" t="str" cm="1">
        <f t="array" ref="M5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0">
        <f>IF(Table1[[#This Row],[Winning Team]]="Home team",1,0)</f>
        <v>1</v>
      </c>
      <c r="O590" t="s">
        <v>18</v>
      </c>
      <c r="P590" t="str" cm="1">
        <f t="array" ref="P5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90">
        <v>22651</v>
      </c>
      <c r="R590">
        <v>1</v>
      </c>
      <c r="S590">
        <v>0</v>
      </c>
      <c r="T590" t="s">
        <v>414</v>
      </c>
      <c r="U590" t="s">
        <v>451</v>
      </c>
      <c r="V590" t="s">
        <v>461</v>
      </c>
    </row>
    <row r="591" spans="1:22" x14ac:dyDescent="0.3">
      <c r="A591">
        <v>1978</v>
      </c>
      <c r="B591" s="1">
        <v>28651</v>
      </c>
      <c r="C591">
        <v>19</v>
      </c>
      <c r="D591">
        <v>15</v>
      </c>
      <c r="E591" t="str">
        <f>_xlfn.CONCAT(Table1[[#This Row],[Time]],":",Table1[[#This Row],[Time to hours]])</f>
        <v>19:15</v>
      </c>
      <c r="F591" t="s">
        <v>1117</v>
      </c>
      <c r="G591" t="s">
        <v>14</v>
      </c>
      <c r="H591" t="s">
        <v>431</v>
      </c>
      <c r="I591" t="s">
        <v>432</v>
      </c>
      <c r="J591" t="s">
        <v>93</v>
      </c>
      <c r="K591">
        <v>1</v>
      </c>
      <c r="L591">
        <v>0</v>
      </c>
      <c r="M591" t="str" cm="1">
        <f t="array" ref="M5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1">
        <f>IF(Table1[[#This Row],[Winning Team]]="Home team",1,0)</f>
        <v>1</v>
      </c>
      <c r="O591" t="s">
        <v>39</v>
      </c>
      <c r="P591" t="str" cm="1">
        <f t="array" ref="P5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591">
        <v>71712</v>
      </c>
      <c r="R591">
        <v>0</v>
      </c>
      <c r="S591">
        <v>0</v>
      </c>
      <c r="T591" t="s">
        <v>369</v>
      </c>
      <c r="U591" t="s">
        <v>409</v>
      </c>
      <c r="V591" t="s">
        <v>459</v>
      </c>
    </row>
    <row r="592" spans="1:22" x14ac:dyDescent="0.3">
      <c r="A592">
        <v>1978</v>
      </c>
      <c r="B592" s="1">
        <v>28652</v>
      </c>
      <c r="C592">
        <v>13</v>
      </c>
      <c r="D592">
        <v>45</v>
      </c>
      <c r="E592" t="str">
        <f>_xlfn.CONCAT(Table1[[#This Row],[Time]],":",Table1[[#This Row],[Time to hours]])</f>
        <v>13:45</v>
      </c>
      <c r="F592" t="s">
        <v>1116</v>
      </c>
      <c r="G592" t="s">
        <v>35</v>
      </c>
      <c r="H592" t="s">
        <v>435</v>
      </c>
      <c r="I592" t="s">
        <v>436</v>
      </c>
      <c r="J592" t="s">
        <v>31</v>
      </c>
      <c r="K592">
        <v>1</v>
      </c>
      <c r="L592">
        <v>0</v>
      </c>
      <c r="M592" t="str" cm="1">
        <f t="array" ref="M5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2">
        <f>IF(Table1[[#This Row],[Winning Team]]="Home team",1,0)</f>
        <v>1</v>
      </c>
      <c r="O592" t="s">
        <v>55</v>
      </c>
      <c r="P592" t="str" cm="1">
        <f t="array" ref="P5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92">
        <v>35221</v>
      </c>
      <c r="R592">
        <v>1</v>
      </c>
      <c r="S592">
        <v>0</v>
      </c>
      <c r="T592" t="s">
        <v>457</v>
      </c>
      <c r="U592" t="s">
        <v>458</v>
      </c>
      <c r="V592" t="s">
        <v>452</v>
      </c>
    </row>
    <row r="593" spans="1:22" x14ac:dyDescent="0.3">
      <c r="A593">
        <v>1978</v>
      </c>
      <c r="B593" s="1">
        <v>28652</v>
      </c>
      <c r="C593">
        <v>13</v>
      </c>
      <c r="D593">
        <v>45</v>
      </c>
      <c r="E593" t="str">
        <f>_xlfn.CONCAT(Table1[[#This Row],[Time]],":",Table1[[#This Row],[Time to hours]])</f>
        <v>13:45</v>
      </c>
      <c r="F593" t="s">
        <v>1116</v>
      </c>
      <c r="G593" t="s">
        <v>35</v>
      </c>
      <c r="H593" t="s">
        <v>447</v>
      </c>
      <c r="I593" t="s">
        <v>432</v>
      </c>
      <c r="J593" t="s">
        <v>87</v>
      </c>
      <c r="K593">
        <v>1</v>
      </c>
      <c r="L593">
        <v>0</v>
      </c>
      <c r="M593" t="str" cm="1">
        <f t="array" ref="M5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3">
        <f>IF(Table1[[#This Row],[Winning Team]]="Home team",1,0)</f>
        <v>1</v>
      </c>
      <c r="O593" t="s">
        <v>75</v>
      </c>
      <c r="P593" t="str" cm="1">
        <f t="array" ref="P5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593">
        <v>42132</v>
      </c>
      <c r="R593">
        <v>0</v>
      </c>
      <c r="S593">
        <v>0</v>
      </c>
      <c r="T593" t="s">
        <v>426</v>
      </c>
      <c r="U593" t="s">
        <v>433</v>
      </c>
      <c r="V593" t="s">
        <v>465</v>
      </c>
    </row>
    <row r="594" spans="1:22" x14ac:dyDescent="0.3">
      <c r="A594">
        <v>1978</v>
      </c>
      <c r="B594" s="1">
        <v>28652</v>
      </c>
      <c r="C594">
        <v>16</v>
      </c>
      <c r="D594">
        <v>45</v>
      </c>
      <c r="E594" t="str">
        <f>_xlfn.CONCAT(Table1[[#This Row],[Time]],":",Table1[[#This Row],[Time to hours]])</f>
        <v>16:45</v>
      </c>
      <c r="F594" t="s">
        <v>1117</v>
      </c>
      <c r="G594" t="s">
        <v>22</v>
      </c>
      <c r="H594" t="s">
        <v>449</v>
      </c>
      <c r="I594" t="s">
        <v>450</v>
      </c>
      <c r="J594" t="s">
        <v>37</v>
      </c>
      <c r="K594">
        <v>4</v>
      </c>
      <c r="L594">
        <v>1</v>
      </c>
      <c r="M594" t="str" cm="1">
        <f t="array" ref="M5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4">
        <f>IF(Table1[[#This Row],[Winning Team]]="Home team",1,0)</f>
        <v>1</v>
      </c>
      <c r="O594" t="s">
        <v>466</v>
      </c>
      <c r="P594" t="str" cm="1">
        <f t="array" ref="P5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Peru</v>
      </c>
      <c r="Q594">
        <v>21262</v>
      </c>
      <c r="R594">
        <v>3</v>
      </c>
      <c r="S594">
        <v>1</v>
      </c>
      <c r="T594" t="s">
        <v>446</v>
      </c>
      <c r="U594" t="s">
        <v>462</v>
      </c>
      <c r="V594" t="s">
        <v>387</v>
      </c>
    </row>
    <row r="595" spans="1:22" x14ac:dyDescent="0.3">
      <c r="A595">
        <v>1978</v>
      </c>
      <c r="B595" s="1">
        <v>28652</v>
      </c>
      <c r="C595">
        <v>16</v>
      </c>
      <c r="D595">
        <v>45</v>
      </c>
      <c r="E595" t="str">
        <f>_xlfn.CONCAT(Table1[[#This Row],[Time]],":",Table1[[#This Row],[Time to hours]])</f>
        <v>16:45</v>
      </c>
      <c r="F595" t="s">
        <v>1117</v>
      </c>
      <c r="G595" t="s">
        <v>22</v>
      </c>
      <c r="H595" t="s">
        <v>454</v>
      </c>
      <c r="I595" t="s">
        <v>455</v>
      </c>
      <c r="J595" t="s">
        <v>191</v>
      </c>
      <c r="K595">
        <v>3</v>
      </c>
      <c r="L595">
        <v>2</v>
      </c>
      <c r="M595" t="str" cm="1">
        <f t="array" ref="M5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5">
        <f>IF(Table1[[#This Row],[Winning Team]]="Home team",1,0)</f>
        <v>1</v>
      </c>
      <c r="O595" t="s">
        <v>69</v>
      </c>
      <c r="P595" t="str" cm="1">
        <f t="array" ref="P5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Scotland</v>
      </c>
      <c r="Q595">
        <v>35130</v>
      </c>
      <c r="R595">
        <v>1</v>
      </c>
      <c r="S595">
        <v>1</v>
      </c>
      <c r="T595" t="s">
        <v>421</v>
      </c>
      <c r="U595" t="s">
        <v>403</v>
      </c>
      <c r="V595" t="s">
        <v>463</v>
      </c>
    </row>
    <row r="596" spans="1:22" x14ac:dyDescent="0.3">
      <c r="A596">
        <v>1978</v>
      </c>
      <c r="B596" s="1">
        <v>28655</v>
      </c>
      <c r="C596">
        <v>13</v>
      </c>
      <c r="D596">
        <v>45</v>
      </c>
      <c r="E596" t="str">
        <f>_xlfn.CONCAT(Table1[[#This Row],[Time]],":",Table1[[#This Row],[Time to hours]])</f>
        <v>13:45</v>
      </c>
      <c r="F596" t="s">
        <v>1116</v>
      </c>
      <c r="G596" t="s">
        <v>430</v>
      </c>
      <c r="H596" t="s">
        <v>449</v>
      </c>
      <c r="I596" t="s">
        <v>450</v>
      </c>
      <c r="J596" t="s">
        <v>69</v>
      </c>
      <c r="K596">
        <v>5</v>
      </c>
      <c r="L596">
        <v>1</v>
      </c>
      <c r="M596" t="str" cm="1">
        <f t="array" ref="M5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6">
        <f>IF(Table1[[#This Row],[Winning Team]]="Home team",1,0)</f>
        <v>1</v>
      </c>
      <c r="O596" t="s">
        <v>55</v>
      </c>
      <c r="P596" t="str" cm="1">
        <f t="array" ref="P5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596">
        <v>25050</v>
      </c>
      <c r="R596">
        <v>3</v>
      </c>
      <c r="S596">
        <v>0</v>
      </c>
      <c r="T596" t="s">
        <v>441</v>
      </c>
      <c r="U596" t="s">
        <v>433</v>
      </c>
      <c r="V596" t="s">
        <v>458</v>
      </c>
    </row>
    <row r="597" spans="1:22" x14ac:dyDescent="0.3">
      <c r="A597">
        <v>1978</v>
      </c>
      <c r="B597" s="1">
        <v>28655</v>
      </c>
      <c r="C597">
        <v>16</v>
      </c>
      <c r="D597">
        <v>45</v>
      </c>
      <c r="E597" t="str">
        <f>_xlfn.CONCAT(Table1[[#This Row],[Time]],":",Table1[[#This Row],[Time to hours]])</f>
        <v>16:45</v>
      </c>
      <c r="F597" t="s">
        <v>1117</v>
      </c>
      <c r="G597" t="s">
        <v>429</v>
      </c>
      <c r="H597" t="s">
        <v>454</v>
      </c>
      <c r="I597" t="s">
        <v>455</v>
      </c>
      <c r="J597" t="s">
        <v>31</v>
      </c>
      <c r="K597">
        <v>3</v>
      </c>
      <c r="L597">
        <v>0</v>
      </c>
      <c r="M597" t="str" cm="1">
        <f t="array" ref="M5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7">
        <f>IF(Table1[[#This Row],[Winning Team]]="Home team",1,0)</f>
        <v>1</v>
      </c>
      <c r="O597" t="s">
        <v>37</v>
      </c>
      <c r="P597" t="str" cm="1">
        <f t="array" ref="P5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597">
        <v>31278</v>
      </c>
      <c r="R597">
        <v>2</v>
      </c>
      <c r="S597">
        <v>0</v>
      </c>
      <c r="T597" t="s">
        <v>405</v>
      </c>
      <c r="U597" t="s">
        <v>442</v>
      </c>
      <c r="V597" t="s">
        <v>387</v>
      </c>
    </row>
    <row r="598" spans="1:22" x14ac:dyDescent="0.3">
      <c r="A598">
        <v>1978</v>
      </c>
      <c r="B598" s="1">
        <v>28655</v>
      </c>
      <c r="C598">
        <v>19</v>
      </c>
      <c r="D598">
        <v>15</v>
      </c>
      <c r="E598" t="str">
        <f>_xlfn.CONCAT(Table1[[#This Row],[Time]],":",Table1[[#This Row],[Time to hours]])</f>
        <v>19:15</v>
      </c>
      <c r="F598" t="s">
        <v>1117</v>
      </c>
      <c r="G598" t="s">
        <v>429</v>
      </c>
      <c r="H598" t="s">
        <v>438</v>
      </c>
      <c r="I598" t="s">
        <v>439</v>
      </c>
      <c r="J598" t="s">
        <v>39</v>
      </c>
      <c r="K598">
        <v>2</v>
      </c>
      <c r="L598">
        <v>0</v>
      </c>
      <c r="M598" t="str" cm="1">
        <f t="array" ref="M5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8">
        <f>IF(Table1[[#This Row],[Winning Team]]="Home team",1,0)</f>
        <v>1</v>
      </c>
      <c r="O598" t="s">
        <v>131</v>
      </c>
      <c r="P598" t="str" cm="1">
        <f t="array" ref="P5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598">
        <v>37091</v>
      </c>
      <c r="R598">
        <v>1</v>
      </c>
      <c r="S598">
        <v>0</v>
      </c>
      <c r="T598" t="s">
        <v>451</v>
      </c>
      <c r="U598" t="s">
        <v>414</v>
      </c>
      <c r="V598" t="s">
        <v>452</v>
      </c>
    </row>
    <row r="599" spans="1:22" x14ac:dyDescent="0.3">
      <c r="A599">
        <v>1978</v>
      </c>
      <c r="B599" s="1">
        <v>28659</v>
      </c>
      <c r="C599">
        <v>13</v>
      </c>
      <c r="D599">
        <v>45</v>
      </c>
      <c r="E599" t="str">
        <f>_xlfn.CONCAT(Table1[[#This Row],[Time]],":",Table1[[#This Row],[Time to hours]])</f>
        <v>13:45</v>
      </c>
      <c r="F599" t="s">
        <v>1116</v>
      </c>
      <c r="G599" t="s">
        <v>429</v>
      </c>
      <c r="H599" t="s">
        <v>454</v>
      </c>
      <c r="I599" t="s">
        <v>455</v>
      </c>
      <c r="J599" t="s">
        <v>131</v>
      </c>
      <c r="K599">
        <v>1</v>
      </c>
      <c r="L599">
        <v>0</v>
      </c>
      <c r="M599" t="str" cm="1">
        <f t="array" ref="M5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599">
        <f>IF(Table1[[#This Row],[Winning Team]]="Home team",1,0)</f>
        <v>1</v>
      </c>
      <c r="O599" t="s">
        <v>37</v>
      </c>
      <c r="P599" t="str" cm="1">
        <f t="array" ref="P5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599">
        <v>35288</v>
      </c>
      <c r="R599">
        <v>0</v>
      </c>
      <c r="S599">
        <v>0</v>
      </c>
      <c r="T599" t="s">
        <v>445</v>
      </c>
      <c r="U599" t="s">
        <v>467</v>
      </c>
      <c r="V599" t="s">
        <v>461</v>
      </c>
    </row>
    <row r="600" spans="1:22" x14ac:dyDescent="0.3">
      <c r="A600">
        <v>1978</v>
      </c>
      <c r="B600" s="1">
        <v>28659</v>
      </c>
      <c r="C600">
        <v>16</v>
      </c>
      <c r="D600">
        <v>45</v>
      </c>
      <c r="E600" t="str">
        <f>_xlfn.CONCAT(Table1[[#This Row],[Time]],":",Table1[[#This Row],[Time to hours]])</f>
        <v>16:45</v>
      </c>
      <c r="F600" t="s">
        <v>1117</v>
      </c>
      <c r="G600" t="s">
        <v>430</v>
      </c>
      <c r="H600" t="s">
        <v>431</v>
      </c>
      <c r="I600" t="s">
        <v>432</v>
      </c>
      <c r="J600" t="s">
        <v>93</v>
      </c>
      <c r="K600">
        <v>1</v>
      </c>
      <c r="L600">
        <v>0</v>
      </c>
      <c r="M600" t="str" cm="1">
        <f t="array" ref="M6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0">
        <f>IF(Table1[[#This Row],[Winning Team]]="Home team",1,0)</f>
        <v>1</v>
      </c>
      <c r="O600" t="s">
        <v>55</v>
      </c>
      <c r="P600" t="str" cm="1">
        <f t="array" ref="P6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00">
        <v>66695</v>
      </c>
      <c r="R600">
        <v>1</v>
      </c>
      <c r="S600">
        <v>0</v>
      </c>
      <c r="T600" t="s">
        <v>459</v>
      </c>
      <c r="U600" t="s">
        <v>379</v>
      </c>
      <c r="V600" t="s">
        <v>392</v>
      </c>
    </row>
    <row r="601" spans="1:22" x14ac:dyDescent="0.3">
      <c r="A601">
        <v>1978</v>
      </c>
      <c r="B601" s="1">
        <v>28662</v>
      </c>
      <c r="C601">
        <v>13</v>
      </c>
      <c r="D601">
        <v>45</v>
      </c>
      <c r="E601" t="str">
        <f>_xlfn.CONCAT(Table1[[#This Row],[Time]],":",Table1[[#This Row],[Time to hours]])</f>
        <v>13:45</v>
      </c>
      <c r="F601" t="s">
        <v>1116</v>
      </c>
      <c r="G601" t="s">
        <v>430</v>
      </c>
      <c r="H601" t="s">
        <v>431</v>
      </c>
      <c r="I601" t="s">
        <v>432</v>
      </c>
      <c r="J601" t="s">
        <v>69</v>
      </c>
      <c r="K601">
        <v>2</v>
      </c>
      <c r="L601">
        <v>1</v>
      </c>
      <c r="M601" t="str" cm="1">
        <f t="array" ref="M6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1">
        <f>IF(Table1[[#This Row],[Winning Team]]="Home team",1,0)</f>
        <v>1</v>
      </c>
      <c r="O601" t="s">
        <v>93</v>
      </c>
      <c r="P601" t="str" cm="1">
        <f t="array" ref="P6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601">
        <v>67433</v>
      </c>
      <c r="R601">
        <v>0</v>
      </c>
      <c r="S601">
        <v>1</v>
      </c>
      <c r="T601" t="s">
        <v>453</v>
      </c>
      <c r="U601" t="s">
        <v>383</v>
      </c>
      <c r="V601" t="s">
        <v>460</v>
      </c>
    </row>
    <row r="602" spans="1:22" x14ac:dyDescent="0.3">
      <c r="A602">
        <v>1978</v>
      </c>
      <c r="B602" s="1">
        <v>28662</v>
      </c>
      <c r="C602">
        <v>13</v>
      </c>
      <c r="D602">
        <v>45</v>
      </c>
      <c r="E602" t="str">
        <f>_xlfn.CONCAT(Table1[[#This Row],[Time]],":",Table1[[#This Row],[Time to hours]])</f>
        <v>13:45</v>
      </c>
      <c r="F602" t="s">
        <v>1116</v>
      </c>
      <c r="G602" t="s">
        <v>430</v>
      </c>
      <c r="H602" t="s">
        <v>449</v>
      </c>
      <c r="I602" t="s">
        <v>450</v>
      </c>
      <c r="J602" t="s">
        <v>55</v>
      </c>
      <c r="K602">
        <v>3</v>
      </c>
      <c r="L602">
        <v>2</v>
      </c>
      <c r="M602" t="str" cm="1">
        <f t="array" ref="M6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2">
        <f>IF(Table1[[#This Row],[Winning Team]]="Home team",1,0)</f>
        <v>1</v>
      </c>
      <c r="O602" t="s">
        <v>202</v>
      </c>
      <c r="P602" t="str" cm="1">
        <f t="array" ref="P6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602">
        <v>38318</v>
      </c>
      <c r="R602">
        <v>0</v>
      </c>
      <c r="S602">
        <v>1</v>
      </c>
      <c r="T602" t="s">
        <v>369</v>
      </c>
      <c r="U602" t="s">
        <v>446</v>
      </c>
      <c r="V602" t="s">
        <v>444</v>
      </c>
    </row>
    <row r="603" spans="1:22" x14ac:dyDescent="0.3">
      <c r="A603">
        <v>1978</v>
      </c>
      <c r="B603" s="1">
        <v>28662</v>
      </c>
      <c r="C603">
        <v>16</v>
      </c>
      <c r="D603">
        <v>45</v>
      </c>
      <c r="E603" t="str">
        <f>_xlfn.CONCAT(Table1[[#This Row],[Time]],":",Table1[[#This Row],[Time to hours]])</f>
        <v>16:45</v>
      </c>
      <c r="F603" t="s">
        <v>1117</v>
      </c>
      <c r="G603" t="s">
        <v>429</v>
      </c>
      <c r="H603" t="s">
        <v>454</v>
      </c>
      <c r="I603" t="s">
        <v>455</v>
      </c>
      <c r="J603" t="s">
        <v>31</v>
      </c>
      <c r="K603">
        <v>3</v>
      </c>
      <c r="L603">
        <v>1</v>
      </c>
      <c r="M603" t="str" cm="1">
        <f t="array" ref="M6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3">
        <f>IF(Table1[[#This Row],[Winning Team]]="Home team",1,0)</f>
        <v>1</v>
      </c>
      <c r="O603" t="s">
        <v>131</v>
      </c>
      <c r="P603" t="str" cm="1">
        <f t="array" ref="P6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03">
        <v>39586</v>
      </c>
      <c r="R603">
        <v>1</v>
      </c>
      <c r="S603">
        <v>1</v>
      </c>
      <c r="T603" t="s">
        <v>437</v>
      </c>
      <c r="U603" t="s">
        <v>448</v>
      </c>
      <c r="V603" t="s">
        <v>409</v>
      </c>
    </row>
    <row r="604" spans="1:22" x14ac:dyDescent="0.3">
      <c r="A604">
        <v>1978</v>
      </c>
      <c r="B604" s="1">
        <v>28662</v>
      </c>
      <c r="C604">
        <v>19</v>
      </c>
      <c r="D604">
        <v>15</v>
      </c>
      <c r="E604" t="str">
        <f>_xlfn.CONCAT(Table1[[#This Row],[Time]],":",Table1[[#This Row],[Time to hours]])</f>
        <v>19:15</v>
      </c>
      <c r="F604" t="s">
        <v>1117</v>
      </c>
      <c r="G604" t="s">
        <v>429</v>
      </c>
      <c r="H604" t="s">
        <v>438</v>
      </c>
      <c r="I604" t="s">
        <v>439</v>
      </c>
      <c r="J604" t="s">
        <v>39</v>
      </c>
      <c r="K604">
        <v>6</v>
      </c>
      <c r="L604">
        <v>0</v>
      </c>
      <c r="M604" t="str" cm="1">
        <f t="array" ref="M6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4">
        <f>IF(Table1[[#This Row],[Winning Team]]="Home team",1,0)</f>
        <v>1</v>
      </c>
      <c r="O604" t="s">
        <v>37</v>
      </c>
      <c r="P604" t="str" cm="1">
        <f t="array" ref="P6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04">
        <v>37315</v>
      </c>
      <c r="R604">
        <v>2</v>
      </c>
      <c r="S604">
        <v>0</v>
      </c>
      <c r="T604" t="s">
        <v>457</v>
      </c>
      <c r="U604" t="s">
        <v>426</v>
      </c>
      <c r="V604" t="s">
        <v>443</v>
      </c>
    </row>
    <row r="605" spans="1:22" x14ac:dyDescent="0.3">
      <c r="A605">
        <v>1978</v>
      </c>
      <c r="B605" s="1">
        <v>28665</v>
      </c>
      <c r="C605">
        <v>15</v>
      </c>
      <c r="D605">
        <v>0</v>
      </c>
      <c r="E605" t="str">
        <f>_xlfn.CONCAT(Table1[[#This Row],[Time]],":",Table1[[#This Row],[Time to hours]])</f>
        <v>15:0</v>
      </c>
      <c r="F605" t="s">
        <v>1116</v>
      </c>
      <c r="G605" t="s">
        <v>104</v>
      </c>
      <c r="H605" t="s">
        <v>431</v>
      </c>
      <c r="I605" t="s">
        <v>432</v>
      </c>
      <c r="J605" t="s">
        <v>31</v>
      </c>
      <c r="K605">
        <v>2</v>
      </c>
      <c r="L605">
        <v>1</v>
      </c>
      <c r="M605" t="str" cm="1">
        <f t="array" ref="M6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5">
        <f>IF(Table1[[#This Row],[Winning Team]]="Home team",1,0)</f>
        <v>1</v>
      </c>
      <c r="O605" t="s">
        <v>93</v>
      </c>
      <c r="P605" t="str" cm="1">
        <f t="array" ref="P6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05">
        <v>69659</v>
      </c>
      <c r="R605">
        <v>0</v>
      </c>
      <c r="S605">
        <v>1</v>
      </c>
      <c r="T605" t="s">
        <v>369</v>
      </c>
      <c r="U605" t="s">
        <v>409</v>
      </c>
      <c r="V605" t="s">
        <v>403</v>
      </c>
    </row>
    <row r="606" spans="1:22" x14ac:dyDescent="0.3">
      <c r="A606">
        <v>1978</v>
      </c>
      <c r="B606" s="1">
        <v>28666</v>
      </c>
      <c r="C606">
        <v>15</v>
      </c>
      <c r="D606">
        <v>0</v>
      </c>
      <c r="E606" t="str">
        <f>_xlfn.CONCAT(Table1[[#This Row],[Time]],":",Table1[[#This Row],[Time to hours]])</f>
        <v>15:0</v>
      </c>
      <c r="F606" t="s">
        <v>1116</v>
      </c>
      <c r="G606" t="s">
        <v>51</v>
      </c>
      <c r="H606" t="s">
        <v>431</v>
      </c>
      <c r="I606" t="s">
        <v>432</v>
      </c>
      <c r="J606" t="s">
        <v>39</v>
      </c>
      <c r="K606">
        <v>3</v>
      </c>
      <c r="L606">
        <v>1</v>
      </c>
      <c r="M606" t="str" cm="1">
        <f t="array" ref="M6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6">
        <f>IF(Table1[[#This Row],[Winning Team]]="Home team",1,0)</f>
        <v>1</v>
      </c>
      <c r="O606" t="s">
        <v>69</v>
      </c>
      <c r="P606" t="str" cm="1">
        <f t="array" ref="P6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06">
        <v>71483</v>
      </c>
      <c r="R606">
        <v>0</v>
      </c>
      <c r="S606">
        <v>0</v>
      </c>
      <c r="T606" t="s">
        <v>443</v>
      </c>
      <c r="U606" t="s">
        <v>368</v>
      </c>
      <c r="V606" t="s">
        <v>421</v>
      </c>
    </row>
    <row r="607" spans="1:22" x14ac:dyDescent="0.3">
      <c r="A607">
        <v>1982</v>
      </c>
      <c r="B607" s="1">
        <v>30116</v>
      </c>
      <c r="C607">
        <v>21</v>
      </c>
      <c r="D607">
        <v>0</v>
      </c>
      <c r="E607" t="str">
        <f>_xlfn.CONCAT(Table1[[#This Row],[Time]],":",Table1[[#This Row],[Time to hours]])</f>
        <v>21:0</v>
      </c>
      <c r="F607" t="s">
        <v>1118</v>
      </c>
      <c r="G607" t="s">
        <v>184</v>
      </c>
      <c r="H607" t="s">
        <v>474</v>
      </c>
      <c r="I607" t="s">
        <v>475</v>
      </c>
      <c r="J607" t="s">
        <v>31</v>
      </c>
      <c r="K607">
        <v>2</v>
      </c>
      <c r="L607">
        <v>1</v>
      </c>
      <c r="M607" t="str" cm="1">
        <f t="array" ref="M6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7">
        <f>IF(Table1[[#This Row],[Winning Team]]="Home team",1,0)</f>
        <v>1</v>
      </c>
      <c r="O607" t="s">
        <v>229</v>
      </c>
      <c r="P607" t="str" cm="1">
        <f t="array" ref="P6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07">
        <v>68000</v>
      </c>
      <c r="R607">
        <v>0</v>
      </c>
      <c r="S607">
        <v>1</v>
      </c>
      <c r="T607" t="s">
        <v>476</v>
      </c>
      <c r="U607" t="s">
        <v>477</v>
      </c>
      <c r="V607" t="s">
        <v>478</v>
      </c>
    </row>
    <row r="608" spans="1:22" x14ac:dyDescent="0.3">
      <c r="A608">
        <v>1982</v>
      </c>
      <c r="B608" s="1">
        <v>30117</v>
      </c>
      <c r="C608">
        <v>21</v>
      </c>
      <c r="D608">
        <v>0</v>
      </c>
      <c r="E608" t="str">
        <f>_xlfn.CONCAT(Table1[[#This Row],[Time]],":",Table1[[#This Row],[Time to hours]])</f>
        <v>21:0</v>
      </c>
      <c r="F608" t="s">
        <v>1118</v>
      </c>
      <c r="G608" t="s">
        <v>35</v>
      </c>
      <c r="H608" t="s">
        <v>483</v>
      </c>
      <c r="I608" t="s">
        <v>484</v>
      </c>
      <c r="J608" t="s">
        <v>61</v>
      </c>
      <c r="K608">
        <v>10</v>
      </c>
      <c r="L608">
        <v>1</v>
      </c>
      <c r="M608" t="str" cm="1">
        <f t="array" ref="M6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8">
        <f>IF(Table1[[#This Row],[Winning Team]]="Home team",1,0)</f>
        <v>1</v>
      </c>
      <c r="O608" t="s">
        <v>370</v>
      </c>
      <c r="P608" t="str" cm="1">
        <f t="array" ref="P6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608">
        <v>23000</v>
      </c>
      <c r="R608">
        <v>3</v>
      </c>
      <c r="S608">
        <v>0</v>
      </c>
      <c r="T608" t="s">
        <v>485</v>
      </c>
      <c r="U608" t="s">
        <v>461</v>
      </c>
      <c r="V608" t="s">
        <v>486</v>
      </c>
    </row>
    <row r="609" spans="1:22" x14ac:dyDescent="0.3">
      <c r="A609">
        <v>1982</v>
      </c>
      <c r="B609" s="1">
        <v>30117</v>
      </c>
      <c r="C609">
        <v>21</v>
      </c>
      <c r="D609">
        <v>0</v>
      </c>
      <c r="E609" t="str">
        <f>_xlfn.CONCAT(Table1[[#This Row],[Time]],":",Table1[[#This Row],[Time to hours]])</f>
        <v>21:0</v>
      </c>
      <c r="F609" t="s">
        <v>1118</v>
      </c>
      <c r="G609" t="s">
        <v>184</v>
      </c>
      <c r="H609" t="s">
        <v>487</v>
      </c>
      <c r="I609" t="s">
        <v>488</v>
      </c>
      <c r="J609" t="s">
        <v>191</v>
      </c>
      <c r="K609">
        <v>5</v>
      </c>
      <c r="L609">
        <v>2</v>
      </c>
      <c r="M609" t="str" cm="1">
        <f t="array" ref="M6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09">
        <f>IF(Table1[[#This Row],[Winning Team]]="Home team",1,0)</f>
        <v>1</v>
      </c>
      <c r="O609" t="s">
        <v>489</v>
      </c>
      <c r="P609" t="str" cm="1">
        <f t="array" ref="P6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Scotland</v>
      </c>
      <c r="Q609">
        <v>36000</v>
      </c>
      <c r="R609">
        <v>3</v>
      </c>
      <c r="S609">
        <v>0</v>
      </c>
      <c r="T609" t="s">
        <v>490</v>
      </c>
      <c r="U609" t="s">
        <v>491</v>
      </c>
      <c r="V609" t="s">
        <v>492</v>
      </c>
    </row>
    <row r="610" spans="1:22" x14ac:dyDescent="0.3">
      <c r="A610">
        <v>1982</v>
      </c>
      <c r="B610" s="1">
        <v>30118</v>
      </c>
      <c r="C610">
        <v>17</v>
      </c>
      <c r="D610">
        <v>15</v>
      </c>
      <c r="E610" t="str">
        <f>_xlfn.CONCAT(Table1[[#This Row],[Time]],":",Table1[[#This Row],[Time to hours]])</f>
        <v>17:15</v>
      </c>
      <c r="F610" t="s">
        <v>1117</v>
      </c>
      <c r="G610" t="s">
        <v>22</v>
      </c>
      <c r="H610" t="s">
        <v>499</v>
      </c>
      <c r="I610" t="s">
        <v>500</v>
      </c>
      <c r="J610" t="s">
        <v>153</v>
      </c>
      <c r="K610">
        <v>3</v>
      </c>
      <c r="L610">
        <v>1</v>
      </c>
      <c r="M610" t="str" cm="1">
        <f t="array" ref="M6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0">
        <f>IF(Table1[[#This Row],[Winning Team]]="Home team",1,0)</f>
        <v>1</v>
      </c>
      <c r="O610" t="s">
        <v>17</v>
      </c>
      <c r="P610" t="str" cm="1">
        <f t="array" ref="P6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10">
        <v>44172</v>
      </c>
      <c r="R610">
        <v>1</v>
      </c>
      <c r="S610">
        <v>1</v>
      </c>
      <c r="T610" t="s">
        <v>444</v>
      </c>
      <c r="U610" t="s">
        <v>501</v>
      </c>
      <c r="V610" t="s">
        <v>464</v>
      </c>
    </row>
    <row r="611" spans="1:22" x14ac:dyDescent="0.3">
      <c r="A611">
        <v>1982</v>
      </c>
      <c r="B611" s="1">
        <v>30120</v>
      </c>
      <c r="C611">
        <v>21</v>
      </c>
      <c r="D611">
        <v>0</v>
      </c>
      <c r="E611" t="str">
        <f>_xlfn.CONCAT(Table1[[#This Row],[Time]],":",Table1[[#This Row],[Time to hours]])</f>
        <v>21:0</v>
      </c>
      <c r="F611" t="s">
        <v>1118</v>
      </c>
      <c r="G611" t="s">
        <v>35</v>
      </c>
      <c r="H611" t="s">
        <v>522</v>
      </c>
      <c r="I611" t="s">
        <v>523</v>
      </c>
      <c r="J611" t="s">
        <v>39</v>
      </c>
      <c r="K611">
        <v>4</v>
      </c>
      <c r="L611">
        <v>1</v>
      </c>
      <c r="M611" t="str" cm="1">
        <f t="array" ref="M6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1">
        <f>IF(Table1[[#This Row],[Winning Team]]="Home team",1,0)</f>
        <v>1</v>
      </c>
      <c r="O611" t="s">
        <v>61</v>
      </c>
      <c r="P611" t="str" cm="1">
        <f t="array" ref="P6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11">
        <v>32093</v>
      </c>
      <c r="R611">
        <v>2</v>
      </c>
      <c r="S611">
        <v>0</v>
      </c>
      <c r="T611" t="s">
        <v>524</v>
      </c>
      <c r="U611" t="s">
        <v>473</v>
      </c>
      <c r="V611" t="s">
        <v>405</v>
      </c>
    </row>
    <row r="612" spans="1:22" x14ac:dyDescent="0.3">
      <c r="A612">
        <v>1982</v>
      </c>
      <c r="B612" s="1">
        <v>30120</v>
      </c>
      <c r="C612">
        <v>21</v>
      </c>
      <c r="D612">
        <v>0</v>
      </c>
      <c r="E612" t="str">
        <f>_xlfn.CONCAT(Table1[[#This Row],[Time]],":",Table1[[#This Row],[Time to hours]])</f>
        <v>21:0</v>
      </c>
      <c r="F612" t="s">
        <v>1118</v>
      </c>
      <c r="G612" t="s">
        <v>184</v>
      </c>
      <c r="H612" t="s">
        <v>525</v>
      </c>
      <c r="I612" t="s">
        <v>475</v>
      </c>
      <c r="J612" t="s">
        <v>31</v>
      </c>
      <c r="K612">
        <v>4</v>
      </c>
      <c r="L612">
        <v>1</v>
      </c>
      <c r="M612" t="str" cm="1">
        <f t="array" ref="M6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2">
        <f>IF(Table1[[#This Row],[Winning Team]]="Home team",1,0)</f>
        <v>1</v>
      </c>
      <c r="O612" t="s">
        <v>191</v>
      </c>
      <c r="P612" t="str" cm="1">
        <f t="array" ref="P6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12">
        <v>47379</v>
      </c>
      <c r="R612">
        <v>1</v>
      </c>
      <c r="S612">
        <v>1</v>
      </c>
      <c r="T612" t="s">
        <v>526</v>
      </c>
      <c r="U612" t="s">
        <v>491</v>
      </c>
      <c r="V612" t="s">
        <v>465</v>
      </c>
    </row>
    <row r="613" spans="1:22" x14ac:dyDescent="0.3">
      <c r="A613">
        <v>1982</v>
      </c>
      <c r="B613" s="1">
        <v>30121</v>
      </c>
      <c r="C613">
        <v>21</v>
      </c>
      <c r="D613">
        <v>0</v>
      </c>
      <c r="E613" t="str">
        <f>_xlfn.CONCAT(Table1[[#This Row],[Time]],":",Table1[[#This Row],[Time to hours]])</f>
        <v>21:0</v>
      </c>
      <c r="F613" t="s">
        <v>1118</v>
      </c>
      <c r="G613" t="s">
        <v>35</v>
      </c>
      <c r="H613" t="s">
        <v>483</v>
      </c>
      <c r="I613" t="s">
        <v>484</v>
      </c>
      <c r="J613" t="s">
        <v>25</v>
      </c>
      <c r="K613">
        <v>1</v>
      </c>
      <c r="L613">
        <v>0</v>
      </c>
      <c r="M613" t="str" cm="1">
        <f t="array" ref="M6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3">
        <f>IF(Table1[[#This Row],[Winning Team]]="Home team",1,0)</f>
        <v>1</v>
      </c>
      <c r="O613" t="s">
        <v>370</v>
      </c>
      <c r="P613" t="str" cm="1">
        <f t="array" ref="P6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13">
        <v>15000</v>
      </c>
      <c r="R613">
        <v>1</v>
      </c>
      <c r="S613">
        <v>0</v>
      </c>
      <c r="T613" t="s">
        <v>528</v>
      </c>
      <c r="U613" t="s">
        <v>501</v>
      </c>
      <c r="V613" t="s">
        <v>446</v>
      </c>
    </row>
    <row r="614" spans="1:22" x14ac:dyDescent="0.3">
      <c r="A614">
        <v>1982</v>
      </c>
      <c r="B614" s="1">
        <v>30121</v>
      </c>
      <c r="C614">
        <v>21</v>
      </c>
      <c r="D614">
        <v>0</v>
      </c>
      <c r="E614" t="str">
        <f>_xlfn.CONCAT(Table1[[#This Row],[Time]],":",Table1[[#This Row],[Time to hours]])</f>
        <v>21:0</v>
      </c>
      <c r="F614" t="s">
        <v>1118</v>
      </c>
      <c r="G614" t="s">
        <v>184</v>
      </c>
      <c r="H614" t="s">
        <v>487</v>
      </c>
      <c r="I614" t="s">
        <v>488</v>
      </c>
      <c r="J614" t="s">
        <v>229</v>
      </c>
      <c r="K614">
        <v>3</v>
      </c>
      <c r="L614">
        <v>0</v>
      </c>
      <c r="M614" t="str" cm="1">
        <f t="array" ref="M6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4">
        <f>IF(Table1[[#This Row],[Winning Team]]="Home team",1,0)</f>
        <v>1</v>
      </c>
      <c r="O614" t="s">
        <v>489</v>
      </c>
      <c r="P614" t="str" cm="1">
        <f t="array" ref="P6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614">
        <v>19000</v>
      </c>
      <c r="R614">
        <v>1</v>
      </c>
      <c r="S614">
        <v>0</v>
      </c>
      <c r="T614" t="s">
        <v>492</v>
      </c>
      <c r="U614" t="s">
        <v>529</v>
      </c>
      <c r="V614" t="s">
        <v>530</v>
      </c>
    </row>
    <row r="615" spans="1:22" x14ac:dyDescent="0.3">
      <c r="A615">
        <v>1982</v>
      </c>
      <c r="B615" s="1">
        <v>30122</v>
      </c>
      <c r="C615">
        <v>17</v>
      </c>
      <c r="D615">
        <v>15</v>
      </c>
      <c r="E615" t="str">
        <f>_xlfn.CONCAT(Table1[[#This Row],[Time]],":",Table1[[#This Row],[Time to hours]])</f>
        <v>17:15</v>
      </c>
      <c r="F615" t="s">
        <v>1117</v>
      </c>
      <c r="G615" t="s">
        <v>29</v>
      </c>
      <c r="H615" t="s">
        <v>493</v>
      </c>
      <c r="I615" t="s">
        <v>494</v>
      </c>
      <c r="J615" t="s">
        <v>202</v>
      </c>
      <c r="K615">
        <v>4</v>
      </c>
      <c r="L615">
        <v>1</v>
      </c>
      <c r="M615" t="str" cm="1">
        <f t="array" ref="M6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5">
        <f>IF(Table1[[#This Row],[Winning Team]]="Home team",1,0)</f>
        <v>1</v>
      </c>
      <c r="O615" t="s">
        <v>42</v>
      </c>
      <c r="P615" t="str" cm="1">
        <f t="array" ref="P6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15">
        <v>42000</v>
      </c>
      <c r="R615">
        <v>1</v>
      </c>
      <c r="S615">
        <v>0</v>
      </c>
      <c r="T615" t="s">
        <v>520</v>
      </c>
      <c r="U615" t="s">
        <v>470</v>
      </c>
      <c r="V615" t="s">
        <v>399</v>
      </c>
    </row>
    <row r="616" spans="1:22" x14ac:dyDescent="0.3">
      <c r="A616">
        <v>1982</v>
      </c>
      <c r="B616" s="1">
        <v>30122</v>
      </c>
      <c r="C616">
        <v>17</v>
      </c>
      <c r="D616">
        <v>15</v>
      </c>
      <c r="E616" t="str">
        <f>_xlfn.CONCAT(Table1[[#This Row],[Time]],":",Table1[[#This Row],[Time to hours]])</f>
        <v>17:15</v>
      </c>
      <c r="F616" t="s">
        <v>1117</v>
      </c>
      <c r="G616" t="s">
        <v>22</v>
      </c>
      <c r="H616" t="s">
        <v>499</v>
      </c>
      <c r="I616" t="s">
        <v>500</v>
      </c>
      <c r="J616" t="s">
        <v>153</v>
      </c>
      <c r="K616">
        <v>2</v>
      </c>
      <c r="L616">
        <v>0</v>
      </c>
      <c r="M616" t="str" cm="1">
        <f t="array" ref="M6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6">
        <f>IF(Table1[[#This Row],[Winning Team]]="Home team",1,0)</f>
        <v>1</v>
      </c>
      <c r="O616" t="s">
        <v>99</v>
      </c>
      <c r="P616" t="str" cm="1">
        <f t="array" ref="P6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16">
        <v>41123</v>
      </c>
      <c r="R616">
        <v>0</v>
      </c>
      <c r="S616">
        <v>0</v>
      </c>
      <c r="T616" t="s">
        <v>461</v>
      </c>
      <c r="U616" t="s">
        <v>506</v>
      </c>
      <c r="V616" t="s">
        <v>497</v>
      </c>
    </row>
    <row r="617" spans="1:22" x14ac:dyDescent="0.3">
      <c r="A617">
        <v>1982</v>
      </c>
      <c r="B617" s="1">
        <v>30122</v>
      </c>
      <c r="C617">
        <v>21</v>
      </c>
      <c r="D617">
        <v>0</v>
      </c>
      <c r="E617" t="str">
        <f>_xlfn.CONCAT(Table1[[#This Row],[Time]],":",Table1[[#This Row],[Time to hours]])</f>
        <v>21:0</v>
      </c>
      <c r="F617" t="s">
        <v>1118</v>
      </c>
      <c r="G617" t="s">
        <v>502</v>
      </c>
      <c r="H617" t="s">
        <v>503</v>
      </c>
      <c r="I617" t="s">
        <v>504</v>
      </c>
      <c r="J617" t="s">
        <v>87</v>
      </c>
      <c r="K617">
        <v>2</v>
      </c>
      <c r="L617">
        <v>1</v>
      </c>
      <c r="M617" t="str" cm="1">
        <f t="array" ref="M6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7">
        <f>IF(Table1[[#This Row],[Winning Team]]="Home team",1,0)</f>
        <v>1</v>
      </c>
      <c r="O617" t="s">
        <v>30</v>
      </c>
      <c r="P617" t="str" cm="1">
        <f t="array" ref="P6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617">
        <v>48000</v>
      </c>
      <c r="R617">
        <v>1</v>
      </c>
      <c r="S617">
        <v>1</v>
      </c>
      <c r="T617" t="s">
        <v>486</v>
      </c>
      <c r="U617" t="s">
        <v>444</v>
      </c>
      <c r="V617" t="s">
        <v>433</v>
      </c>
    </row>
    <row r="618" spans="1:22" x14ac:dyDescent="0.3">
      <c r="A618">
        <v>1982</v>
      </c>
      <c r="B618" s="1">
        <v>30123</v>
      </c>
      <c r="C618">
        <v>17</v>
      </c>
      <c r="D618">
        <v>15</v>
      </c>
      <c r="E618" t="str">
        <f>_xlfn.CONCAT(Table1[[#This Row],[Time]],":",Table1[[#This Row],[Time to hours]])</f>
        <v>17:15</v>
      </c>
      <c r="F618" t="s">
        <v>1117</v>
      </c>
      <c r="G618" t="s">
        <v>22</v>
      </c>
      <c r="H618" t="s">
        <v>511</v>
      </c>
      <c r="I618" t="s">
        <v>512</v>
      </c>
      <c r="J618" t="s">
        <v>17</v>
      </c>
      <c r="K618">
        <v>4</v>
      </c>
      <c r="L618">
        <v>1</v>
      </c>
      <c r="M618" t="str" cm="1">
        <f t="array" ref="M6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8">
        <f>IF(Table1[[#This Row],[Winning Team]]="Home team",1,0)</f>
        <v>1</v>
      </c>
      <c r="O618" t="s">
        <v>513</v>
      </c>
      <c r="P618" t="str" cm="1">
        <f t="array" ref="P6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618">
        <v>30043</v>
      </c>
      <c r="R618">
        <v>2</v>
      </c>
      <c r="S618">
        <v>0</v>
      </c>
      <c r="T618" t="s">
        <v>531</v>
      </c>
      <c r="U618" t="s">
        <v>519</v>
      </c>
      <c r="V618" t="s">
        <v>532</v>
      </c>
    </row>
    <row r="619" spans="1:22" x14ac:dyDescent="0.3">
      <c r="A619">
        <v>1982</v>
      </c>
      <c r="B619" s="1">
        <v>30124</v>
      </c>
      <c r="C619">
        <v>17</v>
      </c>
      <c r="D619">
        <v>15</v>
      </c>
      <c r="E619" t="str">
        <f>_xlfn.CONCAT(Table1[[#This Row],[Time]],":",Table1[[#This Row],[Time to hours]])</f>
        <v>17:15</v>
      </c>
      <c r="F619" t="s">
        <v>1117</v>
      </c>
      <c r="G619" t="s">
        <v>14</v>
      </c>
      <c r="H619" t="s">
        <v>479</v>
      </c>
      <c r="I619" t="s">
        <v>480</v>
      </c>
      <c r="J619" t="s">
        <v>131</v>
      </c>
      <c r="K619">
        <v>5</v>
      </c>
      <c r="L619">
        <v>1</v>
      </c>
      <c r="M619" t="str" cm="1">
        <f t="array" ref="M6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19">
        <f>IF(Table1[[#This Row],[Winning Team]]="Home team",1,0)</f>
        <v>1</v>
      </c>
      <c r="O619" t="s">
        <v>37</v>
      </c>
      <c r="P619" t="str" cm="1">
        <f t="array" ref="P6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619">
        <v>25000</v>
      </c>
      <c r="R619">
        <v>0</v>
      </c>
      <c r="S619">
        <v>0</v>
      </c>
      <c r="T619" t="s">
        <v>521</v>
      </c>
      <c r="U619" t="s">
        <v>529</v>
      </c>
      <c r="V619" t="s">
        <v>477</v>
      </c>
    </row>
    <row r="620" spans="1:22" x14ac:dyDescent="0.3">
      <c r="A620">
        <v>1982</v>
      </c>
      <c r="B620" s="1">
        <v>30125</v>
      </c>
      <c r="C620">
        <v>21</v>
      </c>
      <c r="D620">
        <v>0</v>
      </c>
      <c r="E620" t="str">
        <f>_xlfn.CONCAT(Table1[[#This Row],[Time]],":",Table1[[#This Row],[Time to hours]])</f>
        <v>21:0</v>
      </c>
      <c r="F620" t="s">
        <v>1118</v>
      </c>
      <c r="G620" t="s">
        <v>35</v>
      </c>
      <c r="H620" t="s">
        <v>522</v>
      </c>
      <c r="I620" t="s">
        <v>523</v>
      </c>
      <c r="J620" t="s">
        <v>39</v>
      </c>
      <c r="K620">
        <v>2</v>
      </c>
      <c r="L620">
        <v>0</v>
      </c>
      <c r="M620" t="str" cm="1">
        <f t="array" ref="M6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0">
        <f>IF(Table1[[#This Row],[Winning Team]]="Home team",1,0)</f>
        <v>1</v>
      </c>
      <c r="O620" t="s">
        <v>370</v>
      </c>
      <c r="P620" t="str" cm="1">
        <f t="array" ref="P6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20">
        <v>32500</v>
      </c>
      <c r="R620">
        <v>1</v>
      </c>
      <c r="S620">
        <v>0</v>
      </c>
      <c r="T620" t="s">
        <v>507</v>
      </c>
      <c r="U620" t="s">
        <v>476</v>
      </c>
      <c r="V620" t="s">
        <v>524</v>
      </c>
    </row>
    <row r="621" spans="1:22" x14ac:dyDescent="0.3">
      <c r="A621">
        <v>1982</v>
      </c>
      <c r="B621" s="1">
        <v>30125</v>
      </c>
      <c r="C621">
        <v>21</v>
      </c>
      <c r="D621">
        <v>0</v>
      </c>
      <c r="E621" t="str">
        <f>_xlfn.CONCAT(Table1[[#This Row],[Time]],":",Table1[[#This Row],[Time to hours]])</f>
        <v>21:0</v>
      </c>
      <c r="F621" t="s">
        <v>1118</v>
      </c>
      <c r="G621" t="s">
        <v>184</v>
      </c>
      <c r="H621" t="s">
        <v>525</v>
      </c>
      <c r="I621" t="s">
        <v>475</v>
      </c>
      <c r="J621" t="s">
        <v>31</v>
      </c>
      <c r="K621">
        <v>4</v>
      </c>
      <c r="L621">
        <v>0</v>
      </c>
      <c r="M621" t="str" cm="1">
        <f t="array" ref="M6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1">
        <f>IF(Table1[[#This Row],[Winning Team]]="Home team",1,0)</f>
        <v>1</v>
      </c>
      <c r="O621" t="s">
        <v>489</v>
      </c>
      <c r="P621" t="str" cm="1">
        <f t="array" ref="P6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21">
        <v>43000</v>
      </c>
      <c r="R621">
        <v>2</v>
      </c>
      <c r="S621">
        <v>0</v>
      </c>
      <c r="T621" t="s">
        <v>532</v>
      </c>
      <c r="U621" t="s">
        <v>369</v>
      </c>
      <c r="V621" t="s">
        <v>461</v>
      </c>
    </row>
    <row r="622" spans="1:22" x14ac:dyDescent="0.3">
      <c r="A622">
        <v>1982</v>
      </c>
      <c r="B622" s="1">
        <v>30126</v>
      </c>
      <c r="C622">
        <v>17</v>
      </c>
      <c r="D622">
        <v>15</v>
      </c>
      <c r="E622" t="str">
        <f>_xlfn.CONCAT(Table1[[#This Row],[Time]],":",Table1[[#This Row],[Time to hours]])</f>
        <v>17:15</v>
      </c>
      <c r="F622" t="s">
        <v>1117</v>
      </c>
      <c r="G622" t="s">
        <v>29</v>
      </c>
      <c r="H622" t="s">
        <v>508</v>
      </c>
      <c r="I622" t="s">
        <v>509</v>
      </c>
      <c r="J622" t="s">
        <v>495</v>
      </c>
      <c r="K622">
        <v>3</v>
      </c>
      <c r="L622">
        <v>2</v>
      </c>
      <c r="M622" t="str" cm="1">
        <f t="array" ref="M6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2">
        <f>IF(Table1[[#This Row],[Winning Team]]="Home team",1,0)</f>
        <v>1</v>
      </c>
      <c r="O622" t="s">
        <v>42</v>
      </c>
      <c r="P622" t="str" cm="1">
        <f t="array" ref="P6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Algeria</v>
      </c>
      <c r="Q622">
        <v>16000</v>
      </c>
      <c r="R622">
        <v>3</v>
      </c>
      <c r="S622">
        <v>0</v>
      </c>
      <c r="T622" t="s">
        <v>515</v>
      </c>
      <c r="U622" t="s">
        <v>519</v>
      </c>
      <c r="V622" t="s">
        <v>464</v>
      </c>
    </row>
    <row r="623" spans="1:22" x14ac:dyDescent="0.3">
      <c r="A623">
        <v>1982</v>
      </c>
      <c r="B623" s="1">
        <v>30127</v>
      </c>
      <c r="C623">
        <v>17</v>
      </c>
      <c r="D623">
        <v>15</v>
      </c>
      <c r="E623" t="str">
        <f>_xlfn.CONCAT(Table1[[#This Row],[Time]],":",Table1[[#This Row],[Time to hours]])</f>
        <v>17:15</v>
      </c>
      <c r="F623" t="s">
        <v>1117</v>
      </c>
      <c r="G623" t="s">
        <v>29</v>
      </c>
      <c r="H623" t="s">
        <v>493</v>
      </c>
      <c r="I623" t="s">
        <v>494</v>
      </c>
      <c r="J623" t="s">
        <v>202</v>
      </c>
      <c r="K623">
        <v>1</v>
      </c>
      <c r="L623">
        <v>0</v>
      </c>
      <c r="M623" t="str" cm="1">
        <f t="array" ref="M6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3">
        <f>IF(Table1[[#This Row],[Winning Team]]="Home team",1,0)</f>
        <v>1</v>
      </c>
      <c r="O623" t="s">
        <v>55</v>
      </c>
      <c r="P623" t="str" cm="1">
        <f t="array" ref="P6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23">
        <v>41000</v>
      </c>
      <c r="R623">
        <v>1</v>
      </c>
      <c r="S623">
        <v>0</v>
      </c>
      <c r="T623" t="s">
        <v>516</v>
      </c>
      <c r="U623" t="s">
        <v>485</v>
      </c>
      <c r="V623" t="s">
        <v>464</v>
      </c>
    </row>
    <row r="624" spans="1:22" x14ac:dyDescent="0.3">
      <c r="A624">
        <v>1982</v>
      </c>
      <c r="B624" s="1">
        <v>30127</v>
      </c>
      <c r="C624">
        <v>17</v>
      </c>
      <c r="D624">
        <v>15</v>
      </c>
      <c r="E624" t="str">
        <f>_xlfn.CONCAT(Table1[[#This Row],[Time]],":",Table1[[#This Row],[Time to hours]])</f>
        <v>17:15</v>
      </c>
      <c r="F624" t="s">
        <v>1117</v>
      </c>
      <c r="G624" t="s">
        <v>22</v>
      </c>
      <c r="H624" t="s">
        <v>499</v>
      </c>
      <c r="I624" t="s">
        <v>500</v>
      </c>
      <c r="J624" t="s">
        <v>153</v>
      </c>
      <c r="K624">
        <v>1</v>
      </c>
      <c r="L624">
        <v>0</v>
      </c>
      <c r="M624" t="str" cm="1">
        <f t="array" ref="M6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4">
        <f>IF(Table1[[#This Row],[Winning Team]]="Home team",1,0)</f>
        <v>1</v>
      </c>
      <c r="O624" t="s">
        <v>513</v>
      </c>
      <c r="P624" t="str" cm="1">
        <f t="array" ref="P6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24">
        <v>39700</v>
      </c>
      <c r="R624">
        <v>1</v>
      </c>
      <c r="S624">
        <v>0</v>
      </c>
      <c r="T624" t="s">
        <v>497</v>
      </c>
      <c r="U624" t="s">
        <v>486</v>
      </c>
      <c r="V624" t="s">
        <v>478</v>
      </c>
    </row>
    <row r="625" spans="1:22" x14ac:dyDescent="0.3">
      <c r="A625">
        <v>1982</v>
      </c>
      <c r="B625" s="1">
        <v>30127</v>
      </c>
      <c r="C625">
        <v>21</v>
      </c>
      <c r="D625">
        <v>0</v>
      </c>
      <c r="E625" t="str">
        <f>_xlfn.CONCAT(Table1[[#This Row],[Time]],":",Table1[[#This Row],[Time to hours]])</f>
        <v>21:0</v>
      </c>
      <c r="F625" t="s">
        <v>1118</v>
      </c>
      <c r="G625" t="s">
        <v>502</v>
      </c>
      <c r="H625" t="s">
        <v>503</v>
      </c>
      <c r="I625" t="s">
        <v>504</v>
      </c>
      <c r="J625" t="s">
        <v>255</v>
      </c>
      <c r="K625">
        <v>1</v>
      </c>
      <c r="L625">
        <v>0</v>
      </c>
      <c r="M625" t="str" cm="1">
        <f t="array" ref="M6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5">
        <f>IF(Table1[[#This Row],[Winning Team]]="Home team",1,0)</f>
        <v>1</v>
      </c>
      <c r="O625" t="s">
        <v>87</v>
      </c>
      <c r="P625" t="str" cm="1">
        <f t="array" ref="P6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Northern Ireland</v>
      </c>
      <c r="Q625">
        <v>49562</v>
      </c>
      <c r="R625">
        <v>0</v>
      </c>
      <c r="S625">
        <v>0</v>
      </c>
      <c r="T625" t="s">
        <v>533</v>
      </c>
      <c r="U625" t="s">
        <v>496</v>
      </c>
      <c r="V625" t="s">
        <v>527</v>
      </c>
    </row>
    <row r="626" spans="1:22" x14ac:dyDescent="0.3">
      <c r="A626">
        <v>1982</v>
      </c>
      <c r="B626" s="1">
        <v>30130</v>
      </c>
      <c r="C626">
        <v>21</v>
      </c>
      <c r="D626">
        <v>0</v>
      </c>
      <c r="E626" t="str">
        <f>_xlfn.CONCAT(Table1[[#This Row],[Time]],":",Table1[[#This Row],[Time to hours]])</f>
        <v>21:0</v>
      </c>
      <c r="F626" t="s">
        <v>1118</v>
      </c>
      <c r="G626" t="s">
        <v>14</v>
      </c>
      <c r="H626" t="s">
        <v>468</v>
      </c>
      <c r="I626" t="s">
        <v>469</v>
      </c>
      <c r="J626" t="s">
        <v>131</v>
      </c>
      <c r="K626">
        <v>3</v>
      </c>
      <c r="L626">
        <v>0</v>
      </c>
      <c r="M626" t="str" cm="1">
        <f t="array" ref="M6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6">
        <f>IF(Table1[[#This Row],[Winning Team]]="Home team",1,0)</f>
        <v>1</v>
      </c>
      <c r="O626" t="s">
        <v>25</v>
      </c>
      <c r="P626" t="str" cm="1">
        <f t="array" ref="P6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626">
        <v>65000</v>
      </c>
      <c r="R626">
        <v>2</v>
      </c>
      <c r="S626">
        <v>0</v>
      </c>
      <c r="T626" t="s">
        <v>526</v>
      </c>
      <c r="U626" t="s">
        <v>496</v>
      </c>
      <c r="V626" t="s">
        <v>501</v>
      </c>
    </row>
    <row r="627" spans="1:22" x14ac:dyDescent="0.3">
      <c r="A627">
        <v>1982</v>
      </c>
      <c r="B627" s="1">
        <v>30131</v>
      </c>
      <c r="C627">
        <v>17</v>
      </c>
      <c r="D627">
        <v>15</v>
      </c>
      <c r="E627" t="str">
        <f>_xlfn.CONCAT(Table1[[#This Row],[Time]],":",Table1[[#This Row],[Time to hours]])</f>
        <v>17:15</v>
      </c>
      <c r="F627" t="s">
        <v>1117</v>
      </c>
      <c r="G627" t="s">
        <v>35</v>
      </c>
      <c r="H627" t="s">
        <v>536</v>
      </c>
      <c r="I627" t="s">
        <v>469</v>
      </c>
      <c r="J627" t="s">
        <v>93</v>
      </c>
      <c r="K627">
        <v>2</v>
      </c>
      <c r="L627">
        <v>1</v>
      </c>
      <c r="M627" t="str" cm="1">
        <f t="array" ref="M6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7">
        <f>IF(Table1[[#This Row],[Winning Team]]="Home team",1,0)</f>
        <v>1</v>
      </c>
      <c r="O627" t="s">
        <v>39</v>
      </c>
      <c r="P627" t="str" cm="1">
        <f t="array" ref="P6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27">
        <v>43000</v>
      </c>
      <c r="R627">
        <v>0</v>
      </c>
      <c r="S627">
        <v>0</v>
      </c>
      <c r="T627" t="s">
        <v>405</v>
      </c>
      <c r="U627" t="s">
        <v>520</v>
      </c>
      <c r="V627" t="s">
        <v>524</v>
      </c>
    </row>
    <row r="628" spans="1:22" x14ac:dyDescent="0.3">
      <c r="A628">
        <v>1982</v>
      </c>
      <c r="B628" s="1">
        <v>30134</v>
      </c>
      <c r="C628">
        <v>21</v>
      </c>
      <c r="D628">
        <v>0</v>
      </c>
      <c r="E628" t="str">
        <f>_xlfn.CONCAT(Table1[[#This Row],[Time]],":",Table1[[#This Row],[Time to hours]])</f>
        <v>21:0</v>
      </c>
      <c r="F628" t="s">
        <v>1118</v>
      </c>
      <c r="G628" t="s">
        <v>29</v>
      </c>
      <c r="H628" t="s">
        <v>537</v>
      </c>
      <c r="I628" t="s">
        <v>535</v>
      </c>
      <c r="J628" t="s">
        <v>202</v>
      </c>
      <c r="K628">
        <v>2</v>
      </c>
      <c r="L628">
        <v>1</v>
      </c>
      <c r="M628" t="str" cm="1">
        <f t="array" ref="M6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8">
        <f>IF(Table1[[#This Row],[Winning Team]]="Home team",1,0)</f>
        <v>1</v>
      </c>
      <c r="O628" t="s">
        <v>87</v>
      </c>
      <c r="P628" t="str" cm="1">
        <f t="array" ref="P6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28">
        <v>90089</v>
      </c>
      <c r="R628">
        <v>0</v>
      </c>
      <c r="S628">
        <v>0</v>
      </c>
      <c r="T628" t="s">
        <v>498</v>
      </c>
      <c r="U628" t="s">
        <v>482</v>
      </c>
      <c r="V628" t="s">
        <v>403</v>
      </c>
    </row>
    <row r="629" spans="1:22" x14ac:dyDescent="0.3">
      <c r="A629">
        <v>1982</v>
      </c>
      <c r="B629" s="1">
        <v>30136</v>
      </c>
      <c r="C629">
        <v>17</v>
      </c>
      <c r="D629">
        <v>15</v>
      </c>
      <c r="E629" t="str">
        <f>_xlfn.CONCAT(Table1[[#This Row],[Time]],":",Table1[[#This Row],[Time to hours]])</f>
        <v>17:15</v>
      </c>
      <c r="F629" t="s">
        <v>1117</v>
      </c>
      <c r="G629" t="s">
        <v>22</v>
      </c>
      <c r="H629" t="s">
        <v>534</v>
      </c>
      <c r="I629" t="s">
        <v>535</v>
      </c>
      <c r="J629" t="s">
        <v>17</v>
      </c>
      <c r="K629">
        <v>4</v>
      </c>
      <c r="L629">
        <v>1</v>
      </c>
      <c r="M629" t="str" cm="1">
        <f t="array" ref="M6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29">
        <f>IF(Table1[[#This Row],[Winning Team]]="Home team",1,0)</f>
        <v>1</v>
      </c>
      <c r="O629" t="s">
        <v>255</v>
      </c>
      <c r="P629" t="str" cm="1">
        <f t="array" ref="P6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629">
        <v>37000</v>
      </c>
      <c r="R629">
        <v>1</v>
      </c>
      <c r="S629">
        <v>0</v>
      </c>
      <c r="T629" t="s">
        <v>446</v>
      </c>
      <c r="U629" t="s">
        <v>405</v>
      </c>
      <c r="V629" t="s">
        <v>492</v>
      </c>
    </row>
    <row r="630" spans="1:22" x14ac:dyDescent="0.3">
      <c r="A630">
        <v>1982</v>
      </c>
      <c r="B630" s="1">
        <v>30137</v>
      </c>
      <c r="C630">
        <v>17</v>
      </c>
      <c r="D630">
        <v>15</v>
      </c>
      <c r="E630" t="str">
        <f>_xlfn.CONCAT(Table1[[#This Row],[Time]],":",Table1[[#This Row],[Time to hours]])</f>
        <v>17:15</v>
      </c>
      <c r="F630" t="s">
        <v>1117</v>
      </c>
      <c r="G630" t="s">
        <v>35</v>
      </c>
      <c r="H630" t="s">
        <v>536</v>
      </c>
      <c r="I630" t="s">
        <v>469</v>
      </c>
      <c r="J630" t="s">
        <v>93</v>
      </c>
      <c r="K630">
        <v>3</v>
      </c>
      <c r="L630">
        <v>2</v>
      </c>
      <c r="M630" t="str" cm="1">
        <f t="array" ref="M6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0">
        <f>IF(Table1[[#This Row],[Winning Team]]="Home team",1,0)</f>
        <v>1</v>
      </c>
      <c r="O630" t="s">
        <v>31</v>
      </c>
      <c r="P630" t="str" cm="1">
        <f t="array" ref="P6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30">
        <v>44000</v>
      </c>
      <c r="R630">
        <v>2</v>
      </c>
      <c r="S630">
        <v>1</v>
      </c>
      <c r="T630" t="s">
        <v>369</v>
      </c>
      <c r="U630" t="s">
        <v>491</v>
      </c>
      <c r="V630" t="s">
        <v>506</v>
      </c>
    </row>
    <row r="631" spans="1:22" x14ac:dyDescent="0.3">
      <c r="A631">
        <v>1982</v>
      </c>
      <c r="B631" s="1">
        <v>30142</v>
      </c>
      <c r="C631">
        <v>20</v>
      </c>
      <c r="D631">
        <v>0</v>
      </c>
      <c r="E631" t="str">
        <f>_xlfn.CONCAT(Table1[[#This Row],[Time]],":",Table1[[#This Row],[Time to hours]])</f>
        <v>20:0</v>
      </c>
      <c r="F631" t="s">
        <v>1118</v>
      </c>
      <c r="G631" t="s">
        <v>104</v>
      </c>
      <c r="H631" t="s">
        <v>522</v>
      </c>
      <c r="I631" t="s">
        <v>523</v>
      </c>
      <c r="J631" t="s">
        <v>131</v>
      </c>
      <c r="K631">
        <v>3</v>
      </c>
      <c r="L631">
        <v>2</v>
      </c>
      <c r="M631" t="str" cm="1">
        <f t="array" ref="M6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1">
        <f>IF(Table1[[#This Row],[Winning Team]]="Home team",1,0)</f>
        <v>1</v>
      </c>
      <c r="O631" t="s">
        <v>17</v>
      </c>
      <c r="P631" t="str" cm="1">
        <f t="array" ref="P6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631">
        <v>28000</v>
      </c>
      <c r="R631">
        <v>2</v>
      </c>
      <c r="S631">
        <v>1</v>
      </c>
      <c r="T631" t="s">
        <v>444</v>
      </c>
      <c r="U631" t="s">
        <v>521</v>
      </c>
      <c r="V631" t="s">
        <v>524</v>
      </c>
    </row>
    <row r="632" spans="1:22" x14ac:dyDescent="0.3">
      <c r="A632">
        <v>1982</v>
      </c>
      <c r="B632" s="1">
        <v>30143</v>
      </c>
      <c r="C632">
        <v>20</v>
      </c>
      <c r="D632">
        <v>0</v>
      </c>
      <c r="E632" t="str">
        <f>_xlfn.CONCAT(Table1[[#This Row],[Time]],":",Table1[[#This Row],[Time to hours]])</f>
        <v>20:0</v>
      </c>
      <c r="F632" t="s">
        <v>1118</v>
      </c>
      <c r="G632" t="s">
        <v>51</v>
      </c>
      <c r="H632" t="s">
        <v>537</v>
      </c>
      <c r="I632" t="s">
        <v>535</v>
      </c>
      <c r="J632" t="s">
        <v>93</v>
      </c>
      <c r="K632">
        <v>3</v>
      </c>
      <c r="L632">
        <v>1</v>
      </c>
      <c r="M632" t="str" cm="1">
        <f t="array" ref="M6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2">
        <f>IF(Table1[[#This Row],[Winning Team]]="Home team",1,0)</f>
        <v>1</v>
      </c>
      <c r="O632" t="s">
        <v>202</v>
      </c>
      <c r="P632" t="str" cm="1">
        <f t="array" ref="P6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32">
        <v>90000</v>
      </c>
      <c r="R632">
        <v>0</v>
      </c>
      <c r="S632">
        <v>0</v>
      </c>
      <c r="T632" t="s">
        <v>464</v>
      </c>
      <c r="U632" t="s">
        <v>369</v>
      </c>
      <c r="V632" t="s">
        <v>470</v>
      </c>
    </row>
    <row r="633" spans="1:22" x14ac:dyDescent="0.3">
      <c r="A633">
        <v>1986</v>
      </c>
      <c r="B633" s="1">
        <v>31565</v>
      </c>
      <c r="C633">
        <v>12</v>
      </c>
      <c r="D633">
        <v>0</v>
      </c>
      <c r="E633" t="str">
        <f>_xlfn.CONCAT(Table1[[#This Row],[Time]],":",Table1[[#This Row],[Time to hours]])</f>
        <v>12:0</v>
      </c>
      <c r="F633" t="s">
        <v>1116</v>
      </c>
      <c r="G633" t="s">
        <v>540</v>
      </c>
      <c r="H633" t="s">
        <v>547</v>
      </c>
      <c r="I633" t="s">
        <v>548</v>
      </c>
      <c r="J633" t="s">
        <v>229</v>
      </c>
      <c r="K633">
        <v>6</v>
      </c>
      <c r="L633">
        <v>0</v>
      </c>
      <c r="M633" t="str" cm="1">
        <f t="array" ref="M6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3">
        <f>IF(Table1[[#This Row],[Winning Team]]="Home team",1,0)</f>
        <v>1</v>
      </c>
      <c r="O633" t="s">
        <v>61</v>
      </c>
      <c r="P633" t="str" cm="1">
        <f t="array" ref="P6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633">
        <v>16500</v>
      </c>
      <c r="R633">
        <v>3</v>
      </c>
      <c r="S633">
        <v>0</v>
      </c>
      <c r="T633" t="s">
        <v>549</v>
      </c>
      <c r="U633" t="s">
        <v>550</v>
      </c>
      <c r="V633" t="s">
        <v>551</v>
      </c>
    </row>
    <row r="634" spans="1:22" x14ac:dyDescent="0.3">
      <c r="A634">
        <v>1986</v>
      </c>
      <c r="B634" s="1">
        <v>31565</v>
      </c>
      <c r="C634">
        <v>12</v>
      </c>
      <c r="D634">
        <v>0</v>
      </c>
      <c r="E634" t="str">
        <f>_xlfn.CONCAT(Table1[[#This Row],[Time]],":",Table1[[#This Row],[Time to hours]])</f>
        <v>12:0</v>
      </c>
      <c r="F634" t="s">
        <v>1116</v>
      </c>
      <c r="G634" t="s">
        <v>430</v>
      </c>
      <c r="H634" t="s">
        <v>552</v>
      </c>
      <c r="I634" t="s">
        <v>345</v>
      </c>
      <c r="J634" t="s">
        <v>39</v>
      </c>
      <c r="K634">
        <v>3</v>
      </c>
      <c r="L634">
        <v>1</v>
      </c>
      <c r="M634" t="str" cm="1">
        <f t="array" ref="M6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4">
        <f>IF(Table1[[#This Row],[Winning Team]]="Home team",1,0)</f>
        <v>1</v>
      </c>
      <c r="O634" t="s">
        <v>206</v>
      </c>
      <c r="P634" t="str" cm="1">
        <f t="array" ref="P6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34">
        <v>60000</v>
      </c>
      <c r="R634">
        <v>2</v>
      </c>
      <c r="S634">
        <v>0</v>
      </c>
      <c r="T634" t="s">
        <v>477</v>
      </c>
      <c r="U634" t="s">
        <v>553</v>
      </c>
      <c r="V634" t="s">
        <v>554</v>
      </c>
    </row>
    <row r="635" spans="1:22" x14ac:dyDescent="0.3">
      <c r="A635">
        <v>1986</v>
      </c>
      <c r="B635" s="1">
        <v>31566</v>
      </c>
      <c r="C635">
        <v>16</v>
      </c>
      <c r="D635">
        <v>0</v>
      </c>
      <c r="E635" t="str">
        <f>_xlfn.CONCAT(Table1[[#This Row],[Time]],":",Table1[[#This Row],[Time to hours]])</f>
        <v>16:0</v>
      </c>
      <c r="F635" t="s">
        <v>1117</v>
      </c>
      <c r="G635" t="s">
        <v>555</v>
      </c>
      <c r="H635" t="s">
        <v>567</v>
      </c>
      <c r="I635" t="s">
        <v>557</v>
      </c>
      <c r="J635" t="s">
        <v>326</v>
      </c>
      <c r="K635">
        <v>1</v>
      </c>
      <c r="L635">
        <v>0</v>
      </c>
      <c r="M635" t="str" cm="1">
        <f t="array" ref="M6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5">
        <f>IF(Table1[[#This Row],[Winning Team]]="Home team",1,0)</f>
        <v>1</v>
      </c>
      <c r="O635" t="s">
        <v>153</v>
      </c>
      <c r="P635" t="str" cm="1">
        <f t="array" ref="P6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635">
        <v>23000</v>
      </c>
      <c r="R635">
        <v>0</v>
      </c>
      <c r="S635">
        <v>0</v>
      </c>
      <c r="T635" t="s">
        <v>539</v>
      </c>
      <c r="U635" t="s">
        <v>506</v>
      </c>
      <c r="V635" t="s">
        <v>568</v>
      </c>
    </row>
    <row r="636" spans="1:22" x14ac:dyDescent="0.3">
      <c r="A636">
        <v>1986</v>
      </c>
      <c r="B636" s="1">
        <v>31567</v>
      </c>
      <c r="C636">
        <v>12</v>
      </c>
      <c r="D636">
        <v>0</v>
      </c>
      <c r="E636" t="str">
        <f>_xlfn.CONCAT(Table1[[#This Row],[Time]],":",Table1[[#This Row],[Time to hours]])</f>
        <v>12:0</v>
      </c>
      <c r="F636" t="s">
        <v>1116</v>
      </c>
      <c r="G636" t="s">
        <v>429</v>
      </c>
      <c r="H636" t="s">
        <v>569</v>
      </c>
      <c r="I636" t="s">
        <v>363</v>
      </c>
      <c r="J636" t="s">
        <v>45</v>
      </c>
      <c r="K636">
        <v>1</v>
      </c>
      <c r="L636">
        <v>0</v>
      </c>
      <c r="M636" t="str" cm="1">
        <f t="array" ref="M6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6">
        <f>IF(Table1[[#This Row],[Winning Team]]="Home team",1,0)</f>
        <v>1</v>
      </c>
      <c r="O636" t="s">
        <v>570</v>
      </c>
      <c r="P636" t="str" cm="1">
        <f t="array" ref="P6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636">
        <v>24000</v>
      </c>
      <c r="R636">
        <v>1</v>
      </c>
      <c r="S636">
        <v>0</v>
      </c>
      <c r="T636" t="s">
        <v>571</v>
      </c>
      <c r="U636" t="s">
        <v>543</v>
      </c>
      <c r="V636" t="s">
        <v>490</v>
      </c>
    </row>
    <row r="637" spans="1:22" x14ac:dyDescent="0.3">
      <c r="A637">
        <v>1986</v>
      </c>
      <c r="B637" s="1">
        <v>31569</v>
      </c>
      <c r="C637">
        <v>12</v>
      </c>
      <c r="D637">
        <v>0</v>
      </c>
      <c r="E637" t="str">
        <f>_xlfn.CONCAT(Table1[[#This Row],[Time]],":",Table1[[#This Row],[Time to hours]])</f>
        <v>12:0</v>
      </c>
      <c r="F637" t="s">
        <v>1116</v>
      </c>
      <c r="G637" t="s">
        <v>540</v>
      </c>
      <c r="H637" t="s">
        <v>547</v>
      </c>
      <c r="I637" t="s">
        <v>548</v>
      </c>
      <c r="J637" t="s">
        <v>61</v>
      </c>
      <c r="K637">
        <v>2</v>
      </c>
      <c r="L637">
        <v>0</v>
      </c>
      <c r="M637" t="str" cm="1">
        <f t="array" ref="M6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7">
        <f>IF(Table1[[#This Row],[Winning Team]]="Home team",1,0)</f>
        <v>1</v>
      </c>
      <c r="O637" t="s">
        <v>541</v>
      </c>
      <c r="P637" t="str" cm="1">
        <f t="array" ref="P6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Hungary</v>
      </c>
      <c r="Q637">
        <v>13800</v>
      </c>
      <c r="R637">
        <v>1</v>
      </c>
      <c r="S637">
        <v>0</v>
      </c>
      <c r="T637" t="s">
        <v>568</v>
      </c>
      <c r="U637" t="s">
        <v>564</v>
      </c>
      <c r="V637" t="s">
        <v>545</v>
      </c>
    </row>
    <row r="638" spans="1:22" x14ac:dyDescent="0.3">
      <c r="A638">
        <v>1986</v>
      </c>
      <c r="B638" s="1">
        <v>31569</v>
      </c>
      <c r="C638">
        <v>12</v>
      </c>
      <c r="D638">
        <v>0</v>
      </c>
      <c r="E638" t="str">
        <f>_xlfn.CONCAT(Table1[[#This Row],[Time]],":",Table1[[#This Row],[Time to hours]])</f>
        <v>12:0</v>
      </c>
      <c r="F638" t="s">
        <v>1116</v>
      </c>
      <c r="G638" t="s">
        <v>544</v>
      </c>
      <c r="H638" t="s">
        <v>357</v>
      </c>
      <c r="I638" t="s">
        <v>358</v>
      </c>
      <c r="J638" t="s">
        <v>31</v>
      </c>
      <c r="K638">
        <v>1</v>
      </c>
      <c r="L638">
        <v>0</v>
      </c>
      <c r="M638" t="str" cm="1">
        <f t="array" ref="M6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8">
        <f>IF(Table1[[#This Row],[Winning Team]]="Home team",1,0)</f>
        <v>1</v>
      </c>
      <c r="O638" t="s">
        <v>495</v>
      </c>
      <c r="P638" t="str" cm="1">
        <f t="array" ref="P6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38">
        <v>48000</v>
      </c>
      <c r="R638">
        <v>0</v>
      </c>
      <c r="S638">
        <v>0</v>
      </c>
      <c r="T638" t="s">
        <v>515</v>
      </c>
      <c r="U638" t="s">
        <v>558</v>
      </c>
      <c r="V638" t="s">
        <v>559</v>
      </c>
    </row>
    <row r="639" spans="1:22" x14ac:dyDescent="0.3">
      <c r="A639">
        <v>1986</v>
      </c>
      <c r="B639" s="1">
        <v>31570</v>
      </c>
      <c r="C639">
        <v>16</v>
      </c>
      <c r="D639">
        <v>0</v>
      </c>
      <c r="E639" t="str">
        <f>_xlfn.CONCAT(Table1[[#This Row],[Time]],":",Table1[[#This Row],[Time to hours]])</f>
        <v>16:0</v>
      </c>
      <c r="F639" t="s">
        <v>1117</v>
      </c>
      <c r="G639" t="s">
        <v>555</v>
      </c>
      <c r="H639" t="s">
        <v>556</v>
      </c>
      <c r="I639" t="s">
        <v>557</v>
      </c>
      <c r="J639" t="s">
        <v>131</v>
      </c>
      <c r="K639">
        <v>1</v>
      </c>
      <c r="L639">
        <v>0</v>
      </c>
      <c r="M639" t="str" cm="1">
        <f t="array" ref="M6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39">
        <f>IF(Table1[[#This Row],[Winning Team]]="Home team",1,0)</f>
        <v>1</v>
      </c>
      <c r="O639" t="s">
        <v>326</v>
      </c>
      <c r="P639" t="str" cm="1">
        <f t="array" ref="P6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639">
        <v>19915</v>
      </c>
      <c r="R639">
        <v>0</v>
      </c>
      <c r="S639">
        <v>0</v>
      </c>
      <c r="T639" t="s">
        <v>586</v>
      </c>
      <c r="U639" t="s">
        <v>571</v>
      </c>
      <c r="V639" t="s">
        <v>584</v>
      </c>
    </row>
    <row r="640" spans="1:22" x14ac:dyDescent="0.3">
      <c r="A640">
        <v>1986</v>
      </c>
      <c r="B640" s="1">
        <v>31571</v>
      </c>
      <c r="C640">
        <v>16</v>
      </c>
      <c r="D640">
        <v>0</v>
      </c>
      <c r="E640" t="str">
        <f>_xlfn.CONCAT(Table1[[#This Row],[Time]],":",Table1[[#This Row],[Time to hours]])</f>
        <v>16:0</v>
      </c>
      <c r="F640" t="s">
        <v>1117</v>
      </c>
      <c r="G640" t="s">
        <v>572</v>
      </c>
      <c r="H640" t="s">
        <v>573</v>
      </c>
      <c r="I640" t="s">
        <v>574</v>
      </c>
      <c r="J640" t="s">
        <v>575</v>
      </c>
      <c r="K640">
        <v>6</v>
      </c>
      <c r="L640">
        <v>1</v>
      </c>
      <c r="M640" t="str" cm="1">
        <f t="array" ref="M6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0">
        <f>IF(Table1[[#This Row],[Winning Team]]="Home team",1,0)</f>
        <v>1</v>
      </c>
      <c r="O640" t="s">
        <v>47</v>
      </c>
      <c r="P640" t="str" cm="1">
        <f t="array" ref="P6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640">
        <v>26500</v>
      </c>
      <c r="R640">
        <v>2</v>
      </c>
      <c r="S640">
        <v>1</v>
      </c>
      <c r="T640" t="s">
        <v>581</v>
      </c>
      <c r="U640" t="s">
        <v>546</v>
      </c>
      <c r="V640" t="s">
        <v>583</v>
      </c>
    </row>
    <row r="641" spans="1:22" x14ac:dyDescent="0.3">
      <c r="A641">
        <v>1986</v>
      </c>
      <c r="B641" s="1">
        <v>31571</v>
      </c>
      <c r="C641">
        <v>12</v>
      </c>
      <c r="D641">
        <v>0</v>
      </c>
      <c r="E641" t="str">
        <f>_xlfn.CONCAT(Table1[[#This Row],[Time]],":",Table1[[#This Row],[Time to hours]])</f>
        <v>12:0</v>
      </c>
      <c r="F641" t="s">
        <v>1116</v>
      </c>
      <c r="G641" t="s">
        <v>572</v>
      </c>
      <c r="H641" t="s">
        <v>579</v>
      </c>
      <c r="I641" t="s">
        <v>580</v>
      </c>
      <c r="J641" t="s">
        <v>202</v>
      </c>
      <c r="K641">
        <v>2</v>
      </c>
      <c r="L641">
        <v>1</v>
      </c>
      <c r="M641" t="str" cm="1">
        <f t="array" ref="M6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1">
        <f>IF(Table1[[#This Row],[Winning Team]]="Home team",1,0)</f>
        <v>1</v>
      </c>
      <c r="O641" t="s">
        <v>191</v>
      </c>
      <c r="P641" t="str" cm="1">
        <f t="array" ref="P6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41">
        <v>30000</v>
      </c>
      <c r="R641">
        <v>1</v>
      </c>
      <c r="S641">
        <v>1</v>
      </c>
      <c r="T641" t="s">
        <v>585</v>
      </c>
      <c r="U641" t="s">
        <v>506</v>
      </c>
      <c r="V641" t="s">
        <v>582</v>
      </c>
    </row>
    <row r="642" spans="1:22" x14ac:dyDescent="0.3">
      <c r="A642">
        <v>1986</v>
      </c>
      <c r="B642" s="1">
        <v>31572</v>
      </c>
      <c r="C642">
        <v>12</v>
      </c>
      <c r="D642">
        <v>0</v>
      </c>
      <c r="E642" t="str">
        <f>_xlfn.CONCAT(Table1[[#This Row],[Time]],":",Table1[[#This Row],[Time to hours]])</f>
        <v>12:0</v>
      </c>
      <c r="F642" t="s">
        <v>1116</v>
      </c>
      <c r="G642" t="s">
        <v>540</v>
      </c>
      <c r="H642" t="s">
        <v>547</v>
      </c>
      <c r="I642" t="s">
        <v>548</v>
      </c>
      <c r="J642" t="s">
        <v>229</v>
      </c>
      <c r="K642">
        <v>2</v>
      </c>
      <c r="L642">
        <v>0</v>
      </c>
      <c r="M642" t="str" cm="1">
        <f t="array" ref="M6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2">
        <f>IF(Table1[[#This Row],[Winning Team]]="Home team",1,0)</f>
        <v>1</v>
      </c>
      <c r="O642" t="s">
        <v>541</v>
      </c>
      <c r="P642" t="str" cm="1">
        <f t="array" ref="P6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Soviet Union</v>
      </c>
      <c r="Q642">
        <v>14200</v>
      </c>
      <c r="R642">
        <v>0</v>
      </c>
      <c r="S642">
        <v>0</v>
      </c>
      <c r="T642" t="s">
        <v>560</v>
      </c>
      <c r="U642" t="s">
        <v>578</v>
      </c>
      <c r="V642" t="s">
        <v>553</v>
      </c>
    </row>
    <row r="643" spans="1:22" x14ac:dyDescent="0.3">
      <c r="A643">
        <v>1986</v>
      </c>
      <c r="B643" s="1">
        <v>31573</v>
      </c>
      <c r="C643">
        <v>12</v>
      </c>
      <c r="D643">
        <v>0</v>
      </c>
      <c r="E643" t="str">
        <f>_xlfn.CONCAT(Table1[[#This Row],[Time]],":",Table1[[#This Row],[Time to hours]])</f>
        <v>12:0</v>
      </c>
      <c r="F643" t="s">
        <v>1116</v>
      </c>
      <c r="G643" t="s">
        <v>430</v>
      </c>
      <c r="H643" t="s">
        <v>552</v>
      </c>
      <c r="I643" t="s">
        <v>345</v>
      </c>
      <c r="J643" t="s">
        <v>39</v>
      </c>
      <c r="K643">
        <v>2</v>
      </c>
      <c r="L643">
        <v>0</v>
      </c>
      <c r="M643" t="str" cm="1">
        <f t="array" ref="M6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3">
        <f>IF(Table1[[#This Row],[Winning Team]]="Home team",1,0)</f>
        <v>1</v>
      </c>
      <c r="O643" t="s">
        <v>283</v>
      </c>
      <c r="P643" t="str" cm="1">
        <f t="array" ref="P6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43">
        <v>65000</v>
      </c>
      <c r="R643">
        <v>1</v>
      </c>
      <c r="S643">
        <v>0</v>
      </c>
      <c r="T643" t="s">
        <v>543</v>
      </c>
      <c r="U643" t="s">
        <v>583</v>
      </c>
      <c r="V643" t="s">
        <v>558</v>
      </c>
    </row>
    <row r="644" spans="1:22" x14ac:dyDescent="0.3">
      <c r="A644">
        <v>1986</v>
      </c>
      <c r="B644" s="1">
        <v>31574</v>
      </c>
      <c r="C644">
        <v>16</v>
      </c>
      <c r="D644">
        <v>0</v>
      </c>
      <c r="E644" t="str">
        <f>_xlfn.CONCAT(Table1[[#This Row],[Time]],":",Table1[[#This Row],[Time to hours]])</f>
        <v>16:0</v>
      </c>
      <c r="F644" t="s">
        <v>1117</v>
      </c>
      <c r="G644" t="s">
        <v>555</v>
      </c>
      <c r="H644" t="s">
        <v>567</v>
      </c>
      <c r="I644" t="s">
        <v>557</v>
      </c>
      <c r="J644" t="s">
        <v>153</v>
      </c>
      <c r="K644">
        <v>3</v>
      </c>
      <c r="L644">
        <v>0</v>
      </c>
      <c r="M644" t="str" cm="1">
        <f t="array" ref="M6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4">
        <f>IF(Table1[[#This Row],[Winning Team]]="Home team",1,0)</f>
        <v>1</v>
      </c>
      <c r="O644" t="s">
        <v>131</v>
      </c>
      <c r="P644" t="str" cm="1">
        <f t="array" ref="P6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44">
        <v>22700</v>
      </c>
      <c r="R644">
        <v>3</v>
      </c>
      <c r="S644">
        <v>0</v>
      </c>
      <c r="T644" t="s">
        <v>563</v>
      </c>
      <c r="U644" t="s">
        <v>551</v>
      </c>
      <c r="V644" t="s">
        <v>470</v>
      </c>
    </row>
    <row r="645" spans="1:22" x14ac:dyDescent="0.3">
      <c r="A645">
        <v>1986</v>
      </c>
      <c r="B645" s="1">
        <v>31576</v>
      </c>
      <c r="C645">
        <v>12</v>
      </c>
      <c r="D645">
        <v>0</v>
      </c>
      <c r="E645" t="str">
        <f>_xlfn.CONCAT(Table1[[#This Row],[Time]],":",Table1[[#This Row],[Time to hours]])</f>
        <v>12:0</v>
      </c>
      <c r="F645" t="s">
        <v>1116</v>
      </c>
      <c r="G645" t="s">
        <v>572</v>
      </c>
      <c r="H645" t="s">
        <v>579</v>
      </c>
      <c r="I645" t="s">
        <v>580</v>
      </c>
      <c r="J645" t="s">
        <v>575</v>
      </c>
      <c r="K645">
        <v>2</v>
      </c>
      <c r="L645">
        <v>0</v>
      </c>
      <c r="M645" t="str" cm="1">
        <f t="array" ref="M6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5">
        <f>IF(Table1[[#This Row],[Winning Team]]="Home team",1,0)</f>
        <v>1</v>
      </c>
      <c r="O645" t="s">
        <v>202</v>
      </c>
      <c r="P645" t="str" cm="1">
        <f t="array" ref="P6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645">
        <v>36000</v>
      </c>
      <c r="R645">
        <v>1</v>
      </c>
      <c r="S645">
        <v>0</v>
      </c>
      <c r="T645" t="s">
        <v>527</v>
      </c>
      <c r="U645" t="s">
        <v>545</v>
      </c>
      <c r="V645" t="s">
        <v>519</v>
      </c>
    </row>
    <row r="646" spans="1:22" x14ac:dyDescent="0.3">
      <c r="A646">
        <v>1986</v>
      </c>
      <c r="B646" s="1">
        <v>31578</v>
      </c>
      <c r="C646">
        <v>12</v>
      </c>
      <c r="D646">
        <v>0</v>
      </c>
      <c r="E646" t="str">
        <f>_xlfn.CONCAT(Table1[[#This Row],[Time]],":",Table1[[#This Row],[Time to hours]])</f>
        <v>12:0</v>
      </c>
      <c r="F646" t="s">
        <v>1116</v>
      </c>
      <c r="G646" t="s">
        <v>588</v>
      </c>
      <c r="H646" t="s">
        <v>344</v>
      </c>
      <c r="I646" t="s">
        <v>345</v>
      </c>
      <c r="J646" t="s">
        <v>18</v>
      </c>
      <c r="K646">
        <v>2</v>
      </c>
      <c r="L646">
        <v>0</v>
      </c>
      <c r="M646" t="str" cm="1">
        <f t="array" ref="M6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6">
        <f>IF(Table1[[#This Row],[Winning Team]]="Home team",1,0)</f>
        <v>1</v>
      </c>
      <c r="O646" t="s">
        <v>283</v>
      </c>
      <c r="P646" t="str" cm="1">
        <f t="array" ref="P6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646">
        <v>114580</v>
      </c>
      <c r="R646">
        <v>1</v>
      </c>
      <c r="S646">
        <v>0</v>
      </c>
      <c r="T646" t="s">
        <v>583</v>
      </c>
      <c r="U646" t="s">
        <v>515</v>
      </c>
      <c r="V646" t="s">
        <v>585</v>
      </c>
    </row>
    <row r="647" spans="1:22" x14ac:dyDescent="0.3">
      <c r="A647">
        <v>1986</v>
      </c>
      <c r="B647" s="1">
        <v>31579</v>
      </c>
      <c r="C647">
        <v>16</v>
      </c>
      <c r="D647">
        <v>0</v>
      </c>
      <c r="E647" t="str">
        <f>_xlfn.CONCAT(Table1[[#This Row],[Time]],":",Table1[[#This Row],[Time to hours]])</f>
        <v>16:0</v>
      </c>
      <c r="F647" t="s">
        <v>1117</v>
      </c>
      <c r="G647" t="s">
        <v>588</v>
      </c>
      <c r="H647" t="s">
        <v>347</v>
      </c>
      <c r="I647" t="s">
        <v>348</v>
      </c>
      <c r="J647" t="s">
        <v>39</v>
      </c>
      <c r="K647">
        <v>1</v>
      </c>
      <c r="L647">
        <v>0</v>
      </c>
      <c r="M647" t="str" cm="1">
        <f t="array" ref="M6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7">
        <f>IF(Table1[[#This Row],[Winning Team]]="Home team",1,0)</f>
        <v>1</v>
      </c>
      <c r="O647" t="s">
        <v>47</v>
      </c>
      <c r="P647" t="str" cm="1">
        <f t="array" ref="P6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47">
        <v>26000</v>
      </c>
      <c r="R647">
        <v>1</v>
      </c>
      <c r="S647">
        <v>0</v>
      </c>
      <c r="T647" t="s">
        <v>549</v>
      </c>
      <c r="U647" t="s">
        <v>550</v>
      </c>
      <c r="V647" t="s">
        <v>566</v>
      </c>
    </row>
    <row r="648" spans="1:22" x14ac:dyDescent="0.3">
      <c r="A648">
        <v>1986</v>
      </c>
      <c r="B648" s="1">
        <v>31579</v>
      </c>
      <c r="C648">
        <v>12</v>
      </c>
      <c r="D648">
        <v>0</v>
      </c>
      <c r="E648" t="str">
        <f>_xlfn.CONCAT(Table1[[#This Row],[Time]],":",Table1[[#This Row],[Time to hours]])</f>
        <v>12:0</v>
      </c>
      <c r="F648" t="s">
        <v>1116</v>
      </c>
      <c r="G648" t="s">
        <v>588</v>
      </c>
      <c r="H648" t="s">
        <v>357</v>
      </c>
      <c r="I648" t="s">
        <v>358</v>
      </c>
      <c r="J648" t="s">
        <v>31</v>
      </c>
      <c r="K648">
        <v>4</v>
      </c>
      <c r="L648">
        <v>0</v>
      </c>
      <c r="M648" t="str" cm="1">
        <f t="array" ref="M6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8">
        <f>IF(Table1[[#This Row],[Winning Team]]="Home team",1,0)</f>
        <v>1</v>
      </c>
      <c r="O648" t="s">
        <v>131</v>
      </c>
      <c r="P648" t="str" cm="1">
        <f t="array" ref="P6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48">
        <v>45000</v>
      </c>
      <c r="R648">
        <v>1</v>
      </c>
      <c r="S648">
        <v>0</v>
      </c>
      <c r="T648" t="s">
        <v>539</v>
      </c>
      <c r="U648" t="s">
        <v>581</v>
      </c>
      <c r="V648" t="s">
        <v>582</v>
      </c>
    </row>
    <row r="649" spans="1:22" x14ac:dyDescent="0.3">
      <c r="A649">
        <v>1986</v>
      </c>
      <c r="B649" s="1">
        <v>31581</v>
      </c>
      <c r="C649">
        <v>12</v>
      </c>
      <c r="D649">
        <v>0</v>
      </c>
      <c r="E649" t="str">
        <f>_xlfn.CONCAT(Table1[[#This Row],[Time]],":",Table1[[#This Row],[Time to hours]])</f>
        <v>12:0</v>
      </c>
      <c r="F649" t="s">
        <v>1116</v>
      </c>
      <c r="G649" t="s">
        <v>588</v>
      </c>
      <c r="H649" t="s">
        <v>344</v>
      </c>
      <c r="I649" t="s">
        <v>345</v>
      </c>
      <c r="J649" t="s">
        <v>153</v>
      </c>
      <c r="K649">
        <v>3</v>
      </c>
      <c r="L649">
        <v>0</v>
      </c>
      <c r="M649" t="str" cm="1">
        <f t="array" ref="M6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49">
        <f>IF(Table1[[#This Row],[Winning Team]]="Home team",1,0)</f>
        <v>1</v>
      </c>
      <c r="O649" t="s">
        <v>45</v>
      </c>
      <c r="P649" t="str" cm="1">
        <f t="array" ref="P6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49">
        <v>98728</v>
      </c>
      <c r="R649">
        <v>1</v>
      </c>
      <c r="S649">
        <v>0</v>
      </c>
      <c r="T649" t="s">
        <v>568</v>
      </c>
      <c r="U649" t="s">
        <v>527</v>
      </c>
      <c r="V649" t="s">
        <v>578</v>
      </c>
    </row>
    <row r="650" spans="1:22" x14ac:dyDescent="0.3">
      <c r="A650">
        <v>1986</v>
      </c>
      <c r="B650" s="1">
        <v>31585</v>
      </c>
      <c r="C650">
        <v>12</v>
      </c>
      <c r="D650">
        <v>0</v>
      </c>
      <c r="E650" t="str">
        <f>_xlfn.CONCAT(Table1[[#This Row],[Time]],":",Table1[[#This Row],[Time to hours]])</f>
        <v>12:0</v>
      </c>
      <c r="F650" t="s">
        <v>1116</v>
      </c>
      <c r="G650" t="s">
        <v>102</v>
      </c>
      <c r="H650" t="s">
        <v>344</v>
      </c>
      <c r="I650" t="s">
        <v>345</v>
      </c>
      <c r="J650" t="s">
        <v>39</v>
      </c>
      <c r="K650">
        <v>2</v>
      </c>
      <c r="L650">
        <v>1</v>
      </c>
      <c r="M650" t="str" cm="1">
        <f t="array" ref="M6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0">
        <f>IF(Table1[[#This Row],[Winning Team]]="Home team",1,0)</f>
        <v>1</v>
      </c>
      <c r="O650" t="s">
        <v>153</v>
      </c>
      <c r="P650" t="str" cm="1">
        <f t="array" ref="P6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50">
        <v>114580</v>
      </c>
      <c r="R650">
        <v>0</v>
      </c>
      <c r="S650">
        <v>0</v>
      </c>
      <c r="T650" t="s">
        <v>586</v>
      </c>
      <c r="U650" t="s">
        <v>543</v>
      </c>
      <c r="V650" t="s">
        <v>506</v>
      </c>
    </row>
    <row r="651" spans="1:22" x14ac:dyDescent="0.3">
      <c r="A651">
        <v>1986</v>
      </c>
      <c r="B651" s="1">
        <v>31588</v>
      </c>
      <c r="C651">
        <v>16</v>
      </c>
      <c r="D651">
        <v>0</v>
      </c>
      <c r="E651" t="str">
        <f>_xlfn.CONCAT(Table1[[#This Row],[Time]],":",Table1[[#This Row],[Time to hours]])</f>
        <v>16:0</v>
      </c>
      <c r="F651" t="s">
        <v>1117</v>
      </c>
      <c r="G651" t="s">
        <v>50</v>
      </c>
      <c r="H651" t="s">
        <v>344</v>
      </c>
      <c r="I651" t="s">
        <v>345</v>
      </c>
      <c r="J651" t="s">
        <v>39</v>
      </c>
      <c r="K651">
        <v>2</v>
      </c>
      <c r="L651">
        <v>0</v>
      </c>
      <c r="M651" t="str" cm="1">
        <f t="array" ref="M6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1">
        <f>IF(Table1[[#This Row],[Winning Team]]="Home team",1,0)</f>
        <v>1</v>
      </c>
      <c r="O651" t="s">
        <v>25</v>
      </c>
      <c r="P651" t="str" cm="1">
        <f t="array" ref="P6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51">
        <v>114500</v>
      </c>
      <c r="R651">
        <v>0</v>
      </c>
      <c r="S651">
        <v>0</v>
      </c>
      <c r="T651" t="s">
        <v>581</v>
      </c>
      <c r="U651" t="s">
        <v>515</v>
      </c>
      <c r="V651" t="s">
        <v>566</v>
      </c>
    </row>
    <row r="652" spans="1:22" x14ac:dyDescent="0.3">
      <c r="A652">
        <v>1986</v>
      </c>
      <c r="B652" s="1">
        <v>31591</v>
      </c>
      <c r="C652">
        <v>12</v>
      </c>
      <c r="D652">
        <v>0</v>
      </c>
      <c r="E652" t="str">
        <f>_xlfn.CONCAT(Table1[[#This Row],[Time]],":",Table1[[#This Row],[Time to hours]])</f>
        <v>12:0</v>
      </c>
      <c r="F652" t="s">
        <v>1116</v>
      </c>
      <c r="G652" t="s">
        <v>104</v>
      </c>
      <c r="H652" t="s">
        <v>347</v>
      </c>
      <c r="I652" t="s">
        <v>348</v>
      </c>
      <c r="J652" t="s">
        <v>17</v>
      </c>
      <c r="K652">
        <v>4</v>
      </c>
      <c r="L652">
        <v>2</v>
      </c>
      <c r="M652" t="str" cm="1">
        <f t="array" ref="M6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2">
        <f>IF(Table1[[#This Row],[Winning Team]]="Home team",1,0)</f>
        <v>1</v>
      </c>
      <c r="O652" t="s">
        <v>25</v>
      </c>
      <c r="P652" t="str" cm="1">
        <f t="array" ref="P6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652">
        <v>21000</v>
      </c>
      <c r="R652">
        <v>0</v>
      </c>
      <c r="S652">
        <v>0</v>
      </c>
      <c r="T652" t="s">
        <v>550</v>
      </c>
      <c r="U652" t="s">
        <v>542</v>
      </c>
      <c r="V652" t="s">
        <v>568</v>
      </c>
    </row>
    <row r="653" spans="1:22" x14ac:dyDescent="0.3">
      <c r="A653">
        <v>1986</v>
      </c>
      <c r="B653" s="1">
        <v>31592</v>
      </c>
      <c r="C653">
        <v>12</v>
      </c>
      <c r="D653">
        <v>0</v>
      </c>
      <c r="E653" t="str">
        <f>_xlfn.CONCAT(Table1[[#This Row],[Time]],":",Table1[[#This Row],[Time to hours]])</f>
        <v>12:0</v>
      </c>
      <c r="F653" t="s">
        <v>1116</v>
      </c>
      <c r="G653" t="s">
        <v>51</v>
      </c>
      <c r="H653" t="s">
        <v>344</v>
      </c>
      <c r="I653" t="s">
        <v>345</v>
      </c>
      <c r="J653" t="s">
        <v>39</v>
      </c>
      <c r="K653">
        <v>3</v>
      </c>
      <c r="L653">
        <v>2</v>
      </c>
      <c r="M653" t="str" cm="1">
        <f t="array" ref="M6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3">
        <f>IF(Table1[[#This Row],[Winning Team]]="Home team",1,0)</f>
        <v>1</v>
      </c>
      <c r="O653" t="s">
        <v>202</v>
      </c>
      <c r="P653" t="str" cm="1">
        <f t="array" ref="P6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53">
        <v>114600</v>
      </c>
      <c r="R653">
        <v>1</v>
      </c>
      <c r="S653">
        <v>0</v>
      </c>
      <c r="T653" t="s">
        <v>583</v>
      </c>
      <c r="U653" t="s">
        <v>519</v>
      </c>
      <c r="V653" t="s">
        <v>543</v>
      </c>
    </row>
    <row r="654" spans="1:22" x14ac:dyDescent="0.3">
      <c r="A654">
        <v>1990</v>
      </c>
      <c r="B654" s="1">
        <v>33033</v>
      </c>
      <c r="C654">
        <v>21</v>
      </c>
      <c r="D654">
        <v>0</v>
      </c>
      <c r="E654" t="str">
        <f>_xlfn.CONCAT(Table1[[#This Row],[Time]],":",Table1[[#This Row],[Time to hours]])</f>
        <v>21:0</v>
      </c>
      <c r="F654" t="s">
        <v>1118</v>
      </c>
      <c r="G654" t="s">
        <v>430</v>
      </c>
      <c r="H654" t="s">
        <v>596</v>
      </c>
      <c r="I654" t="s">
        <v>92</v>
      </c>
      <c r="J654" t="s">
        <v>93</v>
      </c>
      <c r="K654">
        <v>1</v>
      </c>
      <c r="L654">
        <v>0</v>
      </c>
      <c r="M654" t="str" cm="1">
        <f t="array" ref="M6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4">
        <f>IF(Table1[[#This Row],[Winning Team]]="Home team",1,0)</f>
        <v>1</v>
      </c>
      <c r="O654" t="s">
        <v>55</v>
      </c>
      <c r="P654" t="str" cm="1">
        <f t="array" ref="P6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54">
        <v>73303</v>
      </c>
      <c r="R654">
        <v>0</v>
      </c>
      <c r="S654">
        <v>0</v>
      </c>
      <c r="T654" t="s">
        <v>597</v>
      </c>
      <c r="U654" t="s">
        <v>598</v>
      </c>
      <c r="V654" t="s">
        <v>566</v>
      </c>
    </row>
    <row r="655" spans="1:22" x14ac:dyDescent="0.3">
      <c r="A655">
        <v>1990</v>
      </c>
      <c r="B655" s="1">
        <v>33034</v>
      </c>
      <c r="C655">
        <v>21</v>
      </c>
      <c r="D655">
        <v>0</v>
      </c>
      <c r="E655" t="str">
        <f>_xlfn.CONCAT(Table1[[#This Row],[Time]],":",Table1[[#This Row],[Time to hours]])</f>
        <v>21:0</v>
      </c>
      <c r="F655" t="s">
        <v>1118</v>
      </c>
      <c r="G655" t="s">
        <v>540</v>
      </c>
      <c r="H655" t="s">
        <v>603</v>
      </c>
      <c r="I655" t="s">
        <v>54</v>
      </c>
      <c r="J655" t="s">
        <v>31</v>
      </c>
      <c r="K655">
        <v>2</v>
      </c>
      <c r="L655">
        <v>1</v>
      </c>
      <c r="M655" t="str" cm="1">
        <f t="array" ref="M6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5">
        <f>IF(Table1[[#This Row],[Winning Team]]="Home team",1,0)</f>
        <v>1</v>
      </c>
      <c r="O655" t="s">
        <v>75</v>
      </c>
      <c r="P655" t="str" cm="1">
        <f t="array" ref="P6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55">
        <v>62628</v>
      </c>
      <c r="R655">
        <v>1</v>
      </c>
      <c r="S655">
        <v>0</v>
      </c>
      <c r="T655" t="s">
        <v>604</v>
      </c>
      <c r="U655" t="s">
        <v>473</v>
      </c>
      <c r="V655" t="s">
        <v>605</v>
      </c>
    </row>
    <row r="656" spans="1:22" x14ac:dyDescent="0.3">
      <c r="A656">
        <v>1990</v>
      </c>
      <c r="B656" s="1">
        <v>33034</v>
      </c>
      <c r="C656">
        <v>21</v>
      </c>
      <c r="D656">
        <v>0</v>
      </c>
      <c r="E656" t="str">
        <f>_xlfn.CONCAT(Table1[[#This Row],[Time]],":",Table1[[#This Row],[Time to hours]])</f>
        <v>21:0</v>
      </c>
      <c r="F656" t="s">
        <v>1118</v>
      </c>
      <c r="G656" t="s">
        <v>544</v>
      </c>
      <c r="H656" t="s">
        <v>589</v>
      </c>
      <c r="I656" t="s">
        <v>67</v>
      </c>
      <c r="J656" t="s">
        <v>202</v>
      </c>
      <c r="K656">
        <v>4</v>
      </c>
      <c r="L656">
        <v>1</v>
      </c>
      <c r="M656" t="str" cm="1">
        <f t="array" ref="M6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6">
        <f>IF(Table1[[#This Row],[Winning Team]]="Home team",1,0)</f>
        <v>1</v>
      </c>
      <c r="O656" t="s">
        <v>30</v>
      </c>
      <c r="P656" t="str" cm="1">
        <f t="array" ref="P6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56">
        <v>74765</v>
      </c>
      <c r="R656">
        <v>2</v>
      </c>
      <c r="S656">
        <v>0</v>
      </c>
      <c r="T656" t="s">
        <v>606</v>
      </c>
      <c r="U656" t="s">
        <v>607</v>
      </c>
      <c r="V656" t="s">
        <v>591</v>
      </c>
    </row>
    <row r="657" spans="1:22" x14ac:dyDescent="0.3">
      <c r="A657">
        <v>1990</v>
      </c>
      <c r="B657" s="1">
        <v>33035</v>
      </c>
      <c r="C657">
        <v>17</v>
      </c>
      <c r="D657">
        <v>0</v>
      </c>
      <c r="E657" t="str">
        <f>_xlfn.CONCAT(Table1[[#This Row],[Time]],":",Table1[[#This Row],[Time to hours]])</f>
        <v>17:0</v>
      </c>
      <c r="F657" t="s">
        <v>1117</v>
      </c>
      <c r="G657" t="s">
        <v>540</v>
      </c>
      <c r="H657" t="s">
        <v>85</v>
      </c>
      <c r="I657" t="s">
        <v>86</v>
      </c>
      <c r="J657" t="s">
        <v>608</v>
      </c>
      <c r="K657">
        <v>1</v>
      </c>
      <c r="L657">
        <v>0</v>
      </c>
      <c r="M657" t="str" cm="1">
        <f t="array" ref="M6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7">
        <f>IF(Table1[[#This Row],[Winning Team]]="Home team",1,0)</f>
        <v>1</v>
      </c>
      <c r="O657" t="s">
        <v>191</v>
      </c>
      <c r="P657" t="str" cm="1">
        <f t="array" ref="P6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Costa Rica</v>
      </c>
      <c r="Q657">
        <v>30867</v>
      </c>
      <c r="R657">
        <v>0</v>
      </c>
      <c r="S657">
        <v>0</v>
      </c>
      <c r="T657" t="s">
        <v>609</v>
      </c>
      <c r="U657" t="s">
        <v>610</v>
      </c>
      <c r="V657" t="s">
        <v>611</v>
      </c>
    </row>
    <row r="658" spans="1:22" x14ac:dyDescent="0.3">
      <c r="A658">
        <v>1990</v>
      </c>
      <c r="B658" s="1">
        <v>33036</v>
      </c>
      <c r="C658">
        <v>17</v>
      </c>
      <c r="D658">
        <v>0</v>
      </c>
      <c r="E658" t="str">
        <f>_xlfn.CONCAT(Table1[[#This Row],[Time]],":",Table1[[#This Row],[Time to hours]])</f>
        <v>17:0</v>
      </c>
      <c r="F658" t="s">
        <v>1117</v>
      </c>
      <c r="G658" t="s">
        <v>572</v>
      </c>
      <c r="H658" t="s">
        <v>615</v>
      </c>
      <c r="I658" t="s">
        <v>616</v>
      </c>
      <c r="J658" t="s">
        <v>25</v>
      </c>
      <c r="K658">
        <v>2</v>
      </c>
      <c r="L658">
        <v>0</v>
      </c>
      <c r="M658" t="str" cm="1">
        <f t="array" ref="M6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8">
        <f>IF(Table1[[#This Row],[Winning Team]]="Home team",1,0)</f>
        <v>1</v>
      </c>
      <c r="O658" t="s">
        <v>206</v>
      </c>
      <c r="P658" t="str" cm="1">
        <f t="array" ref="P6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58">
        <v>32790</v>
      </c>
      <c r="R658">
        <v>0</v>
      </c>
      <c r="S658">
        <v>0</v>
      </c>
      <c r="T658" t="s">
        <v>590</v>
      </c>
      <c r="U658" t="s">
        <v>582</v>
      </c>
      <c r="V658" t="s">
        <v>550</v>
      </c>
    </row>
    <row r="659" spans="1:22" x14ac:dyDescent="0.3">
      <c r="A659">
        <v>1990</v>
      </c>
      <c r="B659" s="1">
        <v>33037</v>
      </c>
      <c r="C659">
        <v>21</v>
      </c>
      <c r="D659">
        <v>0</v>
      </c>
      <c r="E659" t="str">
        <f>_xlfn.CONCAT(Table1[[#This Row],[Time]],":",Table1[[#This Row],[Time to hours]])</f>
        <v>21:0</v>
      </c>
      <c r="F659" t="s">
        <v>1118</v>
      </c>
      <c r="G659" t="s">
        <v>429</v>
      </c>
      <c r="H659" t="s">
        <v>623</v>
      </c>
      <c r="I659" t="s">
        <v>60</v>
      </c>
      <c r="J659" t="s">
        <v>39</v>
      </c>
      <c r="K659">
        <v>2</v>
      </c>
      <c r="L659">
        <v>0</v>
      </c>
      <c r="M659" t="str" cm="1">
        <f t="array" ref="M6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59">
        <f>IF(Table1[[#This Row],[Winning Team]]="Home team",1,0)</f>
        <v>1</v>
      </c>
      <c r="O659" t="s">
        <v>229</v>
      </c>
      <c r="P659" t="str" cm="1">
        <f t="array" ref="P6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59">
        <v>55759</v>
      </c>
      <c r="R659">
        <v>1</v>
      </c>
      <c r="S659">
        <v>0</v>
      </c>
      <c r="T659" t="s">
        <v>519</v>
      </c>
      <c r="U659" t="s">
        <v>597</v>
      </c>
      <c r="V659" t="s">
        <v>568</v>
      </c>
    </row>
    <row r="660" spans="1:22" x14ac:dyDescent="0.3">
      <c r="A660">
        <v>1990</v>
      </c>
      <c r="B660" s="1">
        <v>33038</v>
      </c>
      <c r="C660">
        <v>17</v>
      </c>
      <c r="D660">
        <v>0</v>
      </c>
      <c r="E660" t="str">
        <f>_xlfn.CONCAT(Table1[[#This Row],[Time]],":",Table1[[#This Row],[Time to hours]])</f>
        <v>17:0</v>
      </c>
      <c r="F660" t="s">
        <v>1117</v>
      </c>
      <c r="G660" t="s">
        <v>429</v>
      </c>
      <c r="H660" t="s">
        <v>592</v>
      </c>
      <c r="I660" t="s">
        <v>593</v>
      </c>
      <c r="J660" t="s">
        <v>481</v>
      </c>
      <c r="K660">
        <v>2</v>
      </c>
      <c r="L660">
        <v>1</v>
      </c>
      <c r="M660" t="str" cm="1">
        <f t="array" ref="M6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0">
        <f>IF(Table1[[#This Row],[Winning Team]]="Home team",1,0)</f>
        <v>1</v>
      </c>
      <c r="O660" t="s">
        <v>36</v>
      </c>
      <c r="P660" t="str" cm="1">
        <f t="array" ref="P6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Cameroon</v>
      </c>
      <c r="Q660">
        <v>38687</v>
      </c>
      <c r="R660">
        <v>0</v>
      </c>
      <c r="S660">
        <v>0</v>
      </c>
      <c r="T660" t="s">
        <v>542</v>
      </c>
      <c r="U660" t="s">
        <v>566</v>
      </c>
      <c r="V660" t="s">
        <v>598</v>
      </c>
    </row>
    <row r="661" spans="1:22" x14ac:dyDescent="0.3">
      <c r="A661">
        <v>1990</v>
      </c>
      <c r="B661" s="1">
        <v>33038</v>
      </c>
      <c r="C661">
        <v>17</v>
      </c>
      <c r="D661">
        <v>0</v>
      </c>
      <c r="E661" t="str">
        <f>_xlfn.CONCAT(Table1[[#This Row],[Time]],":",Table1[[#This Row],[Time to hours]])</f>
        <v>17:0</v>
      </c>
      <c r="F661" t="s">
        <v>1117</v>
      </c>
      <c r="G661" t="s">
        <v>544</v>
      </c>
      <c r="H661" t="s">
        <v>594</v>
      </c>
      <c r="I661" t="s">
        <v>74</v>
      </c>
      <c r="J661" t="s">
        <v>30</v>
      </c>
      <c r="K661">
        <v>1</v>
      </c>
      <c r="L661">
        <v>0</v>
      </c>
      <c r="M661" t="str" cm="1">
        <f t="array" ref="M6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1">
        <f>IF(Table1[[#This Row],[Winning Team]]="Home team",1,0)</f>
        <v>1</v>
      </c>
      <c r="O661" t="s">
        <v>273</v>
      </c>
      <c r="P661" t="str" cm="1">
        <f t="array" ref="P6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661">
        <v>32257</v>
      </c>
      <c r="R661">
        <v>0</v>
      </c>
      <c r="S661">
        <v>0</v>
      </c>
      <c r="T661" t="s">
        <v>549</v>
      </c>
      <c r="U661" t="s">
        <v>605</v>
      </c>
      <c r="V661" t="s">
        <v>624</v>
      </c>
    </row>
    <row r="662" spans="1:22" x14ac:dyDescent="0.3">
      <c r="A662">
        <v>1990</v>
      </c>
      <c r="B662" s="1">
        <v>33038</v>
      </c>
      <c r="C662">
        <v>21</v>
      </c>
      <c r="D662">
        <v>0</v>
      </c>
      <c r="E662" t="str">
        <f>_xlfn.CONCAT(Table1[[#This Row],[Time]],":",Table1[[#This Row],[Time to hours]])</f>
        <v>21:0</v>
      </c>
      <c r="F662" t="s">
        <v>1118</v>
      </c>
      <c r="G662" t="s">
        <v>430</v>
      </c>
      <c r="H662" t="s">
        <v>596</v>
      </c>
      <c r="I662" t="s">
        <v>92</v>
      </c>
      <c r="J662" t="s">
        <v>93</v>
      </c>
      <c r="K662">
        <v>1</v>
      </c>
      <c r="L662">
        <v>0</v>
      </c>
      <c r="M662" t="str" cm="1">
        <f t="array" ref="M6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2">
        <f>IF(Table1[[#This Row],[Winning Team]]="Home team",1,0)</f>
        <v>1</v>
      </c>
      <c r="O662" t="s">
        <v>24</v>
      </c>
      <c r="P662" t="str" cm="1">
        <f t="array" ref="P6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62">
        <v>73423</v>
      </c>
      <c r="R662">
        <v>1</v>
      </c>
      <c r="S662">
        <v>0</v>
      </c>
      <c r="T662" t="s">
        <v>538</v>
      </c>
      <c r="U662" t="s">
        <v>510</v>
      </c>
      <c r="V662" t="s">
        <v>543</v>
      </c>
    </row>
    <row r="663" spans="1:22" x14ac:dyDescent="0.3">
      <c r="A663">
        <v>1990</v>
      </c>
      <c r="B663" s="1">
        <v>33039</v>
      </c>
      <c r="C663">
        <v>21</v>
      </c>
      <c r="D663">
        <v>0</v>
      </c>
      <c r="E663" t="str">
        <f>_xlfn.CONCAT(Table1[[#This Row],[Time]],":",Table1[[#This Row],[Time to hours]])</f>
        <v>21:0</v>
      </c>
      <c r="F663" t="s">
        <v>1118</v>
      </c>
      <c r="G663" t="s">
        <v>544</v>
      </c>
      <c r="H663" t="s">
        <v>589</v>
      </c>
      <c r="I663" t="s">
        <v>67</v>
      </c>
      <c r="J663" t="s">
        <v>202</v>
      </c>
      <c r="K663">
        <v>5</v>
      </c>
      <c r="L663">
        <v>1</v>
      </c>
      <c r="M663" t="str" cm="1">
        <f t="array" ref="M6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3">
        <f>IF(Table1[[#This Row],[Winning Team]]="Home team",1,0)</f>
        <v>1</v>
      </c>
      <c r="O663" t="s">
        <v>595</v>
      </c>
      <c r="P663" t="str" cm="1">
        <f t="array" ref="P6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63">
        <v>71169</v>
      </c>
      <c r="R663">
        <v>2</v>
      </c>
      <c r="S663">
        <v>0</v>
      </c>
      <c r="T663" t="s">
        <v>622</v>
      </c>
      <c r="U663" t="s">
        <v>584</v>
      </c>
      <c r="V663" t="s">
        <v>627</v>
      </c>
    </row>
    <row r="664" spans="1:22" x14ac:dyDescent="0.3">
      <c r="A664">
        <v>1990</v>
      </c>
      <c r="B664" s="1">
        <v>33040</v>
      </c>
      <c r="C664">
        <v>17</v>
      </c>
      <c r="D664">
        <v>0</v>
      </c>
      <c r="E664" t="str">
        <f>_xlfn.CONCAT(Table1[[#This Row],[Time]],":",Table1[[#This Row],[Time to hours]])</f>
        <v>17:0</v>
      </c>
      <c r="F664" t="s">
        <v>1117</v>
      </c>
      <c r="G664" t="s">
        <v>540</v>
      </c>
      <c r="H664" t="s">
        <v>603</v>
      </c>
      <c r="I664" t="s">
        <v>54</v>
      </c>
      <c r="J664" t="s">
        <v>31</v>
      </c>
      <c r="K664">
        <v>1</v>
      </c>
      <c r="L664">
        <v>0</v>
      </c>
      <c r="M664" t="str" cm="1">
        <f t="array" ref="M6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4">
        <f>IF(Table1[[#This Row],[Winning Team]]="Home team",1,0)</f>
        <v>1</v>
      </c>
      <c r="O664" t="s">
        <v>608</v>
      </c>
      <c r="P664" t="str" cm="1">
        <f t="array" ref="P6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64">
        <v>58007</v>
      </c>
      <c r="R664">
        <v>1</v>
      </c>
      <c r="S664">
        <v>0</v>
      </c>
      <c r="T664" t="s">
        <v>605</v>
      </c>
      <c r="U664" t="s">
        <v>624</v>
      </c>
      <c r="V664" t="s">
        <v>607</v>
      </c>
    </row>
    <row r="665" spans="1:22" x14ac:dyDescent="0.3">
      <c r="A665">
        <v>1990</v>
      </c>
      <c r="B665" s="1">
        <v>33041</v>
      </c>
      <c r="C665">
        <v>21</v>
      </c>
      <c r="D665">
        <v>0</v>
      </c>
      <c r="E665" t="str">
        <f>_xlfn.CONCAT(Table1[[#This Row],[Time]],":",Table1[[#This Row],[Time to hours]])</f>
        <v>21:0</v>
      </c>
      <c r="F665" t="s">
        <v>1118</v>
      </c>
      <c r="G665" t="s">
        <v>572</v>
      </c>
      <c r="H665" t="s">
        <v>615</v>
      </c>
      <c r="I665" t="s">
        <v>616</v>
      </c>
      <c r="J665" t="s">
        <v>25</v>
      </c>
      <c r="K665">
        <v>3</v>
      </c>
      <c r="L665">
        <v>1</v>
      </c>
      <c r="M665" t="str" cm="1">
        <f t="array" ref="M6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5">
        <f>IF(Table1[[#This Row],[Winning Team]]="Home team",1,0)</f>
        <v>1</v>
      </c>
      <c r="O665" t="s">
        <v>47</v>
      </c>
      <c r="P665" t="str" cm="1">
        <f t="array" ref="P6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65">
        <v>33759</v>
      </c>
      <c r="R665">
        <v>2</v>
      </c>
      <c r="S665">
        <v>0</v>
      </c>
      <c r="T665" t="s">
        <v>577</v>
      </c>
      <c r="U665" t="s">
        <v>606</v>
      </c>
      <c r="V665" t="s">
        <v>622</v>
      </c>
    </row>
    <row r="666" spans="1:22" x14ac:dyDescent="0.3">
      <c r="A666">
        <v>1990</v>
      </c>
      <c r="B666" s="1">
        <v>33043</v>
      </c>
      <c r="C666">
        <v>17</v>
      </c>
      <c r="D666">
        <v>0</v>
      </c>
      <c r="E666" t="str">
        <f>_xlfn.CONCAT(Table1[[#This Row],[Time]],":",Table1[[#This Row],[Time to hours]])</f>
        <v>17:0</v>
      </c>
      <c r="F666" t="s">
        <v>1117</v>
      </c>
      <c r="G666" t="s">
        <v>544</v>
      </c>
      <c r="H666" t="s">
        <v>594</v>
      </c>
      <c r="I666" t="s">
        <v>74</v>
      </c>
      <c r="J666" t="s">
        <v>30</v>
      </c>
      <c r="K666">
        <v>4</v>
      </c>
      <c r="L666">
        <v>1</v>
      </c>
      <c r="M666" t="str" cm="1">
        <f t="array" ref="M6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6">
        <f>IF(Table1[[#This Row],[Winning Team]]="Home team",1,0)</f>
        <v>1</v>
      </c>
      <c r="O666" t="s">
        <v>595</v>
      </c>
      <c r="P666" t="str" cm="1">
        <f t="array" ref="P6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666">
        <v>27833</v>
      </c>
      <c r="R666">
        <v>2</v>
      </c>
      <c r="S666">
        <v>1</v>
      </c>
      <c r="T666" t="s">
        <v>584</v>
      </c>
      <c r="U666" t="s">
        <v>606</v>
      </c>
      <c r="V666" t="s">
        <v>473</v>
      </c>
    </row>
    <row r="667" spans="1:22" x14ac:dyDescent="0.3">
      <c r="A667">
        <v>1990</v>
      </c>
      <c r="B667" s="1">
        <v>33043</v>
      </c>
      <c r="C667">
        <v>21</v>
      </c>
      <c r="D667">
        <v>0</v>
      </c>
      <c r="E667" t="str">
        <f>_xlfn.CONCAT(Table1[[#This Row],[Time]],":",Table1[[#This Row],[Time to hours]])</f>
        <v>21:0</v>
      </c>
      <c r="F667" t="s">
        <v>1118</v>
      </c>
      <c r="G667" t="s">
        <v>430</v>
      </c>
      <c r="H667" t="s">
        <v>596</v>
      </c>
      <c r="I667" t="s">
        <v>92</v>
      </c>
      <c r="J667" t="s">
        <v>93</v>
      </c>
      <c r="K667">
        <v>2</v>
      </c>
      <c r="L667">
        <v>0</v>
      </c>
      <c r="M667" t="str" cm="1">
        <f t="array" ref="M6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7">
        <f>IF(Table1[[#This Row],[Winning Team]]="Home team",1,0)</f>
        <v>1</v>
      </c>
      <c r="O667" t="s">
        <v>99</v>
      </c>
      <c r="P667" t="str" cm="1">
        <f t="array" ref="P6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67">
        <v>73303</v>
      </c>
      <c r="R667">
        <v>1</v>
      </c>
      <c r="S667">
        <v>0</v>
      </c>
      <c r="T667" t="s">
        <v>559</v>
      </c>
      <c r="U667" t="s">
        <v>601</v>
      </c>
      <c r="V667" t="s">
        <v>625</v>
      </c>
    </row>
    <row r="668" spans="1:22" x14ac:dyDescent="0.3">
      <c r="A668">
        <v>1990</v>
      </c>
      <c r="B668" s="1">
        <v>33043</v>
      </c>
      <c r="C668">
        <v>21</v>
      </c>
      <c r="D668">
        <v>0</v>
      </c>
      <c r="E668" t="str">
        <f>_xlfn.CONCAT(Table1[[#This Row],[Time]],":",Table1[[#This Row],[Time to hours]])</f>
        <v>21:0</v>
      </c>
      <c r="F668" t="s">
        <v>1118</v>
      </c>
      <c r="G668" t="s">
        <v>430</v>
      </c>
      <c r="H668" t="s">
        <v>599</v>
      </c>
      <c r="I668" t="s">
        <v>80</v>
      </c>
      <c r="J668" t="s">
        <v>55</v>
      </c>
      <c r="K668">
        <v>2</v>
      </c>
      <c r="L668">
        <v>1</v>
      </c>
      <c r="M668" t="str" cm="1">
        <f t="array" ref="M6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8">
        <f>IF(Table1[[#This Row],[Winning Team]]="Home team",1,0)</f>
        <v>1</v>
      </c>
      <c r="O668" t="s">
        <v>24</v>
      </c>
      <c r="P668" t="str" cm="1">
        <f t="array" ref="P6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Austria</v>
      </c>
      <c r="Q668">
        <v>34857</v>
      </c>
      <c r="R668">
        <v>0</v>
      </c>
      <c r="S668">
        <v>0</v>
      </c>
      <c r="T668" t="s">
        <v>568</v>
      </c>
      <c r="U668" t="s">
        <v>626</v>
      </c>
      <c r="V668" t="s">
        <v>564</v>
      </c>
    </row>
    <row r="669" spans="1:22" x14ac:dyDescent="0.3">
      <c r="A669">
        <v>1990</v>
      </c>
      <c r="B669" s="1">
        <v>33044</v>
      </c>
      <c r="C669">
        <v>21</v>
      </c>
      <c r="D669">
        <v>0</v>
      </c>
      <c r="E669" t="str">
        <f>_xlfn.CONCAT(Table1[[#This Row],[Time]],":",Table1[[#This Row],[Time to hours]])</f>
        <v>21:0</v>
      </c>
      <c r="F669" t="s">
        <v>1118</v>
      </c>
      <c r="G669" t="s">
        <v>540</v>
      </c>
      <c r="H669" t="s">
        <v>603</v>
      </c>
      <c r="I669" t="s">
        <v>54</v>
      </c>
      <c r="J669" t="s">
        <v>31</v>
      </c>
      <c r="K669">
        <v>1</v>
      </c>
      <c r="L669">
        <v>0</v>
      </c>
      <c r="M669" t="str" cm="1">
        <f t="array" ref="M6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69">
        <f>IF(Table1[[#This Row],[Winning Team]]="Home team",1,0)</f>
        <v>1</v>
      </c>
      <c r="O669" t="s">
        <v>191</v>
      </c>
      <c r="P669" t="str" cm="1">
        <f t="array" ref="P6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69">
        <v>62502</v>
      </c>
      <c r="R669">
        <v>0</v>
      </c>
      <c r="S669">
        <v>0</v>
      </c>
      <c r="T669" t="s">
        <v>621</v>
      </c>
      <c r="U669" t="s">
        <v>591</v>
      </c>
      <c r="V669" t="s">
        <v>577</v>
      </c>
    </row>
    <row r="670" spans="1:22" x14ac:dyDescent="0.3">
      <c r="A670">
        <v>1990</v>
      </c>
      <c r="B670" s="1">
        <v>33045</v>
      </c>
      <c r="C670">
        <v>21</v>
      </c>
      <c r="D670">
        <v>0</v>
      </c>
      <c r="E670" t="str">
        <f>_xlfn.CONCAT(Table1[[#This Row],[Time]],":",Table1[[#This Row],[Time to hours]])</f>
        <v>21:0</v>
      </c>
      <c r="F670" t="s">
        <v>1118</v>
      </c>
      <c r="G670" t="s">
        <v>555</v>
      </c>
      <c r="H670" t="s">
        <v>612</v>
      </c>
      <c r="I670" t="s">
        <v>613</v>
      </c>
      <c r="J670" t="s">
        <v>153</v>
      </c>
      <c r="K670">
        <v>1</v>
      </c>
      <c r="L670">
        <v>0</v>
      </c>
      <c r="M670" t="str" cm="1">
        <f t="array" ref="M6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0">
        <f>IF(Table1[[#This Row],[Winning Team]]="Home team",1,0)</f>
        <v>1</v>
      </c>
      <c r="O670" t="s">
        <v>62</v>
      </c>
      <c r="P670" t="str" cm="1">
        <f t="array" ref="P6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70">
        <v>34959</v>
      </c>
      <c r="R670">
        <v>0</v>
      </c>
      <c r="S670">
        <v>0</v>
      </c>
      <c r="T670" t="s">
        <v>600</v>
      </c>
      <c r="U670" t="s">
        <v>543</v>
      </c>
      <c r="V670" t="s">
        <v>538</v>
      </c>
    </row>
    <row r="671" spans="1:22" x14ac:dyDescent="0.3">
      <c r="A671">
        <v>1990</v>
      </c>
      <c r="B671" s="1">
        <v>33047</v>
      </c>
      <c r="C671">
        <v>17</v>
      </c>
      <c r="D671">
        <v>0</v>
      </c>
      <c r="E671" t="str">
        <f>_xlfn.CONCAT(Table1[[#This Row],[Time]],":",Table1[[#This Row],[Time to hours]])</f>
        <v>17:0</v>
      </c>
      <c r="F671" t="s">
        <v>1117</v>
      </c>
      <c r="G671" t="s">
        <v>588</v>
      </c>
      <c r="H671" t="s">
        <v>623</v>
      </c>
      <c r="I671" t="s">
        <v>60</v>
      </c>
      <c r="J671" t="s">
        <v>481</v>
      </c>
      <c r="K671">
        <v>2</v>
      </c>
      <c r="L671">
        <v>1</v>
      </c>
      <c r="M671" t="str" cm="1">
        <f t="array" ref="M6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1">
        <f>IF(Table1[[#This Row],[Winning Team]]="Home team",1,0)</f>
        <v>1</v>
      </c>
      <c r="O671" t="s">
        <v>273</v>
      </c>
      <c r="P671" t="str" cm="1">
        <f t="array" ref="P6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Cameroon</v>
      </c>
      <c r="Q671">
        <v>50026</v>
      </c>
      <c r="R671">
        <v>0</v>
      </c>
      <c r="S671">
        <v>0</v>
      </c>
      <c r="T671" t="s">
        <v>604</v>
      </c>
      <c r="U671" t="s">
        <v>568</v>
      </c>
      <c r="V671" t="s">
        <v>543</v>
      </c>
    </row>
    <row r="672" spans="1:22" x14ac:dyDescent="0.3">
      <c r="A672">
        <v>1990</v>
      </c>
      <c r="B672" s="1">
        <v>33047</v>
      </c>
      <c r="C672">
        <v>21</v>
      </c>
      <c r="D672">
        <v>0</v>
      </c>
      <c r="E672" t="str">
        <f>_xlfn.CONCAT(Table1[[#This Row],[Time]],":",Table1[[#This Row],[Time to hours]])</f>
        <v>21:0</v>
      </c>
      <c r="F672" t="s">
        <v>1118</v>
      </c>
      <c r="G672" t="s">
        <v>588</v>
      </c>
      <c r="H672" t="s">
        <v>592</v>
      </c>
      <c r="I672" t="s">
        <v>593</v>
      </c>
      <c r="J672" t="s">
        <v>99</v>
      </c>
      <c r="K672">
        <v>4</v>
      </c>
      <c r="L672">
        <v>1</v>
      </c>
      <c r="M672" t="str" cm="1">
        <f t="array" ref="M6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2">
        <f>IF(Table1[[#This Row],[Winning Team]]="Home team",1,0)</f>
        <v>1</v>
      </c>
      <c r="O672" t="s">
        <v>608</v>
      </c>
      <c r="P672" t="str" cm="1">
        <f t="array" ref="P6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Czechoslovakia</v>
      </c>
      <c r="Q672">
        <v>47673</v>
      </c>
      <c r="R672">
        <v>1</v>
      </c>
      <c r="S672">
        <v>0</v>
      </c>
      <c r="T672" t="s">
        <v>577</v>
      </c>
      <c r="U672" t="s">
        <v>598</v>
      </c>
      <c r="V672" t="s">
        <v>632</v>
      </c>
    </row>
    <row r="673" spans="1:22" x14ac:dyDescent="0.3">
      <c r="A673">
        <v>1990</v>
      </c>
      <c r="B673" s="1">
        <v>33048</v>
      </c>
      <c r="C673">
        <v>21</v>
      </c>
      <c r="D673">
        <v>0</v>
      </c>
      <c r="E673" t="str">
        <f>_xlfn.CONCAT(Table1[[#This Row],[Time]],":",Table1[[#This Row],[Time to hours]])</f>
        <v>21:0</v>
      </c>
      <c r="F673" t="s">
        <v>1118</v>
      </c>
      <c r="G673" t="s">
        <v>588</v>
      </c>
      <c r="H673" t="s">
        <v>589</v>
      </c>
      <c r="I673" t="s">
        <v>67</v>
      </c>
      <c r="J673" t="s">
        <v>202</v>
      </c>
      <c r="K673">
        <v>2</v>
      </c>
      <c r="L673">
        <v>1</v>
      </c>
      <c r="M673" t="str" cm="1">
        <f t="array" ref="M6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3">
        <f>IF(Table1[[#This Row],[Winning Team]]="Home team",1,0)</f>
        <v>1</v>
      </c>
      <c r="O673" t="s">
        <v>69</v>
      </c>
      <c r="P673" t="str" cm="1">
        <f t="array" ref="P6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73">
        <v>74559</v>
      </c>
      <c r="R673">
        <v>0</v>
      </c>
      <c r="S673">
        <v>0</v>
      </c>
      <c r="T673" t="s">
        <v>609</v>
      </c>
      <c r="U673" t="s">
        <v>611</v>
      </c>
      <c r="V673" t="s">
        <v>590</v>
      </c>
    </row>
    <row r="674" spans="1:22" x14ac:dyDescent="0.3">
      <c r="A674">
        <v>1990</v>
      </c>
      <c r="B674" s="1">
        <v>33049</v>
      </c>
      <c r="C674">
        <v>21</v>
      </c>
      <c r="D674">
        <v>0</v>
      </c>
      <c r="E674" t="str">
        <f>_xlfn.CONCAT(Table1[[#This Row],[Time]],":",Table1[[#This Row],[Time to hours]])</f>
        <v>21:0</v>
      </c>
      <c r="F674" t="s">
        <v>1118</v>
      </c>
      <c r="G674" t="s">
        <v>588</v>
      </c>
      <c r="H674" t="s">
        <v>596</v>
      </c>
      <c r="I674" t="s">
        <v>92</v>
      </c>
      <c r="J674" t="s">
        <v>93</v>
      </c>
      <c r="K674">
        <v>2</v>
      </c>
      <c r="L674">
        <v>0</v>
      </c>
      <c r="M674" t="str" cm="1">
        <f t="array" ref="M6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4">
        <f>IF(Table1[[#This Row],[Winning Team]]="Home team",1,0)</f>
        <v>1</v>
      </c>
      <c r="O674" t="s">
        <v>47</v>
      </c>
      <c r="P674" t="str" cm="1">
        <f t="array" ref="P6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74">
        <v>73303</v>
      </c>
      <c r="R674">
        <v>0</v>
      </c>
      <c r="S674">
        <v>0</v>
      </c>
      <c r="T674" t="s">
        <v>550</v>
      </c>
      <c r="U674" t="s">
        <v>600</v>
      </c>
      <c r="V674" t="s">
        <v>564</v>
      </c>
    </row>
    <row r="675" spans="1:22" x14ac:dyDescent="0.3">
      <c r="A675">
        <v>1990</v>
      </c>
      <c r="B675" s="1">
        <v>33050</v>
      </c>
      <c r="C675">
        <v>21</v>
      </c>
      <c r="D675">
        <v>0</v>
      </c>
      <c r="E675" t="str">
        <f>_xlfn.CONCAT(Table1[[#This Row],[Time]],":",Table1[[#This Row],[Time to hours]])</f>
        <v>21:0</v>
      </c>
      <c r="F675" t="s">
        <v>1118</v>
      </c>
      <c r="G675" t="s">
        <v>588</v>
      </c>
      <c r="H675" t="s">
        <v>594</v>
      </c>
      <c r="I675" t="s">
        <v>74</v>
      </c>
      <c r="J675" t="s">
        <v>153</v>
      </c>
      <c r="K675">
        <v>1</v>
      </c>
      <c r="L675">
        <v>0</v>
      </c>
      <c r="M675" t="str" cm="1">
        <f t="array" ref="M6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5">
        <f>IF(Table1[[#This Row],[Winning Team]]="Home team",1,0)</f>
        <v>1</v>
      </c>
      <c r="O675" t="s">
        <v>25</v>
      </c>
      <c r="P675" t="str" cm="1">
        <f t="array" ref="P6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75">
        <v>34520</v>
      </c>
      <c r="R675">
        <v>0</v>
      </c>
      <c r="S675">
        <v>0</v>
      </c>
      <c r="T675" t="s">
        <v>606</v>
      </c>
      <c r="U675" t="s">
        <v>621</v>
      </c>
      <c r="V675" t="s">
        <v>584</v>
      </c>
    </row>
    <row r="676" spans="1:22" x14ac:dyDescent="0.3">
      <c r="A676">
        <v>1990</v>
      </c>
      <c r="B676" s="1">
        <v>33054</v>
      </c>
      <c r="C676">
        <v>21</v>
      </c>
      <c r="D676">
        <v>0</v>
      </c>
      <c r="E676" t="str">
        <f>_xlfn.CONCAT(Table1[[#This Row],[Time]],":",Table1[[#This Row],[Time to hours]])</f>
        <v>21:0</v>
      </c>
      <c r="F676" t="s">
        <v>1118</v>
      </c>
      <c r="G676" t="s">
        <v>102</v>
      </c>
      <c r="H676" t="s">
        <v>596</v>
      </c>
      <c r="I676" t="s">
        <v>92</v>
      </c>
      <c r="J676" t="s">
        <v>93</v>
      </c>
      <c r="K676">
        <v>1</v>
      </c>
      <c r="L676">
        <v>0</v>
      </c>
      <c r="M676" t="str" cm="1">
        <f t="array" ref="M6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6">
        <f>IF(Table1[[#This Row],[Winning Team]]="Home team",1,0)</f>
        <v>1</v>
      </c>
      <c r="O676" t="s">
        <v>614</v>
      </c>
      <c r="P676" t="str" cm="1">
        <f t="array" ref="P6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76">
        <v>73303</v>
      </c>
      <c r="R676">
        <v>1</v>
      </c>
      <c r="S676">
        <v>0</v>
      </c>
      <c r="T676" t="s">
        <v>566</v>
      </c>
      <c r="U676" t="s">
        <v>598</v>
      </c>
      <c r="V676" t="s">
        <v>543</v>
      </c>
    </row>
    <row r="677" spans="1:22" x14ac:dyDescent="0.3">
      <c r="A677">
        <v>1990</v>
      </c>
      <c r="B677" s="1">
        <v>33055</v>
      </c>
      <c r="C677">
        <v>17</v>
      </c>
      <c r="D677">
        <v>0</v>
      </c>
      <c r="E677" t="str">
        <f>_xlfn.CONCAT(Table1[[#This Row],[Time]],":",Table1[[#This Row],[Time to hours]])</f>
        <v>17:0</v>
      </c>
      <c r="F677" t="s">
        <v>1117</v>
      </c>
      <c r="G677" t="s">
        <v>102</v>
      </c>
      <c r="H677" t="s">
        <v>589</v>
      </c>
      <c r="I677" t="s">
        <v>67</v>
      </c>
      <c r="J677" t="s">
        <v>202</v>
      </c>
      <c r="K677">
        <v>1</v>
      </c>
      <c r="L677">
        <v>0</v>
      </c>
      <c r="M677" t="str" cm="1">
        <f t="array" ref="M6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7">
        <f>IF(Table1[[#This Row],[Winning Team]]="Home team",1,0)</f>
        <v>1</v>
      </c>
      <c r="O677" t="s">
        <v>99</v>
      </c>
      <c r="P677" t="str" cm="1">
        <f t="array" ref="P6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77">
        <v>73347</v>
      </c>
      <c r="R677">
        <v>1</v>
      </c>
      <c r="S677">
        <v>0</v>
      </c>
      <c r="T677" t="s">
        <v>621</v>
      </c>
      <c r="U677" t="s">
        <v>606</v>
      </c>
      <c r="V677" t="s">
        <v>591</v>
      </c>
    </row>
    <row r="678" spans="1:22" x14ac:dyDescent="0.3">
      <c r="A678">
        <v>1990</v>
      </c>
      <c r="B678" s="1">
        <v>33055</v>
      </c>
      <c r="C678">
        <v>21</v>
      </c>
      <c r="D678">
        <v>0</v>
      </c>
      <c r="E678" t="str">
        <f>_xlfn.CONCAT(Table1[[#This Row],[Time]],":",Table1[[#This Row],[Time to hours]])</f>
        <v>21:0</v>
      </c>
      <c r="F678" t="s">
        <v>1118</v>
      </c>
      <c r="G678" t="s">
        <v>102</v>
      </c>
      <c r="H678" t="s">
        <v>623</v>
      </c>
      <c r="I678" t="s">
        <v>60</v>
      </c>
      <c r="J678" t="s">
        <v>153</v>
      </c>
      <c r="K678">
        <v>3</v>
      </c>
      <c r="L678">
        <v>2</v>
      </c>
      <c r="M678" t="str" cm="1">
        <f t="array" ref="M6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8">
        <f>IF(Table1[[#This Row],[Winning Team]]="Home team",1,0)</f>
        <v>1</v>
      </c>
      <c r="O678" t="s">
        <v>481</v>
      </c>
      <c r="P678" t="str" cm="1">
        <f t="array" ref="P6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678">
        <v>55205</v>
      </c>
      <c r="R678">
        <v>0</v>
      </c>
      <c r="S678">
        <v>0</v>
      </c>
      <c r="T678" t="s">
        <v>538</v>
      </c>
      <c r="U678" t="s">
        <v>590</v>
      </c>
      <c r="V678" t="s">
        <v>607</v>
      </c>
    </row>
    <row r="679" spans="1:22" x14ac:dyDescent="0.3">
      <c r="A679">
        <v>1990</v>
      </c>
      <c r="B679" s="1">
        <v>33061</v>
      </c>
      <c r="C679">
        <v>20</v>
      </c>
      <c r="D679">
        <v>0</v>
      </c>
      <c r="E679" t="str">
        <f>_xlfn.CONCAT(Table1[[#This Row],[Time]],":",Table1[[#This Row],[Time to hours]])</f>
        <v>20:0</v>
      </c>
      <c r="F679" t="s">
        <v>1118</v>
      </c>
      <c r="G679" t="s">
        <v>104</v>
      </c>
      <c r="H679" t="s">
        <v>592</v>
      </c>
      <c r="I679" t="s">
        <v>593</v>
      </c>
      <c r="J679" t="s">
        <v>93</v>
      </c>
      <c r="K679">
        <v>2</v>
      </c>
      <c r="L679">
        <v>1</v>
      </c>
      <c r="M679" t="str" cm="1">
        <f t="array" ref="M6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79">
        <f>IF(Table1[[#This Row],[Winning Team]]="Home team",1,0)</f>
        <v>1</v>
      </c>
      <c r="O679" t="s">
        <v>153</v>
      </c>
      <c r="P679" t="str" cm="1">
        <f t="array" ref="P6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79">
        <v>51426</v>
      </c>
      <c r="R679">
        <v>0</v>
      </c>
      <c r="S679">
        <v>0</v>
      </c>
      <c r="T679" t="s">
        <v>559</v>
      </c>
      <c r="U679" t="s">
        <v>628</v>
      </c>
      <c r="V679" t="s">
        <v>600</v>
      </c>
    </row>
    <row r="680" spans="1:22" x14ac:dyDescent="0.3">
      <c r="A680">
        <v>1990</v>
      </c>
      <c r="B680" s="1">
        <v>33062</v>
      </c>
      <c r="C680">
        <v>20</v>
      </c>
      <c r="D680">
        <v>0</v>
      </c>
      <c r="E680" t="str">
        <f>_xlfn.CONCAT(Table1[[#This Row],[Time]],":",Table1[[#This Row],[Time to hours]])</f>
        <v>20:0</v>
      </c>
      <c r="F680" t="s">
        <v>1118</v>
      </c>
      <c r="G680" t="s">
        <v>51</v>
      </c>
      <c r="H680" t="s">
        <v>596</v>
      </c>
      <c r="I680" t="s">
        <v>92</v>
      </c>
      <c r="J680" t="s">
        <v>202</v>
      </c>
      <c r="K680">
        <v>1</v>
      </c>
      <c r="L680">
        <v>0</v>
      </c>
      <c r="M680" t="str" cm="1">
        <f t="array" ref="M6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0">
        <f>IF(Table1[[#This Row],[Winning Team]]="Home team",1,0)</f>
        <v>1</v>
      </c>
      <c r="O680" t="s">
        <v>39</v>
      </c>
      <c r="P680" t="str" cm="1">
        <f t="array" ref="P6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 FR</v>
      </c>
      <c r="Q680">
        <v>73603</v>
      </c>
      <c r="R680">
        <v>0</v>
      </c>
      <c r="S680">
        <v>0</v>
      </c>
      <c r="T680" t="s">
        <v>538</v>
      </c>
      <c r="U680" t="s">
        <v>598</v>
      </c>
      <c r="V680" t="s">
        <v>591</v>
      </c>
    </row>
    <row r="681" spans="1:22" x14ac:dyDescent="0.3">
      <c r="A681">
        <v>1994</v>
      </c>
      <c r="B681" s="1">
        <v>34502</v>
      </c>
      <c r="C681">
        <v>15</v>
      </c>
      <c r="D681">
        <v>0</v>
      </c>
      <c r="E681" t="str">
        <f>_xlfn.CONCAT(Table1[[#This Row],[Time]],":",Table1[[#This Row],[Time to hours]])</f>
        <v>15:0</v>
      </c>
      <c r="F681" t="s">
        <v>1116</v>
      </c>
      <c r="G681" t="s">
        <v>540</v>
      </c>
      <c r="H681" t="s">
        <v>638</v>
      </c>
      <c r="I681" t="s">
        <v>639</v>
      </c>
      <c r="J681" t="s">
        <v>81</v>
      </c>
      <c r="K681">
        <v>1</v>
      </c>
      <c r="L681">
        <v>0</v>
      </c>
      <c r="M681" t="str" cm="1">
        <f t="array" ref="M6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1">
        <f>IF(Table1[[#This Row],[Winning Team]]="Home team",1,0)</f>
        <v>1</v>
      </c>
      <c r="O681" t="s">
        <v>44</v>
      </c>
      <c r="P681" t="str" cm="1">
        <f t="array" ref="P6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681">
        <v>63117</v>
      </c>
      <c r="R681">
        <v>0</v>
      </c>
      <c r="S681">
        <v>0</v>
      </c>
      <c r="T681" t="s">
        <v>640</v>
      </c>
      <c r="U681" t="s">
        <v>641</v>
      </c>
      <c r="V681" t="s">
        <v>642</v>
      </c>
    </row>
    <row r="682" spans="1:22" x14ac:dyDescent="0.3">
      <c r="A682">
        <v>1994</v>
      </c>
      <c r="B682" s="1">
        <v>34504</v>
      </c>
      <c r="C682">
        <v>12</v>
      </c>
      <c r="D682">
        <v>30</v>
      </c>
      <c r="E682" t="str">
        <f>_xlfn.CONCAT(Table1[[#This Row],[Time]],":",Table1[[#This Row],[Time to hours]])</f>
        <v>12:30</v>
      </c>
      <c r="F682" t="s">
        <v>1116</v>
      </c>
      <c r="G682" t="s">
        <v>555</v>
      </c>
      <c r="H682" t="s">
        <v>657</v>
      </c>
      <c r="I682" t="s">
        <v>658</v>
      </c>
      <c r="J682" t="s">
        <v>25</v>
      </c>
      <c r="K682">
        <v>1</v>
      </c>
      <c r="L682">
        <v>0</v>
      </c>
      <c r="M682" t="str" cm="1">
        <f t="array" ref="M6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2">
        <f>IF(Table1[[#This Row],[Winning Team]]="Home team",1,0)</f>
        <v>1</v>
      </c>
      <c r="O682" t="s">
        <v>364</v>
      </c>
      <c r="P682" t="str" cm="1">
        <f t="array" ref="P6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82">
        <v>61219</v>
      </c>
      <c r="R682">
        <v>1</v>
      </c>
      <c r="S682">
        <v>0</v>
      </c>
      <c r="T682" t="s">
        <v>659</v>
      </c>
      <c r="U682" t="s">
        <v>660</v>
      </c>
      <c r="V682" t="s">
        <v>661</v>
      </c>
    </row>
    <row r="683" spans="1:22" x14ac:dyDescent="0.3">
      <c r="A683">
        <v>1994</v>
      </c>
      <c r="B683" s="1">
        <v>34504</v>
      </c>
      <c r="C683">
        <v>16</v>
      </c>
      <c r="D683">
        <v>0</v>
      </c>
      <c r="E683" t="str">
        <f>_xlfn.CONCAT(Table1[[#This Row],[Time]],":",Table1[[#This Row],[Time to hours]])</f>
        <v>16:0</v>
      </c>
      <c r="F683" t="s">
        <v>1117</v>
      </c>
      <c r="G683" t="s">
        <v>572</v>
      </c>
      <c r="H683" t="s">
        <v>662</v>
      </c>
      <c r="I683" t="s">
        <v>663</v>
      </c>
      <c r="J683" t="s">
        <v>126</v>
      </c>
      <c r="K683">
        <v>1</v>
      </c>
      <c r="L683">
        <v>0</v>
      </c>
      <c r="M683" t="str" cm="1">
        <f t="array" ref="M6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3">
        <f>IF(Table1[[#This Row],[Winning Team]]="Home team",1,0)</f>
        <v>1</v>
      </c>
      <c r="O683" t="s">
        <v>18</v>
      </c>
      <c r="P683" t="str" cm="1">
        <f t="array" ref="P6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Norway</v>
      </c>
      <c r="Q683">
        <v>52395</v>
      </c>
      <c r="R683">
        <v>0</v>
      </c>
      <c r="S683">
        <v>0</v>
      </c>
      <c r="T683" t="s">
        <v>664</v>
      </c>
      <c r="U683" t="s">
        <v>665</v>
      </c>
      <c r="V683" t="s">
        <v>666</v>
      </c>
    </row>
    <row r="684" spans="1:22" x14ac:dyDescent="0.3">
      <c r="A684">
        <v>1994</v>
      </c>
      <c r="B684" s="1">
        <v>34505</v>
      </c>
      <c r="C684">
        <v>19</v>
      </c>
      <c r="D684">
        <v>30</v>
      </c>
      <c r="E684" t="str">
        <f>_xlfn.CONCAT(Table1[[#This Row],[Time]],":",Table1[[#This Row],[Time to hours]])</f>
        <v>19:30</v>
      </c>
      <c r="F684" t="s">
        <v>1117</v>
      </c>
      <c r="G684" t="s">
        <v>555</v>
      </c>
      <c r="H684" t="s">
        <v>662</v>
      </c>
      <c r="I684" t="s">
        <v>663</v>
      </c>
      <c r="J684" t="s">
        <v>69</v>
      </c>
      <c r="K684">
        <v>2</v>
      </c>
      <c r="L684">
        <v>1</v>
      </c>
      <c r="M684" t="str" cm="1">
        <f t="array" ref="M6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4">
        <f>IF(Table1[[#This Row],[Winning Team]]="Home team",1,0)</f>
        <v>1</v>
      </c>
      <c r="O684" t="s">
        <v>668</v>
      </c>
      <c r="P684" t="str" cm="1">
        <f t="array" ref="P6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684">
        <v>50535</v>
      </c>
      <c r="R684">
        <v>0</v>
      </c>
      <c r="S684">
        <v>1</v>
      </c>
      <c r="T684" t="s">
        <v>669</v>
      </c>
      <c r="U684" t="s">
        <v>666</v>
      </c>
      <c r="V684" t="s">
        <v>665</v>
      </c>
    </row>
    <row r="685" spans="1:22" x14ac:dyDescent="0.3">
      <c r="A685">
        <v>1994</v>
      </c>
      <c r="B685" s="1">
        <v>34505</v>
      </c>
      <c r="C685">
        <v>16</v>
      </c>
      <c r="D685">
        <v>0</v>
      </c>
      <c r="E685" t="str">
        <f>_xlfn.CONCAT(Table1[[#This Row],[Time]],":",Table1[[#This Row],[Time to hours]])</f>
        <v>16:0</v>
      </c>
      <c r="F685" t="s">
        <v>1117</v>
      </c>
      <c r="G685" t="s">
        <v>429</v>
      </c>
      <c r="H685" t="s">
        <v>670</v>
      </c>
      <c r="I685" t="s">
        <v>671</v>
      </c>
      <c r="J685" t="s">
        <v>31</v>
      </c>
      <c r="K685">
        <v>2</v>
      </c>
      <c r="L685">
        <v>0</v>
      </c>
      <c r="M685" t="str" cm="1">
        <f t="array" ref="M6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5">
        <f>IF(Table1[[#This Row],[Winning Team]]="Home team",1,0)</f>
        <v>1</v>
      </c>
      <c r="O685" t="s">
        <v>672</v>
      </c>
      <c r="P685" t="str" cm="1">
        <f t="array" ref="P6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85">
        <v>81061</v>
      </c>
      <c r="R685">
        <v>1</v>
      </c>
      <c r="S685">
        <v>0</v>
      </c>
      <c r="T685" t="s">
        <v>673</v>
      </c>
      <c r="U685" t="s">
        <v>674</v>
      </c>
      <c r="V685" t="s">
        <v>675</v>
      </c>
    </row>
    <row r="686" spans="1:22" x14ac:dyDescent="0.3">
      <c r="A686">
        <v>1994</v>
      </c>
      <c r="B686" s="1">
        <v>34506</v>
      </c>
      <c r="C686">
        <v>12</v>
      </c>
      <c r="D686">
        <v>30</v>
      </c>
      <c r="E686" t="str">
        <f>_xlfn.CONCAT(Table1[[#This Row],[Time]],":",Table1[[#This Row],[Time to hours]])</f>
        <v>12:30</v>
      </c>
      <c r="F686" t="s">
        <v>1116</v>
      </c>
      <c r="G686" t="s">
        <v>544</v>
      </c>
      <c r="H686" t="s">
        <v>676</v>
      </c>
      <c r="I686" t="s">
        <v>677</v>
      </c>
      <c r="J686" t="s">
        <v>39</v>
      </c>
      <c r="K686">
        <v>4</v>
      </c>
      <c r="L686">
        <v>0</v>
      </c>
      <c r="M686" t="str" cm="1">
        <f t="array" ref="M6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6">
        <f>IF(Table1[[#This Row],[Winning Team]]="Home team",1,0)</f>
        <v>1</v>
      </c>
      <c r="O686" t="s">
        <v>678</v>
      </c>
      <c r="P686" t="str" cm="1">
        <f t="array" ref="P6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86">
        <v>54456</v>
      </c>
      <c r="R686">
        <v>2</v>
      </c>
      <c r="S686">
        <v>0</v>
      </c>
      <c r="T686" t="s">
        <v>679</v>
      </c>
      <c r="U686" t="s">
        <v>652</v>
      </c>
      <c r="V686" t="s">
        <v>651</v>
      </c>
    </row>
    <row r="687" spans="1:22" x14ac:dyDescent="0.3">
      <c r="A687">
        <v>1994</v>
      </c>
      <c r="B687" s="1">
        <v>34506</v>
      </c>
      <c r="C687">
        <v>19</v>
      </c>
      <c r="D687">
        <v>30</v>
      </c>
      <c r="E687" t="str">
        <f>_xlfn.CONCAT(Table1[[#This Row],[Time]],":",Table1[[#This Row],[Time to hours]])</f>
        <v>19:30</v>
      </c>
      <c r="F687" t="s">
        <v>1117</v>
      </c>
      <c r="G687" t="s">
        <v>544</v>
      </c>
      <c r="H687" t="s">
        <v>634</v>
      </c>
      <c r="I687" t="s">
        <v>635</v>
      </c>
      <c r="J687" t="s">
        <v>680</v>
      </c>
      <c r="K687">
        <v>3</v>
      </c>
      <c r="L687">
        <v>0</v>
      </c>
      <c r="M687" t="str" cm="1">
        <f t="array" ref="M6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7">
        <f>IF(Table1[[#This Row],[Winning Team]]="Home team",1,0)</f>
        <v>1</v>
      </c>
      <c r="O687" t="s">
        <v>283</v>
      </c>
      <c r="P687" t="str" cm="1">
        <f t="array" ref="P6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Nigeria</v>
      </c>
      <c r="Q687">
        <v>44132</v>
      </c>
      <c r="R687">
        <v>2</v>
      </c>
      <c r="S687">
        <v>0</v>
      </c>
      <c r="T687" t="s">
        <v>681</v>
      </c>
      <c r="U687" t="s">
        <v>642</v>
      </c>
      <c r="V687" t="s">
        <v>641</v>
      </c>
    </row>
    <row r="688" spans="1:22" x14ac:dyDescent="0.3">
      <c r="A688">
        <v>1994</v>
      </c>
      <c r="B688" s="1">
        <v>34507</v>
      </c>
      <c r="C688">
        <v>19</v>
      </c>
      <c r="D688">
        <v>30</v>
      </c>
      <c r="E688" t="str">
        <f>_xlfn.CONCAT(Table1[[#This Row],[Time]],":",Table1[[#This Row],[Time to hours]])</f>
        <v>19:30</v>
      </c>
      <c r="F688" t="s">
        <v>1117</v>
      </c>
      <c r="G688" t="s">
        <v>430</v>
      </c>
      <c r="H688" t="s">
        <v>653</v>
      </c>
      <c r="I688" t="s">
        <v>654</v>
      </c>
      <c r="J688" t="s">
        <v>24</v>
      </c>
      <c r="K688">
        <v>2</v>
      </c>
      <c r="L688">
        <v>1</v>
      </c>
      <c r="M688" t="str" cm="1">
        <f t="array" ref="M6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8">
        <f>IF(Table1[[#This Row],[Winning Team]]="Home team",1,0)</f>
        <v>1</v>
      </c>
      <c r="O688" t="s">
        <v>273</v>
      </c>
      <c r="P688" t="str" cm="1">
        <f t="array" ref="P6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688">
        <v>93869</v>
      </c>
      <c r="R688">
        <v>1</v>
      </c>
      <c r="S688">
        <v>0</v>
      </c>
      <c r="T688" t="s">
        <v>685</v>
      </c>
      <c r="U688" t="s">
        <v>675</v>
      </c>
      <c r="V688" t="s">
        <v>674</v>
      </c>
    </row>
    <row r="689" spans="1:22" x14ac:dyDescent="0.3">
      <c r="A689">
        <v>1994</v>
      </c>
      <c r="B689" s="1">
        <v>34508</v>
      </c>
      <c r="C689">
        <v>16</v>
      </c>
      <c r="D689">
        <v>0</v>
      </c>
      <c r="E689" t="str">
        <f>_xlfn.CONCAT(Table1[[#This Row],[Time]],":",Table1[[#This Row],[Time to hours]])</f>
        <v>16:0</v>
      </c>
      <c r="F689" t="s">
        <v>1117</v>
      </c>
      <c r="G689" t="s">
        <v>572</v>
      </c>
      <c r="H689" t="s">
        <v>648</v>
      </c>
      <c r="I689" t="s">
        <v>649</v>
      </c>
      <c r="J689" t="s">
        <v>93</v>
      </c>
      <c r="K689">
        <v>1</v>
      </c>
      <c r="L689">
        <v>0</v>
      </c>
      <c r="M689" t="str" cm="1">
        <f t="array" ref="M6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89">
        <f>IF(Table1[[#This Row],[Winning Team]]="Home team",1,0)</f>
        <v>1</v>
      </c>
      <c r="O689" t="s">
        <v>126</v>
      </c>
      <c r="P689" t="str" cm="1">
        <f t="array" ref="P6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689">
        <v>74624</v>
      </c>
      <c r="R689">
        <v>0</v>
      </c>
      <c r="S689">
        <v>0</v>
      </c>
      <c r="T689" t="s">
        <v>686</v>
      </c>
      <c r="U689" t="s">
        <v>661</v>
      </c>
      <c r="V689" t="s">
        <v>637</v>
      </c>
    </row>
    <row r="690" spans="1:22" x14ac:dyDescent="0.3">
      <c r="A690">
        <v>1994</v>
      </c>
      <c r="B690" s="1">
        <v>34509</v>
      </c>
      <c r="C690">
        <v>12</v>
      </c>
      <c r="D690">
        <v>30</v>
      </c>
      <c r="E690" t="str">
        <f>_xlfn.CONCAT(Table1[[#This Row],[Time]],":",Table1[[#This Row],[Time to hours]])</f>
        <v>12:30</v>
      </c>
      <c r="F690" t="s">
        <v>1116</v>
      </c>
      <c r="G690" t="s">
        <v>572</v>
      </c>
      <c r="H690" t="s">
        <v>657</v>
      </c>
      <c r="I690" t="s">
        <v>658</v>
      </c>
      <c r="J690" t="s">
        <v>18</v>
      </c>
      <c r="K690">
        <v>2</v>
      </c>
      <c r="L690">
        <v>1</v>
      </c>
      <c r="M690" t="str" cm="1">
        <f t="array" ref="M6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0">
        <f>IF(Table1[[#This Row],[Winning Team]]="Home team",1,0)</f>
        <v>1</v>
      </c>
      <c r="O690" t="s">
        <v>614</v>
      </c>
      <c r="P690" t="str" cm="1">
        <f t="array" ref="P6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690">
        <v>60790</v>
      </c>
      <c r="R690">
        <v>1</v>
      </c>
      <c r="S690">
        <v>0</v>
      </c>
      <c r="T690" t="s">
        <v>600</v>
      </c>
      <c r="U690" t="s">
        <v>591</v>
      </c>
      <c r="V690" t="s">
        <v>690</v>
      </c>
    </row>
    <row r="691" spans="1:22" x14ac:dyDescent="0.3">
      <c r="A691">
        <v>1994</v>
      </c>
      <c r="B691" s="1">
        <v>34509</v>
      </c>
      <c r="C691">
        <v>19</v>
      </c>
      <c r="D691">
        <v>30</v>
      </c>
      <c r="E691" t="str">
        <f>_xlfn.CONCAT(Table1[[#This Row],[Time]],":",Table1[[#This Row],[Time to hours]])</f>
        <v>19:30</v>
      </c>
      <c r="F691" t="s">
        <v>1117</v>
      </c>
      <c r="G691" t="s">
        <v>429</v>
      </c>
      <c r="H691" t="s">
        <v>643</v>
      </c>
      <c r="I691" t="s">
        <v>644</v>
      </c>
      <c r="J691" t="s">
        <v>75</v>
      </c>
      <c r="K691">
        <v>3</v>
      </c>
      <c r="L691">
        <v>1</v>
      </c>
      <c r="M691" t="str" cm="1">
        <f t="array" ref="M6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1">
        <f>IF(Table1[[#This Row],[Winning Team]]="Home team",1,0)</f>
        <v>1</v>
      </c>
      <c r="O691" t="s">
        <v>672</v>
      </c>
      <c r="P691" t="str" cm="1">
        <f t="array" ref="P6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691">
        <v>71528</v>
      </c>
      <c r="R691">
        <v>1</v>
      </c>
      <c r="S691">
        <v>1</v>
      </c>
      <c r="T691" t="s">
        <v>559</v>
      </c>
      <c r="U691" t="s">
        <v>684</v>
      </c>
      <c r="V691" t="s">
        <v>683</v>
      </c>
    </row>
    <row r="692" spans="1:22" x14ac:dyDescent="0.3">
      <c r="A692">
        <v>1994</v>
      </c>
      <c r="B692" s="1">
        <v>34509</v>
      </c>
      <c r="C692">
        <v>16</v>
      </c>
      <c r="D692">
        <v>0</v>
      </c>
      <c r="E692" t="str">
        <f>_xlfn.CONCAT(Table1[[#This Row],[Time]],":",Table1[[#This Row],[Time to hours]])</f>
        <v>16:0</v>
      </c>
      <c r="F692" t="s">
        <v>1117</v>
      </c>
      <c r="G692" t="s">
        <v>429</v>
      </c>
      <c r="H692" t="s">
        <v>670</v>
      </c>
      <c r="I692" t="s">
        <v>671</v>
      </c>
      <c r="J692" t="s">
        <v>31</v>
      </c>
      <c r="K692">
        <v>3</v>
      </c>
      <c r="L692">
        <v>0</v>
      </c>
      <c r="M692" t="str" cm="1">
        <f t="array" ref="M6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2">
        <f>IF(Table1[[#This Row],[Winning Team]]="Home team",1,0)</f>
        <v>1</v>
      </c>
      <c r="O692" t="s">
        <v>481</v>
      </c>
      <c r="P692" t="str" cm="1">
        <f t="array" ref="P6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692">
        <v>83401</v>
      </c>
      <c r="R692">
        <v>1</v>
      </c>
      <c r="S692">
        <v>0</v>
      </c>
      <c r="T692" t="s">
        <v>640</v>
      </c>
      <c r="U692" t="s">
        <v>656</v>
      </c>
      <c r="V692" t="s">
        <v>636</v>
      </c>
    </row>
    <row r="693" spans="1:22" x14ac:dyDescent="0.3">
      <c r="A693">
        <v>1994</v>
      </c>
      <c r="B693" s="1">
        <v>34510</v>
      </c>
      <c r="C693">
        <v>12</v>
      </c>
      <c r="D693">
        <v>30</v>
      </c>
      <c r="E693" t="str">
        <f>_xlfn.CONCAT(Table1[[#This Row],[Time]],":",Table1[[#This Row],[Time to hours]])</f>
        <v>12:30</v>
      </c>
      <c r="F693" t="s">
        <v>1116</v>
      </c>
      <c r="G693" t="s">
        <v>555</v>
      </c>
      <c r="H693" t="s">
        <v>657</v>
      </c>
      <c r="I693" t="s">
        <v>658</v>
      </c>
      <c r="J693" t="s">
        <v>25</v>
      </c>
      <c r="K693">
        <v>1</v>
      </c>
      <c r="L693">
        <v>0</v>
      </c>
      <c r="M693" t="str" cm="1">
        <f t="array" ref="M6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3">
        <f>IF(Table1[[#This Row],[Winning Team]]="Home team",1,0)</f>
        <v>1</v>
      </c>
      <c r="O693" t="s">
        <v>69</v>
      </c>
      <c r="P693" t="str" cm="1">
        <f t="array" ref="P6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693">
        <v>62387</v>
      </c>
      <c r="R693">
        <v>0</v>
      </c>
      <c r="S693">
        <v>0</v>
      </c>
      <c r="T693" t="s">
        <v>691</v>
      </c>
      <c r="U693" t="s">
        <v>690</v>
      </c>
      <c r="V693" t="s">
        <v>591</v>
      </c>
    </row>
    <row r="694" spans="1:22" x14ac:dyDescent="0.3">
      <c r="A694">
        <v>1994</v>
      </c>
      <c r="B694" s="1">
        <v>34510</v>
      </c>
      <c r="C694">
        <v>12</v>
      </c>
      <c r="D694">
        <v>30</v>
      </c>
      <c r="E694" t="str">
        <f>_xlfn.CONCAT(Table1[[#This Row],[Time]],":",Table1[[#This Row],[Time to hours]])</f>
        <v>12:30</v>
      </c>
      <c r="F694" t="s">
        <v>1116</v>
      </c>
      <c r="G694" t="s">
        <v>555</v>
      </c>
      <c r="H694" t="s">
        <v>648</v>
      </c>
      <c r="I694" t="s">
        <v>649</v>
      </c>
      <c r="J694" t="s">
        <v>668</v>
      </c>
      <c r="K694">
        <v>2</v>
      </c>
      <c r="L694">
        <v>1</v>
      </c>
      <c r="M694" t="str" cm="1">
        <f t="array" ref="M6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4">
        <f>IF(Table1[[#This Row],[Winning Team]]="Home team",1,0)</f>
        <v>1</v>
      </c>
      <c r="O694" t="s">
        <v>364</v>
      </c>
      <c r="P694" t="str" cm="1">
        <f t="array" ref="P6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Saudi Arabia</v>
      </c>
      <c r="Q694">
        <v>76322</v>
      </c>
      <c r="R694">
        <v>2</v>
      </c>
      <c r="S694">
        <v>1</v>
      </c>
      <c r="T694" t="s">
        <v>692</v>
      </c>
      <c r="U694" t="s">
        <v>637</v>
      </c>
      <c r="V694" t="s">
        <v>661</v>
      </c>
    </row>
    <row r="695" spans="1:22" x14ac:dyDescent="0.3">
      <c r="A695">
        <v>1994</v>
      </c>
      <c r="B695" s="1">
        <v>34510</v>
      </c>
      <c r="C695">
        <v>16</v>
      </c>
      <c r="D695">
        <v>0</v>
      </c>
      <c r="E695" t="str">
        <f>_xlfn.CONCAT(Table1[[#This Row],[Time]],":",Table1[[#This Row],[Time to hours]])</f>
        <v>16:0</v>
      </c>
      <c r="F695" t="s">
        <v>1117</v>
      </c>
      <c r="G695" t="s">
        <v>544</v>
      </c>
      <c r="H695" t="s">
        <v>676</v>
      </c>
      <c r="I695" t="s">
        <v>677</v>
      </c>
      <c r="J695" t="s">
        <v>39</v>
      </c>
      <c r="K695">
        <v>2</v>
      </c>
      <c r="L695">
        <v>1</v>
      </c>
      <c r="M695" t="str" cm="1">
        <f t="array" ref="M6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5">
        <f>IF(Table1[[#This Row],[Winning Team]]="Home team",1,0)</f>
        <v>1</v>
      </c>
      <c r="O695" t="s">
        <v>680</v>
      </c>
      <c r="P695" t="str" cm="1">
        <f t="array" ref="P6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695">
        <v>54453</v>
      </c>
      <c r="R695">
        <v>2</v>
      </c>
      <c r="S695">
        <v>1</v>
      </c>
      <c r="T695" t="s">
        <v>693</v>
      </c>
      <c r="U695" t="s">
        <v>689</v>
      </c>
      <c r="V695" t="s">
        <v>688</v>
      </c>
    </row>
    <row r="696" spans="1:22" x14ac:dyDescent="0.3">
      <c r="A696">
        <v>1994</v>
      </c>
      <c r="B696" s="1">
        <v>34511</v>
      </c>
      <c r="C696">
        <v>12</v>
      </c>
      <c r="D696">
        <v>30</v>
      </c>
      <c r="E696" t="str">
        <f>_xlfn.CONCAT(Table1[[#This Row],[Time]],":",Table1[[#This Row],[Time to hours]])</f>
        <v>12:30</v>
      </c>
      <c r="F696" t="s">
        <v>1116</v>
      </c>
      <c r="G696" t="s">
        <v>544</v>
      </c>
      <c r="H696" t="s">
        <v>638</v>
      </c>
      <c r="I696" t="s">
        <v>639</v>
      </c>
      <c r="J696" t="s">
        <v>283</v>
      </c>
      <c r="K696">
        <v>4</v>
      </c>
      <c r="L696">
        <v>0</v>
      </c>
      <c r="M696" t="str" cm="1">
        <f t="array" ref="M6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6">
        <f>IF(Table1[[#This Row],[Winning Team]]="Home team",1,0)</f>
        <v>1</v>
      </c>
      <c r="O696" t="s">
        <v>678</v>
      </c>
      <c r="P696" t="str" cm="1">
        <f t="array" ref="P6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Bulgaria</v>
      </c>
      <c r="Q696">
        <v>63160</v>
      </c>
      <c r="R696">
        <v>1</v>
      </c>
      <c r="S696">
        <v>0</v>
      </c>
      <c r="T696" t="s">
        <v>694</v>
      </c>
      <c r="U696" t="s">
        <v>655</v>
      </c>
      <c r="V696" t="s">
        <v>660</v>
      </c>
    </row>
    <row r="697" spans="1:22" x14ac:dyDescent="0.3">
      <c r="A697">
        <v>1994</v>
      </c>
      <c r="B697" s="1">
        <v>34512</v>
      </c>
      <c r="C697">
        <v>16</v>
      </c>
      <c r="D697">
        <v>0</v>
      </c>
      <c r="E697" t="str">
        <f>_xlfn.CONCAT(Table1[[#This Row],[Time]],":",Table1[[#This Row],[Time to hours]])</f>
        <v>16:0</v>
      </c>
      <c r="F697" t="s">
        <v>1117</v>
      </c>
      <c r="G697" t="s">
        <v>540</v>
      </c>
      <c r="H697" t="s">
        <v>634</v>
      </c>
      <c r="I697" t="s">
        <v>635</v>
      </c>
      <c r="J697" t="s">
        <v>81</v>
      </c>
      <c r="K697">
        <v>3</v>
      </c>
      <c r="L697">
        <v>2</v>
      </c>
      <c r="M697" t="str" cm="1">
        <f t="array" ref="M6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7">
        <f>IF(Table1[[#This Row],[Winning Team]]="Home team",1,0)</f>
        <v>1</v>
      </c>
      <c r="O697" t="s">
        <v>206</v>
      </c>
      <c r="P697" t="str" cm="1">
        <f t="array" ref="P6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697">
        <v>63998</v>
      </c>
      <c r="R697">
        <v>3</v>
      </c>
      <c r="S697">
        <v>0</v>
      </c>
      <c r="T697" t="s">
        <v>559</v>
      </c>
      <c r="U697" t="s">
        <v>666</v>
      </c>
      <c r="V697" t="s">
        <v>683</v>
      </c>
    </row>
    <row r="698" spans="1:22" x14ac:dyDescent="0.3">
      <c r="A698">
        <v>1994</v>
      </c>
      <c r="B698" s="1">
        <v>34513</v>
      </c>
      <c r="C698">
        <v>16</v>
      </c>
      <c r="D698">
        <v>0</v>
      </c>
      <c r="E698" t="str">
        <f>_xlfn.CONCAT(Table1[[#This Row],[Time]],":",Table1[[#This Row],[Time to hours]])</f>
        <v>16:0</v>
      </c>
      <c r="F698" t="s">
        <v>1117</v>
      </c>
      <c r="G698" t="s">
        <v>429</v>
      </c>
      <c r="H698" t="s">
        <v>670</v>
      </c>
      <c r="I698" t="s">
        <v>671</v>
      </c>
      <c r="J698" t="s">
        <v>672</v>
      </c>
      <c r="K698">
        <v>6</v>
      </c>
      <c r="L698">
        <v>1</v>
      </c>
      <c r="M698" t="str" cm="1">
        <f t="array" ref="M6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8">
        <f>IF(Table1[[#This Row],[Winning Team]]="Home team",1,0)</f>
        <v>1</v>
      </c>
      <c r="O698" t="s">
        <v>481</v>
      </c>
      <c r="P698" t="str" cm="1">
        <f t="array" ref="P6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Russia</v>
      </c>
      <c r="Q698">
        <v>74914</v>
      </c>
      <c r="R698">
        <v>3</v>
      </c>
      <c r="S698">
        <v>0</v>
      </c>
      <c r="T698" t="s">
        <v>568</v>
      </c>
      <c r="U698" t="s">
        <v>642</v>
      </c>
      <c r="V698" t="s">
        <v>651</v>
      </c>
    </row>
    <row r="699" spans="1:22" x14ac:dyDescent="0.3">
      <c r="A699">
        <v>1994</v>
      </c>
      <c r="B699" s="1">
        <v>34517</v>
      </c>
      <c r="C699">
        <v>12</v>
      </c>
      <c r="D699">
        <v>0</v>
      </c>
      <c r="E699" t="str">
        <f>_xlfn.CONCAT(Table1[[#This Row],[Time]],":",Table1[[#This Row],[Time to hours]])</f>
        <v>12:0</v>
      </c>
      <c r="F699" t="s">
        <v>1116</v>
      </c>
      <c r="G699" t="s">
        <v>588</v>
      </c>
      <c r="H699" t="s">
        <v>638</v>
      </c>
      <c r="I699" t="s">
        <v>639</v>
      </c>
      <c r="J699" t="s">
        <v>81</v>
      </c>
      <c r="K699">
        <v>3</v>
      </c>
      <c r="L699">
        <v>2</v>
      </c>
      <c r="M699" t="str" cm="1">
        <f t="array" ref="M6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699">
        <f>IF(Table1[[#This Row],[Winning Team]]="Home team",1,0)</f>
        <v>1</v>
      </c>
      <c r="O699" t="s">
        <v>25</v>
      </c>
      <c r="P699" t="str" cm="1">
        <f t="array" ref="P6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699">
        <v>60246</v>
      </c>
      <c r="R699">
        <v>3</v>
      </c>
      <c r="S699">
        <v>1</v>
      </c>
      <c r="T699" t="s">
        <v>600</v>
      </c>
      <c r="U699" t="s">
        <v>591</v>
      </c>
      <c r="V699" t="s">
        <v>636</v>
      </c>
    </row>
    <row r="700" spans="1:22" x14ac:dyDescent="0.3">
      <c r="A700">
        <v>1994</v>
      </c>
      <c r="B700" s="1">
        <v>34517</v>
      </c>
      <c r="C700">
        <v>16</v>
      </c>
      <c r="D700">
        <v>30</v>
      </c>
      <c r="E700" t="str">
        <f>_xlfn.CONCAT(Table1[[#This Row],[Time]],":",Table1[[#This Row],[Time to hours]])</f>
        <v>16:30</v>
      </c>
      <c r="F700" t="s">
        <v>1117</v>
      </c>
      <c r="G700" t="s">
        <v>588</v>
      </c>
      <c r="H700" t="s">
        <v>662</v>
      </c>
      <c r="I700" t="s">
        <v>663</v>
      </c>
      <c r="J700" t="s">
        <v>87</v>
      </c>
      <c r="K700">
        <v>3</v>
      </c>
      <c r="L700">
        <v>0</v>
      </c>
      <c r="M700" t="str" cm="1">
        <f t="array" ref="M7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0">
        <f>IF(Table1[[#This Row],[Winning Team]]="Home team",1,0)</f>
        <v>1</v>
      </c>
      <c r="O700" t="s">
        <v>68</v>
      </c>
      <c r="P700" t="str" cm="1">
        <f t="array" ref="P7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00">
        <v>53121</v>
      </c>
      <c r="R700">
        <v>1</v>
      </c>
      <c r="S700">
        <v>0</v>
      </c>
      <c r="T700" t="s">
        <v>650</v>
      </c>
      <c r="U700" t="s">
        <v>651</v>
      </c>
      <c r="V700" t="s">
        <v>665</v>
      </c>
    </row>
    <row r="701" spans="1:22" x14ac:dyDescent="0.3">
      <c r="A701">
        <v>1994</v>
      </c>
      <c r="B701" s="1">
        <v>34518</v>
      </c>
      <c r="C701">
        <v>13</v>
      </c>
      <c r="D701">
        <v>30</v>
      </c>
      <c r="E701" t="str">
        <f>_xlfn.CONCAT(Table1[[#This Row],[Time]],":",Table1[[#This Row],[Time to hours]])</f>
        <v>13:30</v>
      </c>
      <c r="F701" t="s">
        <v>1116</v>
      </c>
      <c r="G701" t="s">
        <v>588</v>
      </c>
      <c r="H701" t="s">
        <v>653</v>
      </c>
      <c r="I701" t="s">
        <v>654</v>
      </c>
      <c r="J701" t="s">
        <v>36</v>
      </c>
      <c r="K701">
        <v>3</v>
      </c>
      <c r="L701">
        <v>2</v>
      </c>
      <c r="M701" t="str" cm="1">
        <f t="array" ref="M7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1">
        <f>IF(Table1[[#This Row],[Winning Team]]="Home team",1,0)</f>
        <v>1</v>
      </c>
      <c r="O701" t="s">
        <v>39</v>
      </c>
      <c r="P701" t="str" cm="1">
        <f t="array" ref="P7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701">
        <v>90469</v>
      </c>
      <c r="R701">
        <v>2</v>
      </c>
      <c r="S701">
        <v>1</v>
      </c>
      <c r="T701" t="s">
        <v>627</v>
      </c>
      <c r="U701" t="s">
        <v>675</v>
      </c>
      <c r="V701" t="s">
        <v>688</v>
      </c>
    </row>
    <row r="702" spans="1:22" x14ac:dyDescent="0.3">
      <c r="A702">
        <v>1994</v>
      </c>
      <c r="B702" s="1">
        <v>34519</v>
      </c>
      <c r="C702">
        <v>12</v>
      </c>
      <c r="D702">
        <v>0</v>
      </c>
      <c r="E702" t="str">
        <f>_xlfn.CONCAT(Table1[[#This Row],[Time]],":",Table1[[#This Row],[Time to hours]])</f>
        <v>12:0</v>
      </c>
      <c r="F702" t="s">
        <v>1116</v>
      </c>
      <c r="G702" t="s">
        <v>588</v>
      </c>
      <c r="H702" t="s">
        <v>657</v>
      </c>
      <c r="I702" t="s">
        <v>658</v>
      </c>
      <c r="J702" t="s">
        <v>69</v>
      </c>
      <c r="K702">
        <v>2</v>
      </c>
      <c r="L702">
        <v>0</v>
      </c>
      <c r="M702" t="str" cm="1">
        <f t="array" ref="M7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2">
        <f>IF(Table1[[#This Row],[Winning Team]]="Home team",1,0)</f>
        <v>1</v>
      </c>
      <c r="O702" t="s">
        <v>614</v>
      </c>
      <c r="P702" t="str" cm="1">
        <f t="array" ref="P7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02">
        <v>61355</v>
      </c>
      <c r="R702">
        <v>2</v>
      </c>
      <c r="S702">
        <v>0</v>
      </c>
      <c r="T702" t="s">
        <v>606</v>
      </c>
      <c r="U702" t="s">
        <v>642</v>
      </c>
      <c r="V702" t="s">
        <v>641</v>
      </c>
    </row>
    <row r="703" spans="1:22" x14ac:dyDescent="0.3">
      <c r="A703">
        <v>1994</v>
      </c>
      <c r="B703" s="1">
        <v>34519</v>
      </c>
      <c r="C703">
        <v>12</v>
      </c>
      <c r="D703">
        <v>30</v>
      </c>
      <c r="E703" t="str">
        <f>_xlfn.CONCAT(Table1[[#This Row],[Time]],":",Table1[[#This Row],[Time to hours]])</f>
        <v>12:30</v>
      </c>
      <c r="F703" t="s">
        <v>1116</v>
      </c>
      <c r="G703" t="s">
        <v>588</v>
      </c>
      <c r="H703" t="s">
        <v>670</v>
      </c>
      <c r="I703" t="s">
        <v>671</v>
      </c>
      <c r="J703" t="s">
        <v>31</v>
      </c>
      <c r="K703">
        <v>1</v>
      </c>
      <c r="L703">
        <v>0</v>
      </c>
      <c r="M703" t="str" cm="1">
        <f t="array" ref="M7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3">
        <f>IF(Table1[[#This Row],[Winning Team]]="Home team",1,0)</f>
        <v>1</v>
      </c>
      <c r="O703" t="s">
        <v>24</v>
      </c>
      <c r="P703" t="str" cm="1">
        <f t="array" ref="P7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03">
        <v>84147</v>
      </c>
      <c r="R703">
        <v>0</v>
      </c>
      <c r="S703">
        <v>0</v>
      </c>
      <c r="T703" t="s">
        <v>559</v>
      </c>
      <c r="U703" t="s">
        <v>652</v>
      </c>
      <c r="V703" t="s">
        <v>689</v>
      </c>
    </row>
    <row r="704" spans="1:22" x14ac:dyDescent="0.3">
      <c r="A704">
        <v>1994</v>
      </c>
      <c r="B704" s="1">
        <v>34524</v>
      </c>
      <c r="C704">
        <v>12</v>
      </c>
      <c r="D704">
        <v>0</v>
      </c>
      <c r="E704" t="str">
        <f>_xlfn.CONCAT(Table1[[#This Row],[Time]],":",Table1[[#This Row],[Time to hours]])</f>
        <v>12:0</v>
      </c>
      <c r="F704" t="s">
        <v>1116</v>
      </c>
      <c r="G704" t="s">
        <v>102</v>
      </c>
      <c r="H704" t="s">
        <v>676</v>
      </c>
      <c r="I704" t="s">
        <v>677</v>
      </c>
      <c r="J704" t="s">
        <v>93</v>
      </c>
      <c r="K704">
        <v>2</v>
      </c>
      <c r="L704">
        <v>1</v>
      </c>
      <c r="M704" t="str" cm="1">
        <f t="array" ref="M7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4">
        <f>IF(Table1[[#This Row],[Winning Team]]="Home team",1,0)</f>
        <v>1</v>
      </c>
      <c r="O704" t="s">
        <v>87</v>
      </c>
      <c r="P704" t="str" cm="1">
        <f t="array" ref="P7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04">
        <v>53400</v>
      </c>
      <c r="R704">
        <v>1</v>
      </c>
      <c r="S704">
        <v>0</v>
      </c>
      <c r="T704" t="s">
        <v>664</v>
      </c>
      <c r="U704" t="s">
        <v>642</v>
      </c>
      <c r="V704" t="s">
        <v>688</v>
      </c>
    </row>
    <row r="705" spans="1:22" x14ac:dyDescent="0.3">
      <c r="A705">
        <v>1994</v>
      </c>
      <c r="B705" s="1">
        <v>34525</v>
      </c>
      <c r="C705">
        <v>12</v>
      </c>
      <c r="D705">
        <v>0</v>
      </c>
      <c r="E705" t="str">
        <f>_xlfn.CONCAT(Table1[[#This Row],[Time]],":",Table1[[#This Row],[Time to hours]])</f>
        <v>12:0</v>
      </c>
      <c r="F705" t="s">
        <v>1116</v>
      </c>
      <c r="G705" t="s">
        <v>102</v>
      </c>
      <c r="H705" t="s">
        <v>648</v>
      </c>
      <c r="I705" t="s">
        <v>649</v>
      </c>
      <c r="J705" t="s">
        <v>283</v>
      </c>
      <c r="K705">
        <v>2</v>
      </c>
      <c r="L705">
        <v>1</v>
      </c>
      <c r="M705" t="str" cm="1">
        <f t="array" ref="M7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5">
        <f>IF(Table1[[#This Row],[Winning Team]]="Home team",1,0)</f>
        <v>1</v>
      </c>
      <c r="O705" t="s">
        <v>81</v>
      </c>
      <c r="P705" t="str" cm="1">
        <f t="array" ref="P7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Bulgaria</v>
      </c>
      <c r="Q705">
        <v>72000</v>
      </c>
      <c r="R705">
        <v>0</v>
      </c>
      <c r="S705">
        <v>0</v>
      </c>
      <c r="T705" t="s">
        <v>659</v>
      </c>
      <c r="U705" t="s">
        <v>647</v>
      </c>
      <c r="V705" t="s">
        <v>665</v>
      </c>
    </row>
    <row r="706" spans="1:22" x14ac:dyDescent="0.3">
      <c r="A706">
        <v>1994</v>
      </c>
      <c r="B706" s="1">
        <v>34531</v>
      </c>
      <c r="C706">
        <v>12</v>
      </c>
      <c r="D706">
        <v>30</v>
      </c>
      <c r="E706" t="str">
        <f>_xlfn.CONCAT(Table1[[#This Row],[Time]],":",Table1[[#This Row],[Time to hours]])</f>
        <v>12:30</v>
      </c>
      <c r="F706" t="s">
        <v>1116</v>
      </c>
      <c r="G706" t="s">
        <v>104</v>
      </c>
      <c r="H706" t="s">
        <v>653</v>
      </c>
      <c r="I706" t="s">
        <v>654</v>
      </c>
      <c r="J706" t="s">
        <v>75</v>
      </c>
      <c r="K706">
        <v>4</v>
      </c>
      <c r="L706">
        <v>0</v>
      </c>
      <c r="M706" t="str" cm="1">
        <f t="array" ref="M7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6">
        <f>IF(Table1[[#This Row],[Winning Team]]="Home team",1,0)</f>
        <v>1</v>
      </c>
      <c r="O706" t="s">
        <v>283</v>
      </c>
      <c r="P706" t="str" cm="1">
        <f t="array" ref="P7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706">
        <v>91500</v>
      </c>
      <c r="R706">
        <v>4</v>
      </c>
      <c r="S706">
        <v>0</v>
      </c>
      <c r="T706" t="s">
        <v>694</v>
      </c>
      <c r="U706" t="s">
        <v>674</v>
      </c>
      <c r="V706" t="s">
        <v>646</v>
      </c>
    </row>
    <row r="707" spans="1:22" x14ac:dyDescent="0.3">
      <c r="A707">
        <v>1998</v>
      </c>
      <c r="B707" s="1">
        <v>35956</v>
      </c>
      <c r="C707">
        <v>17</v>
      </c>
      <c r="D707">
        <v>30</v>
      </c>
      <c r="E707" t="str">
        <f>_xlfn.CONCAT(Table1[[#This Row],[Time]],":",Table1[[#This Row],[Time to hours]])</f>
        <v>17:30</v>
      </c>
      <c r="F707" t="s">
        <v>1117</v>
      </c>
      <c r="G707" t="s">
        <v>430</v>
      </c>
      <c r="H707" t="s">
        <v>695</v>
      </c>
      <c r="I707" t="s">
        <v>696</v>
      </c>
      <c r="J707" t="s">
        <v>31</v>
      </c>
      <c r="K707">
        <v>2</v>
      </c>
      <c r="L707">
        <v>1</v>
      </c>
      <c r="M707" t="str" cm="1">
        <f t="array" ref="M7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7">
        <f>IF(Table1[[#This Row],[Winning Team]]="Home team",1,0)</f>
        <v>1</v>
      </c>
      <c r="O707" t="s">
        <v>191</v>
      </c>
      <c r="P707" t="str" cm="1">
        <f t="array" ref="P7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07">
        <v>80000</v>
      </c>
      <c r="R707">
        <v>1</v>
      </c>
      <c r="S707">
        <v>1</v>
      </c>
      <c r="T707" t="s">
        <v>697</v>
      </c>
      <c r="U707" t="s">
        <v>698</v>
      </c>
      <c r="V707" t="s">
        <v>699</v>
      </c>
    </row>
    <row r="708" spans="1:22" x14ac:dyDescent="0.3">
      <c r="A708">
        <v>1998</v>
      </c>
      <c r="B708" s="1">
        <v>35958</v>
      </c>
      <c r="C708">
        <v>21</v>
      </c>
      <c r="D708">
        <v>0</v>
      </c>
      <c r="E708" t="str">
        <f>_xlfn.CONCAT(Table1[[#This Row],[Time]],":",Table1[[#This Row],[Time to hours]])</f>
        <v>21:0</v>
      </c>
      <c r="F708" t="s">
        <v>1118</v>
      </c>
      <c r="G708" t="s">
        <v>540</v>
      </c>
      <c r="H708" t="s">
        <v>124</v>
      </c>
      <c r="I708" t="s">
        <v>125</v>
      </c>
      <c r="J708" t="s">
        <v>17</v>
      </c>
      <c r="K708">
        <v>3</v>
      </c>
      <c r="L708">
        <v>0</v>
      </c>
      <c r="M708" t="str" cm="1">
        <f t="array" ref="M7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8">
        <f>IF(Table1[[#This Row],[Winning Team]]="Home team",1,0)</f>
        <v>1</v>
      </c>
      <c r="O708" t="s">
        <v>719</v>
      </c>
      <c r="P708" t="str" cm="1">
        <f t="array" ref="P7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708">
        <v>55000</v>
      </c>
      <c r="R708">
        <v>1</v>
      </c>
      <c r="S708">
        <v>0</v>
      </c>
      <c r="T708" t="s">
        <v>720</v>
      </c>
      <c r="U708" t="s">
        <v>721</v>
      </c>
      <c r="V708" t="s">
        <v>722</v>
      </c>
    </row>
    <row r="709" spans="1:22" x14ac:dyDescent="0.3">
      <c r="A709">
        <v>1998</v>
      </c>
      <c r="B709" s="1">
        <v>35960</v>
      </c>
      <c r="C709">
        <v>14</v>
      </c>
      <c r="D709">
        <v>30</v>
      </c>
      <c r="E709" t="str">
        <f>_xlfn.CONCAT(Table1[[#This Row],[Time]],":",Table1[[#This Row],[Time to hours]])</f>
        <v>14:30</v>
      </c>
      <c r="F709" t="s">
        <v>1116</v>
      </c>
      <c r="G709" t="s">
        <v>736</v>
      </c>
      <c r="H709" t="s">
        <v>119</v>
      </c>
      <c r="I709" t="s">
        <v>120</v>
      </c>
      <c r="J709" t="s">
        <v>39</v>
      </c>
      <c r="K709">
        <v>1</v>
      </c>
      <c r="L709">
        <v>0</v>
      </c>
      <c r="M709" t="str" cm="1">
        <f t="array" ref="M7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09">
        <f>IF(Table1[[#This Row],[Winning Team]]="Home team",1,0)</f>
        <v>1</v>
      </c>
      <c r="O709" t="s">
        <v>737</v>
      </c>
      <c r="P709" t="str" cm="1">
        <f t="array" ref="P7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09">
        <v>33500</v>
      </c>
      <c r="R709">
        <v>1</v>
      </c>
      <c r="S709">
        <v>0</v>
      </c>
      <c r="T709" t="s">
        <v>650</v>
      </c>
      <c r="U709" t="s">
        <v>738</v>
      </c>
      <c r="V709" t="s">
        <v>739</v>
      </c>
    </row>
    <row r="710" spans="1:22" x14ac:dyDescent="0.3">
      <c r="A710">
        <v>1998</v>
      </c>
      <c r="B710" s="1">
        <v>35960</v>
      </c>
      <c r="C710">
        <v>17</v>
      </c>
      <c r="D710">
        <v>30</v>
      </c>
      <c r="E710" t="str">
        <f>_xlfn.CONCAT(Table1[[#This Row],[Time]],":",Table1[[#This Row],[Time to hours]])</f>
        <v>17:30</v>
      </c>
      <c r="F710" t="s">
        <v>1117</v>
      </c>
      <c r="G710" t="s">
        <v>555</v>
      </c>
      <c r="H710" t="s">
        <v>740</v>
      </c>
      <c r="I710" t="s">
        <v>741</v>
      </c>
      <c r="J710" t="s">
        <v>30</v>
      </c>
      <c r="K710">
        <v>1</v>
      </c>
      <c r="L710">
        <v>0</v>
      </c>
      <c r="M710" t="str" cm="1">
        <f t="array" ref="M7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0">
        <f>IF(Table1[[#This Row],[Winning Team]]="Home team",1,0)</f>
        <v>1</v>
      </c>
      <c r="O710" t="s">
        <v>466</v>
      </c>
      <c r="P710" t="str" cm="1">
        <f t="array" ref="P7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Yugoslavia</v>
      </c>
      <c r="Q710">
        <v>30600</v>
      </c>
      <c r="R710">
        <v>0</v>
      </c>
      <c r="S710">
        <v>0</v>
      </c>
      <c r="T710" t="s">
        <v>667</v>
      </c>
      <c r="U710" t="s">
        <v>742</v>
      </c>
      <c r="V710" t="s">
        <v>743</v>
      </c>
    </row>
    <row r="711" spans="1:22" x14ac:dyDescent="0.3">
      <c r="A711">
        <v>1998</v>
      </c>
      <c r="B711" s="1">
        <v>35961</v>
      </c>
      <c r="C711">
        <v>14</v>
      </c>
      <c r="D711">
        <v>30</v>
      </c>
      <c r="E711" t="str">
        <f>_xlfn.CONCAT(Table1[[#This Row],[Time]],":",Table1[[#This Row],[Time to hours]])</f>
        <v>14:30</v>
      </c>
      <c r="F711" t="s">
        <v>1116</v>
      </c>
      <c r="G711" t="s">
        <v>749</v>
      </c>
      <c r="H711" t="s">
        <v>124</v>
      </c>
      <c r="I711" t="s">
        <v>125</v>
      </c>
      <c r="J711" t="s">
        <v>153</v>
      </c>
      <c r="K711">
        <v>2</v>
      </c>
      <c r="L711">
        <v>0</v>
      </c>
      <c r="M711" t="str" cm="1">
        <f t="array" ref="M7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1">
        <f>IF(Table1[[#This Row],[Winning Team]]="Home team",1,0)</f>
        <v>1</v>
      </c>
      <c r="O711" t="s">
        <v>440</v>
      </c>
      <c r="P711" t="str" cm="1">
        <f t="array" ref="P7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711">
        <v>55000</v>
      </c>
      <c r="R711">
        <v>1</v>
      </c>
      <c r="S711">
        <v>0</v>
      </c>
      <c r="T711" t="s">
        <v>750</v>
      </c>
      <c r="U711" t="s">
        <v>751</v>
      </c>
      <c r="V711" t="s">
        <v>706</v>
      </c>
    </row>
    <row r="712" spans="1:22" x14ac:dyDescent="0.3">
      <c r="A712">
        <v>1998</v>
      </c>
      <c r="B712" s="1">
        <v>35961</v>
      </c>
      <c r="C712">
        <v>17</v>
      </c>
      <c r="D712">
        <v>30</v>
      </c>
      <c r="E712" t="str">
        <f>_xlfn.CONCAT(Table1[[#This Row],[Time]],":",Table1[[#This Row],[Time to hours]])</f>
        <v>17:30</v>
      </c>
      <c r="F712" t="s">
        <v>1117</v>
      </c>
      <c r="G712" t="s">
        <v>749</v>
      </c>
      <c r="H712" t="s">
        <v>728</v>
      </c>
      <c r="I712" t="s">
        <v>729</v>
      </c>
      <c r="J712" t="s">
        <v>36</v>
      </c>
      <c r="K712">
        <v>1</v>
      </c>
      <c r="L712">
        <v>0</v>
      </c>
      <c r="M712" t="str" cm="1">
        <f t="array" ref="M7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2">
        <f>IF(Table1[[#This Row],[Winning Team]]="Home team",1,0)</f>
        <v>1</v>
      </c>
      <c r="O712" t="s">
        <v>273</v>
      </c>
      <c r="P712" t="str" cm="1">
        <f t="array" ref="P7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712">
        <v>39100</v>
      </c>
      <c r="R712">
        <v>1</v>
      </c>
      <c r="S712">
        <v>0</v>
      </c>
      <c r="T712" t="s">
        <v>673</v>
      </c>
      <c r="U712" t="s">
        <v>752</v>
      </c>
      <c r="V712" t="s">
        <v>703</v>
      </c>
    </row>
    <row r="713" spans="1:22" x14ac:dyDescent="0.3">
      <c r="A713">
        <v>1998</v>
      </c>
      <c r="B713" s="1">
        <v>35961</v>
      </c>
      <c r="C713">
        <v>21</v>
      </c>
      <c r="D713">
        <v>0</v>
      </c>
      <c r="E713" t="str">
        <f>_xlfn.CONCAT(Table1[[#This Row],[Time]],":",Table1[[#This Row],[Time to hours]])</f>
        <v>21:0</v>
      </c>
      <c r="F713" t="s">
        <v>1118</v>
      </c>
      <c r="G713" t="s">
        <v>555</v>
      </c>
      <c r="H713" t="s">
        <v>106</v>
      </c>
      <c r="I713" t="s">
        <v>107</v>
      </c>
      <c r="J713" t="s">
        <v>81</v>
      </c>
      <c r="K713">
        <v>2</v>
      </c>
      <c r="L713">
        <v>0</v>
      </c>
      <c r="M713" t="str" cm="1">
        <f t="array" ref="M7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3">
        <f>IF(Table1[[#This Row],[Winning Team]]="Home team",1,0)</f>
        <v>1</v>
      </c>
      <c r="O713" t="s">
        <v>24</v>
      </c>
      <c r="P713" t="str" cm="1">
        <f t="array" ref="P7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13">
        <v>45500</v>
      </c>
      <c r="R713">
        <v>1</v>
      </c>
      <c r="S713">
        <v>0</v>
      </c>
      <c r="T713" t="s">
        <v>753</v>
      </c>
      <c r="U713" t="s">
        <v>707</v>
      </c>
      <c r="V713" t="s">
        <v>754</v>
      </c>
    </row>
    <row r="714" spans="1:22" x14ac:dyDescent="0.3">
      <c r="A714">
        <v>1998</v>
      </c>
      <c r="B714" s="1">
        <v>35962</v>
      </c>
      <c r="C714">
        <v>21</v>
      </c>
      <c r="D714">
        <v>0</v>
      </c>
      <c r="E714" t="str">
        <f>_xlfn.CONCAT(Table1[[#This Row],[Time]],":",Table1[[#This Row],[Time to hours]])</f>
        <v>21:0</v>
      </c>
      <c r="F714" t="s">
        <v>1118</v>
      </c>
      <c r="G714" t="s">
        <v>430</v>
      </c>
      <c r="H714" t="s">
        <v>723</v>
      </c>
      <c r="I714" t="s">
        <v>724</v>
      </c>
      <c r="J714" t="s">
        <v>31</v>
      </c>
      <c r="K714">
        <v>3</v>
      </c>
      <c r="L714">
        <v>0</v>
      </c>
      <c r="M714" t="str" cm="1">
        <f t="array" ref="M7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4">
        <f>IF(Table1[[#This Row],[Winning Team]]="Home team",1,0)</f>
        <v>1</v>
      </c>
      <c r="O714" t="s">
        <v>364</v>
      </c>
      <c r="P714" t="str" cm="1">
        <f t="array" ref="P7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14">
        <v>35500</v>
      </c>
      <c r="R714">
        <v>2</v>
      </c>
      <c r="S714">
        <v>0</v>
      </c>
      <c r="T714" t="s">
        <v>758</v>
      </c>
      <c r="U714" t="s">
        <v>727</v>
      </c>
      <c r="V714" t="s">
        <v>759</v>
      </c>
    </row>
    <row r="715" spans="1:22" x14ac:dyDescent="0.3">
      <c r="A715">
        <v>1998</v>
      </c>
      <c r="B715" s="1">
        <v>35963</v>
      </c>
      <c r="C715">
        <v>21</v>
      </c>
      <c r="D715">
        <v>0</v>
      </c>
      <c r="E715" t="str">
        <f>_xlfn.CONCAT(Table1[[#This Row],[Time]],":",Table1[[#This Row],[Time to hours]])</f>
        <v>21:0</v>
      </c>
      <c r="F715" t="s">
        <v>1118</v>
      </c>
      <c r="G715" t="s">
        <v>429</v>
      </c>
      <c r="H715" t="s">
        <v>700</v>
      </c>
      <c r="I715" t="s">
        <v>701</v>
      </c>
      <c r="J715" t="s">
        <v>93</v>
      </c>
      <c r="K715">
        <v>3</v>
      </c>
      <c r="L715">
        <v>0</v>
      </c>
      <c r="M715" t="str" cm="1">
        <f t="array" ref="M7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5">
        <f>IF(Table1[[#This Row],[Winning Team]]="Home team",1,0)</f>
        <v>1</v>
      </c>
      <c r="O715" t="s">
        <v>481</v>
      </c>
      <c r="P715" t="str" cm="1">
        <f t="array" ref="P7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15">
        <v>29800</v>
      </c>
      <c r="R715">
        <v>1</v>
      </c>
      <c r="S715">
        <v>0</v>
      </c>
      <c r="T715" t="s">
        <v>761</v>
      </c>
      <c r="U715" t="s">
        <v>731</v>
      </c>
      <c r="V715" t="s">
        <v>717</v>
      </c>
    </row>
    <row r="716" spans="1:22" x14ac:dyDescent="0.3">
      <c r="A716">
        <v>1998</v>
      </c>
      <c r="B716" s="1">
        <v>35964</v>
      </c>
      <c r="C716">
        <v>21</v>
      </c>
      <c r="D716">
        <v>0</v>
      </c>
      <c r="E716" t="str">
        <f>_xlfn.CONCAT(Table1[[#This Row],[Time]],":",Table1[[#This Row],[Time to hours]])</f>
        <v>21:0</v>
      </c>
      <c r="F716" t="s">
        <v>1118</v>
      </c>
      <c r="G716" t="s">
        <v>540</v>
      </c>
      <c r="H716" t="s">
        <v>695</v>
      </c>
      <c r="I716" t="s">
        <v>696</v>
      </c>
      <c r="J716" t="s">
        <v>17</v>
      </c>
      <c r="K716">
        <v>4</v>
      </c>
      <c r="L716">
        <v>0</v>
      </c>
      <c r="M716" t="str" cm="1">
        <f t="array" ref="M7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6">
        <f>IF(Table1[[#This Row],[Winning Team]]="Home team",1,0)</f>
        <v>1</v>
      </c>
      <c r="O716" t="s">
        <v>668</v>
      </c>
      <c r="P716" t="str" cm="1">
        <f t="array" ref="P7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716">
        <v>80000</v>
      </c>
      <c r="R716">
        <v>1</v>
      </c>
      <c r="S716">
        <v>0</v>
      </c>
      <c r="T716" t="s">
        <v>640</v>
      </c>
      <c r="U716" t="s">
        <v>710</v>
      </c>
      <c r="V716" t="s">
        <v>726</v>
      </c>
    </row>
    <row r="717" spans="1:22" x14ac:dyDescent="0.3">
      <c r="A717">
        <v>1998</v>
      </c>
      <c r="B717" s="1">
        <v>35965</v>
      </c>
      <c r="C717">
        <v>17</v>
      </c>
      <c r="D717">
        <v>30</v>
      </c>
      <c r="E717" t="str">
        <f>_xlfn.CONCAT(Table1[[#This Row],[Time]],":",Table1[[#This Row],[Time to hours]])</f>
        <v>17:30</v>
      </c>
      <c r="F717" t="s">
        <v>1117</v>
      </c>
      <c r="G717" t="s">
        <v>544</v>
      </c>
      <c r="H717" t="s">
        <v>106</v>
      </c>
      <c r="I717" t="s">
        <v>107</v>
      </c>
      <c r="J717" t="s">
        <v>680</v>
      </c>
      <c r="K717">
        <v>1</v>
      </c>
      <c r="L717">
        <v>0</v>
      </c>
      <c r="M717" t="str" cm="1">
        <f t="array" ref="M7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7">
        <f>IF(Table1[[#This Row],[Winning Team]]="Home team",1,0)</f>
        <v>1</v>
      </c>
      <c r="O717" t="s">
        <v>283</v>
      </c>
      <c r="P717" t="str" cm="1">
        <f t="array" ref="P7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Nigeria</v>
      </c>
      <c r="Q717">
        <v>45500</v>
      </c>
      <c r="R717">
        <v>1</v>
      </c>
      <c r="S717">
        <v>0</v>
      </c>
      <c r="T717" t="s">
        <v>763</v>
      </c>
      <c r="U717" t="s">
        <v>718</v>
      </c>
      <c r="V717" t="s">
        <v>721</v>
      </c>
    </row>
    <row r="718" spans="1:22" x14ac:dyDescent="0.3">
      <c r="A718">
        <v>1998</v>
      </c>
      <c r="B718" s="1">
        <v>35966</v>
      </c>
      <c r="C718">
        <v>21</v>
      </c>
      <c r="D718">
        <v>0</v>
      </c>
      <c r="E718" t="str">
        <f>_xlfn.CONCAT(Table1[[#This Row],[Time]],":",Table1[[#This Row],[Time to hours]])</f>
        <v>21:0</v>
      </c>
      <c r="F718" t="s">
        <v>1118</v>
      </c>
      <c r="G718" t="s">
        <v>572</v>
      </c>
      <c r="H718" t="s">
        <v>124</v>
      </c>
      <c r="I718" t="s">
        <v>125</v>
      </c>
      <c r="J718" t="s">
        <v>69</v>
      </c>
      <c r="K718">
        <v>5</v>
      </c>
      <c r="L718">
        <v>0</v>
      </c>
      <c r="M718" t="str" cm="1">
        <f t="array" ref="M7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8">
        <f>IF(Table1[[#This Row],[Winning Team]]="Home team",1,0)</f>
        <v>1</v>
      </c>
      <c r="O718" t="s">
        <v>206</v>
      </c>
      <c r="P718" t="str" cm="1">
        <f t="array" ref="P7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18">
        <v>55000</v>
      </c>
      <c r="R718">
        <v>2</v>
      </c>
      <c r="S718">
        <v>0</v>
      </c>
      <c r="T718" t="s">
        <v>768</v>
      </c>
      <c r="U718" t="s">
        <v>743</v>
      </c>
      <c r="V718" t="s">
        <v>727</v>
      </c>
    </row>
    <row r="719" spans="1:22" x14ac:dyDescent="0.3">
      <c r="A719">
        <v>1998</v>
      </c>
      <c r="B719" s="1">
        <v>35967</v>
      </c>
      <c r="C719">
        <v>17</v>
      </c>
      <c r="D719">
        <v>30</v>
      </c>
      <c r="E719" t="str">
        <f>_xlfn.CONCAT(Table1[[#This Row],[Time]],":",Table1[[#This Row],[Time to hours]])</f>
        <v>17:30</v>
      </c>
      <c r="F719" t="s">
        <v>1117</v>
      </c>
      <c r="G719" t="s">
        <v>736</v>
      </c>
      <c r="H719" t="s">
        <v>106</v>
      </c>
      <c r="I719" t="s">
        <v>107</v>
      </c>
      <c r="J719" t="s">
        <v>39</v>
      </c>
      <c r="K719">
        <v>5</v>
      </c>
      <c r="L719">
        <v>0</v>
      </c>
      <c r="M719" t="str" cm="1">
        <f t="array" ref="M7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19">
        <f>IF(Table1[[#This Row],[Winning Team]]="Home team",1,0)</f>
        <v>1</v>
      </c>
      <c r="O719" t="s">
        <v>744</v>
      </c>
      <c r="P719" t="str" cm="1">
        <f t="array" ref="P7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19">
        <v>45500</v>
      </c>
      <c r="R719">
        <v>1</v>
      </c>
      <c r="S719">
        <v>0</v>
      </c>
      <c r="T719" t="s">
        <v>770</v>
      </c>
      <c r="U719" t="s">
        <v>754</v>
      </c>
      <c r="V719" t="s">
        <v>734</v>
      </c>
    </row>
    <row r="720" spans="1:22" x14ac:dyDescent="0.3">
      <c r="A720">
        <v>1998</v>
      </c>
      <c r="B720" s="1">
        <v>35968</v>
      </c>
      <c r="C720">
        <v>17</v>
      </c>
      <c r="D720">
        <v>30</v>
      </c>
      <c r="E720" t="str">
        <f>_xlfn.CONCAT(Table1[[#This Row],[Time]],":",Table1[[#This Row],[Time to hours]])</f>
        <v>17:30</v>
      </c>
      <c r="F720" t="s">
        <v>1117</v>
      </c>
      <c r="G720" t="s">
        <v>749</v>
      </c>
      <c r="H720" t="s">
        <v>700</v>
      </c>
      <c r="I720" t="s">
        <v>701</v>
      </c>
      <c r="J720" t="s">
        <v>273</v>
      </c>
      <c r="K720">
        <v>1</v>
      </c>
      <c r="L720">
        <v>0</v>
      </c>
      <c r="M720" t="str" cm="1">
        <f t="array" ref="M7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0">
        <f>IF(Table1[[#This Row],[Winning Team]]="Home team",1,0)</f>
        <v>1</v>
      </c>
      <c r="O720" t="s">
        <v>440</v>
      </c>
      <c r="P720" t="str" cm="1">
        <f t="array" ref="P7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720">
        <v>29800</v>
      </c>
      <c r="R720">
        <v>0</v>
      </c>
      <c r="S720">
        <v>0</v>
      </c>
      <c r="T720" t="s">
        <v>772</v>
      </c>
      <c r="U720" t="s">
        <v>732</v>
      </c>
      <c r="V720" t="s">
        <v>756</v>
      </c>
    </row>
    <row r="721" spans="1:22" x14ac:dyDescent="0.3">
      <c r="A721">
        <v>1998</v>
      </c>
      <c r="B721" s="1">
        <v>35968</v>
      </c>
      <c r="C721">
        <v>21</v>
      </c>
      <c r="D721">
        <v>0</v>
      </c>
      <c r="E721" t="str">
        <f>_xlfn.CONCAT(Table1[[#This Row],[Time]],":",Table1[[#This Row],[Time to hours]])</f>
        <v>21:0</v>
      </c>
      <c r="F721" t="s">
        <v>1118</v>
      </c>
      <c r="G721" t="s">
        <v>749</v>
      </c>
      <c r="H721" t="s">
        <v>119</v>
      </c>
      <c r="I721" t="s">
        <v>120</v>
      </c>
      <c r="J721" t="s">
        <v>36</v>
      </c>
      <c r="K721">
        <v>2</v>
      </c>
      <c r="L721">
        <v>1</v>
      </c>
      <c r="M721" t="str" cm="1">
        <f t="array" ref="M7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1">
        <f>IF(Table1[[#This Row],[Winning Team]]="Home team",1,0)</f>
        <v>1</v>
      </c>
      <c r="O721" t="s">
        <v>153</v>
      </c>
      <c r="P721" t="str" cm="1">
        <f t="array" ref="P7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Romania</v>
      </c>
      <c r="Q721">
        <v>33500</v>
      </c>
      <c r="R721">
        <v>0</v>
      </c>
      <c r="S721">
        <v>0</v>
      </c>
      <c r="T721" t="s">
        <v>773</v>
      </c>
      <c r="U721" t="s">
        <v>748</v>
      </c>
      <c r="V721" t="s">
        <v>765</v>
      </c>
    </row>
    <row r="722" spans="1:22" x14ac:dyDescent="0.3">
      <c r="A722">
        <v>1998</v>
      </c>
      <c r="B722" s="1">
        <v>35969</v>
      </c>
      <c r="C722">
        <v>16</v>
      </c>
      <c r="D722">
        <v>0</v>
      </c>
      <c r="E722" t="str">
        <f>_xlfn.CONCAT(Table1[[#This Row],[Time]],":",Table1[[#This Row],[Time to hours]])</f>
        <v>16:0</v>
      </c>
      <c r="F722" t="s">
        <v>1117</v>
      </c>
      <c r="G722" t="s">
        <v>429</v>
      </c>
      <c r="H722" t="s">
        <v>695</v>
      </c>
      <c r="I722" t="s">
        <v>696</v>
      </c>
      <c r="J722" t="s">
        <v>93</v>
      </c>
      <c r="K722">
        <v>2</v>
      </c>
      <c r="L722">
        <v>1</v>
      </c>
      <c r="M722" t="str" cm="1">
        <f t="array" ref="M7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2">
        <f>IF(Table1[[#This Row],[Winning Team]]="Home team",1,0)</f>
        <v>1</v>
      </c>
      <c r="O722" t="s">
        <v>55</v>
      </c>
      <c r="P722" t="str" cm="1">
        <f t="array" ref="P7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22">
        <v>80000</v>
      </c>
      <c r="R722">
        <v>0</v>
      </c>
      <c r="S722">
        <v>0</v>
      </c>
      <c r="T722" t="s">
        <v>774</v>
      </c>
      <c r="U722" t="s">
        <v>759</v>
      </c>
      <c r="V722" t="s">
        <v>751</v>
      </c>
    </row>
    <row r="723" spans="1:22" x14ac:dyDescent="0.3">
      <c r="A723">
        <v>1998</v>
      </c>
      <c r="B723" s="1">
        <v>35970</v>
      </c>
      <c r="C723">
        <v>16</v>
      </c>
      <c r="D723">
        <v>0</v>
      </c>
      <c r="E723" t="str">
        <f>_xlfn.CONCAT(Table1[[#This Row],[Time]],":",Table1[[#This Row],[Time to hours]])</f>
        <v>16:0</v>
      </c>
      <c r="F723" t="s">
        <v>1117</v>
      </c>
      <c r="G723" t="s">
        <v>540</v>
      </c>
      <c r="H723" t="s">
        <v>728</v>
      </c>
      <c r="I723" t="s">
        <v>729</v>
      </c>
      <c r="J723" t="s">
        <v>17</v>
      </c>
      <c r="K723">
        <v>2</v>
      </c>
      <c r="L723">
        <v>1</v>
      </c>
      <c r="M723" t="str" cm="1">
        <f t="array" ref="M7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3">
        <f>IF(Table1[[#This Row],[Winning Team]]="Home team",1,0)</f>
        <v>1</v>
      </c>
      <c r="O723" t="s">
        <v>575</v>
      </c>
      <c r="P723" t="str" cm="1">
        <f t="array" ref="P7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723">
        <v>39100</v>
      </c>
      <c r="R723">
        <v>1</v>
      </c>
      <c r="S723">
        <v>1</v>
      </c>
      <c r="T723" t="s">
        <v>733</v>
      </c>
      <c r="U723" t="s">
        <v>738</v>
      </c>
      <c r="V723" t="s">
        <v>735</v>
      </c>
    </row>
    <row r="724" spans="1:22" x14ac:dyDescent="0.3">
      <c r="A724">
        <v>1998</v>
      </c>
      <c r="B724" s="1">
        <v>35970</v>
      </c>
      <c r="C724">
        <v>21</v>
      </c>
      <c r="D724">
        <v>0</v>
      </c>
      <c r="E724" t="str">
        <f>_xlfn.CONCAT(Table1[[#This Row],[Time]],":",Table1[[#This Row],[Time to hours]])</f>
        <v>21:0</v>
      </c>
      <c r="F724" t="s">
        <v>1118</v>
      </c>
      <c r="G724" t="s">
        <v>544</v>
      </c>
      <c r="H724" t="s">
        <v>714</v>
      </c>
      <c r="I724" t="s">
        <v>715</v>
      </c>
      <c r="J724" t="s">
        <v>87</v>
      </c>
      <c r="K724">
        <v>6</v>
      </c>
      <c r="L724">
        <v>1</v>
      </c>
      <c r="M724" t="str" cm="1">
        <f t="array" ref="M7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4">
        <f>IF(Table1[[#This Row],[Winning Team]]="Home team",1,0)</f>
        <v>1</v>
      </c>
      <c r="O724" t="s">
        <v>283</v>
      </c>
      <c r="P724" t="str" cm="1">
        <f t="array" ref="P7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24">
        <v>38100</v>
      </c>
      <c r="R724">
        <v>2</v>
      </c>
      <c r="S724">
        <v>0</v>
      </c>
      <c r="T724" t="s">
        <v>650</v>
      </c>
      <c r="U724" t="s">
        <v>747</v>
      </c>
      <c r="V724" t="s">
        <v>717</v>
      </c>
    </row>
    <row r="725" spans="1:22" x14ac:dyDescent="0.3">
      <c r="A725">
        <v>1998</v>
      </c>
      <c r="B725" s="1">
        <v>35971</v>
      </c>
      <c r="C725">
        <v>21</v>
      </c>
      <c r="D725">
        <v>0</v>
      </c>
      <c r="E725" t="str">
        <f>_xlfn.CONCAT(Table1[[#This Row],[Time]],":",Table1[[#This Row],[Time to hours]])</f>
        <v>21:0</v>
      </c>
      <c r="F725" t="s">
        <v>1118</v>
      </c>
      <c r="G725" t="s">
        <v>555</v>
      </c>
      <c r="H725" t="s">
        <v>700</v>
      </c>
      <c r="I725" t="s">
        <v>701</v>
      </c>
      <c r="J725" t="s">
        <v>81</v>
      </c>
      <c r="K725">
        <v>2</v>
      </c>
      <c r="L725">
        <v>0</v>
      </c>
      <c r="M725" t="str" cm="1">
        <f t="array" ref="M7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5">
        <f>IF(Table1[[#This Row],[Winning Team]]="Home team",1,0)</f>
        <v>1</v>
      </c>
      <c r="O725" t="s">
        <v>466</v>
      </c>
      <c r="P725" t="str" cm="1">
        <f t="array" ref="P7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25">
        <v>29800</v>
      </c>
      <c r="R725">
        <v>0</v>
      </c>
      <c r="S725">
        <v>0</v>
      </c>
      <c r="T725" t="s">
        <v>708</v>
      </c>
      <c r="U725" t="s">
        <v>709</v>
      </c>
      <c r="V725" t="s">
        <v>718</v>
      </c>
    </row>
    <row r="726" spans="1:22" x14ac:dyDescent="0.3">
      <c r="A726">
        <v>1998</v>
      </c>
      <c r="B726" s="1">
        <v>35972</v>
      </c>
      <c r="C726">
        <v>16</v>
      </c>
      <c r="D726">
        <v>0</v>
      </c>
      <c r="E726" t="str">
        <f>_xlfn.CONCAT(Table1[[#This Row],[Time]],":",Table1[[#This Row],[Time to hours]])</f>
        <v>16:0</v>
      </c>
      <c r="F726" t="s">
        <v>1117</v>
      </c>
      <c r="G726" t="s">
        <v>736</v>
      </c>
      <c r="H726" t="s">
        <v>140</v>
      </c>
      <c r="I726" t="s">
        <v>141</v>
      </c>
      <c r="J726" t="s">
        <v>39</v>
      </c>
      <c r="K726">
        <v>1</v>
      </c>
      <c r="L726">
        <v>0</v>
      </c>
      <c r="M726" t="str" cm="1">
        <f t="array" ref="M7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6">
        <f>IF(Table1[[#This Row],[Winning Team]]="Home team",1,0)</f>
        <v>1</v>
      </c>
      <c r="O726" t="s">
        <v>745</v>
      </c>
      <c r="P726" t="str" cm="1">
        <f t="array" ref="P7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26">
        <v>31800</v>
      </c>
      <c r="R726">
        <v>1</v>
      </c>
      <c r="S726">
        <v>0</v>
      </c>
      <c r="T726" t="s">
        <v>753</v>
      </c>
      <c r="U726" t="s">
        <v>765</v>
      </c>
      <c r="V726" t="s">
        <v>707</v>
      </c>
    </row>
    <row r="727" spans="1:22" x14ac:dyDescent="0.3">
      <c r="A727">
        <v>1998</v>
      </c>
      <c r="B727" s="1">
        <v>35973</v>
      </c>
      <c r="C727">
        <v>16</v>
      </c>
      <c r="D727">
        <v>30</v>
      </c>
      <c r="E727" t="str">
        <f>_xlfn.CONCAT(Table1[[#This Row],[Time]],":",Table1[[#This Row],[Time to hours]])</f>
        <v>16:30</v>
      </c>
      <c r="F727" t="s">
        <v>1117</v>
      </c>
      <c r="G727" t="s">
        <v>588</v>
      </c>
      <c r="H727" t="s">
        <v>124</v>
      </c>
      <c r="I727" t="s">
        <v>125</v>
      </c>
      <c r="J727" t="s">
        <v>93</v>
      </c>
      <c r="K727">
        <v>1</v>
      </c>
      <c r="L727">
        <v>0</v>
      </c>
      <c r="M727" t="str" cm="1">
        <f t="array" ref="M7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7">
        <f>IF(Table1[[#This Row],[Winning Team]]="Home team",1,0)</f>
        <v>1</v>
      </c>
      <c r="O727" t="s">
        <v>126</v>
      </c>
      <c r="P727" t="str" cm="1">
        <f t="array" ref="P7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27">
        <v>55000</v>
      </c>
      <c r="R727">
        <v>1</v>
      </c>
      <c r="S727">
        <v>0</v>
      </c>
      <c r="T727" t="s">
        <v>772</v>
      </c>
      <c r="U727" t="s">
        <v>732</v>
      </c>
      <c r="V727" t="s">
        <v>738</v>
      </c>
    </row>
    <row r="728" spans="1:22" x14ac:dyDescent="0.3">
      <c r="A728">
        <v>1998</v>
      </c>
      <c r="B728" s="1">
        <v>35973</v>
      </c>
      <c r="C728">
        <v>21</v>
      </c>
      <c r="D728">
        <v>0</v>
      </c>
      <c r="E728" t="str">
        <f>_xlfn.CONCAT(Table1[[#This Row],[Time]],":",Table1[[#This Row],[Time to hours]])</f>
        <v>21:0</v>
      </c>
      <c r="F728" t="s">
        <v>1118</v>
      </c>
      <c r="G728" t="s">
        <v>588</v>
      </c>
      <c r="H728" t="s">
        <v>106</v>
      </c>
      <c r="I728" t="s">
        <v>107</v>
      </c>
      <c r="J728" t="s">
        <v>31</v>
      </c>
      <c r="K728">
        <v>4</v>
      </c>
      <c r="L728">
        <v>1</v>
      </c>
      <c r="M728" t="str" cm="1">
        <f t="array" ref="M7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8">
        <f>IF(Table1[[#This Row],[Winning Team]]="Home team",1,0)</f>
        <v>1</v>
      </c>
      <c r="O728" t="s">
        <v>42</v>
      </c>
      <c r="P728" t="str" cm="1">
        <f t="array" ref="P7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28">
        <v>45500</v>
      </c>
      <c r="R728">
        <v>3</v>
      </c>
      <c r="S728">
        <v>0</v>
      </c>
      <c r="T728" t="s">
        <v>773</v>
      </c>
      <c r="U728" t="s">
        <v>748</v>
      </c>
      <c r="V728" t="s">
        <v>742</v>
      </c>
    </row>
    <row r="729" spans="1:22" x14ac:dyDescent="0.3">
      <c r="A729">
        <v>1998</v>
      </c>
      <c r="B729" s="1">
        <v>35974</v>
      </c>
      <c r="C729">
        <v>16</v>
      </c>
      <c r="D729">
        <v>30</v>
      </c>
      <c r="E729" t="str">
        <f>_xlfn.CONCAT(Table1[[#This Row],[Time]],":",Table1[[#This Row],[Time to hours]])</f>
        <v>16:30</v>
      </c>
      <c r="F729" t="s">
        <v>1117</v>
      </c>
      <c r="G729" t="s">
        <v>588</v>
      </c>
      <c r="H729" t="s">
        <v>714</v>
      </c>
      <c r="I729" t="s">
        <v>715</v>
      </c>
      <c r="J729" t="s">
        <v>17</v>
      </c>
      <c r="K729">
        <v>1</v>
      </c>
      <c r="L729">
        <v>0</v>
      </c>
      <c r="M729" t="str" cm="1">
        <f t="array" ref="M7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29">
        <f>IF(Table1[[#This Row],[Winning Team]]="Home team",1,0)</f>
        <v>1</v>
      </c>
      <c r="O729" t="s">
        <v>45</v>
      </c>
      <c r="P729" t="str" cm="1">
        <f t="array" ref="P7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729">
        <v>31800</v>
      </c>
      <c r="R729">
        <v>0</v>
      </c>
      <c r="S729">
        <v>0</v>
      </c>
      <c r="T729" t="s">
        <v>694</v>
      </c>
      <c r="U729" t="s">
        <v>704</v>
      </c>
      <c r="V729" t="s">
        <v>731</v>
      </c>
    </row>
    <row r="730" spans="1:22" x14ac:dyDescent="0.3">
      <c r="A730">
        <v>1998</v>
      </c>
      <c r="B730" s="1">
        <v>35975</v>
      </c>
      <c r="C730">
        <v>16</v>
      </c>
      <c r="D730">
        <v>30</v>
      </c>
      <c r="E730" t="str">
        <f>_xlfn.CONCAT(Table1[[#This Row],[Time]],":",Table1[[#This Row],[Time to hours]])</f>
        <v>16:30</v>
      </c>
      <c r="F730" t="s">
        <v>1117</v>
      </c>
      <c r="G730" t="s">
        <v>588</v>
      </c>
      <c r="H730" t="s">
        <v>700</v>
      </c>
      <c r="I730" t="s">
        <v>701</v>
      </c>
      <c r="J730" t="s">
        <v>81</v>
      </c>
      <c r="K730">
        <v>2</v>
      </c>
      <c r="L730">
        <v>1</v>
      </c>
      <c r="M730" t="str" cm="1">
        <f t="array" ref="M7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0">
        <f>IF(Table1[[#This Row],[Winning Team]]="Home team",1,0)</f>
        <v>1</v>
      </c>
      <c r="O730" t="s">
        <v>18</v>
      </c>
      <c r="P730" t="str" cm="1">
        <f t="array" ref="P7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30">
        <v>29800</v>
      </c>
      <c r="R730">
        <v>0</v>
      </c>
      <c r="S730">
        <v>0</v>
      </c>
      <c r="T730" t="s">
        <v>746</v>
      </c>
      <c r="U730" t="s">
        <v>707</v>
      </c>
      <c r="V730" t="s">
        <v>712</v>
      </c>
    </row>
    <row r="731" spans="1:22" x14ac:dyDescent="0.3">
      <c r="A731">
        <v>1998</v>
      </c>
      <c r="B731" s="1">
        <v>35975</v>
      </c>
      <c r="C731">
        <v>21</v>
      </c>
      <c r="D731">
        <v>0</v>
      </c>
      <c r="E731" t="str">
        <f>_xlfn.CONCAT(Table1[[#This Row],[Time]],":",Table1[[#This Row],[Time to hours]])</f>
        <v>21:0</v>
      </c>
      <c r="F731" t="s">
        <v>1118</v>
      </c>
      <c r="G731" t="s">
        <v>588</v>
      </c>
      <c r="H731" t="s">
        <v>119</v>
      </c>
      <c r="I731" t="s">
        <v>120</v>
      </c>
      <c r="J731" t="s">
        <v>69</v>
      </c>
      <c r="K731">
        <v>2</v>
      </c>
      <c r="L731">
        <v>1</v>
      </c>
      <c r="M731" t="str" cm="1">
        <f t="array" ref="M7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1">
        <f>IF(Table1[[#This Row],[Winning Team]]="Home team",1,0)</f>
        <v>1</v>
      </c>
      <c r="O731" t="s">
        <v>30</v>
      </c>
      <c r="P731" t="str" cm="1">
        <f t="array" ref="P7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31">
        <v>33500</v>
      </c>
      <c r="R731">
        <v>1</v>
      </c>
      <c r="S731">
        <v>0</v>
      </c>
      <c r="T731" t="s">
        <v>697</v>
      </c>
      <c r="U731" t="s">
        <v>757</v>
      </c>
      <c r="V731" t="s">
        <v>747</v>
      </c>
    </row>
    <row r="732" spans="1:22" x14ac:dyDescent="0.3">
      <c r="A732">
        <v>1998</v>
      </c>
      <c r="B732" s="1">
        <v>35979</v>
      </c>
      <c r="C732">
        <v>21</v>
      </c>
      <c r="D732">
        <v>0</v>
      </c>
      <c r="E732" t="str">
        <f>_xlfn.CONCAT(Table1[[#This Row],[Time]],":",Table1[[#This Row],[Time to hours]])</f>
        <v>21:0</v>
      </c>
      <c r="F732" t="s">
        <v>1118</v>
      </c>
      <c r="G732" t="s">
        <v>102</v>
      </c>
      <c r="H732" t="s">
        <v>723</v>
      </c>
      <c r="I732" t="s">
        <v>724</v>
      </c>
      <c r="J732" t="s">
        <v>31</v>
      </c>
      <c r="K732">
        <v>3</v>
      </c>
      <c r="L732">
        <v>2</v>
      </c>
      <c r="M732" t="str" cm="1">
        <f t="array" ref="M7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2">
        <f>IF(Table1[[#This Row],[Winning Team]]="Home team",1,0)</f>
        <v>1</v>
      </c>
      <c r="O732" t="s">
        <v>575</v>
      </c>
      <c r="P732" t="str" cm="1">
        <f t="array" ref="P7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32">
        <v>35500</v>
      </c>
      <c r="R732">
        <v>2</v>
      </c>
      <c r="S732">
        <v>1</v>
      </c>
      <c r="T732" t="s">
        <v>760</v>
      </c>
      <c r="U732" t="s">
        <v>707</v>
      </c>
      <c r="V732" t="s">
        <v>706</v>
      </c>
    </row>
    <row r="733" spans="1:22" x14ac:dyDescent="0.3">
      <c r="A733">
        <v>1998</v>
      </c>
      <c r="B733" s="1">
        <v>35980</v>
      </c>
      <c r="C733">
        <v>16</v>
      </c>
      <c r="D733">
        <v>30</v>
      </c>
      <c r="E733" t="str">
        <f>_xlfn.CONCAT(Table1[[#This Row],[Time]],":",Table1[[#This Row],[Time to hours]])</f>
        <v>16:30</v>
      </c>
      <c r="F733" t="s">
        <v>1117</v>
      </c>
      <c r="G733" t="s">
        <v>102</v>
      </c>
      <c r="H733" t="s">
        <v>124</v>
      </c>
      <c r="I733" t="s">
        <v>125</v>
      </c>
      <c r="J733" t="s">
        <v>69</v>
      </c>
      <c r="K733">
        <v>2</v>
      </c>
      <c r="L733">
        <v>1</v>
      </c>
      <c r="M733" t="str" cm="1">
        <f t="array" ref="M7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3">
        <f>IF(Table1[[#This Row],[Winning Team]]="Home team",1,0)</f>
        <v>1</v>
      </c>
      <c r="O733" t="s">
        <v>39</v>
      </c>
      <c r="P733" t="str" cm="1">
        <f t="array" ref="P7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33">
        <v>55000</v>
      </c>
      <c r="R733">
        <v>1</v>
      </c>
      <c r="S733">
        <v>1</v>
      </c>
      <c r="T733" t="s">
        <v>640</v>
      </c>
      <c r="U733" t="s">
        <v>742</v>
      </c>
      <c r="V733" t="s">
        <v>710</v>
      </c>
    </row>
    <row r="734" spans="1:22" x14ac:dyDescent="0.3">
      <c r="A734">
        <v>1998</v>
      </c>
      <c r="B734" s="1">
        <v>35984</v>
      </c>
      <c r="C734">
        <v>21</v>
      </c>
      <c r="D734">
        <v>0</v>
      </c>
      <c r="E734" t="str">
        <f>_xlfn.CONCAT(Table1[[#This Row],[Time]],":",Table1[[#This Row],[Time to hours]])</f>
        <v>21:0</v>
      </c>
      <c r="F734" t="s">
        <v>1118</v>
      </c>
      <c r="G734" t="s">
        <v>50</v>
      </c>
      <c r="H734" t="s">
        <v>695</v>
      </c>
      <c r="I734" t="s">
        <v>696</v>
      </c>
      <c r="J734" t="s">
        <v>17</v>
      </c>
      <c r="K734">
        <v>2</v>
      </c>
      <c r="L734">
        <v>1</v>
      </c>
      <c r="M734" t="str" cm="1">
        <f t="array" ref="M7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4">
        <f>IF(Table1[[#This Row],[Winning Team]]="Home team",1,0)</f>
        <v>1</v>
      </c>
      <c r="O734" t="s">
        <v>745</v>
      </c>
      <c r="P734" t="str" cm="1">
        <f t="array" ref="P7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734">
        <v>76000</v>
      </c>
      <c r="R734">
        <v>0</v>
      </c>
      <c r="S734">
        <v>0</v>
      </c>
      <c r="T734" t="s">
        <v>697</v>
      </c>
      <c r="U734" t="s">
        <v>698</v>
      </c>
      <c r="V734" t="s">
        <v>718</v>
      </c>
    </row>
    <row r="735" spans="1:22" x14ac:dyDescent="0.3">
      <c r="A735">
        <v>2002</v>
      </c>
      <c r="B735" s="1">
        <v>37408</v>
      </c>
      <c r="C735">
        <v>20</v>
      </c>
      <c r="D735">
        <v>30</v>
      </c>
      <c r="E735" t="str">
        <f>_xlfn.CONCAT(Table1[[#This Row],[Time]],":",Table1[[#This Row],[Time to hours]])</f>
        <v>20:30</v>
      </c>
      <c r="F735" t="s">
        <v>1118</v>
      </c>
      <c r="G735" t="s">
        <v>572</v>
      </c>
      <c r="H735" t="s">
        <v>789</v>
      </c>
      <c r="I735" t="s">
        <v>790</v>
      </c>
      <c r="J735" t="s">
        <v>81</v>
      </c>
      <c r="K735">
        <v>8</v>
      </c>
      <c r="L735">
        <v>0</v>
      </c>
      <c r="M735" t="str" cm="1">
        <f t="array" ref="M7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5">
        <f>IF(Table1[[#This Row],[Winning Team]]="Home team",1,0)</f>
        <v>1</v>
      </c>
      <c r="O735" t="s">
        <v>668</v>
      </c>
      <c r="P735" t="str" cm="1">
        <f t="array" ref="P7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35">
        <v>32218</v>
      </c>
      <c r="R735">
        <v>4</v>
      </c>
      <c r="S735">
        <v>0</v>
      </c>
      <c r="T735" t="s">
        <v>791</v>
      </c>
      <c r="U735" t="s">
        <v>792</v>
      </c>
      <c r="V735" t="s">
        <v>793</v>
      </c>
    </row>
    <row r="736" spans="1:22" x14ac:dyDescent="0.3">
      <c r="A736">
        <v>2002</v>
      </c>
      <c r="B736" s="1">
        <v>37409</v>
      </c>
      <c r="C736">
        <v>14</v>
      </c>
      <c r="D736">
        <v>30</v>
      </c>
      <c r="E736" t="str">
        <f>_xlfn.CONCAT(Table1[[#This Row],[Time]],":",Table1[[#This Row],[Time to hours]])</f>
        <v>14:30</v>
      </c>
      <c r="F736" t="s">
        <v>1116</v>
      </c>
      <c r="G736" t="s">
        <v>555</v>
      </c>
      <c r="H736" t="s">
        <v>794</v>
      </c>
      <c r="I736" t="s">
        <v>795</v>
      </c>
      <c r="J736" t="s">
        <v>39</v>
      </c>
      <c r="K736">
        <v>1</v>
      </c>
      <c r="L736">
        <v>0</v>
      </c>
      <c r="M736" t="str" cm="1">
        <f t="array" ref="M7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6">
        <f>IF(Table1[[#This Row],[Winning Team]]="Home team",1,0)</f>
        <v>1</v>
      </c>
      <c r="O736" t="s">
        <v>680</v>
      </c>
      <c r="P736" t="str" cm="1">
        <f t="array" ref="P7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36">
        <v>34050</v>
      </c>
      <c r="R736">
        <v>0</v>
      </c>
      <c r="S736">
        <v>0</v>
      </c>
      <c r="T736" t="s">
        <v>796</v>
      </c>
      <c r="U736" t="s">
        <v>797</v>
      </c>
      <c r="V736" t="s">
        <v>798</v>
      </c>
    </row>
    <row r="737" spans="1:22" x14ac:dyDescent="0.3">
      <c r="A737">
        <v>2002</v>
      </c>
      <c r="B737" s="1">
        <v>37409</v>
      </c>
      <c r="C737">
        <v>20</v>
      </c>
      <c r="D737">
        <v>30</v>
      </c>
      <c r="E737" t="str">
        <f>_xlfn.CONCAT(Table1[[#This Row],[Time]],":",Table1[[#This Row],[Time to hours]])</f>
        <v>20:30</v>
      </c>
      <c r="F737" t="s">
        <v>1118</v>
      </c>
      <c r="G737" t="s">
        <v>429</v>
      </c>
      <c r="H737" t="s">
        <v>808</v>
      </c>
      <c r="I737" t="s">
        <v>809</v>
      </c>
      <c r="J737" t="s">
        <v>87</v>
      </c>
      <c r="K737">
        <v>3</v>
      </c>
      <c r="L737">
        <v>1</v>
      </c>
      <c r="M737" t="str" cm="1">
        <f t="array" ref="M7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7">
        <f>IF(Table1[[#This Row],[Winning Team]]="Home team",1,0)</f>
        <v>1</v>
      </c>
      <c r="O737" t="s">
        <v>810</v>
      </c>
      <c r="P737" t="str" cm="1">
        <f t="array" ref="P7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37">
        <v>28598</v>
      </c>
      <c r="R737">
        <v>1</v>
      </c>
      <c r="S737">
        <v>0</v>
      </c>
      <c r="T737" t="s">
        <v>811</v>
      </c>
      <c r="U737" t="s">
        <v>812</v>
      </c>
      <c r="V737" t="s">
        <v>813</v>
      </c>
    </row>
    <row r="738" spans="1:22" x14ac:dyDescent="0.3">
      <c r="A738">
        <v>2002</v>
      </c>
      <c r="B738" s="1">
        <v>37410</v>
      </c>
      <c r="C738">
        <v>18</v>
      </c>
      <c r="D738">
        <v>0</v>
      </c>
      <c r="E738" t="str">
        <f>_xlfn.CONCAT(Table1[[#This Row],[Time]],":",Table1[[#This Row],[Time to hours]])</f>
        <v>18:0</v>
      </c>
      <c r="F738" t="s">
        <v>1117</v>
      </c>
      <c r="G738" t="s">
        <v>540</v>
      </c>
      <c r="H738" t="s">
        <v>780</v>
      </c>
      <c r="I738" t="s">
        <v>781</v>
      </c>
      <c r="J738" t="s">
        <v>31</v>
      </c>
      <c r="K738">
        <v>2</v>
      </c>
      <c r="L738">
        <v>1</v>
      </c>
      <c r="M738" t="str" cm="1">
        <f t="array" ref="M7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8">
        <f>IF(Table1[[#This Row],[Winning Team]]="Home team",1,0)</f>
        <v>1</v>
      </c>
      <c r="O738" t="s">
        <v>203</v>
      </c>
      <c r="P738" t="str" cm="1">
        <f t="array" ref="P7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38">
        <v>33842</v>
      </c>
      <c r="R738">
        <v>0</v>
      </c>
      <c r="S738">
        <v>1</v>
      </c>
      <c r="T738" t="s">
        <v>814</v>
      </c>
      <c r="U738" t="s">
        <v>815</v>
      </c>
      <c r="V738" t="s">
        <v>816</v>
      </c>
    </row>
    <row r="739" spans="1:22" x14ac:dyDescent="0.3">
      <c r="A739">
        <v>2002</v>
      </c>
      <c r="B739" s="1">
        <v>37410</v>
      </c>
      <c r="C739">
        <v>20</v>
      </c>
      <c r="D739">
        <v>30</v>
      </c>
      <c r="E739" t="str">
        <f>_xlfn.CONCAT(Table1[[#This Row],[Time]],":",Table1[[#This Row],[Time to hours]])</f>
        <v>20:30</v>
      </c>
      <c r="F739" t="s">
        <v>1118</v>
      </c>
      <c r="G739" t="s">
        <v>749</v>
      </c>
      <c r="H739" t="s">
        <v>789</v>
      </c>
      <c r="I739" t="s">
        <v>790</v>
      </c>
      <c r="J739" t="s">
        <v>93</v>
      </c>
      <c r="K739">
        <v>2</v>
      </c>
      <c r="L739">
        <v>0</v>
      </c>
      <c r="M739" t="str" cm="1">
        <f t="array" ref="M7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39">
        <f>IF(Table1[[#This Row],[Winning Team]]="Home team",1,0)</f>
        <v>1</v>
      </c>
      <c r="O739" t="s">
        <v>817</v>
      </c>
      <c r="P739" t="str" cm="1">
        <f t="array" ref="P7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39">
        <v>31081</v>
      </c>
      <c r="R739">
        <v>2</v>
      </c>
      <c r="S739">
        <v>0</v>
      </c>
      <c r="T739" t="s">
        <v>818</v>
      </c>
      <c r="U739" t="s">
        <v>819</v>
      </c>
      <c r="V739" t="s">
        <v>820</v>
      </c>
    </row>
    <row r="740" spans="1:22" x14ac:dyDescent="0.3">
      <c r="A740">
        <v>2002</v>
      </c>
      <c r="B740" s="1">
        <v>37411</v>
      </c>
      <c r="C740">
        <v>20</v>
      </c>
      <c r="D740">
        <v>30</v>
      </c>
      <c r="E740" t="str">
        <f>_xlfn.CONCAT(Table1[[#This Row],[Time]],":",Table1[[#This Row],[Time to hours]])</f>
        <v>20:30</v>
      </c>
      <c r="F740" t="s">
        <v>1118</v>
      </c>
      <c r="G740" t="s">
        <v>544</v>
      </c>
      <c r="H740" t="s">
        <v>799</v>
      </c>
      <c r="I740" t="s">
        <v>800</v>
      </c>
      <c r="J740" t="s">
        <v>206</v>
      </c>
      <c r="K740">
        <v>2</v>
      </c>
      <c r="L740">
        <v>0</v>
      </c>
      <c r="M740" t="str" cm="1">
        <f t="array" ref="M7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0">
        <f>IF(Table1[[#This Row],[Winning Team]]="Home team",1,0)</f>
        <v>1</v>
      </c>
      <c r="O740" t="s">
        <v>131</v>
      </c>
      <c r="P740" t="str" cm="1">
        <f t="array" ref="P7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Republic</v>
      </c>
      <c r="Q740">
        <v>48760</v>
      </c>
      <c r="R740">
        <v>1</v>
      </c>
      <c r="S740">
        <v>0</v>
      </c>
      <c r="T740" t="s">
        <v>830</v>
      </c>
      <c r="U740" t="s">
        <v>831</v>
      </c>
      <c r="V740" t="s">
        <v>832</v>
      </c>
    </row>
    <row r="741" spans="1:22" x14ac:dyDescent="0.3">
      <c r="A741">
        <v>2002</v>
      </c>
      <c r="B741" s="1">
        <v>37412</v>
      </c>
      <c r="C741">
        <v>15</v>
      </c>
      <c r="D741">
        <v>30</v>
      </c>
      <c r="E741" t="str">
        <f>_xlfn.CONCAT(Table1[[#This Row],[Time]],":",Table1[[#This Row],[Time to hours]])</f>
        <v>15:30</v>
      </c>
      <c r="F741" t="s">
        <v>1116</v>
      </c>
      <c r="G741" t="s">
        <v>736</v>
      </c>
      <c r="H741" t="s">
        <v>833</v>
      </c>
      <c r="I741" t="s">
        <v>834</v>
      </c>
      <c r="J741" t="s">
        <v>672</v>
      </c>
      <c r="K741">
        <v>2</v>
      </c>
      <c r="L741">
        <v>0</v>
      </c>
      <c r="M741" t="str" cm="1">
        <f t="array" ref="M7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1">
        <f>IF(Table1[[#This Row],[Winning Team]]="Home team",1,0)</f>
        <v>1</v>
      </c>
      <c r="O741" t="s">
        <v>440</v>
      </c>
      <c r="P741" t="str" cm="1">
        <f t="array" ref="P7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Russia</v>
      </c>
      <c r="Q741">
        <v>30957</v>
      </c>
      <c r="R741">
        <v>0</v>
      </c>
      <c r="S741">
        <v>0</v>
      </c>
      <c r="T741" t="s">
        <v>835</v>
      </c>
      <c r="U741" t="s">
        <v>793</v>
      </c>
      <c r="V741" t="s">
        <v>836</v>
      </c>
    </row>
    <row r="742" spans="1:22" x14ac:dyDescent="0.3">
      <c r="A742">
        <v>2002</v>
      </c>
      <c r="B742" s="1">
        <v>37412</v>
      </c>
      <c r="C742">
        <v>18</v>
      </c>
      <c r="D742">
        <v>0</v>
      </c>
      <c r="E742" t="str">
        <f>_xlfn.CONCAT(Table1[[#This Row],[Time]],":",Table1[[#This Row],[Time to hours]])</f>
        <v>18:0</v>
      </c>
      <c r="F742" t="s">
        <v>1117</v>
      </c>
      <c r="G742" t="s">
        <v>544</v>
      </c>
      <c r="H742" t="s">
        <v>837</v>
      </c>
      <c r="I742" t="s">
        <v>838</v>
      </c>
      <c r="J742" t="s">
        <v>24</v>
      </c>
      <c r="K742">
        <v>3</v>
      </c>
      <c r="L742">
        <v>2</v>
      </c>
      <c r="M742" t="str" cm="1">
        <f t="array" ref="M7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2">
        <f>IF(Table1[[#This Row],[Winning Team]]="Home team",1,0)</f>
        <v>1</v>
      </c>
      <c r="O742" t="s">
        <v>326</v>
      </c>
      <c r="P742" t="str" cm="1">
        <f t="array" ref="P7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742">
        <v>37306</v>
      </c>
      <c r="R742">
        <v>3</v>
      </c>
      <c r="S742">
        <v>1</v>
      </c>
      <c r="T742" t="s">
        <v>839</v>
      </c>
      <c r="U742" t="s">
        <v>840</v>
      </c>
      <c r="V742" t="s">
        <v>783</v>
      </c>
    </row>
    <row r="743" spans="1:22" x14ac:dyDescent="0.3">
      <c r="A743">
        <v>2002</v>
      </c>
      <c r="B743" s="1">
        <v>37413</v>
      </c>
      <c r="C743">
        <v>18</v>
      </c>
      <c r="D743">
        <v>0</v>
      </c>
      <c r="E743" t="str">
        <f>_xlfn.CONCAT(Table1[[#This Row],[Time]],":",Table1[[#This Row],[Time to hours]])</f>
        <v>18:0</v>
      </c>
      <c r="F743" t="s">
        <v>1117</v>
      </c>
      <c r="G743" t="s">
        <v>572</v>
      </c>
      <c r="H743" t="s">
        <v>804</v>
      </c>
      <c r="I743" t="s">
        <v>805</v>
      </c>
      <c r="J743" t="s">
        <v>481</v>
      </c>
      <c r="K743">
        <v>1</v>
      </c>
      <c r="L743">
        <v>0</v>
      </c>
      <c r="M743" t="str" cm="1">
        <f t="array" ref="M7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3">
        <f>IF(Table1[[#This Row],[Winning Team]]="Home team",1,0)</f>
        <v>1</v>
      </c>
      <c r="O743" t="s">
        <v>668</v>
      </c>
      <c r="P743" t="str" cm="1">
        <f t="array" ref="P7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Cameroon</v>
      </c>
      <c r="Q743">
        <v>52328</v>
      </c>
      <c r="R743">
        <v>0</v>
      </c>
      <c r="S743">
        <v>0</v>
      </c>
      <c r="T743" t="s">
        <v>846</v>
      </c>
      <c r="U743" t="s">
        <v>788</v>
      </c>
      <c r="V743" t="s">
        <v>847</v>
      </c>
    </row>
    <row r="744" spans="1:22" x14ac:dyDescent="0.3">
      <c r="A744">
        <v>2002</v>
      </c>
      <c r="B744" s="1">
        <v>37414</v>
      </c>
      <c r="C744">
        <v>15</v>
      </c>
      <c r="D744">
        <v>30</v>
      </c>
      <c r="E744" t="str">
        <f>_xlfn.CONCAT(Table1[[#This Row],[Time]],":",Table1[[#This Row],[Time to hours]])</f>
        <v>15:30</v>
      </c>
      <c r="F744" t="s">
        <v>1116</v>
      </c>
      <c r="G744" t="s">
        <v>555</v>
      </c>
      <c r="H744" t="s">
        <v>833</v>
      </c>
      <c r="I744" t="s">
        <v>834</v>
      </c>
      <c r="J744" t="s">
        <v>75</v>
      </c>
      <c r="K744">
        <v>2</v>
      </c>
      <c r="L744">
        <v>1</v>
      </c>
      <c r="M744" t="str" cm="1">
        <f t="array" ref="M7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4">
        <f>IF(Table1[[#This Row],[Winning Team]]="Home team",1,0)</f>
        <v>1</v>
      </c>
      <c r="O744" t="s">
        <v>680</v>
      </c>
      <c r="P744" t="str" cm="1">
        <f t="array" ref="P7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744">
        <v>36194</v>
      </c>
      <c r="R744">
        <v>1</v>
      </c>
      <c r="S744">
        <v>1</v>
      </c>
      <c r="T744" t="s">
        <v>849</v>
      </c>
      <c r="U744" t="s">
        <v>792</v>
      </c>
      <c r="V744" t="s">
        <v>787</v>
      </c>
    </row>
    <row r="745" spans="1:22" x14ac:dyDescent="0.3">
      <c r="A745">
        <v>2002</v>
      </c>
      <c r="B745" s="1">
        <v>37414</v>
      </c>
      <c r="C745">
        <v>18</v>
      </c>
      <c r="D745">
        <v>0</v>
      </c>
      <c r="E745" t="str">
        <f>_xlfn.CONCAT(Table1[[#This Row],[Time]],":",Table1[[#This Row],[Time to hours]])</f>
        <v>18:0</v>
      </c>
      <c r="F745" t="s">
        <v>1117</v>
      </c>
      <c r="G745" t="s">
        <v>429</v>
      </c>
      <c r="H745" t="s">
        <v>851</v>
      </c>
      <c r="I745" t="s">
        <v>852</v>
      </c>
      <c r="J745" t="s">
        <v>87</v>
      </c>
      <c r="K745">
        <v>3</v>
      </c>
      <c r="L745">
        <v>1</v>
      </c>
      <c r="M745" t="str" cm="1">
        <f t="array" ref="M7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5">
        <f>IF(Table1[[#This Row],[Winning Team]]="Home team",1,0)</f>
        <v>1</v>
      </c>
      <c r="O745" t="s">
        <v>45</v>
      </c>
      <c r="P745" t="str" cm="1">
        <f t="array" ref="P7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45">
        <v>24000</v>
      </c>
      <c r="R745">
        <v>0</v>
      </c>
      <c r="S745">
        <v>1</v>
      </c>
      <c r="T745" t="s">
        <v>760</v>
      </c>
      <c r="U745" t="s">
        <v>853</v>
      </c>
      <c r="V745" t="s">
        <v>854</v>
      </c>
    </row>
    <row r="746" spans="1:22" x14ac:dyDescent="0.3">
      <c r="A746">
        <v>2002</v>
      </c>
      <c r="B746" s="1">
        <v>37415</v>
      </c>
      <c r="C746">
        <v>15</v>
      </c>
      <c r="D746">
        <v>30</v>
      </c>
      <c r="E746" t="str">
        <f>_xlfn.CONCAT(Table1[[#This Row],[Time]],":",Table1[[#This Row],[Time to hours]])</f>
        <v>15:30</v>
      </c>
      <c r="F746" t="s">
        <v>1116</v>
      </c>
      <c r="G746" t="s">
        <v>429</v>
      </c>
      <c r="H746" t="s">
        <v>842</v>
      </c>
      <c r="I746" t="s">
        <v>843</v>
      </c>
      <c r="J746" t="s">
        <v>719</v>
      </c>
      <c r="K746">
        <v>1</v>
      </c>
      <c r="L746">
        <v>0</v>
      </c>
      <c r="M746" t="str" cm="1">
        <f t="array" ref="M7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6">
        <f>IF(Table1[[#This Row],[Winning Team]]="Home team",1,0)</f>
        <v>1</v>
      </c>
      <c r="O746" t="s">
        <v>810</v>
      </c>
      <c r="P746" t="str" cm="1">
        <f t="array" ref="P7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South Africa</v>
      </c>
      <c r="Q746">
        <v>47226</v>
      </c>
      <c r="R746">
        <v>1</v>
      </c>
      <c r="S746">
        <v>0</v>
      </c>
      <c r="T746" t="s">
        <v>855</v>
      </c>
      <c r="U746" t="s">
        <v>779</v>
      </c>
      <c r="V746" t="s">
        <v>778</v>
      </c>
    </row>
    <row r="747" spans="1:22" x14ac:dyDescent="0.3">
      <c r="A747">
        <v>2002</v>
      </c>
      <c r="B747" s="1">
        <v>37415</v>
      </c>
      <c r="C747">
        <v>20</v>
      </c>
      <c r="D747">
        <v>30</v>
      </c>
      <c r="E747" t="str">
        <f>_xlfn.CONCAT(Table1[[#This Row],[Time]],":",Table1[[#This Row],[Time to hours]])</f>
        <v>20:30</v>
      </c>
      <c r="F747" t="s">
        <v>1118</v>
      </c>
      <c r="G747" t="s">
        <v>540</v>
      </c>
      <c r="H747" t="s">
        <v>856</v>
      </c>
      <c r="I747" t="s">
        <v>857</v>
      </c>
      <c r="J747" t="s">
        <v>31</v>
      </c>
      <c r="K747">
        <v>4</v>
      </c>
      <c r="L747">
        <v>0</v>
      </c>
      <c r="M747" t="str" cm="1">
        <f t="array" ref="M7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7">
        <f>IF(Table1[[#This Row],[Winning Team]]="Home team",1,0)</f>
        <v>1</v>
      </c>
      <c r="O747" t="s">
        <v>824</v>
      </c>
      <c r="P747" t="str" cm="1">
        <f t="array" ref="P7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47">
        <v>36750</v>
      </c>
      <c r="R747">
        <v>3</v>
      </c>
      <c r="S747">
        <v>0</v>
      </c>
      <c r="T747" t="s">
        <v>858</v>
      </c>
      <c r="U747" t="s">
        <v>832</v>
      </c>
      <c r="V747" t="s">
        <v>840</v>
      </c>
    </row>
    <row r="748" spans="1:22" x14ac:dyDescent="0.3">
      <c r="A748">
        <v>2002</v>
      </c>
      <c r="B748" s="1">
        <v>37416</v>
      </c>
      <c r="C748">
        <v>20</v>
      </c>
      <c r="D748">
        <v>30</v>
      </c>
      <c r="E748" t="str">
        <f>_xlfn.CONCAT(Table1[[#This Row],[Time]],":",Table1[[#This Row],[Time to hours]])</f>
        <v>20:30</v>
      </c>
      <c r="F748" t="s">
        <v>1118</v>
      </c>
      <c r="G748" t="s">
        <v>736</v>
      </c>
      <c r="H748" t="s">
        <v>863</v>
      </c>
      <c r="I748" t="s">
        <v>864</v>
      </c>
      <c r="J748" t="s">
        <v>737</v>
      </c>
      <c r="K748">
        <v>1</v>
      </c>
      <c r="L748">
        <v>0</v>
      </c>
      <c r="M748" t="str" cm="1">
        <f t="array" ref="M7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8">
        <f>IF(Table1[[#This Row],[Winning Team]]="Home team",1,0)</f>
        <v>1</v>
      </c>
      <c r="O748" t="s">
        <v>672</v>
      </c>
      <c r="P748" t="str" cm="1">
        <f t="array" ref="P7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Japan</v>
      </c>
      <c r="Q748">
        <v>66108</v>
      </c>
      <c r="R748">
        <v>0</v>
      </c>
      <c r="S748">
        <v>0</v>
      </c>
      <c r="T748" t="s">
        <v>865</v>
      </c>
      <c r="U748" t="s">
        <v>798</v>
      </c>
      <c r="V748" t="s">
        <v>756</v>
      </c>
    </row>
    <row r="749" spans="1:22" x14ac:dyDescent="0.3">
      <c r="A749">
        <v>2002</v>
      </c>
      <c r="B749" s="1">
        <v>37416</v>
      </c>
      <c r="C749">
        <v>15</v>
      </c>
      <c r="D749">
        <v>30</v>
      </c>
      <c r="E749" t="str">
        <f>_xlfn.CONCAT(Table1[[#This Row],[Time]],":",Table1[[#This Row],[Time to hours]])</f>
        <v>15:30</v>
      </c>
      <c r="F749" t="s">
        <v>1116</v>
      </c>
      <c r="G749" t="s">
        <v>749</v>
      </c>
      <c r="H749" t="s">
        <v>866</v>
      </c>
      <c r="I749" t="s">
        <v>867</v>
      </c>
      <c r="J749" t="s">
        <v>18</v>
      </c>
      <c r="K749">
        <v>2</v>
      </c>
      <c r="L749">
        <v>1</v>
      </c>
      <c r="M749" t="str" cm="1">
        <f t="array" ref="M7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49">
        <f>IF(Table1[[#This Row],[Winning Team]]="Home team",1,0)</f>
        <v>1</v>
      </c>
      <c r="O749" t="s">
        <v>817</v>
      </c>
      <c r="P749" t="str" cm="1">
        <f t="array" ref="P7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749">
        <v>45610</v>
      </c>
      <c r="R749">
        <v>1</v>
      </c>
      <c r="S749">
        <v>1</v>
      </c>
      <c r="T749" t="s">
        <v>868</v>
      </c>
      <c r="U749" t="s">
        <v>823</v>
      </c>
      <c r="V749" t="s">
        <v>829</v>
      </c>
    </row>
    <row r="750" spans="1:22" x14ac:dyDescent="0.3">
      <c r="A750">
        <v>2002</v>
      </c>
      <c r="B750" s="1">
        <v>37417</v>
      </c>
      <c r="C750">
        <v>20</v>
      </c>
      <c r="D750">
        <v>30</v>
      </c>
      <c r="E750" t="str">
        <f>_xlfn.CONCAT(Table1[[#This Row],[Time]],":",Table1[[#This Row],[Time to hours]])</f>
        <v>20:30</v>
      </c>
      <c r="F750" t="s">
        <v>1118</v>
      </c>
      <c r="G750" t="s">
        <v>544</v>
      </c>
      <c r="H750" t="s">
        <v>851</v>
      </c>
      <c r="I750" t="s">
        <v>852</v>
      </c>
      <c r="J750" t="s">
        <v>326</v>
      </c>
      <c r="K750">
        <v>4</v>
      </c>
      <c r="L750">
        <v>0</v>
      </c>
      <c r="M750" t="str" cm="1">
        <f t="array" ref="M7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0">
        <f>IF(Table1[[#This Row],[Winning Team]]="Home team",1,0)</f>
        <v>1</v>
      </c>
      <c r="O750" t="s">
        <v>131</v>
      </c>
      <c r="P750" t="str" cm="1">
        <f t="array" ref="P7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750">
        <v>31000</v>
      </c>
      <c r="R750">
        <v>1</v>
      </c>
      <c r="S750">
        <v>0</v>
      </c>
      <c r="T750" t="s">
        <v>767</v>
      </c>
      <c r="U750" t="s">
        <v>802</v>
      </c>
      <c r="V750" t="s">
        <v>853</v>
      </c>
    </row>
    <row r="751" spans="1:22" x14ac:dyDescent="0.3">
      <c r="A751">
        <v>2002</v>
      </c>
      <c r="B751" s="1">
        <v>37418</v>
      </c>
      <c r="C751">
        <v>15</v>
      </c>
      <c r="D751">
        <v>30</v>
      </c>
      <c r="E751" t="str">
        <f>_xlfn.CONCAT(Table1[[#This Row],[Time]],":",Table1[[#This Row],[Time to hours]])</f>
        <v>15:30</v>
      </c>
      <c r="F751" t="s">
        <v>1116</v>
      </c>
      <c r="G751" t="s">
        <v>430</v>
      </c>
      <c r="H751" t="s">
        <v>860</v>
      </c>
      <c r="I751" t="s">
        <v>861</v>
      </c>
      <c r="J751" t="s">
        <v>575</v>
      </c>
      <c r="K751">
        <v>2</v>
      </c>
      <c r="L751">
        <v>0</v>
      </c>
      <c r="M751" t="str" cm="1">
        <f t="array" ref="M7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1">
        <f>IF(Table1[[#This Row],[Winning Team]]="Home team",1,0)</f>
        <v>1</v>
      </c>
      <c r="O751" t="s">
        <v>17</v>
      </c>
      <c r="P751" t="str" cm="1">
        <f t="array" ref="P7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Denmark</v>
      </c>
      <c r="Q751">
        <v>48100</v>
      </c>
      <c r="R751">
        <v>1</v>
      </c>
      <c r="S751">
        <v>0</v>
      </c>
      <c r="T751" t="s">
        <v>746</v>
      </c>
      <c r="U751" t="s">
        <v>826</v>
      </c>
      <c r="V751" t="s">
        <v>831</v>
      </c>
    </row>
    <row r="752" spans="1:22" x14ac:dyDescent="0.3">
      <c r="A752">
        <v>2002</v>
      </c>
      <c r="B752" s="1">
        <v>37420</v>
      </c>
      <c r="C752">
        <v>15</v>
      </c>
      <c r="D752">
        <v>30</v>
      </c>
      <c r="E752" t="str">
        <f>_xlfn.CONCAT(Table1[[#This Row],[Time]],":",Table1[[#This Row],[Time to hours]])</f>
        <v>15:30</v>
      </c>
      <c r="F752" t="s">
        <v>1116</v>
      </c>
      <c r="G752" t="s">
        <v>540</v>
      </c>
      <c r="H752" t="s">
        <v>775</v>
      </c>
      <c r="I752" t="s">
        <v>776</v>
      </c>
      <c r="J752" t="s">
        <v>203</v>
      </c>
      <c r="K752">
        <v>3</v>
      </c>
      <c r="L752">
        <v>0</v>
      </c>
      <c r="M752" t="str" cm="1">
        <f t="array" ref="M7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2">
        <f>IF(Table1[[#This Row],[Winning Team]]="Home team",1,0)</f>
        <v>1</v>
      </c>
      <c r="O752" t="s">
        <v>824</v>
      </c>
      <c r="P752" t="str" cm="1">
        <f t="array" ref="P7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Turkey</v>
      </c>
      <c r="Q752">
        <v>43605</v>
      </c>
      <c r="R752">
        <v>2</v>
      </c>
      <c r="S752">
        <v>0</v>
      </c>
      <c r="T752" t="s">
        <v>830</v>
      </c>
      <c r="U752" t="s">
        <v>812</v>
      </c>
      <c r="V752" t="s">
        <v>803</v>
      </c>
    </row>
    <row r="753" spans="1:22" x14ac:dyDescent="0.3">
      <c r="A753">
        <v>2002</v>
      </c>
      <c r="B753" s="1">
        <v>37420</v>
      </c>
      <c r="C753">
        <v>20</v>
      </c>
      <c r="D753">
        <v>30</v>
      </c>
      <c r="E753" t="str">
        <f>_xlfn.CONCAT(Table1[[#This Row],[Time]],":",Table1[[#This Row],[Time to hours]])</f>
        <v>20:30</v>
      </c>
      <c r="F753" t="s">
        <v>1118</v>
      </c>
      <c r="G753" t="s">
        <v>749</v>
      </c>
      <c r="H753" t="s">
        <v>863</v>
      </c>
      <c r="I753" t="s">
        <v>864</v>
      </c>
      <c r="J753" t="s">
        <v>817</v>
      </c>
      <c r="K753">
        <v>1</v>
      </c>
      <c r="L753">
        <v>0</v>
      </c>
      <c r="M753" t="str" cm="1">
        <f t="array" ref="M7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3">
        <f>IF(Table1[[#This Row],[Winning Team]]="Home team",1,0)</f>
        <v>1</v>
      </c>
      <c r="O753" t="s">
        <v>745</v>
      </c>
      <c r="P753" t="str" cm="1">
        <f t="array" ref="P7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Ecuador</v>
      </c>
      <c r="Q753">
        <v>65862</v>
      </c>
      <c r="R753">
        <v>0</v>
      </c>
      <c r="S753">
        <v>0</v>
      </c>
      <c r="T753" t="s">
        <v>828</v>
      </c>
      <c r="U753" t="s">
        <v>792</v>
      </c>
      <c r="V753" t="s">
        <v>788</v>
      </c>
    </row>
    <row r="754" spans="1:22" x14ac:dyDescent="0.3">
      <c r="A754">
        <v>2002</v>
      </c>
      <c r="B754" s="1">
        <v>37421</v>
      </c>
      <c r="C754">
        <v>20</v>
      </c>
      <c r="D754">
        <v>30</v>
      </c>
      <c r="E754" t="str">
        <f>_xlfn.CONCAT(Table1[[#This Row],[Time]],":",Table1[[#This Row],[Time to hours]])</f>
        <v>20:30</v>
      </c>
      <c r="F754" t="s">
        <v>1118</v>
      </c>
      <c r="G754" t="s">
        <v>544</v>
      </c>
      <c r="H754" t="s">
        <v>879</v>
      </c>
      <c r="I754" t="s">
        <v>880</v>
      </c>
      <c r="J754" t="s">
        <v>131</v>
      </c>
      <c r="K754">
        <v>3</v>
      </c>
      <c r="L754">
        <v>1</v>
      </c>
      <c r="M754" t="str" cm="1">
        <f t="array" ref="M75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4">
        <f>IF(Table1[[#This Row],[Winning Team]]="Home team",1,0)</f>
        <v>1</v>
      </c>
      <c r="O754" t="s">
        <v>24</v>
      </c>
      <c r="P754" t="str" cm="1">
        <f t="array" ref="P75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Poland</v>
      </c>
      <c r="Q754">
        <v>26482</v>
      </c>
      <c r="R754">
        <v>2</v>
      </c>
      <c r="S754">
        <v>0</v>
      </c>
      <c r="T754" t="s">
        <v>881</v>
      </c>
      <c r="U754" t="s">
        <v>840</v>
      </c>
      <c r="V754" t="s">
        <v>827</v>
      </c>
    </row>
    <row r="755" spans="1:22" x14ac:dyDescent="0.3">
      <c r="A755">
        <v>2002</v>
      </c>
      <c r="B755" s="1">
        <v>37421</v>
      </c>
      <c r="C755">
        <v>15</v>
      </c>
      <c r="D755">
        <v>30</v>
      </c>
      <c r="E755" t="str">
        <f>_xlfn.CONCAT(Table1[[#This Row],[Time]],":",Table1[[#This Row],[Time to hours]])</f>
        <v>15:30</v>
      </c>
      <c r="F755" t="s">
        <v>1116</v>
      </c>
      <c r="G755" t="s">
        <v>736</v>
      </c>
      <c r="H755" t="s">
        <v>874</v>
      </c>
      <c r="I755" t="s">
        <v>875</v>
      </c>
      <c r="J755" t="s">
        <v>25</v>
      </c>
      <c r="K755">
        <v>3</v>
      </c>
      <c r="L755">
        <v>2</v>
      </c>
      <c r="M755" t="str" cm="1">
        <f t="array" ref="M75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5">
        <f>IF(Table1[[#This Row],[Winning Team]]="Home team",1,0)</f>
        <v>1</v>
      </c>
      <c r="O755" t="s">
        <v>672</v>
      </c>
      <c r="P755" t="str" cm="1">
        <f t="array" ref="P75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755">
        <v>46640</v>
      </c>
      <c r="R755">
        <v>1</v>
      </c>
      <c r="S755">
        <v>0</v>
      </c>
      <c r="T755" t="s">
        <v>769</v>
      </c>
      <c r="U755" t="s">
        <v>820</v>
      </c>
      <c r="V755" t="s">
        <v>822</v>
      </c>
    </row>
    <row r="756" spans="1:22" x14ac:dyDescent="0.3">
      <c r="A756">
        <v>2002</v>
      </c>
      <c r="B756" s="1">
        <v>37422</v>
      </c>
      <c r="C756">
        <v>15</v>
      </c>
      <c r="D756">
        <v>30</v>
      </c>
      <c r="E756" t="str">
        <f>_xlfn.CONCAT(Table1[[#This Row],[Time]],":",Table1[[#This Row],[Time to hours]])</f>
        <v>15:30</v>
      </c>
      <c r="F756" t="s">
        <v>1116</v>
      </c>
      <c r="G756" t="s">
        <v>588</v>
      </c>
      <c r="H756" t="s">
        <v>856</v>
      </c>
      <c r="I756" t="s">
        <v>857</v>
      </c>
      <c r="J756" t="s">
        <v>81</v>
      </c>
      <c r="K756">
        <v>1</v>
      </c>
      <c r="L756">
        <v>0</v>
      </c>
      <c r="M756" t="str" cm="1">
        <f t="array" ref="M75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6">
        <f>IF(Table1[[#This Row],[Winning Team]]="Home team",1,0)</f>
        <v>1</v>
      </c>
      <c r="O756" t="s">
        <v>45</v>
      </c>
      <c r="P756" t="str" cm="1">
        <f t="array" ref="P75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56">
        <v>25176</v>
      </c>
      <c r="R756">
        <v>0</v>
      </c>
      <c r="S756">
        <v>0</v>
      </c>
      <c r="T756" t="s">
        <v>844</v>
      </c>
      <c r="U756" t="s">
        <v>803</v>
      </c>
      <c r="V756" t="s">
        <v>706</v>
      </c>
    </row>
    <row r="757" spans="1:22" x14ac:dyDescent="0.3">
      <c r="A757">
        <v>2002</v>
      </c>
      <c r="B757" s="1">
        <v>37424</v>
      </c>
      <c r="C757">
        <v>20</v>
      </c>
      <c r="D757">
        <v>30</v>
      </c>
      <c r="E757" t="str">
        <f>_xlfn.CONCAT(Table1[[#This Row],[Time]],":",Table1[[#This Row],[Time to hours]])</f>
        <v>20:30</v>
      </c>
      <c r="F757" t="s">
        <v>1118</v>
      </c>
      <c r="G757" t="s">
        <v>588</v>
      </c>
      <c r="H757" t="s">
        <v>833</v>
      </c>
      <c r="I757" t="s">
        <v>834</v>
      </c>
      <c r="J757" t="s">
        <v>31</v>
      </c>
      <c r="K757">
        <v>2</v>
      </c>
      <c r="L757">
        <v>0</v>
      </c>
      <c r="M757" t="str" cm="1">
        <f t="array" ref="M75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7">
        <f>IF(Table1[[#This Row],[Winning Team]]="Home team",1,0)</f>
        <v>1</v>
      </c>
      <c r="O757" t="s">
        <v>25</v>
      </c>
      <c r="P757" t="str" cm="1">
        <f t="array" ref="P75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57">
        <v>40440</v>
      </c>
      <c r="R757">
        <v>0</v>
      </c>
      <c r="S757">
        <v>0</v>
      </c>
      <c r="T757" t="s">
        <v>835</v>
      </c>
      <c r="U757" t="s">
        <v>727</v>
      </c>
      <c r="V757" t="s">
        <v>850</v>
      </c>
    </row>
    <row r="758" spans="1:22" x14ac:dyDescent="0.3">
      <c r="A758">
        <v>2002</v>
      </c>
      <c r="B758" s="1">
        <v>37425</v>
      </c>
      <c r="C758">
        <v>20</v>
      </c>
      <c r="D758">
        <v>30</v>
      </c>
      <c r="E758" t="str">
        <f>_xlfn.CONCAT(Table1[[#This Row],[Time]],":",Table1[[#This Row],[Time to hours]])</f>
        <v>20:30</v>
      </c>
      <c r="F758" t="s">
        <v>1118</v>
      </c>
      <c r="G758" t="s">
        <v>588</v>
      </c>
      <c r="H758" t="s">
        <v>879</v>
      </c>
      <c r="I758" t="s">
        <v>880</v>
      </c>
      <c r="J758" t="s">
        <v>206</v>
      </c>
      <c r="K758">
        <v>2</v>
      </c>
      <c r="L758">
        <v>1</v>
      </c>
      <c r="M758" t="str" cm="1">
        <f t="array" ref="M75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8">
        <f>IF(Table1[[#This Row],[Winning Team]]="Home team",1,0)</f>
        <v>1</v>
      </c>
      <c r="O758" t="s">
        <v>93</v>
      </c>
      <c r="P758" t="str" cm="1">
        <f t="array" ref="P75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Republic</v>
      </c>
      <c r="Q758">
        <v>38588</v>
      </c>
      <c r="R758">
        <v>0</v>
      </c>
      <c r="S758">
        <v>0</v>
      </c>
      <c r="T758" t="s">
        <v>839</v>
      </c>
      <c r="U758" t="s">
        <v>779</v>
      </c>
      <c r="V758" t="s">
        <v>845</v>
      </c>
    </row>
    <row r="759" spans="1:22" x14ac:dyDescent="0.3">
      <c r="A759">
        <v>2002</v>
      </c>
      <c r="B759" s="1">
        <v>37428</v>
      </c>
      <c r="C759">
        <v>20</v>
      </c>
      <c r="D759">
        <v>30</v>
      </c>
      <c r="E759" t="str">
        <f>_xlfn.CONCAT(Table1[[#This Row],[Time]],":",Table1[[#This Row],[Time to hours]])</f>
        <v>20:30</v>
      </c>
      <c r="F759" t="s">
        <v>1118</v>
      </c>
      <c r="G759" t="s">
        <v>102</v>
      </c>
      <c r="H759" t="s">
        <v>780</v>
      </c>
      <c r="I759" t="s">
        <v>781</v>
      </c>
      <c r="J759" t="s">
        <v>81</v>
      </c>
      <c r="K759">
        <v>1</v>
      </c>
      <c r="L759">
        <v>0</v>
      </c>
      <c r="M759" t="str" cm="1">
        <f t="array" ref="M75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59">
        <f>IF(Table1[[#This Row],[Winning Team]]="Home team",1,0)</f>
        <v>1</v>
      </c>
      <c r="O759" t="s">
        <v>24</v>
      </c>
      <c r="P759" t="str" cm="1">
        <f t="array" ref="P75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59">
        <v>37337</v>
      </c>
      <c r="R759">
        <v>1</v>
      </c>
      <c r="S759">
        <v>0</v>
      </c>
      <c r="T759" t="s">
        <v>767</v>
      </c>
      <c r="U759" t="s">
        <v>820</v>
      </c>
      <c r="V759" t="s">
        <v>778</v>
      </c>
    </row>
    <row r="760" spans="1:22" x14ac:dyDescent="0.3">
      <c r="A760">
        <v>2002</v>
      </c>
      <c r="B760" s="1">
        <v>37432</v>
      </c>
      <c r="C760">
        <v>20</v>
      </c>
      <c r="D760">
        <v>30</v>
      </c>
      <c r="E760" t="str">
        <f>_xlfn.CONCAT(Table1[[#This Row],[Time]],":",Table1[[#This Row],[Time to hours]])</f>
        <v>20:30</v>
      </c>
      <c r="F760" t="s">
        <v>1118</v>
      </c>
      <c r="G760" t="s">
        <v>50</v>
      </c>
      <c r="H760" t="s">
        <v>775</v>
      </c>
      <c r="I760" t="s">
        <v>776</v>
      </c>
      <c r="J760" t="s">
        <v>81</v>
      </c>
      <c r="K760">
        <v>1</v>
      </c>
      <c r="L760">
        <v>0</v>
      </c>
      <c r="M760" t="str" cm="1">
        <f t="array" ref="M76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0">
        <f>IF(Table1[[#This Row],[Winning Team]]="Home team",1,0)</f>
        <v>1</v>
      </c>
      <c r="O760" t="s">
        <v>206</v>
      </c>
      <c r="P760" t="str" cm="1">
        <f t="array" ref="P76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60">
        <v>65256</v>
      </c>
      <c r="R760">
        <v>0</v>
      </c>
      <c r="S760">
        <v>0</v>
      </c>
      <c r="T760" t="s">
        <v>771</v>
      </c>
      <c r="U760" t="s">
        <v>797</v>
      </c>
      <c r="V760" t="s">
        <v>756</v>
      </c>
    </row>
    <row r="761" spans="1:22" x14ac:dyDescent="0.3">
      <c r="A761">
        <v>2002</v>
      </c>
      <c r="B761" s="1">
        <v>37433</v>
      </c>
      <c r="C761">
        <v>20</v>
      </c>
      <c r="D761">
        <v>30</v>
      </c>
      <c r="E761" t="str">
        <f>_xlfn.CONCAT(Table1[[#This Row],[Time]],":",Table1[[#This Row],[Time to hours]])</f>
        <v>20:30</v>
      </c>
      <c r="F761" t="s">
        <v>1118</v>
      </c>
      <c r="G761" t="s">
        <v>50</v>
      </c>
      <c r="H761" t="s">
        <v>804</v>
      </c>
      <c r="I761" t="s">
        <v>805</v>
      </c>
      <c r="J761" t="s">
        <v>31</v>
      </c>
      <c r="K761">
        <v>1</v>
      </c>
      <c r="L761">
        <v>0</v>
      </c>
      <c r="M761" t="str" cm="1">
        <f t="array" ref="M76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1">
        <f>IF(Table1[[#This Row],[Winning Team]]="Home team",1,0)</f>
        <v>1</v>
      </c>
      <c r="O761" t="s">
        <v>203</v>
      </c>
      <c r="P761" t="str" cm="1">
        <f t="array" ref="P76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61">
        <v>61058</v>
      </c>
      <c r="R761">
        <v>0</v>
      </c>
      <c r="S761">
        <v>0</v>
      </c>
      <c r="T761" t="s">
        <v>769</v>
      </c>
      <c r="U761" t="s">
        <v>847</v>
      </c>
      <c r="V761" t="s">
        <v>802</v>
      </c>
    </row>
    <row r="762" spans="1:22" x14ac:dyDescent="0.3">
      <c r="A762">
        <v>2006</v>
      </c>
      <c r="B762" s="1">
        <v>38877</v>
      </c>
      <c r="C762">
        <v>18</v>
      </c>
      <c r="D762">
        <v>0</v>
      </c>
      <c r="E762" t="str">
        <f>_xlfn.CONCAT(Table1[[#This Row],[Time]],":",Table1[[#This Row],[Time to hours]])</f>
        <v>18:0</v>
      </c>
      <c r="F762" t="s">
        <v>1117</v>
      </c>
      <c r="G762" t="s">
        <v>430</v>
      </c>
      <c r="H762" t="s">
        <v>883</v>
      </c>
      <c r="I762" t="s">
        <v>411</v>
      </c>
      <c r="J762" t="s">
        <v>81</v>
      </c>
      <c r="K762">
        <v>4</v>
      </c>
      <c r="L762">
        <v>2</v>
      </c>
      <c r="M762" t="str" cm="1">
        <f t="array" ref="M76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2">
        <f>IF(Table1[[#This Row],[Winning Team]]="Home team",1,0)</f>
        <v>1</v>
      </c>
      <c r="O762" t="s">
        <v>608</v>
      </c>
      <c r="P762" t="str" cm="1">
        <f t="array" ref="P76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62">
        <v>66000</v>
      </c>
      <c r="R762">
        <v>2</v>
      </c>
      <c r="S762">
        <v>1</v>
      </c>
      <c r="T762" t="s">
        <v>884</v>
      </c>
      <c r="U762" t="s">
        <v>885</v>
      </c>
      <c r="V762" t="s">
        <v>886</v>
      </c>
    </row>
    <row r="763" spans="1:22" x14ac:dyDescent="0.3">
      <c r="A763">
        <v>2006</v>
      </c>
      <c r="B763" s="1">
        <v>38878</v>
      </c>
      <c r="C763">
        <v>15</v>
      </c>
      <c r="D763">
        <v>0</v>
      </c>
      <c r="E763" t="str">
        <f>_xlfn.CONCAT(Table1[[#This Row],[Time]],":",Table1[[#This Row],[Time to hours]])</f>
        <v>15:0</v>
      </c>
      <c r="F763" t="s">
        <v>1116</v>
      </c>
      <c r="G763" t="s">
        <v>429</v>
      </c>
      <c r="H763" t="s">
        <v>890</v>
      </c>
      <c r="I763" t="s">
        <v>382</v>
      </c>
      <c r="J763" t="s">
        <v>153</v>
      </c>
      <c r="K763">
        <v>1</v>
      </c>
      <c r="L763">
        <v>0</v>
      </c>
      <c r="M763" t="str" cm="1">
        <f t="array" ref="M76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3">
        <f>IF(Table1[[#This Row],[Winning Team]]="Home team",1,0)</f>
        <v>1</v>
      </c>
      <c r="O763" t="s">
        <v>45</v>
      </c>
      <c r="P763" t="str" cm="1">
        <f t="array" ref="P76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763">
        <v>48000</v>
      </c>
      <c r="R763">
        <v>1</v>
      </c>
      <c r="S763">
        <v>0</v>
      </c>
      <c r="T763" t="s">
        <v>891</v>
      </c>
      <c r="U763" t="s">
        <v>892</v>
      </c>
      <c r="V763" t="s">
        <v>893</v>
      </c>
    </row>
    <row r="764" spans="1:22" x14ac:dyDescent="0.3">
      <c r="A764">
        <v>2006</v>
      </c>
      <c r="B764" s="1">
        <v>38878</v>
      </c>
      <c r="C764">
        <v>21</v>
      </c>
      <c r="D764">
        <v>0</v>
      </c>
      <c r="E764" t="str">
        <f>_xlfn.CONCAT(Table1[[#This Row],[Time]],":",Table1[[#This Row],[Time to hours]])</f>
        <v>21:0</v>
      </c>
      <c r="F764" t="s">
        <v>1118</v>
      </c>
      <c r="G764" t="s">
        <v>540</v>
      </c>
      <c r="H764" t="s">
        <v>899</v>
      </c>
      <c r="I764" t="s">
        <v>389</v>
      </c>
      <c r="J764" t="s">
        <v>39</v>
      </c>
      <c r="K764">
        <v>2</v>
      </c>
      <c r="L764">
        <v>1</v>
      </c>
      <c r="M764" t="str" cm="1">
        <f t="array" ref="M76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4">
        <f>IF(Table1[[#This Row],[Winning Team]]="Home team",1,0)</f>
        <v>1</v>
      </c>
      <c r="O764" t="s">
        <v>900</v>
      </c>
      <c r="P764" t="str" cm="1">
        <f t="array" ref="P76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64">
        <v>49480</v>
      </c>
      <c r="R764">
        <v>2</v>
      </c>
      <c r="S764">
        <v>0</v>
      </c>
      <c r="T764" t="s">
        <v>901</v>
      </c>
      <c r="U764" t="s">
        <v>902</v>
      </c>
      <c r="V764" t="s">
        <v>903</v>
      </c>
    </row>
    <row r="765" spans="1:22" x14ac:dyDescent="0.3">
      <c r="A765">
        <v>2006</v>
      </c>
      <c r="B765" s="1">
        <v>38879</v>
      </c>
      <c r="C765">
        <v>18</v>
      </c>
      <c r="D765">
        <v>0</v>
      </c>
      <c r="E765" t="str">
        <f>_xlfn.CONCAT(Table1[[#This Row],[Time]],":",Table1[[#This Row],[Time to hours]])</f>
        <v>18:0</v>
      </c>
      <c r="F765" t="s">
        <v>1117</v>
      </c>
      <c r="G765" t="s">
        <v>544</v>
      </c>
      <c r="H765" t="s">
        <v>909</v>
      </c>
      <c r="I765" t="s">
        <v>910</v>
      </c>
      <c r="J765" t="s">
        <v>18</v>
      </c>
      <c r="K765">
        <v>3</v>
      </c>
      <c r="L765">
        <v>1</v>
      </c>
      <c r="M765" t="str" cm="1">
        <f t="array" ref="M76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5">
        <f>IF(Table1[[#This Row],[Winning Team]]="Home team",1,0)</f>
        <v>1</v>
      </c>
      <c r="O765" t="s">
        <v>466</v>
      </c>
      <c r="P765" t="str" cm="1">
        <f t="array" ref="P76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765">
        <v>41000</v>
      </c>
      <c r="R765">
        <v>1</v>
      </c>
      <c r="S765">
        <v>1</v>
      </c>
      <c r="T765" t="s">
        <v>911</v>
      </c>
      <c r="U765" t="s">
        <v>912</v>
      </c>
      <c r="V765" t="s">
        <v>913</v>
      </c>
    </row>
    <row r="766" spans="1:22" x14ac:dyDescent="0.3">
      <c r="A766">
        <v>2006</v>
      </c>
      <c r="B766" s="1">
        <v>38880</v>
      </c>
      <c r="C766">
        <v>15</v>
      </c>
      <c r="D766">
        <v>0</v>
      </c>
      <c r="E766" t="str">
        <f>_xlfn.CONCAT(Table1[[#This Row],[Time]],":",Table1[[#This Row],[Time to hours]])</f>
        <v>15:0</v>
      </c>
      <c r="F766" t="s">
        <v>1116</v>
      </c>
      <c r="G766" t="s">
        <v>555</v>
      </c>
      <c r="H766" t="s">
        <v>920</v>
      </c>
      <c r="I766" t="s">
        <v>921</v>
      </c>
      <c r="J766" t="s">
        <v>391</v>
      </c>
      <c r="K766">
        <v>3</v>
      </c>
      <c r="L766">
        <v>1</v>
      </c>
      <c r="M766" t="str" cm="1">
        <f t="array" ref="M76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6">
        <f>IF(Table1[[#This Row],[Winning Team]]="Home team",1,0)</f>
        <v>1</v>
      </c>
      <c r="O766" t="s">
        <v>737</v>
      </c>
      <c r="P766" t="str" cm="1">
        <f t="array" ref="P76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Australia</v>
      </c>
      <c r="Q766">
        <v>46000</v>
      </c>
      <c r="R766">
        <v>0</v>
      </c>
      <c r="S766">
        <v>1</v>
      </c>
      <c r="T766" t="s">
        <v>922</v>
      </c>
      <c r="U766" t="s">
        <v>706</v>
      </c>
      <c r="V766" t="s">
        <v>923</v>
      </c>
    </row>
    <row r="767" spans="1:22" x14ac:dyDescent="0.3">
      <c r="A767">
        <v>2006</v>
      </c>
      <c r="B767" s="1">
        <v>38880</v>
      </c>
      <c r="C767">
        <v>21</v>
      </c>
      <c r="D767">
        <v>0</v>
      </c>
      <c r="E767" t="str">
        <f>_xlfn.CONCAT(Table1[[#This Row],[Time]],":",Table1[[#This Row],[Time to hours]])</f>
        <v>21:0</v>
      </c>
      <c r="F767" t="s">
        <v>1118</v>
      </c>
      <c r="G767" t="s">
        <v>572</v>
      </c>
      <c r="H767" t="s">
        <v>928</v>
      </c>
      <c r="I767" t="s">
        <v>402</v>
      </c>
      <c r="J767" t="s">
        <v>93</v>
      </c>
      <c r="K767">
        <v>2</v>
      </c>
      <c r="L767">
        <v>0</v>
      </c>
      <c r="M767" t="str" cm="1">
        <f t="array" ref="M76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7">
        <f>IF(Table1[[#This Row],[Winning Team]]="Home team",1,0)</f>
        <v>1</v>
      </c>
      <c r="O767" t="s">
        <v>929</v>
      </c>
      <c r="P767" t="str" cm="1">
        <f t="array" ref="P76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67">
        <v>43000</v>
      </c>
      <c r="R767">
        <v>1</v>
      </c>
      <c r="S767">
        <v>0</v>
      </c>
      <c r="T767" t="s">
        <v>806</v>
      </c>
      <c r="U767" t="s">
        <v>930</v>
      </c>
      <c r="V767" t="s">
        <v>931</v>
      </c>
    </row>
    <row r="768" spans="1:22" x14ac:dyDescent="0.3">
      <c r="A768">
        <v>2006</v>
      </c>
      <c r="B768" s="1">
        <v>38881</v>
      </c>
      <c r="C768">
        <v>15</v>
      </c>
      <c r="D768">
        <v>0</v>
      </c>
      <c r="E768" t="str">
        <f>_xlfn.CONCAT(Table1[[#This Row],[Time]],":",Table1[[#This Row],[Time to hours]])</f>
        <v>15:0</v>
      </c>
      <c r="F768" t="s">
        <v>1116</v>
      </c>
      <c r="G768" t="s">
        <v>749</v>
      </c>
      <c r="H768" t="s">
        <v>890</v>
      </c>
      <c r="I768" t="s">
        <v>382</v>
      </c>
      <c r="J768" t="s">
        <v>206</v>
      </c>
      <c r="K768">
        <v>2</v>
      </c>
      <c r="L768">
        <v>1</v>
      </c>
      <c r="M768" t="str" cm="1">
        <f t="array" ref="M76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8">
        <f>IF(Table1[[#This Row],[Winning Team]]="Home team",1,0)</f>
        <v>1</v>
      </c>
      <c r="O768" t="s">
        <v>932</v>
      </c>
      <c r="P768" t="str" cm="1">
        <f t="array" ref="P76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Republic</v>
      </c>
      <c r="Q768">
        <v>48000</v>
      </c>
      <c r="R768">
        <v>0</v>
      </c>
      <c r="S768">
        <v>1</v>
      </c>
      <c r="T768" t="s">
        <v>859</v>
      </c>
      <c r="U768" t="s">
        <v>820</v>
      </c>
      <c r="V768" t="s">
        <v>933</v>
      </c>
    </row>
    <row r="769" spans="1:22" x14ac:dyDescent="0.3">
      <c r="A769">
        <v>2006</v>
      </c>
      <c r="B769" s="1">
        <v>38881</v>
      </c>
      <c r="C769">
        <v>21</v>
      </c>
      <c r="D769">
        <v>0</v>
      </c>
      <c r="E769" t="str">
        <f>_xlfn.CONCAT(Table1[[#This Row],[Time]],":",Table1[[#This Row],[Time to hours]])</f>
        <v>21:0</v>
      </c>
      <c r="F769" t="s">
        <v>1118</v>
      </c>
      <c r="G769" t="s">
        <v>555</v>
      </c>
      <c r="H769" t="s">
        <v>384</v>
      </c>
      <c r="I769" t="s">
        <v>937</v>
      </c>
      <c r="J769" t="s">
        <v>31</v>
      </c>
      <c r="K769">
        <v>1</v>
      </c>
      <c r="L769">
        <v>0</v>
      </c>
      <c r="M769" t="str" cm="1">
        <f t="array" ref="M76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69">
        <f>IF(Table1[[#This Row],[Winning Team]]="Home team",1,0)</f>
        <v>1</v>
      </c>
      <c r="O769" t="s">
        <v>745</v>
      </c>
      <c r="P769" t="str" cm="1">
        <f t="array" ref="P76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69">
        <v>72000</v>
      </c>
      <c r="R769">
        <v>1</v>
      </c>
      <c r="S769">
        <v>0</v>
      </c>
      <c r="T769" t="s">
        <v>938</v>
      </c>
      <c r="U769" t="s">
        <v>939</v>
      </c>
      <c r="V769" t="s">
        <v>819</v>
      </c>
    </row>
    <row r="770" spans="1:22" x14ac:dyDescent="0.3">
      <c r="A770">
        <v>2006</v>
      </c>
      <c r="B770" s="1">
        <v>38882</v>
      </c>
      <c r="C770">
        <v>15</v>
      </c>
      <c r="D770">
        <v>0</v>
      </c>
      <c r="E770" t="str">
        <f>_xlfn.CONCAT(Table1[[#This Row],[Time]],":",Table1[[#This Row],[Time to hours]])</f>
        <v>15:0</v>
      </c>
      <c r="F770" t="s">
        <v>1116</v>
      </c>
      <c r="G770" t="s">
        <v>736</v>
      </c>
      <c r="H770" t="s">
        <v>904</v>
      </c>
      <c r="I770" t="s">
        <v>905</v>
      </c>
      <c r="J770" t="s">
        <v>87</v>
      </c>
      <c r="K770">
        <v>4</v>
      </c>
      <c r="L770">
        <v>0</v>
      </c>
      <c r="M770" t="str" cm="1">
        <f t="array" ref="M77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0">
        <f>IF(Table1[[#This Row],[Winning Team]]="Home team",1,0)</f>
        <v>1</v>
      </c>
      <c r="O770" t="s">
        <v>940</v>
      </c>
      <c r="P770" t="str" cm="1">
        <f t="array" ref="P77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70">
        <v>43000</v>
      </c>
      <c r="R770">
        <v>2</v>
      </c>
      <c r="S770">
        <v>0</v>
      </c>
      <c r="T770" t="s">
        <v>941</v>
      </c>
      <c r="U770" t="s">
        <v>942</v>
      </c>
      <c r="V770" t="s">
        <v>943</v>
      </c>
    </row>
    <row r="771" spans="1:22" x14ac:dyDescent="0.3">
      <c r="A771">
        <v>2006</v>
      </c>
      <c r="B771" s="1">
        <v>38882</v>
      </c>
      <c r="C771">
        <v>21</v>
      </c>
      <c r="D771">
        <v>0</v>
      </c>
      <c r="E771" t="str">
        <f>_xlfn.CONCAT(Table1[[#This Row],[Time]],":",Table1[[#This Row],[Time to hours]])</f>
        <v>21:0</v>
      </c>
      <c r="F771" t="s">
        <v>1118</v>
      </c>
      <c r="G771" t="s">
        <v>430</v>
      </c>
      <c r="H771" t="s">
        <v>894</v>
      </c>
      <c r="I771" t="s">
        <v>396</v>
      </c>
      <c r="J771" t="s">
        <v>81</v>
      </c>
      <c r="K771">
        <v>1</v>
      </c>
      <c r="L771">
        <v>0</v>
      </c>
      <c r="M771" t="str" cm="1">
        <f t="array" ref="M77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1">
        <f>IF(Table1[[#This Row],[Winning Team]]="Home team",1,0)</f>
        <v>1</v>
      </c>
      <c r="O771" t="s">
        <v>131</v>
      </c>
      <c r="P771" t="str" cm="1">
        <f t="array" ref="P77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71">
        <v>65000</v>
      </c>
      <c r="R771">
        <v>0</v>
      </c>
      <c r="S771">
        <v>0</v>
      </c>
      <c r="T771" t="s">
        <v>946</v>
      </c>
      <c r="U771" t="s">
        <v>947</v>
      </c>
      <c r="V771" t="s">
        <v>948</v>
      </c>
    </row>
    <row r="772" spans="1:22" x14ac:dyDescent="0.3">
      <c r="A772">
        <v>2006</v>
      </c>
      <c r="B772" s="1">
        <v>38883</v>
      </c>
      <c r="C772">
        <v>15</v>
      </c>
      <c r="D772">
        <v>0</v>
      </c>
      <c r="E772" t="str">
        <f>_xlfn.CONCAT(Table1[[#This Row],[Time]],":",Table1[[#This Row],[Time to hours]])</f>
        <v>15:0</v>
      </c>
      <c r="F772" t="s">
        <v>1116</v>
      </c>
      <c r="G772" t="s">
        <v>430</v>
      </c>
      <c r="H772" t="s">
        <v>899</v>
      </c>
      <c r="I772" t="s">
        <v>389</v>
      </c>
      <c r="J772" t="s">
        <v>817</v>
      </c>
      <c r="K772">
        <v>3</v>
      </c>
      <c r="L772">
        <v>0</v>
      </c>
      <c r="M772" t="str" cm="1">
        <f t="array" ref="M77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2">
        <f>IF(Table1[[#This Row],[Winning Team]]="Home team",1,0)</f>
        <v>1</v>
      </c>
      <c r="O772" t="s">
        <v>608</v>
      </c>
      <c r="P772" t="str" cm="1">
        <f t="array" ref="P77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Ecuador</v>
      </c>
      <c r="Q772">
        <v>50000</v>
      </c>
      <c r="R772">
        <v>1</v>
      </c>
      <c r="S772">
        <v>0</v>
      </c>
      <c r="T772" t="s">
        <v>862</v>
      </c>
      <c r="U772" t="s">
        <v>949</v>
      </c>
      <c r="V772" t="s">
        <v>950</v>
      </c>
    </row>
    <row r="773" spans="1:22" x14ac:dyDescent="0.3">
      <c r="A773">
        <v>2006</v>
      </c>
      <c r="B773" s="1">
        <v>38883</v>
      </c>
      <c r="C773">
        <v>18</v>
      </c>
      <c r="D773">
        <v>0</v>
      </c>
      <c r="E773" t="str">
        <f>_xlfn.CONCAT(Table1[[#This Row],[Time]],":",Table1[[#This Row],[Time to hours]])</f>
        <v>18:0</v>
      </c>
      <c r="F773" t="s">
        <v>1117</v>
      </c>
      <c r="G773" t="s">
        <v>429</v>
      </c>
      <c r="H773" t="s">
        <v>909</v>
      </c>
      <c r="I773" t="s">
        <v>910</v>
      </c>
      <c r="J773" t="s">
        <v>153</v>
      </c>
      <c r="K773">
        <v>2</v>
      </c>
      <c r="L773">
        <v>0</v>
      </c>
      <c r="M773" t="str" cm="1">
        <f t="array" ref="M77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3">
        <f>IF(Table1[[#This Row],[Winning Team]]="Home team",1,0)</f>
        <v>1</v>
      </c>
      <c r="O773" t="s">
        <v>895</v>
      </c>
      <c r="P773" t="str" cm="1">
        <f t="array" ref="P77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773">
        <v>41000</v>
      </c>
      <c r="R773">
        <v>0</v>
      </c>
      <c r="S773">
        <v>0</v>
      </c>
      <c r="T773" t="s">
        <v>786</v>
      </c>
      <c r="U773" t="s">
        <v>888</v>
      </c>
      <c r="V773" t="s">
        <v>889</v>
      </c>
    </row>
    <row r="774" spans="1:22" x14ac:dyDescent="0.3">
      <c r="A774">
        <v>2006</v>
      </c>
      <c r="B774" s="1">
        <v>38883</v>
      </c>
      <c r="C774">
        <v>21</v>
      </c>
      <c r="D774">
        <v>0</v>
      </c>
      <c r="E774" t="str">
        <f>_xlfn.CONCAT(Table1[[#This Row],[Time]],":",Table1[[#This Row],[Time to hours]])</f>
        <v>21:0</v>
      </c>
      <c r="F774" t="s">
        <v>1118</v>
      </c>
      <c r="G774" t="s">
        <v>429</v>
      </c>
      <c r="H774" t="s">
        <v>384</v>
      </c>
      <c r="I774" t="s">
        <v>937</v>
      </c>
      <c r="J774" t="s">
        <v>75</v>
      </c>
      <c r="K774">
        <v>1</v>
      </c>
      <c r="L774">
        <v>0</v>
      </c>
      <c r="M774" t="str" cm="1">
        <f t="array" ref="M77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4">
        <f>IF(Table1[[#This Row],[Winning Team]]="Home team",1,0)</f>
        <v>1</v>
      </c>
      <c r="O774" t="s">
        <v>45</v>
      </c>
      <c r="P774" t="str" cm="1">
        <f t="array" ref="P77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Sweden</v>
      </c>
      <c r="Q774">
        <v>72000</v>
      </c>
      <c r="R774">
        <v>0</v>
      </c>
      <c r="S774">
        <v>0</v>
      </c>
      <c r="T774" t="s">
        <v>801</v>
      </c>
      <c r="U774" t="s">
        <v>951</v>
      </c>
      <c r="V774" t="s">
        <v>952</v>
      </c>
    </row>
    <row r="775" spans="1:22" x14ac:dyDescent="0.3">
      <c r="A775">
        <v>2006</v>
      </c>
      <c r="B775" s="1">
        <v>38884</v>
      </c>
      <c r="C775">
        <v>15</v>
      </c>
      <c r="D775">
        <v>0</v>
      </c>
      <c r="E775" t="str">
        <f>_xlfn.CONCAT(Table1[[#This Row],[Time]],":",Table1[[#This Row],[Time to hours]])</f>
        <v>15:0</v>
      </c>
      <c r="F775" t="s">
        <v>1116</v>
      </c>
      <c r="G775" t="s">
        <v>540</v>
      </c>
      <c r="H775" t="s">
        <v>887</v>
      </c>
      <c r="I775" t="s">
        <v>424</v>
      </c>
      <c r="J775" t="s">
        <v>39</v>
      </c>
      <c r="K775">
        <v>6</v>
      </c>
      <c r="L775">
        <v>0</v>
      </c>
      <c r="M775" t="str" cm="1">
        <f t="array" ref="M77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5">
        <f>IF(Table1[[#This Row],[Winning Team]]="Home team",1,0)</f>
        <v>1</v>
      </c>
      <c r="O775" t="s">
        <v>906</v>
      </c>
      <c r="P775" t="str" cm="1">
        <f t="array" ref="P77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75">
        <v>52000</v>
      </c>
      <c r="R775">
        <v>3</v>
      </c>
      <c r="S775">
        <v>0</v>
      </c>
      <c r="T775" t="s">
        <v>911</v>
      </c>
      <c r="U775" t="s">
        <v>912</v>
      </c>
      <c r="V775" t="s">
        <v>913</v>
      </c>
    </row>
    <row r="776" spans="1:22" x14ac:dyDescent="0.3">
      <c r="A776">
        <v>2006</v>
      </c>
      <c r="B776" s="1">
        <v>38884</v>
      </c>
      <c r="C776">
        <v>18</v>
      </c>
      <c r="D776">
        <v>0</v>
      </c>
      <c r="E776" t="str">
        <f>_xlfn.CONCAT(Table1[[#This Row],[Time]],":",Table1[[#This Row],[Time to hours]])</f>
        <v>18:0</v>
      </c>
      <c r="F776" t="s">
        <v>1117</v>
      </c>
      <c r="G776" t="s">
        <v>540</v>
      </c>
      <c r="H776" t="s">
        <v>934</v>
      </c>
      <c r="I776" t="s">
        <v>416</v>
      </c>
      <c r="J776" t="s">
        <v>69</v>
      </c>
      <c r="K776">
        <v>2</v>
      </c>
      <c r="L776">
        <v>1</v>
      </c>
      <c r="M776" t="str" cm="1">
        <f t="array" ref="M77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6">
        <f>IF(Table1[[#This Row],[Winning Team]]="Home team",1,0)</f>
        <v>1</v>
      </c>
      <c r="O776" t="s">
        <v>900</v>
      </c>
      <c r="P776" t="str" cm="1">
        <f t="array" ref="P77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76">
        <v>52000</v>
      </c>
      <c r="R776">
        <v>2</v>
      </c>
      <c r="S776">
        <v>1</v>
      </c>
      <c r="T776" t="s">
        <v>830</v>
      </c>
      <c r="U776" t="s">
        <v>953</v>
      </c>
      <c r="V776" t="s">
        <v>954</v>
      </c>
    </row>
    <row r="777" spans="1:22" x14ac:dyDescent="0.3">
      <c r="A777">
        <v>2006</v>
      </c>
      <c r="B777" s="1">
        <v>38885</v>
      </c>
      <c r="C777">
        <v>15</v>
      </c>
      <c r="D777">
        <v>0</v>
      </c>
      <c r="E777" t="str">
        <f>_xlfn.CONCAT(Table1[[#This Row],[Time]],":",Table1[[#This Row],[Time to hours]])</f>
        <v>15:0</v>
      </c>
      <c r="F777" t="s">
        <v>1116</v>
      </c>
      <c r="G777" t="s">
        <v>544</v>
      </c>
      <c r="H777" t="s">
        <v>890</v>
      </c>
      <c r="I777" t="s">
        <v>382</v>
      </c>
      <c r="J777" t="s">
        <v>326</v>
      </c>
      <c r="K777">
        <v>2</v>
      </c>
      <c r="L777">
        <v>0</v>
      </c>
      <c r="M777" t="str" cm="1">
        <f t="array" ref="M77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7">
        <f>IF(Table1[[#This Row],[Winning Team]]="Home team",1,0)</f>
        <v>1</v>
      </c>
      <c r="O777" t="s">
        <v>456</v>
      </c>
      <c r="P777" t="str" cm="1">
        <f t="array" ref="P77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777">
        <v>48000</v>
      </c>
      <c r="R777">
        <v>0</v>
      </c>
      <c r="S777">
        <v>0</v>
      </c>
      <c r="T777" t="s">
        <v>955</v>
      </c>
      <c r="U777" t="s">
        <v>956</v>
      </c>
      <c r="V777" t="s">
        <v>957</v>
      </c>
    </row>
    <row r="778" spans="1:22" x14ac:dyDescent="0.3">
      <c r="A778">
        <v>2006</v>
      </c>
      <c r="B778" s="1">
        <v>38886</v>
      </c>
      <c r="C778">
        <v>18</v>
      </c>
      <c r="D778">
        <v>0</v>
      </c>
      <c r="E778" t="str">
        <f>_xlfn.CONCAT(Table1[[#This Row],[Time]],":",Table1[[#This Row],[Time to hours]])</f>
        <v>18:0</v>
      </c>
      <c r="F778" t="s">
        <v>1117</v>
      </c>
      <c r="G778" t="s">
        <v>555</v>
      </c>
      <c r="H778" t="s">
        <v>883</v>
      </c>
      <c r="I778" t="s">
        <v>411</v>
      </c>
      <c r="J778" t="s">
        <v>31</v>
      </c>
      <c r="K778">
        <v>2</v>
      </c>
      <c r="L778">
        <v>0</v>
      </c>
      <c r="M778" t="str" cm="1">
        <f t="array" ref="M77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8">
        <f>IF(Table1[[#This Row],[Winning Team]]="Home team",1,0)</f>
        <v>1</v>
      </c>
      <c r="O778" t="s">
        <v>391</v>
      </c>
      <c r="P778" t="str" cm="1">
        <f t="array" ref="P77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78">
        <v>66000</v>
      </c>
      <c r="R778">
        <v>0</v>
      </c>
      <c r="S778">
        <v>0</v>
      </c>
      <c r="T778" t="s">
        <v>865</v>
      </c>
      <c r="U778" t="s">
        <v>907</v>
      </c>
      <c r="V778" t="s">
        <v>908</v>
      </c>
    </row>
    <row r="779" spans="1:22" x14ac:dyDescent="0.3">
      <c r="A779">
        <v>2006</v>
      </c>
      <c r="B779" s="1">
        <v>38887</v>
      </c>
      <c r="C779">
        <v>21</v>
      </c>
      <c r="D779">
        <v>0</v>
      </c>
      <c r="E779" t="str">
        <f>_xlfn.CONCAT(Table1[[#This Row],[Time]],":",Table1[[#This Row],[Time to hours]])</f>
        <v>21:0</v>
      </c>
      <c r="F779" t="s">
        <v>1118</v>
      </c>
      <c r="G779" t="s">
        <v>736</v>
      </c>
      <c r="H779" t="s">
        <v>934</v>
      </c>
      <c r="I779" t="s">
        <v>416</v>
      </c>
      <c r="J779" t="s">
        <v>87</v>
      </c>
      <c r="K779">
        <v>3</v>
      </c>
      <c r="L779">
        <v>1</v>
      </c>
      <c r="M779" t="str" cm="1">
        <f t="array" ref="M77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79">
        <f>IF(Table1[[#This Row],[Winning Team]]="Home team",1,0)</f>
        <v>1</v>
      </c>
      <c r="O779" t="s">
        <v>440</v>
      </c>
      <c r="P779" t="str" cm="1">
        <f t="array" ref="P77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779">
        <v>52000</v>
      </c>
      <c r="R779">
        <v>0</v>
      </c>
      <c r="S779">
        <v>1</v>
      </c>
      <c r="T779" t="s">
        <v>806</v>
      </c>
      <c r="U779" t="s">
        <v>930</v>
      </c>
      <c r="V779" t="s">
        <v>931</v>
      </c>
    </row>
    <row r="780" spans="1:22" x14ac:dyDescent="0.3">
      <c r="A780">
        <v>2006</v>
      </c>
      <c r="B780" s="1">
        <v>38888</v>
      </c>
      <c r="C780">
        <v>21</v>
      </c>
      <c r="D780">
        <v>0</v>
      </c>
      <c r="E780" t="str">
        <f>_xlfn.CONCAT(Table1[[#This Row],[Time]],":",Table1[[#This Row],[Time to hours]])</f>
        <v>21:0</v>
      </c>
      <c r="F780" t="s">
        <v>1118</v>
      </c>
      <c r="G780" t="s">
        <v>429</v>
      </c>
      <c r="H780" t="s">
        <v>920</v>
      </c>
      <c r="I780" t="s">
        <v>921</v>
      </c>
      <c r="J780" t="s">
        <v>45</v>
      </c>
      <c r="K780">
        <v>2</v>
      </c>
      <c r="L780">
        <v>0</v>
      </c>
      <c r="M780" t="str" cm="1">
        <f t="array" ref="M78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0">
        <f>IF(Table1[[#This Row],[Winning Team]]="Home team",1,0)</f>
        <v>1</v>
      </c>
      <c r="O780" t="s">
        <v>895</v>
      </c>
      <c r="P780" t="str" cm="1">
        <f t="array" ref="P78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Paraguay</v>
      </c>
      <c r="Q780">
        <v>46000</v>
      </c>
      <c r="R780">
        <v>1</v>
      </c>
      <c r="S780">
        <v>0</v>
      </c>
      <c r="T780" t="s">
        <v>911</v>
      </c>
      <c r="U780" t="s">
        <v>912</v>
      </c>
      <c r="V780" t="s">
        <v>913</v>
      </c>
    </row>
    <row r="781" spans="1:22" x14ac:dyDescent="0.3">
      <c r="A781">
        <v>2006</v>
      </c>
      <c r="B781" s="1">
        <v>38889</v>
      </c>
      <c r="C781">
        <v>16</v>
      </c>
      <c r="D781">
        <v>0</v>
      </c>
      <c r="E781" t="str">
        <f>_xlfn.CONCAT(Table1[[#This Row],[Time]],":",Table1[[#This Row],[Time to hours]])</f>
        <v>16:0</v>
      </c>
      <c r="F781" t="s">
        <v>1117</v>
      </c>
      <c r="G781" t="s">
        <v>544</v>
      </c>
      <c r="H781" t="s">
        <v>887</v>
      </c>
      <c r="I781" t="s">
        <v>424</v>
      </c>
      <c r="J781" t="s">
        <v>326</v>
      </c>
      <c r="K781">
        <v>2</v>
      </c>
      <c r="L781">
        <v>1</v>
      </c>
      <c r="M781" t="str" cm="1">
        <f t="array" ref="M78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1">
        <f>IF(Table1[[#This Row],[Winning Team]]="Home team",1,0)</f>
        <v>1</v>
      </c>
      <c r="O781" t="s">
        <v>18</v>
      </c>
      <c r="P781" t="str" cm="1">
        <f t="array" ref="P78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781">
        <v>52000</v>
      </c>
      <c r="R781">
        <v>2</v>
      </c>
      <c r="S781">
        <v>1</v>
      </c>
      <c r="T781" t="s">
        <v>801</v>
      </c>
      <c r="U781" t="s">
        <v>951</v>
      </c>
      <c r="V781" t="s">
        <v>952</v>
      </c>
    </row>
    <row r="782" spans="1:22" x14ac:dyDescent="0.3">
      <c r="A782">
        <v>2006</v>
      </c>
      <c r="B782" s="1">
        <v>38889</v>
      </c>
      <c r="C782">
        <v>21</v>
      </c>
      <c r="D782">
        <v>0</v>
      </c>
      <c r="E782" t="str">
        <f>_xlfn.CONCAT(Table1[[#This Row],[Time]],":",Table1[[#This Row],[Time to hours]])</f>
        <v>21:0</v>
      </c>
      <c r="F782" t="s">
        <v>1118</v>
      </c>
      <c r="G782" t="s">
        <v>540</v>
      </c>
      <c r="H782" t="s">
        <v>883</v>
      </c>
      <c r="I782" t="s">
        <v>411</v>
      </c>
      <c r="J782" t="s">
        <v>900</v>
      </c>
      <c r="K782">
        <v>3</v>
      </c>
      <c r="L782">
        <v>2</v>
      </c>
      <c r="M782" t="str" cm="1">
        <f t="array" ref="M78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2">
        <f>IF(Table1[[#This Row],[Winning Team]]="Home team",1,0)</f>
        <v>1</v>
      </c>
      <c r="O782" t="s">
        <v>906</v>
      </c>
      <c r="P782" t="str" cm="1">
        <f t="array" ref="P78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Cï¿½te d'Ivoire</v>
      </c>
      <c r="Q782">
        <v>66000</v>
      </c>
      <c r="R782">
        <v>1</v>
      </c>
      <c r="S782">
        <v>2</v>
      </c>
      <c r="T782" t="s">
        <v>891</v>
      </c>
      <c r="U782" t="s">
        <v>892</v>
      </c>
      <c r="V782" t="s">
        <v>893</v>
      </c>
    </row>
    <row r="783" spans="1:22" x14ac:dyDescent="0.3">
      <c r="A783">
        <v>2006</v>
      </c>
      <c r="B783" s="1">
        <v>38890</v>
      </c>
      <c r="C783">
        <v>16</v>
      </c>
      <c r="D783">
        <v>0</v>
      </c>
      <c r="E783" t="str">
        <f>_xlfn.CONCAT(Table1[[#This Row],[Time]],":",Table1[[#This Row],[Time to hours]])</f>
        <v>16:0</v>
      </c>
      <c r="F783" t="s">
        <v>1117</v>
      </c>
      <c r="G783" t="s">
        <v>572</v>
      </c>
      <c r="H783" t="s">
        <v>909</v>
      </c>
      <c r="I783" t="s">
        <v>910</v>
      </c>
      <c r="J783" t="s">
        <v>929</v>
      </c>
      <c r="K783">
        <v>2</v>
      </c>
      <c r="L783">
        <v>1</v>
      </c>
      <c r="M783" t="str" cm="1">
        <f t="array" ref="M78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3">
        <f>IF(Table1[[#This Row],[Winning Team]]="Home team",1,0)</f>
        <v>1</v>
      </c>
      <c r="O783" t="s">
        <v>24</v>
      </c>
      <c r="P783" t="str" cm="1">
        <f t="array" ref="P78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Ghana</v>
      </c>
      <c r="Q783">
        <v>41000</v>
      </c>
      <c r="R783">
        <v>2</v>
      </c>
      <c r="S783">
        <v>1</v>
      </c>
      <c r="T783" t="s">
        <v>865</v>
      </c>
      <c r="U783" t="s">
        <v>907</v>
      </c>
      <c r="V783" t="s">
        <v>908</v>
      </c>
    </row>
    <row r="784" spans="1:22" x14ac:dyDescent="0.3">
      <c r="A784">
        <v>2006</v>
      </c>
      <c r="B784" s="1">
        <v>38891</v>
      </c>
      <c r="C784">
        <v>16</v>
      </c>
      <c r="D784">
        <v>0</v>
      </c>
      <c r="E784" t="str">
        <f>_xlfn.CONCAT(Table1[[#This Row],[Time]],":",Table1[[#This Row],[Time to hours]])</f>
        <v>16:0</v>
      </c>
      <c r="F784" t="s">
        <v>1117</v>
      </c>
      <c r="G784" t="s">
        <v>736</v>
      </c>
      <c r="H784" t="s">
        <v>384</v>
      </c>
      <c r="I784" t="s">
        <v>937</v>
      </c>
      <c r="J784" t="s">
        <v>940</v>
      </c>
      <c r="K784">
        <v>1</v>
      </c>
      <c r="L784">
        <v>0</v>
      </c>
      <c r="M784" t="str" cm="1">
        <f t="array" ref="M78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4">
        <f>IF(Table1[[#This Row],[Winning Team]]="Home team",1,0)</f>
        <v>1</v>
      </c>
      <c r="O784" t="s">
        <v>440</v>
      </c>
      <c r="P784" t="str" cm="1">
        <f t="array" ref="P78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Ukraine</v>
      </c>
      <c r="Q784">
        <v>72000</v>
      </c>
      <c r="R784">
        <v>0</v>
      </c>
      <c r="S784">
        <v>0</v>
      </c>
      <c r="T784" t="s">
        <v>925</v>
      </c>
      <c r="U784" t="s">
        <v>926</v>
      </c>
      <c r="V784" t="s">
        <v>927</v>
      </c>
    </row>
    <row r="785" spans="1:22" x14ac:dyDescent="0.3">
      <c r="A785">
        <v>2006</v>
      </c>
      <c r="B785" s="1">
        <v>38891</v>
      </c>
      <c r="C785">
        <v>21</v>
      </c>
      <c r="D785">
        <v>0</v>
      </c>
      <c r="E785" t="str">
        <f>_xlfn.CONCAT(Table1[[#This Row],[Time]],":",Table1[[#This Row],[Time to hours]])</f>
        <v>21:0</v>
      </c>
      <c r="F785" t="s">
        <v>1118</v>
      </c>
      <c r="G785" t="s">
        <v>749</v>
      </c>
      <c r="H785" t="s">
        <v>928</v>
      </c>
      <c r="I785" t="s">
        <v>402</v>
      </c>
      <c r="J785" t="s">
        <v>68</v>
      </c>
      <c r="K785">
        <v>2</v>
      </c>
      <c r="L785">
        <v>0</v>
      </c>
      <c r="M785" t="str" cm="1">
        <f t="array" ref="M78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5">
        <f>IF(Table1[[#This Row],[Winning Team]]="Home team",1,0)</f>
        <v>1</v>
      </c>
      <c r="O785" t="s">
        <v>206</v>
      </c>
      <c r="P785" t="str" cm="1">
        <f t="array" ref="P78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785">
        <v>43000</v>
      </c>
      <c r="R785">
        <v>1</v>
      </c>
      <c r="S785">
        <v>0</v>
      </c>
      <c r="T785" t="s">
        <v>884</v>
      </c>
      <c r="U785" t="s">
        <v>885</v>
      </c>
      <c r="V785" t="s">
        <v>886</v>
      </c>
    </row>
    <row r="786" spans="1:22" x14ac:dyDescent="0.3">
      <c r="A786">
        <v>2006</v>
      </c>
      <c r="B786" s="1">
        <v>38892</v>
      </c>
      <c r="C786">
        <v>17</v>
      </c>
      <c r="D786">
        <v>0</v>
      </c>
      <c r="E786" t="str">
        <f>_xlfn.CONCAT(Table1[[#This Row],[Time]],":",Table1[[#This Row],[Time to hours]])</f>
        <v>17:0</v>
      </c>
      <c r="F786" t="s">
        <v>1117</v>
      </c>
      <c r="G786" t="s">
        <v>588</v>
      </c>
      <c r="H786" t="s">
        <v>883</v>
      </c>
      <c r="I786" t="s">
        <v>411</v>
      </c>
      <c r="J786" t="s">
        <v>81</v>
      </c>
      <c r="K786">
        <v>2</v>
      </c>
      <c r="L786">
        <v>0</v>
      </c>
      <c r="M786" t="str" cm="1">
        <f t="array" ref="M78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6">
        <f>IF(Table1[[#This Row],[Winning Team]]="Home team",1,0)</f>
        <v>1</v>
      </c>
      <c r="O786" t="s">
        <v>75</v>
      </c>
      <c r="P786" t="str" cm="1">
        <f t="array" ref="P78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86">
        <v>66000</v>
      </c>
      <c r="R786">
        <v>2</v>
      </c>
      <c r="S786">
        <v>0</v>
      </c>
      <c r="T786" t="s">
        <v>806</v>
      </c>
      <c r="U786" t="s">
        <v>930</v>
      </c>
      <c r="V786" t="s">
        <v>931</v>
      </c>
    </row>
    <row r="787" spans="1:22" x14ac:dyDescent="0.3">
      <c r="A787">
        <v>2006</v>
      </c>
      <c r="B787" s="1">
        <v>38892</v>
      </c>
      <c r="C787">
        <v>21</v>
      </c>
      <c r="D787">
        <v>0</v>
      </c>
      <c r="E787" t="str">
        <f>_xlfn.CONCAT(Table1[[#This Row],[Time]],":",Table1[[#This Row],[Time to hours]])</f>
        <v>21:0</v>
      </c>
      <c r="F787" t="s">
        <v>1118</v>
      </c>
      <c r="G787" t="s">
        <v>588</v>
      </c>
      <c r="H787" t="s">
        <v>904</v>
      </c>
      <c r="I787" t="s">
        <v>905</v>
      </c>
      <c r="J787" t="s">
        <v>39</v>
      </c>
      <c r="K787">
        <v>2</v>
      </c>
      <c r="L787">
        <v>1</v>
      </c>
      <c r="M787" t="str" cm="1">
        <f t="array" ref="M78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7">
        <f>IF(Table1[[#This Row],[Winning Team]]="Home team",1,0)</f>
        <v>1</v>
      </c>
      <c r="O787" t="s">
        <v>18</v>
      </c>
      <c r="P787" t="str" cm="1">
        <f t="array" ref="P78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87">
        <v>43000</v>
      </c>
      <c r="R787">
        <v>0</v>
      </c>
      <c r="S787">
        <v>0</v>
      </c>
      <c r="T787" t="s">
        <v>941</v>
      </c>
      <c r="U787" t="s">
        <v>942</v>
      </c>
      <c r="V787" t="s">
        <v>943</v>
      </c>
    </row>
    <row r="788" spans="1:22" x14ac:dyDescent="0.3">
      <c r="A788">
        <v>2006</v>
      </c>
      <c r="B788" s="1">
        <v>38893</v>
      </c>
      <c r="C788">
        <v>17</v>
      </c>
      <c r="D788">
        <v>0</v>
      </c>
      <c r="E788" t="str">
        <f>_xlfn.CONCAT(Table1[[#This Row],[Time]],":",Table1[[#This Row],[Time to hours]])</f>
        <v>17:0</v>
      </c>
      <c r="F788" t="s">
        <v>1117</v>
      </c>
      <c r="G788" t="s">
        <v>588</v>
      </c>
      <c r="H788" t="s">
        <v>934</v>
      </c>
      <c r="I788" t="s">
        <v>416</v>
      </c>
      <c r="J788" t="s">
        <v>153</v>
      </c>
      <c r="K788">
        <v>1</v>
      </c>
      <c r="L788">
        <v>0</v>
      </c>
      <c r="M788" t="str" cm="1">
        <f t="array" ref="M78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8">
        <f>IF(Table1[[#This Row],[Winning Team]]="Home team",1,0)</f>
        <v>1</v>
      </c>
      <c r="O788" t="s">
        <v>817</v>
      </c>
      <c r="P788" t="str" cm="1">
        <f t="array" ref="P78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England</v>
      </c>
      <c r="Q788">
        <v>52000</v>
      </c>
      <c r="R788">
        <v>0</v>
      </c>
      <c r="S788">
        <v>0</v>
      </c>
      <c r="T788" t="s">
        <v>901</v>
      </c>
      <c r="U788" t="s">
        <v>902</v>
      </c>
      <c r="V788" t="s">
        <v>903</v>
      </c>
    </row>
    <row r="789" spans="1:22" x14ac:dyDescent="0.3">
      <c r="A789">
        <v>2006</v>
      </c>
      <c r="B789" s="1">
        <v>38893</v>
      </c>
      <c r="C789">
        <v>21</v>
      </c>
      <c r="D789">
        <v>0</v>
      </c>
      <c r="E789" t="str">
        <f>_xlfn.CONCAT(Table1[[#This Row],[Time]],":",Table1[[#This Row],[Time to hours]])</f>
        <v>21:0</v>
      </c>
      <c r="F789" t="s">
        <v>1118</v>
      </c>
      <c r="G789" t="s">
        <v>588</v>
      </c>
      <c r="H789" t="s">
        <v>909</v>
      </c>
      <c r="I789" t="s">
        <v>910</v>
      </c>
      <c r="J789" t="s">
        <v>326</v>
      </c>
      <c r="K789">
        <v>1</v>
      </c>
      <c r="L789">
        <v>0</v>
      </c>
      <c r="M789" t="str" cm="1">
        <f t="array" ref="M78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89">
        <f>IF(Table1[[#This Row],[Winning Team]]="Home team",1,0)</f>
        <v>1</v>
      </c>
      <c r="O789" t="s">
        <v>69</v>
      </c>
      <c r="P789" t="str" cm="1">
        <f t="array" ref="P78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789">
        <v>41000</v>
      </c>
      <c r="R789">
        <v>1</v>
      </c>
      <c r="S789">
        <v>0</v>
      </c>
      <c r="T789" t="s">
        <v>666</v>
      </c>
      <c r="U789" t="s">
        <v>935</v>
      </c>
      <c r="V789" t="s">
        <v>936</v>
      </c>
    </row>
    <row r="790" spans="1:22" x14ac:dyDescent="0.3">
      <c r="A790">
        <v>2006</v>
      </c>
      <c r="B790" s="1">
        <v>38894</v>
      </c>
      <c r="C790">
        <v>17</v>
      </c>
      <c r="D790">
        <v>0</v>
      </c>
      <c r="E790" t="str">
        <f>_xlfn.CONCAT(Table1[[#This Row],[Time]],":",Table1[[#This Row],[Time to hours]])</f>
        <v>17:0</v>
      </c>
      <c r="F790" t="s">
        <v>1117</v>
      </c>
      <c r="G790" t="s">
        <v>588</v>
      </c>
      <c r="H790" t="s">
        <v>920</v>
      </c>
      <c r="I790" t="s">
        <v>921</v>
      </c>
      <c r="J790" t="s">
        <v>93</v>
      </c>
      <c r="K790">
        <v>1</v>
      </c>
      <c r="L790">
        <v>0</v>
      </c>
      <c r="M790" t="str" cm="1">
        <f t="array" ref="M79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0">
        <f>IF(Table1[[#This Row],[Winning Team]]="Home team",1,0)</f>
        <v>1</v>
      </c>
      <c r="O790" t="s">
        <v>391</v>
      </c>
      <c r="P790" t="str" cm="1">
        <f t="array" ref="P79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90">
        <v>46000</v>
      </c>
      <c r="R790">
        <v>0</v>
      </c>
      <c r="S790">
        <v>0</v>
      </c>
      <c r="T790" t="s">
        <v>946</v>
      </c>
      <c r="U790" t="s">
        <v>947</v>
      </c>
      <c r="V790" t="s">
        <v>948</v>
      </c>
    </row>
    <row r="791" spans="1:22" x14ac:dyDescent="0.3">
      <c r="A791">
        <v>2006</v>
      </c>
      <c r="B791" s="1">
        <v>38895</v>
      </c>
      <c r="C791">
        <v>17</v>
      </c>
      <c r="D791">
        <v>0</v>
      </c>
      <c r="E791" t="str">
        <f>_xlfn.CONCAT(Table1[[#This Row],[Time]],":",Table1[[#This Row],[Time to hours]])</f>
        <v>17:0</v>
      </c>
      <c r="F791" t="s">
        <v>1117</v>
      </c>
      <c r="G791" t="s">
        <v>588</v>
      </c>
      <c r="H791" t="s">
        <v>894</v>
      </c>
      <c r="I791" t="s">
        <v>396</v>
      </c>
      <c r="J791" t="s">
        <v>31</v>
      </c>
      <c r="K791">
        <v>3</v>
      </c>
      <c r="L791">
        <v>0</v>
      </c>
      <c r="M791" t="str" cm="1">
        <f t="array" ref="M79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1">
        <f>IF(Table1[[#This Row],[Winning Team]]="Home team",1,0)</f>
        <v>1</v>
      </c>
      <c r="O791" t="s">
        <v>929</v>
      </c>
      <c r="P791" t="str" cm="1">
        <f t="array" ref="P79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91">
        <v>65000</v>
      </c>
      <c r="R791">
        <v>2</v>
      </c>
      <c r="S791">
        <v>0</v>
      </c>
      <c r="T791" t="s">
        <v>801</v>
      </c>
      <c r="U791" t="s">
        <v>951</v>
      </c>
      <c r="V791" t="s">
        <v>952</v>
      </c>
    </row>
    <row r="792" spans="1:22" x14ac:dyDescent="0.3">
      <c r="A792">
        <v>2006</v>
      </c>
      <c r="B792" s="1">
        <v>38898</v>
      </c>
      <c r="C792">
        <v>21</v>
      </c>
      <c r="D792">
        <v>0</v>
      </c>
      <c r="E792" t="str">
        <f>_xlfn.CONCAT(Table1[[#This Row],[Time]],":",Table1[[#This Row],[Time to hours]])</f>
        <v>21:0</v>
      </c>
      <c r="F792" t="s">
        <v>1118</v>
      </c>
      <c r="G792" t="s">
        <v>102</v>
      </c>
      <c r="H792" t="s">
        <v>899</v>
      </c>
      <c r="I792" t="s">
        <v>389</v>
      </c>
      <c r="J792" t="s">
        <v>93</v>
      </c>
      <c r="K792">
        <v>3</v>
      </c>
      <c r="L792">
        <v>0</v>
      </c>
      <c r="M792" t="str" cm="1">
        <f t="array" ref="M79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2">
        <f>IF(Table1[[#This Row],[Winning Team]]="Home team",1,0)</f>
        <v>1</v>
      </c>
      <c r="O792" t="s">
        <v>940</v>
      </c>
      <c r="P792" t="str" cm="1">
        <f t="array" ref="P79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Italy</v>
      </c>
      <c r="Q792">
        <v>50000</v>
      </c>
      <c r="R792">
        <v>1</v>
      </c>
      <c r="S792">
        <v>0</v>
      </c>
      <c r="T792" t="s">
        <v>901</v>
      </c>
      <c r="U792" t="s">
        <v>902</v>
      </c>
      <c r="V792" t="s">
        <v>903</v>
      </c>
    </row>
    <row r="793" spans="1:22" x14ac:dyDescent="0.3">
      <c r="A793">
        <v>2006</v>
      </c>
      <c r="B793" s="1">
        <v>38906</v>
      </c>
      <c r="C793">
        <v>21</v>
      </c>
      <c r="D793">
        <v>0</v>
      </c>
      <c r="E793" t="str">
        <f>_xlfn.CONCAT(Table1[[#This Row],[Time]],":",Table1[[#This Row],[Time to hours]])</f>
        <v>21:0</v>
      </c>
      <c r="F793" t="s">
        <v>1118</v>
      </c>
      <c r="G793" t="s">
        <v>882</v>
      </c>
      <c r="H793" t="s">
        <v>934</v>
      </c>
      <c r="I793" t="s">
        <v>416</v>
      </c>
      <c r="J793" t="s">
        <v>81</v>
      </c>
      <c r="K793">
        <v>3</v>
      </c>
      <c r="L793">
        <v>1</v>
      </c>
      <c r="M793" t="str" cm="1">
        <f t="array" ref="M79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3">
        <f>IF(Table1[[#This Row],[Winning Team]]="Home team",1,0)</f>
        <v>1</v>
      </c>
      <c r="O793" t="s">
        <v>326</v>
      </c>
      <c r="P793" t="str" cm="1">
        <f t="array" ref="P79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93">
        <v>52000</v>
      </c>
      <c r="R793">
        <v>0</v>
      </c>
      <c r="S793">
        <v>0</v>
      </c>
      <c r="T793" t="s">
        <v>786</v>
      </c>
      <c r="U793" t="s">
        <v>888</v>
      </c>
      <c r="V793" t="s">
        <v>889</v>
      </c>
    </row>
    <row r="794" spans="1:22" x14ac:dyDescent="0.3">
      <c r="A794">
        <v>2010</v>
      </c>
      <c r="B794" s="1">
        <v>40341</v>
      </c>
      <c r="C794">
        <v>13</v>
      </c>
      <c r="D794">
        <v>30</v>
      </c>
      <c r="E794" t="str">
        <f>_xlfn.CONCAT(Table1[[#This Row],[Time]],":",Table1[[#This Row],[Time to hours]])</f>
        <v>13:30</v>
      </c>
      <c r="F794" t="s">
        <v>1116</v>
      </c>
      <c r="G794" t="s">
        <v>429</v>
      </c>
      <c r="H794" t="s">
        <v>968</v>
      </c>
      <c r="I794" t="s">
        <v>969</v>
      </c>
      <c r="J794" t="s">
        <v>206</v>
      </c>
      <c r="K794">
        <v>2</v>
      </c>
      <c r="L794">
        <v>0</v>
      </c>
      <c r="M794" t="str" cm="1">
        <f t="array" ref="M79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4">
        <f>IF(Table1[[#This Row],[Winning Team]]="Home team",1,0)</f>
        <v>1</v>
      </c>
      <c r="O794" t="s">
        <v>678</v>
      </c>
      <c r="P794" t="str" cm="1">
        <f t="array" ref="P79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Korea Republic</v>
      </c>
      <c r="Q794">
        <v>31513</v>
      </c>
      <c r="R794">
        <v>1</v>
      </c>
      <c r="S794">
        <v>0</v>
      </c>
      <c r="T794" t="s">
        <v>970</v>
      </c>
      <c r="U794" t="s">
        <v>971</v>
      </c>
      <c r="V794" t="s">
        <v>972</v>
      </c>
    </row>
    <row r="795" spans="1:22" x14ac:dyDescent="0.3">
      <c r="A795">
        <v>2010</v>
      </c>
      <c r="B795" s="1">
        <v>40341</v>
      </c>
      <c r="C795">
        <v>16</v>
      </c>
      <c r="D795">
        <v>0</v>
      </c>
      <c r="E795" t="str">
        <f>_xlfn.CONCAT(Table1[[#This Row],[Time]],":",Table1[[#This Row],[Time to hours]])</f>
        <v>16:0</v>
      </c>
      <c r="F795" t="s">
        <v>1117</v>
      </c>
      <c r="G795" t="s">
        <v>429</v>
      </c>
      <c r="H795" t="s">
        <v>973</v>
      </c>
      <c r="I795" t="s">
        <v>959</v>
      </c>
      <c r="J795" t="s">
        <v>39</v>
      </c>
      <c r="K795">
        <v>1</v>
      </c>
      <c r="L795">
        <v>0</v>
      </c>
      <c r="M795" t="str" cm="1">
        <f t="array" ref="M79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5">
        <f>IF(Table1[[#This Row],[Winning Team]]="Home team",1,0)</f>
        <v>1</v>
      </c>
      <c r="O795" t="s">
        <v>680</v>
      </c>
      <c r="P795" t="str" cm="1">
        <f t="array" ref="P79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795">
        <v>55686</v>
      </c>
      <c r="R795">
        <v>1</v>
      </c>
      <c r="S795">
        <v>0</v>
      </c>
      <c r="T795" t="s">
        <v>974</v>
      </c>
      <c r="U795" t="s">
        <v>908</v>
      </c>
      <c r="V795" t="s">
        <v>975</v>
      </c>
    </row>
    <row r="796" spans="1:22" x14ac:dyDescent="0.3">
      <c r="A796">
        <v>2010</v>
      </c>
      <c r="B796" s="1">
        <v>40342</v>
      </c>
      <c r="C796">
        <v>20</v>
      </c>
      <c r="D796">
        <v>30</v>
      </c>
      <c r="E796" t="str">
        <f>_xlfn.CONCAT(Table1[[#This Row],[Time]],":",Table1[[#This Row],[Time to hours]])</f>
        <v>20:30</v>
      </c>
      <c r="F796" t="s">
        <v>1118</v>
      </c>
      <c r="G796" t="s">
        <v>544</v>
      </c>
      <c r="H796" t="s">
        <v>989</v>
      </c>
      <c r="I796" t="s">
        <v>990</v>
      </c>
      <c r="J796" t="s">
        <v>81</v>
      </c>
      <c r="K796">
        <v>4</v>
      </c>
      <c r="L796">
        <v>0</v>
      </c>
      <c r="M796" t="str" cm="1">
        <f t="array" ref="M79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6">
        <f>IF(Table1[[#This Row],[Winning Team]]="Home team",1,0)</f>
        <v>1</v>
      </c>
      <c r="O796" t="s">
        <v>391</v>
      </c>
      <c r="P796" t="str" cm="1">
        <f t="array" ref="P79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796">
        <v>62660</v>
      </c>
      <c r="R796">
        <v>2</v>
      </c>
      <c r="S796">
        <v>0</v>
      </c>
      <c r="T796" t="s">
        <v>891</v>
      </c>
      <c r="U796" t="s">
        <v>892</v>
      </c>
      <c r="V796" t="s">
        <v>991</v>
      </c>
    </row>
    <row r="797" spans="1:22" x14ac:dyDescent="0.3">
      <c r="A797">
        <v>2010</v>
      </c>
      <c r="B797" s="1">
        <v>40343</v>
      </c>
      <c r="C797">
        <v>13</v>
      </c>
      <c r="D797">
        <v>30</v>
      </c>
      <c r="E797" t="str">
        <f>_xlfn.CONCAT(Table1[[#This Row],[Time]],":",Table1[[#This Row],[Time to hours]])</f>
        <v>13:30</v>
      </c>
      <c r="F797" t="s">
        <v>1116</v>
      </c>
      <c r="G797" t="s">
        <v>572</v>
      </c>
      <c r="H797" t="s">
        <v>958</v>
      </c>
      <c r="I797" t="s">
        <v>959</v>
      </c>
      <c r="J797" t="s">
        <v>69</v>
      </c>
      <c r="K797">
        <v>2</v>
      </c>
      <c r="L797">
        <v>0</v>
      </c>
      <c r="M797" t="str" cm="1">
        <f t="array" ref="M79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7">
        <f>IF(Table1[[#This Row],[Winning Team]]="Home team",1,0)</f>
        <v>1</v>
      </c>
      <c r="O797" t="s">
        <v>575</v>
      </c>
      <c r="P797" t="str" cm="1">
        <f t="array" ref="P79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797">
        <v>83465</v>
      </c>
      <c r="R797">
        <v>0</v>
      </c>
      <c r="S797">
        <v>0</v>
      </c>
      <c r="T797" t="s">
        <v>992</v>
      </c>
      <c r="U797" t="s">
        <v>993</v>
      </c>
      <c r="V797" t="s">
        <v>994</v>
      </c>
    </row>
    <row r="798" spans="1:22" x14ac:dyDescent="0.3">
      <c r="A798">
        <v>2010</v>
      </c>
      <c r="B798" s="1">
        <v>40343</v>
      </c>
      <c r="C798">
        <v>16</v>
      </c>
      <c r="D798">
        <v>0</v>
      </c>
      <c r="E798" t="str">
        <f>_xlfn.CONCAT(Table1[[#This Row],[Time]],":",Table1[[#This Row],[Time to hours]])</f>
        <v>16:0</v>
      </c>
      <c r="F798" t="s">
        <v>1117</v>
      </c>
      <c r="G798" t="s">
        <v>572</v>
      </c>
      <c r="H798" t="s">
        <v>995</v>
      </c>
      <c r="I798" t="s">
        <v>996</v>
      </c>
      <c r="J798" t="s">
        <v>737</v>
      </c>
      <c r="K798">
        <v>1</v>
      </c>
      <c r="L798">
        <v>0</v>
      </c>
      <c r="M798" t="str" cm="1">
        <f t="array" ref="M79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8">
        <f>IF(Table1[[#This Row],[Winning Team]]="Home team",1,0)</f>
        <v>1</v>
      </c>
      <c r="O798" t="s">
        <v>481</v>
      </c>
      <c r="P798" t="str" cm="1">
        <f t="array" ref="P79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Japan</v>
      </c>
      <c r="Q798">
        <v>30620</v>
      </c>
      <c r="R798">
        <v>1</v>
      </c>
      <c r="S798">
        <v>0</v>
      </c>
      <c r="T798" t="s">
        <v>997</v>
      </c>
      <c r="U798" t="s">
        <v>998</v>
      </c>
      <c r="V798" t="s">
        <v>999</v>
      </c>
    </row>
    <row r="799" spans="1:22" x14ac:dyDescent="0.3">
      <c r="A799">
        <v>2010</v>
      </c>
      <c r="B799" s="1">
        <v>40344</v>
      </c>
      <c r="C799">
        <v>20</v>
      </c>
      <c r="D799">
        <v>30</v>
      </c>
      <c r="E799" t="str">
        <f>_xlfn.CONCAT(Table1[[#This Row],[Time]],":",Table1[[#This Row],[Time to hours]])</f>
        <v>20:30</v>
      </c>
      <c r="F799" t="s">
        <v>1118</v>
      </c>
      <c r="G799" t="s">
        <v>749</v>
      </c>
      <c r="H799" t="s">
        <v>973</v>
      </c>
      <c r="I799" t="s">
        <v>959</v>
      </c>
      <c r="J799" t="s">
        <v>31</v>
      </c>
      <c r="K799">
        <v>2</v>
      </c>
      <c r="L799">
        <v>1</v>
      </c>
      <c r="M799" t="str" cm="1">
        <f t="array" ref="M79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799">
        <f>IF(Table1[[#This Row],[Winning Team]]="Home team",1,0)</f>
        <v>1</v>
      </c>
      <c r="O799" t="s">
        <v>321</v>
      </c>
      <c r="P799" t="str" cm="1">
        <f t="array" ref="P79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799">
        <v>54331</v>
      </c>
      <c r="R799">
        <v>0</v>
      </c>
      <c r="S799">
        <v>0</v>
      </c>
      <c r="T799" t="s">
        <v>1005</v>
      </c>
      <c r="U799" t="s">
        <v>1006</v>
      </c>
      <c r="V799" t="s">
        <v>1007</v>
      </c>
    </row>
    <row r="800" spans="1:22" x14ac:dyDescent="0.3">
      <c r="A800">
        <v>2010</v>
      </c>
      <c r="B800" s="1">
        <v>40346</v>
      </c>
      <c r="C800">
        <v>13</v>
      </c>
      <c r="D800">
        <v>30</v>
      </c>
      <c r="E800" t="str">
        <f>_xlfn.CONCAT(Table1[[#This Row],[Time]],":",Table1[[#This Row],[Time to hours]])</f>
        <v>13:30</v>
      </c>
      <c r="F800" t="s">
        <v>1116</v>
      </c>
      <c r="G800" t="s">
        <v>429</v>
      </c>
      <c r="H800" t="s">
        <v>958</v>
      </c>
      <c r="I800" t="s">
        <v>959</v>
      </c>
      <c r="J800" t="s">
        <v>39</v>
      </c>
      <c r="K800">
        <v>4</v>
      </c>
      <c r="L800">
        <v>1</v>
      </c>
      <c r="M800" t="str" cm="1">
        <f t="array" ref="M80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0">
        <f>IF(Table1[[#This Row],[Winning Team]]="Home team",1,0)</f>
        <v>1</v>
      </c>
      <c r="O800" t="s">
        <v>206</v>
      </c>
      <c r="P800" t="str" cm="1">
        <f t="array" ref="P80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00">
        <v>82174</v>
      </c>
      <c r="R800">
        <v>2</v>
      </c>
      <c r="S800">
        <v>1</v>
      </c>
      <c r="T800" t="s">
        <v>901</v>
      </c>
      <c r="U800" t="s">
        <v>902</v>
      </c>
      <c r="V800" t="s">
        <v>903</v>
      </c>
    </row>
    <row r="801" spans="1:22" x14ac:dyDescent="0.3">
      <c r="A801">
        <v>2010</v>
      </c>
      <c r="B801" s="1">
        <v>40346</v>
      </c>
      <c r="C801">
        <v>16</v>
      </c>
      <c r="D801">
        <v>0</v>
      </c>
      <c r="E801" t="str">
        <f>_xlfn.CONCAT(Table1[[#This Row],[Time]],":",Table1[[#This Row],[Time to hours]])</f>
        <v>16:0</v>
      </c>
      <c r="F801" t="s">
        <v>1117</v>
      </c>
      <c r="G801" t="s">
        <v>429</v>
      </c>
      <c r="H801" t="s">
        <v>995</v>
      </c>
      <c r="I801" t="s">
        <v>996</v>
      </c>
      <c r="J801" t="s">
        <v>678</v>
      </c>
      <c r="K801">
        <v>2</v>
      </c>
      <c r="L801">
        <v>1</v>
      </c>
      <c r="M801" t="str" cm="1">
        <f t="array" ref="M80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1">
        <f>IF(Table1[[#This Row],[Winning Team]]="Home team",1,0)</f>
        <v>1</v>
      </c>
      <c r="O801" t="s">
        <v>680</v>
      </c>
      <c r="P801" t="str" cm="1">
        <f t="array" ref="P80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Greece</v>
      </c>
      <c r="Q801">
        <v>31593</v>
      </c>
      <c r="R801">
        <v>1</v>
      </c>
      <c r="S801">
        <v>1</v>
      </c>
      <c r="T801" t="s">
        <v>830</v>
      </c>
      <c r="U801" t="s">
        <v>1016</v>
      </c>
      <c r="V801" t="s">
        <v>1017</v>
      </c>
    </row>
    <row r="802" spans="1:22" x14ac:dyDescent="0.3">
      <c r="A802">
        <v>2010</v>
      </c>
      <c r="B802" s="1">
        <v>40348</v>
      </c>
      <c r="C802">
        <v>13</v>
      </c>
      <c r="D802">
        <v>30</v>
      </c>
      <c r="E802" t="str">
        <f>_xlfn.CONCAT(Table1[[#This Row],[Time]],":",Table1[[#This Row],[Time to hours]])</f>
        <v>13:30</v>
      </c>
      <c r="F802" t="s">
        <v>1116</v>
      </c>
      <c r="G802" t="s">
        <v>572</v>
      </c>
      <c r="H802" t="s">
        <v>989</v>
      </c>
      <c r="I802" t="s">
        <v>990</v>
      </c>
      <c r="J802" t="s">
        <v>69</v>
      </c>
      <c r="K802">
        <v>1</v>
      </c>
      <c r="L802">
        <v>0</v>
      </c>
      <c r="M802" t="str" cm="1">
        <f t="array" ref="M80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2">
        <f>IF(Table1[[#This Row],[Winning Team]]="Home team",1,0)</f>
        <v>1</v>
      </c>
      <c r="O802" t="s">
        <v>737</v>
      </c>
      <c r="P802" t="str" cm="1">
        <f t="array" ref="P80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02">
        <v>62010</v>
      </c>
      <c r="R802">
        <v>0</v>
      </c>
      <c r="S802">
        <v>0</v>
      </c>
      <c r="T802" t="s">
        <v>986</v>
      </c>
      <c r="U802" t="s">
        <v>987</v>
      </c>
      <c r="V802" t="s">
        <v>988</v>
      </c>
    </row>
    <row r="803" spans="1:22" x14ac:dyDescent="0.3">
      <c r="A803">
        <v>2010</v>
      </c>
      <c r="B803" s="1">
        <v>40349</v>
      </c>
      <c r="C803">
        <v>20</v>
      </c>
      <c r="D803">
        <v>30</v>
      </c>
      <c r="E803" t="str">
        <f>_xlfn.CONCAT(Table1[[#This Row],[Time]],":",Table1[[#This Row],[Time to hours]])</f>
        <v>20:30</v>
      </c>
      <c r="F803" t="s">
        <v>1118</v>
      </c>
      <c r="G803" t="s">
        <v>749</v>
      </c>
      <c r="H803" t="s">
        <v>958</v>
      </c>
      <c r="I803" t="s">
        <v>959</v>
      </c>
      <c r="J803" t="s">
        <v>31</v>
      </c>
      <c r="K803">
        <v>3</v>
      </c>
      <c r="L803">
        <v>1</v>
      </c>
      <c r="M803" t="str" cm="1">
        <f t="array" ref="M80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3">
        <f>IF(Table1[[#This Row],[Winning Team]]="Home team",1,0)</f>
        <v>1</v>
      </c>
      <c r="O803" t="s">
        <v>900</v>
      </c>
      <c r="P803" t="str" cm="1">
        <f t="array" ref="P80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803">
        <v>84455</v>
      </c>
      <c r="R803">
        <v>1</v>
      </c>
      <c r="S803">
        <v>0</v>
      </c>
      <c r="T803" t="s">
        <v>992</v>
      </c>
      <c r="U803" t="s">
        <v>993</v>
      </c>
      <c r="V803" t="s">
        <v>994</v>
      </c>
    </row>
    <row r="804" spans="1:22" x14ac:dyDescent="0.3">
      <c r="A804">
        <v>2010</v>
      </c>
      <c r="B804" s="1">
        <v>40350</v>
      </c>
      <c r="C804">
        <v>13</v>
      </c>
      <c r="D804">
        <v>30</v>
      </c>
      <c r="E804" t="str">
        <f>_xlfn.CONCAT(Table1[[#This Row],[Time]],":",Table1[[#This Row],[Time to hours]])</f>
        <v>13:30</v>
      </c>
      <c r="F804" t="s">
        <v>1116</v>
      </c>
      <c r="G804" t="s">
        <v>749</v>
      </c>
      <c r="H804" t="s">
        <v>963</v>
      </c>
      <c r="I804" t="s">
        <v>964</v>
      </c>
      <c r="J804" t="s">
        <v>326</v>
      </c>
      <c r="K804">
        <v>7</v>
      </c>
      <c r="L804">
        <v>0</v>
      </c>
      <c r="M804" t="str" cm="1">
        <f t="array" ref="M80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4">
        <f>IF(Table1[[#This Row],[Winning Team]]="Home team",1,0)</f>
        <v>1</v>
      </c>
      <c r="O804" t="s">
        <v>321</v>
      </c>
      <c r="P804" t="str" cm="1">
        <f t="array" ref="P80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804">
        <v>63644</v>
      </c>
      <c r="R804">
        <v>1</v>
      </c>
      <c r="S804">
        <v>0</v>
      </c>
      <c r="T804" t="s">
        <v>1029</v>
      </c>
      <c r="U804" t="s">
        <v>1030</v>
      </c>
      <c r="V804" t="s">
        <v>1031</v>
      </c>
    </row>
    <row r="805" spans="1:22" x14ac:dyDescent="0.3">
      <c r="A805">
        <v>2010</v>
      </c>
      <c r="B805" s="1">
        <v>40350</v>
      </c>
      <c r="C805">
        <v>16</v>
      </c>
      <c r="D805">
        <v>0</v>
      </c>
      <c r="E805" t="str">
        <f>_xlfn.CONCAT(Table1[[#This Row],[Time]],":",Table1[[#This Row],[Time to hours]])</f>
        <v>16:0</v>
      </c>
      <c r="F805" t="s">
        <v>1117</v>
      </c>
      <c r="G805" t="s">
        <v>736</v>
      </c>
      <c r="H805" t="s">
        <v>968</v>
      </c>
      <c r="I805" t="s">
        <v>969</v>
      </c>
      <c r="J805" t="s">
        <v>42</v>
      </c>
      <c r="K805">
        <v>1</v>
      </c>
      <c r="L805">
        <v>0</v>
      </c>
      <c r="M805" t="str" cm="1">
        <f t="array" ref="M80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5">
        <f>IF(Table1[[#This Row],[Winning Team]]="Home team",1,0)</f>
        <v>1</v>
      </c>
      <c r="O805" t="s">
        <v>68</v>
      </c>
      <c r="P805" t="str" cm="1">
        <f t="array" ref="P80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805">
        <v>34872</v>
      </c>
      <c r="R805">
        <v>0</v>
      </c>
      <c r="S805">
        <v>0</v>
      </c>
      <c r="T805" t="s">
        <v>1018</v>
      </c>
      <c r="U805" t="s">
        <v>1019</v>
      </c>
      <c r="V805" t="s">
        <v>1020</v>
      </c>
    </row>
    <row r="806" spans="1:22" x14ac:dyDescent="0.3">
      <c r="A806">
        <v>2010</v>
      </c>
      <c r="B806" s="1">
        <v>40350</v>
      </c>
      <c r="C806">
        <v>20</v>
      </c>
      <c r="D806">
        <v>30</v>
      </c>
      <c r="E806" t="str">
        <f>_xlfn.CONCAT(Table1[[#This Row],[Time]],":",Table1[[#This Row],[Time to hours]])</f>
        <v>20:30</v>
      </c>
      <c r="F806" t="s">
        <v>1118</v>
      </c>
      <c r="G806" t="s">
        <v>736</v>
      </c>
      <c r="H806" t="s">
        <v>973</v>
      </c>
      <c r="I806" t="s">
        <v>959</v>
      </c>
      <c r="J806" t="s">
        <v>87</v>
      </c>
      <c r="K806">
        <v>2</v>
      </c>
      <c r="L806">
        <v>0</v>
      </c>
      <c r="M806" t="str" cm="1">
        <f t="array" ref="M80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6">
        <f>IF(Table1[[#This Row],[Winning Team]]="Home team",1,0)</f>
        <v>1</v>
      </c>
      <c r="O806" t="s">
        <v>505</v>
      </c>
      <c r="P806" t="str" cm="1">
        <f t="array" ref="P80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806">
        <v>54386</v>
      </c>
      <c r="R806">
        <v>1</v>
      </c>
      <c r="S806">
        <v>0</v>
      </c>
      <c r="T806" t="s">
        <v>965</v>
      </c>
      <c r="U806" t="s">
        <v>966</v>
      </c>
      <c r="V806" t="s">
        <v>967</v>
      </c>
    </row>
    <row r="807" spans="1:22" x14ac:dyDescent="0.3">
      <c r="A807">
        <v>2010</v>
      </c>
      <c r="B807" s="1">
        <v>40352</v>
      </c>
      <c r="C807">
        <v>16</v>
      </c>
      <c r="D807">
        <v>0</v>
      </c>
      <c r="E807" t="str">
        <f>_xlfn.CONCAT(Table1[[#This Row],[Time]],":",Table1[[#This Row],[Time to hours]])</f>
        <v>16:0</v>
      </c>
      <c r="F807" t="s">
        <v>1117</v>
      </c>
      <c r="G807" t="s">
        <v>540</v>
      </c>
      <c r="H807" t="s">
        <v>983</v>
      </c>
      <c r="I807" t="s">
        <v>984</v>
      </c>
      <c r="J807" t="s">
        <v>24</v>
      </c>
      <c r="K807">
        <v>1</v>
      </c>
      <c r="L807">
        <v>0</v>
      </c>
      <c r="M807" t="str" cm="1">
        <f t="array" ref="M80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7">
        <f>IF(Table1[[#This Row],[Winning Team]]="Home team",1,0)</f>
        <v>1</v>
      </c>
      <c r="O807" t="s">
        <v>495</v>
      </c>
      <c r="P807" t="str" cm="1">
        <f t="array" ref="P80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USA</v>
      </c>
      <c r="Q807">
        <v>35827</v>
      </c>
      <c r="R807">
        <v>0</v>
      </c>
      <c r="S807">
        <v>0</v>
      </c>
      <c r="T807" t="s">
        <v>901</v>
      </c>
      <c r="U807" t="s">
        <v>902</v>
      </c>
      <c r="V807" t="s">
        <v>903</v>
      </c>
    </row>
    <row r="808" spans="1:22" x14ac:dyDescent="0.3">
      <c r="A808">
        <v>2010</v>
      </c>
      <c r="B808" s="1">
        <v>40352</v>
      </c>
      <c r="C808">
        <v>20</v>
      </c>
      <c r="D808">
        <v>30</v>
      </c>
      <c r="E808" t="str">
        <f>_xlfn.CONCAT(Table1[[#This Row],[Time]],":",Table1[[#This Row],[Time to hours]])</f>
        <v>20:30</v>
      </c>
      <c r="F808" t="s">
        <v>1118</v>
      </c>
      <c r="G808" t="s">
        <v>544</v>
      </c>
      <c r="H808" t="s">
        <v>1008</v>
      </c>
      <c r="I808" t="s">
        <v>1009</v>
      </c>
      <c r="J808" t="s">
        <v>391</v>
      </c>
      <c r="K808">
        <v>2</v>
      </c>
      <c r="L808">
        <v>1</v>
      </c>
      <c r="M808" t="str" cm="1">
        <f t="array" ref="M80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8">
        <f>IF(Table1[[#This Row],[Winning Team]]="Home team",1,0)</f>
        <v>1</v>
      </c>
      <c r="O808" t="s">
        <v>985</v>
      </c>
      <c r="P808" t="str" cm="1">
        <f t="array" ref="P80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Australia</v>
      </c>
      <c r="Q808">
        <v>37836</v>
      </c>
      <c r="R808">
        <v>0</v>
      </c>
      <c r="S808">
        <v>0</v>
      </c>
      <c r="T808" t="s">
        <v>917</v>
      </c>
      <c r="U808" t="s">
        <v>919</v>
      </c>
      <c r="V808" t="s">
        <v>1004</v>
      </c>
    </row>
    <row r="809" spans="1:22" x14ac:dyDescent="0.3">
      <c r="A809">
        <v>2010</v>
      </c>
      <c r="B809" s="1">
        <v>40353</v>
      </c>
      <c r="C809">
        <v>16</v>
      </c>
      <c r="D809">
        <v>0</v>
      </c>
      <c r="E809" t="str">
        <f>_xlfn.CONCAT(Table1[[#This Row],[Time]],":",Table1[[#This Row],[Time to hours]])</f>
        <v>16:0</v>
      </c>
      <c r="F809" t="s">
        <v>1117</v>
      </c>
      <c r="G809" t="s">
        <v>555</v>
      </c>
      <c r="H809" t="s">
        <v>973</v>
      </c>
      <c r="I809" t="s">
        <v>959</v>
      </c>
      <c r="J809" t="s">
        <v>1001</v>
      </c>
      <c r="K809">
        <v>3</v>
      </c>
      <c r="L809">
        <v>2</v>
      </c>
      <c r="M809" t="str" cm="1">
        <f t="array" ref="M80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09">
        <f>IF(Table1[[#This Row],[Winning Team]]="Home team",1,0)</f>
        <v>1</v>
      </c>
      <c r="O809" t="s">
        <v>93</v>
      </c>
      <c r="P809" t="str" cm="1">
        <f t="array" ref="P80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Slovakia</v>
      </c>
      <c r="Q809">
        <v>53412</v>
      </c>
      <c r="R809">
        <v>1</v>
      </c>
      <c r="S809">
        <v>0</v>
      </c>
      <c r="T809" t="s">
        <v>1013</v>
      </c>
      <c r="U809" t="s">
        <v>1014</v>
      </c>
      <c r="V809" t="s">
        <v>1015</v>
      </c>
    </row>
    <row r="810" spans="1:22" x14ac:dyDescent="0.3">
      <c r="A810">
        <v>2010</v>
      </c>
      <c r="B810" s="1">
        <v>40355</v>
      </c>
      <c r="C810">
        <v>16</v>
      </c>
      <c r="D810">
        <v>0</v>
      </c>
      <c r="E810" t="str">
        <f>_xlfn.CONCAT(Table1[[#This Row],[Time]],":",Table1[[#This Row],[Time to hours]])</f>
        <v>16:0</v>
      </c>
      <c r="F810" t="s">
        <v>1117</v>
      </c>
      <c r="G810" t="s">
        <v>588</v>
      </c>
      <c r="H810" t="s">
        <v>968</v>
      </c>
      <c r="I810" t="s">
        <v>969</v>
      </c>
      <c r="J810" t="s">
        <v>47</v>
      </c>
      <c r="K810">
        <v>2</v>
      </c>
      <c r="L810">
        <v>1</v>
      </c>
      <c r="M810" t="str" cm="1">
        <f t="array" ref="M81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0">
        <f>IF(Table1[[#This Row],[Winning Team]]="Home team",1,0)</f>
        <v>1</v>
      </c>
      <c r="O810" t="s">
        <v>206</v>
      </c>
      <c r="P810" t="str" cm="1">
        <f t="array" ref="P81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810">
        <v>30597</v>
      </c>
      <c r="R810">
        <v>1</v>
      </c>
      <c r="S810">
        <v>0</v>
      </c>
      <c r="T810" t="s">
        <v>974</v>
      </c>
      <c r="U810" t="s">
        <v>908</v>
      </c>
      <c r="V810" t="s">
        <v>975</v>
      </c>
    </row>
    <row r="811" spans="1:22" x14ac:dyDescent="0.3">
      <c r="A811">
        <v>2010</v>
      </c>
      <c r="B811" s="1">
        <v>40356</v>
      </c>
      <c r="C811">
        <v>16</v>
      </c>
      <c r="D811">
        <v>0</v>
      </c>
      <c r="E811" t="str">
        <f>_xlfn.CONCAT(Table1[[#This Row],[Time]],":",Table1[[#This Row],[Time to hours]])</f>
        <v>16:0</v>
      </c>
      <c r="F811" t="s">
        <v>1117</v>
      </c>
      <c r="G811" t="s">
        <v>588</v>
      </c>
      <c r="H811" t="s">
        <v>995</v>
      </c>
      <c r="I811" t="s">
        <v>996</v>
      </c>
      <c r="J811" t="s">
        <v>81</v>
      </c>
      <c r="K811">
        <v>4</v>
      </c>
      <c r="L811">
        <v>1</v>
      </c>
      <c r="M811" t="str" cm="1">
        <f t="array" ref="M81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1">
        <f>IF(Table1[[#This Row],[Winning Team]]="Home team",1,0)</f>
        <v>1</v>
      </c>
      <c r="O811" t="s">
        <v>153</v>
      </c>
      <c r="P811" t="str" cm="1">
        <f t="array" ref="P81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811">
        <v>40510</v>
      </c>
      <c r="R811">
        <v>2</v>
      </c>
      <c r="S811">
        <v>1</v>
      </c>
      <c r="T811" t="s">
        <v>917</v>
      </c>
      <c r="U811" t="s">
        <v>919</v>
      </c>
      <c r="V811" t="s">
        <v>1004</v>
      </c>
    </row>
    <row r="812" spans="1:22" x14ac:dyDescent="0.3">
      <c r="A812">
        <v>2010</v>
      </c>
      <c r="B812" s="1">
        <v>40356</v>
      </c>
      <c r="C812">
        <v>20</v>
      </c>
      <c r="D812">
        <v>30</v>
      </c>
      <c r="E812" t="str">
        <f>_xlfn.CONCAT(Table1[[#This Row],[Time]],":",Table1[[#This Row],[Time to hours]])</f>
        <v>20:30</v>
      </c>
      <c r="F812" t="s">
        <v>1118</v>
      </c>
      <c r="G812" t="s">
        <v>588</v>
      </c>
      <c r="H812" t="s">
        <v>958</v>
      </c>
      <c r="I812" t="s">
        <v>959</v>
      </c>
      <c r="J812" t="s">
        <v>39</v>
      </c>
      <c r="K812">
        <v>3</v>
      </c>
      <c r="L812">
        <v>1</v>
      </c>
      <c r="M812" t="str" cm="1">
        <f t="array" ref="M81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2">
        <f>IF(Table1[[#This Row],[Winning Team]]="Home team",1,0)</f>
        <v>1</v>
      </c>
      <c r="O812" t="s">
        <v>18</v>
      </c>
      <c r="P812" t="str" cm="1">
        <f t="array" ref="P81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12">
        <v>84377</v>
      </c>
      <c r="R812">
        <v>2</v>
      </c>
      <c r="S812">
        <v>0</v>
      </c>
      <c r="T812" t="s">
        <v>911</v>
      </c>
      <c r="U812" t="s">
        <v>1027</v>
      </c>
      <c r="V812" t="s">
        <v>1028</v>
      </c>
    </row>
    <row r="813" spans="1:22" x14ac:dyDescent="0.3">
      <c r="A813">
        <v>2010</v>
      </c>
      <c r="B813" s="1">
        <v>40357</v>
      </c>
      <c r="C813">
        <v>16</v>
      </c>
      <c r="D813">
        <v>0</v>
      </c>
      <c r="E813" t="str">
        <f>_xlfn.CONCAT(Table1[[#This Row],[Time]],":",Table1[[#This Row],[Time to hours]])</f>
        <v>16:0</v>
      </c>
      <c r="F813" t="s">
        <v>1117</v>
      </c>
      <c r="G813" t="s">
        <v>588</v>
      </c>
      <c r="H813" t="s">
        <v>989</v>
      </c>
      <c r="I813" t="s">
        <v>990</v>
      </c>
      <c r="J813" t="s">
        <v>69</v>
      </c>
      <c r="K813">
        <v>2</v>
      </c>
      <c r="L813">
        <v>1</v>
      </c>
      <c r="M813" t="str" cm="1">
        <f t="array" ref="M81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3">
        <f>IF(Table1[[#This Row],[Winning Team]]="Home team",1,0)</f>
        <v>1</v>
      </c>
      <c r="O813" t="s">
        <v>1001</v>
      </c>
      <c r="P813" t="str" cm="1">
        <f t="array" ref="P81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13">
        <v>61962</v>
      </c>
      <c r="R813">
        <v>1</v>
      </c>
      <c r="S813">
        <v>0</v>
      </c>
      <c r="T813" t="s">
        <v>1021</v>
      </c>
      <c r="U813" t="s">
        <v>1022</v>
      </c>
      <c r="V813" t="s">
        <v>1023</v>
      </c>
    </row>
    <row r="814" spans="1:22" x14ac:dyDescent="0.3">
      <c r="A814">
        <v>2010</v>
      </c>
      <c r="B814" s="1">
        <v>40357</v>
      </c>
      <c r="C814">
        <v>20</v>
      </c>
      <c r="D814">
        <v>30</v>
      </c>
      <c r="E814" t="str">
        <f>_xlfn.CONCAT(Table1[[#This Row],[Time]],":",Table1[[#This Row],[Time to hours]])</f>
        <v>20:30</v>
      </c>
      <c r="F814" t="s">
        <v>1118</v>
      </c>
      <c r="G814" t="s">
        <v>588</v>
      </c>
      <c r="H814" t="s">
        <v>973</v>
      </c>
      <c r="I814" t="s">
        <v>959</v>
      </c>
      <c r="J814" t="s">
        <v>31</v>
      </c>
      <c r="K814">
        <v>3</v>
      </c>
      <c r="L814">
        <v>0</v>
      </c>
      <c r="M814" t="str" cm="1">
        <f t="array" ref="M81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4">
        <f>IF(Table1[[#This Row],[Winning Team]]="Home team",1,0)</f>
        <v>1</v>
      </c>
      <c r="O814" t="s">
        <v>42</v>
      </c>
      <c r="P814" t="str" cm="1">
        <f t="array" ref="P81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814">
        <v>54096</v>
      </c>
      <c r="R814">
        <v>2</v>
      </c>
      <c r="S814">
        <v>0</v>
      </c>
      <c r="T814" t="s">
        <v>1013</v>
      </c>
      <c r="U814" t="s">
        <v>1014</v>
      </c>
      <c r="V814" t="s">
        <v>1015</v>
      </c>
    </row>
    <row r="815" spans="1:22" x14ac:dyDescent="0.3">
      <c r="A815">
        <v>2010</v>
      </c>
      <c r="B815" s="1">
        <v>40358</v>
      </c>
      <c r="C815">
        <v>20</v>
      </c>
      <c r="D815">
        <v>30</v>
      </c>
      <c r="E815" t="str">
        <f>_xlfn.CONCAT(Table1[[#This Row],[Time]],":",Table1[[#This Row],[Time to hours]])</f>
        <v>20:30</v>
      </c>
      <c r="F815" t="s">
        <v>1118</v>
      </c>
      <c r="G815" t="s">
        <v>588</v>
      </c>
      <c r="H815" t="s">
        <v>963</v>
      </c>
      <c r="I815" t="s">
        <v>964</v>
      </c>
      <c r="J815" t="s">
        <v>87</v>
      </c>
      <c r="K815">
        <v>1</v>
      </c>
      <c r="L815">
        <v>0</v>
      </c>
      <c r="M815" t="str" cm="1">
        <f t="array" ref="M81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5">
        <f>IF(Table1[[#This Row],[Winning Team]]="Home team",1,0)</f>
        <v>1</v>
      </c>
      <c r="O815" t="s">
        <v>326</v>
      </c>
      <c r="P815" t="str" cm="1">
        <f t="array" ref="P81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Spain</v>
      </c>
      <c r="Q815">
        <v>62955</v>
      </c>
      <c r="R815">
        <v>0</v>
      </c>
      <c r="S815">
        <v>0</v>
      </c>
      <c r="T815" t="s">
        <v>986</v>
      </c>
      <c r="U815" t="s">
        <v>987</v>
      </c>
      <c r="V815" t="s">
        <v>988</v>
      </c>
    </row>
    <row r="816" spans="1:22" x14ac:dyDescent="0.3">
      <c r="A816">
        <v>2010</v>
      </c>
      <c r="B816" s="1">
        <v>40361</v>
      </c>
      <c r="C816">
        <v>16</v>
      </c>
      <c r="D816">
        <v>0</v>
      </c>
      <c r="E816" t="str">
        <f>_xlfn.CONCAT(Table1[[#This Row],[Time]],":",Table1[[#This Row],[Time to hours]])</f>
        <v>16:0</v>
      </c>
      <c r="F816" t="s">
        <v>1117</v>
      </c>
      <c r="G816" t="s">
        <v>102</v>
      </c>
      <c r="H816" t="s">
        <v>968</v>
      </c>
      <c r="I816" t="s">
        <v>969</v>
      </c>
      <c r="J816" t="s">
        <v>69</v>
      </c>
      <c r="K816">
        <v>2</v>
      </c>
      <c r="L816">
        <v>1</v>
      </c>
      <c r="M816" t="str" cm="1">
        <f t="array" ref="M81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6">
        <f>IF(Table1[[#This Row],[Winning Team]]="Home team",1,0)</f>
        <v>1</v>
      </c>
      <c r="O816" t="s">
        <v>31</v>
      </c>
      <c r="P816" t="str" cm="1">
        <f t="array" ref="P81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16">
        <v>40186</v>
      </c>
      <c r="R816">
        <v>0</v>
      </c>
      <c r="S816">
        <v>1</v>
      </c>
      <c r="T816" t="s">
        <v>965</v>
      </c>
      <c r="U816" t="s">
        <v>966</v>
      </c>
      <c r="V816" t="s">
        <v>967</v>
      </c>
    </row>
    <row r="817" spans="1:22" x14ac:dyDescent="0.3">
      <c r="A817">
        <v>2014</v>
      </c>
      <c r="B817" s="1">
        <v>41802</v>
      </c>
      <c r="C817">
        <v>17</v>
      </c>
      <c r="D817">
        <v>0</v>
      </c>
      <c r="E817" t="str">
        <f>_xlfn.CONCAT(Table1[[#This Row],[Time]],":",Table1[[#This Row],[Time to hours]])</f>
        <v>17:0</v>
      </c>
      <c r="F817" t="s">
        <v>1117</v>
      </c>
      <c r="G817" t="s">
        <v>430</v>
      </c>
      <c r="H817" t="s">
        <v>1032</v>
      </c>
      <c r="I817" t="s">
        <v>162</v>
      </c>
      <c r="J817" t="s">
        <v>31</v>
      </c>
      <c r="K817">
        <v>3</v>
      </c>
      <c r="L817">
        <v>1</v>
      </c>
      <c r="M817" t="str" cm="1">
        <f t="array" ref="M81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7">
        <f>IF(Table1[[#This Row],[Winning Team]]="Home team",1,0)</f>
        <v>1</v>
      </c>
      <c r="O817" t="s">
        <v>745</v>
      </c>
      <c r="P817" t="str" cm="1">
        <f t="array" ref="P81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817">
        <v>62103</v>
      </c>
      <c r="R817">
        <v>1</v>
      </c>
      <c r="S817">
        <v>1</v>
      </c>
      <c r="T817" t="s">
        <v>965</v>
      </c>
      <c r="U817" t="s">
        <v>966</v>
      </c>
      <c r="V817" t="s">
        <v>1033</v>
      </c>
    </row>
    <row r="818" spans="1:22" x14ac:dyDescent="0.3">
      <c r="A818">
        <v>2014</v>
      </c>
      <c r="B818" s="1">
        <v>41803</v>
      </c>
      <c r="C818">
        <v>13</v>
      </c>
      <c r="D818">
        <v>0</v>
      </c>
      <c r="E818" t="str">
        <f>_xlfn.CONCAT(Table1[[#This Row],[Time]],":",Table1[[#This Row],[Time to hours]])</f>
        <v>13:0</v>
      </c>
      <c r="F818" t="s">
        <v>1116</v>
      </c>
      <c r="G818" t="s">
        <v>430</v>
      </c>
      <c r="H818" t="s">
        <v>1034</v>
      </c>
      <c r="I818" t="s">
        <v>1035</v>
      </c>
      <c r="J818" t="s">
        <v>18</v>
      </c>
      <c r="K818">
        <v>1</v>
      </c>
      <c r="L818">
        <v>0</v>
      </c>
      <c r="M818" t="str" cm="1">
        <f t="array" ref="M81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8">
        <f>IF(Table1[[#This Row],[Winning Team]]="Home team",1,0)</f>
        <v>1</v>
      </c>
      <c r="O818" t="s">
        <v>481</v>
      </c>
      <c r="P818" t="str" cm="1">
        <f t="array" ref="P81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Mexico</v>
      </c>
      <c r="Q818">
        <v>39216</v>
      </c>
      <c r="R818">
        <v>0</v>
      </c>
      <c r="S818">
        <v>0</v>
      </c>
      <c r="T818" t="s">
        <v>1036</v>
      </c>
      <c r="U818" t="s">
        <v>1017</v>
      </c>
      <c r="V818" t="s">
        <v>1037</v>
      </c>
    </row>
    <row r="819" spans="1:22" x14ac:dyDescent="0.3">
      <c r="A819">
        <v>2014</v>
      </c>
      <c r="B819" s="1">
        <v>41803</v>
      </c>
      <c r="C819">
        <v>18</v>
      </c>
      <c r="D819">
        <v>0</v>
      </c>
      <c r="E819" t="str">
        <f>_xlfn.CONCAT(Table1[[#This Row],[Time]],":",Table1[[#This Row],[Time to hours]])</f>
        <v>18:0</v>
      </c>
      <c r="F819" t="s">
        <v>1117</v>
      </c>
      <c r="G819" t="s">
        <v>429</v>
      </c>
      <c r="H819" t="s">
        <v>1043</v>
      </c>
      <c r="I819" t="s">
        <v>1044</v>
      </c>
      <c r="J819" t="s">
        <v>42</v>
      </c>
      <c r="K819">
        <v>3</v>
      </c>
      <c r="L819">
        <v>1</v>
      </c>
      <c r="M819" t="str" cm="1">
        <f t="array" ref="M81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19">
        <f>IF(Table1[[#This Row],[Winning Team]]="Home team",1,0)</f>
        <v>1</v>
      </c>
      <c r="O819" t="s">
        <v>391</v>
      </c>
      <c r="P819" t="str" cm="1">
        <f t="array" ref="P81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Chile</v>
      </c>
      <c r="Q819">
        <v>40275</v>
      </c>
      <c r="R819">
        <v>2</v>
      </c>
      <c r="S819">
        <v>1</v>
      </c>
      <c r="T819" t="s">
        <v>1045</v>
      </c>
      <c r="U819" t="s">
        <v>1046</v>
      </c>
      <c r="V819" t="s">
        <v>1047</v>
      </c>
    </row>
    <row r="820" spans="1:22" x14ac:dyDescent="0.3">
      <c r="A820">
        <v>2014</v>
      </c>
      <c r="B820" s="1">
        <v>41804</v>
      </c>
      <c r="C820">
        <v>13</v>
      </c>
      <c r="D820">
        <v>0</v>
      </c>
      <c r="E820" t="str">
        <f>_xlfn.CONCAT(Table1[[#This Row],[Time]],":",Table1[[#This Row],[Time to hours]])</f>
        <v>13:0</v>
      </c>
      <c r="F820" t="s">
        <v>1116</v>
      </c>
      <c r="G820" t="s">
        <v>540</v>
      </c>
      <c r="H820" t="s">
        <v>1048</v>
      </c>
      <c r="I820" t="s">
        <v>166</v>
      </c>
      <c r="J820" t="s">
        <v>273</v>
      </c>
      <c r="K820">
        <v>3</v>
      </c>
      <c r="L820">
        <v>0</v>
      </c>
      <c r="M820" t="str" cm="1">
        <f t="array" ref="M82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0">
        <f>IF(Table1[[#This Row],[Winning Team]]="Home team",1,0)</f>
        <v>1</v>
      </c>
      <c r="O820" t="s">
        <v>678</v>
      </c>
      <c r="P820" t="str" cm="1">
        <f t="array" ref="P82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820">
        <v>57174</v>
      </c>
      <c r="R820">
        <v>1</v>
      </c>
      <c r="S820">
        <v>0</v>
      </c>
      <c r="T820" t="s">
        <v>1049</v>
      </c>
      <c r="U820" t="s">
        <v>1050</v>
      </c>
      <c r="V820" t="s">
        <v>1051</v>
      </c>
    </row>
    <row r="821" spans="1:22" x14ac:dyDescent="0.3">
      <c r="A821">
        <v>2014</v>
      </c>
      <c r="B821" s="1">
        <v>41804</v>
      </c>
      <c r="C821">
        <v>22</v>
      </c>
      <c r="D821">
        <v>0</v>
      </c>
      <c r="E821" t="str">
        <f>_xlfn.CONCAT(Table1[[#This Row],[Time]],":",Table1[[#This Row],[Time to hours]])</f>
        <v>22:0</v>
      </c>
      <c r="F821" t="s">
        <v>1118</v>
      </c>
      <c r="G821" t="s">
        <v>540</v>
      </c>
      <c r="H821" t="s">
        <v>1062</v>
      </c>
      <c r="I821" t="s">
        <v>182</v>
      </c>
      <c r="J821" t="s">
        <v>900</v>
      </c>
      <c r="K821">
        <v>2</v>
      </c>
      <c r="L821">
        <v>1</v>
      </c>
      <c r="M821" t="str" cm="1">
        <f t="array" ref="M82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1">
        <f>IF(Table1[[#This Row],[Winning Team]]="Home team",1,0)</f>
        <v>1</v>
      </c>
      <c r="O821" t="s">
        <v>737</v>
      </c>
      <c r="P821" t="str" cm="1">
        <f t="array" ref="P82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Cï¿½te d'Ivoire</v>
      </c>
      <c r="Q821">
        <v>40267</v>
      </c>
      <c r="R821">
        <v>0</v>
      </c>
      <c r="S821">
        <v>1</v>
      </c>
      <c r="T821" t="s">
        <v>1063</v>
      </c>
      <c r="U821" t="s">
        <v>1064</v>
      </c>
      <c r="V821" t="s">
        <v>1065</v>
      </c>
    </row>
    <row r="822" spans="1:22" x14ac:dyDescent="0.3">
      <c r="A822">
        <v>2014</v>
      </c>
      <c r="B822" s="1">
        <v>41805</v>
      </c>
      <c r="C822">
        <v>13</v>
      </c>
      <c r="D822">
        <v>0</v>
      </c>
      <c r="E822" t="str">
        <f>_xlfn.CONCAT(Table1[[#This Row],[Time]],":",Table1[[#This Row],[Time to hours]])</f>
        <v>13:0</v>
      </c>
      <c r="F822" t="s">
        <v>1116</v>
      </c>
      <c r="G822" t="s">
        <v>572</v>
      </c>
      <c r="H822" t="s">
        <v>1066</v>
      </c>
      <c r="I822" t="s">
        <v>1067</v>
      </c>
      <c r="J822" t="s">
        <v>68</v>
      </c>
      <c r="K822">
        <v>2</v>
      </c>
      <c r="L822">
        <v>1</v>
      </c>
      <c r="M822" t="str" cm="1">
        <f t="array" ref="M82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2">
        <f>IF(Table1[[#This Row],[Winning Team]]="Home team",1,0)</f>
        <v>1</v>
      </c>
      <c r="O822" t="s">
        <v>817</v>
      </c>
      <c r="P822" t="str" cm="1">
        <f t="array" ref="P82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Switzerland</v>
      </c>
      <c r="Q822">
        <v>68351</v>
      </c>
      <c r="R822">
        <v>0</v>
      </c>
      <c r="S822">
        <v>1</v>
      </c>
      <c r="T822" t="s">
        <v>960</v>
      </c>
      <c r="U822" t="s">
        <v>1068</v>
      </c>
      <c r="V822" t="s">
        <v>962</v>
      </c>
    </row>
    <row r="823" spans="1:22" x14ac:dyDescent="0.3">
      <c r="A823">
        <v>2014</v>
      </c>
      <c r="B823" s="1">
        <v>41805</v>
      </c>
      <c r="C823">
        <v>16</v>
      </c>
      <c r="D823">
        <v>0</v>
      </c>
      <c r="E823" t="str">
        <f>_xlfn.CONCAT(Table1[[#This Row],[Time]],":",Table1[[#This Row],[Time to hours]])</f>
        <v>16:0</v>
      </c>
      <c r="F823" t="s">
        <v>1117</v>
      </c>
      <c r="G823" t="s">
        <v>572</v>
      </c>
      <c r="H823" t="s">
        <v>1069</v>
      </c>
      <c r="I823" t="s">
        <v>172</v>
      </c>
      <c r="J823" t="s">
        <v>17</v>
      </c>
      <c r="K823">
        <v>3</v>
      </c>
      <c r="L823">
        <v>0</v>
      </c>
      <c r="M823" t="str" cm="1">
        <f t="array" ref="M82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3">
        <f>IF(Table1[[#This Row],[Winning Team]]="Home team",1,0)</f>
        <v>1</v>
      </c>
      <c r="O823" t="s">
        <v>505</v>
      </c>
      <c r="P823" t="str" cm="1">
        <f t="array" ref="P82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823">
        <v>43012</v>
      </c>
      <c r="R823">
        <v>1</v>
      </c>
      <c r="S823">
        <v>0</v>
      </c>
      <c r="T823" t="s">
        <v>1070</v>
      </c>
      <c r="U823" t="s">
        <v>1071</v>
      </c>
      <c r="V823" t="s">
        <v>1072</v>
      </c>
    </row>
    <row r="824" spans="1:22" x14ac:dyDescent="0.3">
      <c r="A824">
        <v>2014</v>
      </c>
      <c r="B824" s="1">
        <v>41805</v>
      </c>
      <c r="C824">
        <v>19</v>
      </c>
      <c r="D824">
        <v>0</v>
      </c>
      <c r="E824" t="str">
        <f>_xlfn.CONCAT(Table1[[#This Row],[Time]],":",Table1[[#This Row],[Time to hours]])</f>
        <v>19:0</v>
      </c>
      <c r="F824" t="s">
        <v>1117</v>
      </c>
      <c r="G824" t="s">
        <v>555</v>
      </c>
      <c r="H824" t="s">
        <v>1073</v>
      </c>
      <c r="I824" t="s">
        <v>149</v>
      </c>
      <c r="J824" t="s">
        <v>39</v>
      </c>
      <c r="K824">
        <v>2</v>
      </c>
      <c r="L824">
        <v>1</v>
      </c>
      <c r="M824" t="str" cm="1">
        <f t="array" ref="M82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4">
        <f>IF(Table1[[#This Row],[Winning Team]]="Home team",1,0)</f>
        <v>1</v>
      </c>
      <c r="O824" t="s">
        <v>1074</v>
      </c>
      <c r="P824" t="str" cm="1">
        <f t="array" ref="P82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24">
        <v>74738</v>
      </c>
      <c r="R824">
        <v>1</v>
      </c>
      <c r="S824">
        <v>0</v>
      </c>
      <c r="T824" t="s">
        <v>1075</v>
      </c>
      <c r="U824" t="s">
        <v>1076</v>
      </c>
      <c r="V824" t="s">
        <v>1077</v>
      </c>
    </row>
    <row r="825" spans="1:22" x14ac:dyDescent="0.3">
      <c r="A825">
        <v>2014</v>
      </c>
      <c r="B825" s="1">
        <v>41806</v>
      </c>
      <c r="C825">
        <v>13</v>
      </c>
      <c r="D825">
        <v>0</v>
      </c>
      <c r="E825" t="str">
        <f>_xlfn.CONCAT(Table1[[#This Row],[Time]],":",Table1[[#This Row],[Time to hours]])</f>
        <v>13:0</v>
      </c>
      <c r="F825" t="s">
        <v>1116</v>
      </c>
      <c r="G825" t="s">
        <v>749</v>
      </c>
      <c r="H825" t="s">
        <v>1038</v>
      </c>
      <c r="I825" t="s">
        <v>1039</v>
      </c>
      <c r="J825" t="s">
        <v>81</v>
      </c>
      <c r="K825">
        <v>4</v>
      </c>
      <c r="L825">
        <v>0</v>
      </c>
      <c r="M825" t="str" cm="1">
        <f t="array" ref="M82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5">
        <f>IF(Table1[[#This Row],[Winning Team]]="Home team",1,0)</f>
        <v>1</v>
      </c>
      <c r="O825" t="s">
        <v>326</v>
      </c>
      <c r="P825" t="str" cm="1">
        <f t="array" ref="P82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825">
        <v>51081</v>
      </c>
      <c r="R825">
        <v>3</v>
      </c>
      <c r="S825">
        <v>0</v>
      </c>
      <c r="T825" t="s">
        <v>1078</v>
      </c>
      <c r="U825" t="s">
        <v>1079</v>
      </c>
      <c r="V825" t="s">
        <v>1080</v>
      </c>
    </row>
    <row r="826" spans="1:22" x14ac:dyDescent="0.3">
      <c r="A826">
        <v>2014</v>
      </c>
      <c r="B826" s="1">
        <v>41807</v>
      </c>
      <c r="C826">
        <v>13</v>
      </c>
      <c r="D826">
        <v>0</v>
      </c>
      <c r="E826" t="str">
        <f>_xlfn.CONCAT(Table1[[#This Row],[Time]],":",Table1[[#This Row],[Time to hours]])</f>
        <v>13:0</v>
      </c>
      <c r="F826" t="s">
        <v>1116</v>
      </c>
      <c r="G826" t="s">
        <v>736</v>
      </c>
      <c r="H826" t="s">
        <v>1048</v>
      </c>
      <c r="I826" t="s">
        <v>166</v>
      </c>
      <c r="J826" t="s">
        <v>25</v>
      </c>
      <c r="K826">
        <v>2</v>
      </c>
      <c r="L826">
        <v>1</v>
      </c>
      <c r="M826" t="str" cm="1">
        <f t="array" ref="M82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6">
        <f>IF(Table1[[#This Row],[Winning Team]]="Home team",1,0)</f>
        <v>1</v>
      </c>
      <c r="O826" t="s">
        <v>495</v>
      </c>
      <c r="P826" t="str" cm="1">
        <f t="array" ref="P82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826">
        <v>56800</v>
      </c>
      <c r="R826">
        <v>0</v>
      </c>
      <c r="S826">
        <v>1</v>
      </c>
      <c r="T826" t="s">
        <v>891</v>
      </c>
      <c r="U826" t="s">
        <v>1000</v>
      </c>
      <c r="V826" t="s">
        <v>1088</v>
      </c>
    </row>
    <row r="827" spans="1:22" x14ac:dyDescent="0.3">
      <c r="A827">
        <v>2014</v>
      </c>
      <c r="B827" s="1">
        <v>41809</v>
      </c>
      <c r="C827">
        <v>13</v>
      </c>
      <c r="D827">
        <v>0</v>
      </c>
      <c r="E827" t="str">
        <f>_xlfn.CONCAT(Table1[[#This Row],[Time]],":",Table1[[#This Row],[Time to hours]])</f>
        <v>13:0</v>
      </c>
      <c r="F827" t="s">
        <v>1116</v>
      </c>
      <c r="G827" t="s">
        <v>540</v>
      </c>
      <c r="H827" t="s">
        <v>1066</v>
      </c>
      <c r="I827" t="s">
        <v>1067</v>
      </c>
      <c r="J827" t="s">
        <v>273</v>
      </c>
      <c r="K827">
        <v>2</v>
      </c>
      <c r="L827">
        <v>1</v>
      </c>
      <c r="M827" t="str" cm="1">
        <f t="array" ref="M82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7">
        <f>IF(Table1[[#This Row],[Winning Team]]="Home team",1,0)</f>
        <v>1</v>
      </c>
      <c r="O827" t="s">
        <v>900</v>
      </c>
      <c r="P827" t="str" cm="1">
        <f t="array" ref="P82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827">
        <v>68748</v>
      </c>
      <c r="R827">
        <v>0</v>
      </c>
      <c r="S827">
        <v>0</v>
      </c>
      <c r="T827" t="s">
        <v>1013</v>
      </c>
      <c r="U827" t="s">
        <v>1015</v>
      </c>
      <c r="V827" t="s">
        <v>1014</v>
      </c>
    </row>
    <row r="828" spans="1:22" x14ac:dyDescent="0.3">
      <c r="A828">
        <v>2014</v>
      </c>
      <c r="B828" s="1">
        <v>41809</v>
      </c>
      <c r="C828">
        <v>16</v>
      </c>
      <c r="D828">
        <v>0</v>
      </c>
      <c r="E828" t="str">
        <f>_xlfn.CONCAT(Table1[[#This Row],[Time]],":",Table1[[#This Row],[Time to hours]])</f>
        <v>16:0</v>
      </c>
      <c r="F828" t="s">
        <v>1117</v>
      </c>
      <c r="G828" t="s">
        <v>544</v>
      </c>
      <c r="H828" t="s">
        <v>1032</v>
      </c>
      <c r="I828" t="s">
        <v>162</v>
      </c>
      <c r="J828" t="s">
        <v>47</v>
      </c>
      <c r="K828">
        <v>2</v>
      </c>
      <c r="L828">
        <v>1</v>
      </c>
      <c r="M828" t="str" cm="1">
        <f t="array" ref="M82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8">
        <f>IF(Table1[[#This Row],[Winning Team]]="Home team",1,0)</f>
        <v>1</v>
      </c>
      <c r="O828" t="s">
        <v>153</v>
      </c>
      <c r="P828" t="str" cm="1">
        <f t="array" ref="P82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Uruguay</v>
      </c>
      <c r="Q828">
        <v>62575</v>
      </c>
      <c r="R828">
        <v>1</v>
      </c>
      <c r="S828">
        <v>0</v>
      </c>
      <c r="T828" t="s">
        <v>1098</v>
      </c>
      <c r="U828" t="s">
        <v>1099</v>
      </c>
      <c r="V828" t="s">
        <v>1023</v>
      </c>
    </row>
    <row r="829" spans="1:22" x14ac:dyDescent="0.3">
      <c r="A829">
        <v>2014</v>
      </c>
      <c r="B829" s="1">
        <v>41811</v>
      </c>
      <c r="C829">
        <v>13</v>
      </c>
      <c r="D829">
        <v>0</v>
      </c>
      <c r="E829" t="str">
        <f>_xlfn.CONCAT(Table1[[#This Row],[Time]],":",Table1[[#This Row],[Time to hours]])</f>
        <v>13:0</v>
      </c>
      <c r="F829" t="s">
        <v>1116</v>
      </c>
      <c r="G829" t="s">
        <v>555</v>
      </c>
      <c r="H829" t="s">
        <v>1048</v>
      </c>
      <c r="I829" t="s">
        <v>166</v>
      </c>
      <c r="J829" t="s">
        <v>39</v>
      </c>
      <c r="K829">
        <v>1</v>
      </c>
      <c r="L829">
        <v>0</v>
      </c>
      <c r="M829" t="str" cm="1">
        <f t="array" ref="M82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29">
        <f>IF(Table1[[#This Row],[Winning Team]]="Home team",1,0)</f>
        <v>1</v>
      </c>
      <c r="O829" t="s">
        <v>456</v>
      </c>
      <c r="P829" t="str" cm="1">
        <f t="array" ref="P82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29">
        <v>57698</v>
      </c>
      <c r="R829">
        <v>0</v>
      </c>
      <c r="S829">
        <v>0</v>
      </c>
      <c r="T829" t="s">
        <v>1078</v>
      </c>
      <c r="U829" t="s">
        <v>1079</v>
      </c>
      <c r="V829" t="s">
        <v>1080</v>
      </c>
    </row>
    <row r="830" spans="1:22" x14ac:dyDescent="0.3">
      <c r="A830">
        <v>2014</v>
      </c>
      <c r="B830" s="1">
        <v>41811</v>
      </c>
      <c r="C830">
        <v>18</v>
      </c>
      <c r="D830">
        <v>0</v>
      </c>
      <c r="E830" t="str">
        <f>_xlfn.CONCAT(Table1[[#This Row],[Time]],":",Table1[[#This Row],[Time to hours]])</f>
        <v>18:0</v>
      </c>
      <c r="F830" t="s">
        <v>1117</v>
      </c>
      <c r="G830" t="s">
        <v>555</v>
      </c>
      <c r="H830" t="s">
        <v>1043</v>
      </c>
      <c r="I830" t="s">
        <v>1044</v>
      </c>
      <c r="J830" t="s">
        <v>680</v>
      </c>
      <c r="K830">
        <v>1</v>
      </c>
      <c r="L830">
        <v>0</v>
      </c>
      <c r="M830" t="str" cm="1">
        <f t="array" ref="M83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0">
        <f>IF(Table1[[#This Row],[Winning Team]]="Home team",1,0)</f>
        <v>1</v>
      </c>
      <c r="O830" t="s">
        <v>1074</v>
      </c>
      <c r="P830" t="str" cm="1">
        <f t="array" ref="P83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Nigeria</v>
      </c>
      <c r="Q830">
        <v>40499</v>
      </c>
      <c r="R830">
        <v>1</v>
      </c>
      <c r="S830">
        <v>0</v>
      </c>
      <c r="T830" t="s">
        <v>1103</v>
      </c>
      <c r="U830" t="s">
        <v>971</v>
      </c>
      <c r="V830" t="s">
        <v>1104</v>
      </c>
    </row>
    <row r="831" spans="1:22" x14ac:dyDescent="0.3">
      <c r="A831">
        <v>2014</v>
      </c>
      <c r="B831" s="1">
        <v>41812</v>
      </c>
      <c r="C831">
        <v>13</v>
      </c>
      <c r="D831">
        <v>0</v>
      </c>
      <c r="E831" t="str">
        <f>_xlfn.CONCAT(Table1[[#This Row],[Time]],":",Table1[[#This Row],[Time to hours]])</f>
        <v>13:0</v>
      </c>
      <c r="F831" t="s">
        <v>1116</v>
      </c>
      <c r="G831" t="s">
        <v>736</v>
      </c>
      <c r="H831" t="s">
        <v>1073</v>
      </c>
      <c r="I831" t="s">
        <v>149</v>
      </c>
      <c r="J831" t="s">
        <v>25</v>
      </c>
      <c r="K831">
        <v>1</v>
      </c>
      <c r="L831">
        <v>0</v>
      </c>
      <c r="M831" t="str" cm="1">
        <f t="array" ref="M83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1">
        <f>IF(Table1[[#This Row],[Winning Team]]="Home team",1,0)</f>
        <v>1</v>
      </c>
      <c r="O831" t="s">
        <v>672</v>
      </c>
      <c r="P831" t="str" cm="1">
        <f t="array" ref="P83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831">
        <v>73819</v>
      </c>
      <c r="R831">
        <v>0</v>
      </c>
      <c r="S831">
        <v>0</v>
      </c>
      <c r="T831" t="s">
        <v>1054</v>
      </c>
      <c r="U831" t="s">
        <v>1055</v>
      </c>
      <c r="V831" t="s">
        <v>1056</v>
      </c>
    </row>
    <row r="832" spans="1:22" x14ac:dyDescent="0.3">
      <c r="A832">
        <v>2014</v>
      </c>
      <c r="B832" s="1">
        <v>41813</v>
      </c>
      <c r="C832">
        <v>13</v>
      </c>
      <c r="D832">
        <v>0</v>
      </c>
      <c r="E832" t="str">
        <f>_xlfn.CONCAT(Table1[[#This Row],[Time]],":",Table1[[#This Row],[Time to hours]])</f>
        <v>13:0</v>
      </c>
      <c r="F832" t="s">
        <v>1116</v>
      </c>
      <c r="G832" t="s">
        <v>429</v>
      </c>
      <c r="H832" t="s">
        <v>1032</v>
      </c>
      <c r="I832" t="s">
        <v>162</v>
      </c>
      <c r="J832" t="s">
        <v>69</v>
      </c>
      <c r="K832">
        <v>2</v>
      </c>
      <c r="L832">
        <v>0</v>
      </c>
      <c r="M832" t="str" cm="1">
        <f t="array" ref="M83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2">
        <f>IF(Table1[[#This Row],[Winning Team]]="Home team",1,0)</f>
        <v>1</v>
      </c>
      <c r="O832" t="s">
        <v>42</v>
      </c>
      <c r="P832" t="str" cm="1">
        <f t="array" ref="P83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32">
        <v>62996</v>
      </c>
      <c r="R832">
        <v>0</v>
      </c>
      <c r="S832">
        <v>0</v>
      </c>
      <c r="T832" t="s">
        <v>1108</v>
      </c>
      <c r="U832" t="s">
        <v>1011</v>
      </c>
      <c r="V832" t="s">
        <v>1109</v>
      </c>
    </row>
    <row r="833" spans="1:22" x14ac:dyDescent="0.3">
      <c r="A833">
        <v>2014</v>
      </c>
      <c r="B833" s="1">
        <v>41814</v>
      </c>
      <c r="C833">
        <v>17</v>
      </c>
      <c r="D833">
        <v>0</v>
      </c>
      <c r="E833" t="str">
        <f>_xlfn.CONCAT(Table1[[#This Row],[Time]],":",Table1[[#This Row],[Time to hours]])</f>
        <v>17:0</v>
      </c>
      <c r="F833" t="s">
        <v>1117</v>
      </c>
      <c r="G833" t="s">
        <v>540</v>
      </c>
      <c r="H833" t="s">
        <v>1052</v>
      </c>
      <c r="I833" t="s">
        <v>1053</v>
      </c>
      <c r="J833" t="s">
        <v>678</v>
      </c>
      <c r="K833">
        <v>2</v>
      </c>
      <c r="L833">
        <v>1</v>
      </c>
      <c r="M833" t="str" cm="1">
        <f t="array" ref="M83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3">
        <f>IF(Table1[[#This Row],[Winning Team]]="Home team",1,0)</f>
        <v>1</v>
      </c>
      <c r="O833" t="s">
        <v>900</v>
      </c>
      <c r="P833" t="str" cm="1">
        <f t="array" ref="P83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Greece</v>
      </c>
      <c r="Q833">
        <v>59095</v>
      </c>
      <c r="R833">
        <v>1</v>
      </c>
      <c r="S833">
        <v>0</v>
      </c>
      <c r="T833" t="s">
        <v>1082</v>
      </c>
      <c r="U833" t="s">
        <v>1083</v>
      </c>
      <c r="V833" t="s">
        <v>1084</v>
      </c>
    </row>
    <row r="834" spans="1:22" x14ac:dyDescent="0.3">
      <c r="A834">
        <v>2014</v>
      </c>
      <c r="B834" s="1">
        <v>41815</v>
      </c>
      <c r="C834">
        <v>13</v>
      </c>
      <c r="D834">
        <v>0</v>
      </c>
      <c r="E834" t="str">
        <f>_xlfn.CONCAT(Table1[[#This Row],[Time]],":",Table1[[#This Row],[Time to hours]])</f>
        <v>13:0</v>
      </c>
      <c r="F834" t="s">
        <v>1116</v>
      </c>
      <c r="G834" t="s">
        <v>555</v>
      </c>
      <c r="H834" t="s">
        <v>1038</v>
      </c>
      <c r="I834" t="s">
        <v>1039</v>
      </c>
      <c r="J834" t="s">
        <v>1074</v>
      </c>
      <c r="K834">
        <v>3</v>
      </c>
      <c r="L834">
        <v>1</v>
      </c>
      <c r="M834" t="str" cm="1">
        <f t="array" ref="M83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4">
        <f>IF(Table1[[#This Row],[Winning Team]]="Home team",1,0)</f>
        <v>1</v>
      </c>
      <c r="O834" t="s">
        <v>456</v>
      </c>
      <c r="P834" t="str" cm="1">
        <f t="array" ref="P83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rn"&gt;Bosnia and Herzegovina</v>
      </c>
      <c r="Q834">
        <v>48011</v>
      </c>
      <c r="R834">
        <v>1</v>
      </c>
      <c r="S834">
        <v>0</v>
      </c>
      <c r="T834" t="s">
        <v>1098</v>
      </c>
      <c r="U834" t="s">
        <v>1099</v>
      </c>
      <c r="V834" t="s">
        <v>1023</v>
      </c>
    </row>
    <row r="835" spans="1:22" x14ac:dyDescent="0.3">
      <c r="A835">
        <v>2014</v>
      </c>
      <c r="B835" s="1">
        <v>41816</v>
      </c>
      <c r="C835">
        <v>13</v>
      </c>
      <c r="D835">
        <v>0</v>
      </c>
      <c r="E835" t="str">
        <f>_xlfn.CONCAT(Table1[[#This Row],[Time]],":",Table1[[#This Row],[Time to hours]])</f>
        <v>13:0</v>
      </c>
      <c r="F835" t="s">
        <v>1116</v>
      </c>
      <c r="G835" t="s">
        <v>749</v>
      </c>
      <c r="H835" t="s">
        <v>1066</v>
      </c>
      <c r="I835" t="s">
        <v>1067</v>
      </c>
      <c r="J835" t="s">
        <v>326</v>
      </c>
      <c r="K835">
        <v>2</v>
      </c>
      <c r="L835">
        <v>1</v>
      </c>
      <c r="M835" t="str" cm="1">
        <f t="array" ref="M83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5">
        <f>IF(Table1[[#This Row],[Winning Team]]="Home team",1,0)</f>
        <v>1</v>
      </c>
      <c r="O835" t="s">
        <v>929</v>
      </c>
      <c r="P835" t="str" cm="1">
        <f t="array" ref="P83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Portugal</v>
      </c>
      <c r="Q835">
        <v>67540</v>
      </c>
      <c r="R835">
        <v>1</v>
      </c>
      <c r="S835">
        <v>0</v>
      </c>
      <c r="T835" t="s">
        <v>1105</v>
      </c>
      <c r="U835" t="s">
        <v>1106</v>
      </c>
      <c r="V835" t="s">
        <v>1107</v>
      </c>
    </row>
    <row r="836" spans="1:22" x14ac:dyDescent="0.3">
      <c r="A836">
        <v>2014</v>
      </c>
      <c r="B836" s="1">
        <v>41818</v>
      </c>
      <c r="C836">
        <v>17</v>
      </c>
      <c r="D836">
        <v>0</v>
      </c>
      <c r="E836" t="str">
        <f>_xlfn.CONCAT(Table1[[#This Row],[Time]],":",Table1[[#This Row],[Time to hours]])</f>
        <v>17:0</v>
      </c>
      <c r="F836" t="s">
        <v>1117</v>
      </c>
      <c r="G836" t="s">
        <v>588</v>
      </c>
      <c r="H836" t="s">
        <v>1073</v>
      </c>
      <c r="I836" t="s">
        <v>149</v>
      </c>
      <c r="J836" t="s">
        <v>273</v>
      </c>
      <c r="K836">
        <v>2</v>
      </c>
      <c r="L836">
        <v>0</v>
      </c>
      <c r="M836" t="str" cm="1">
        <f t="array" ref="M83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6">
        <f>IF(Table1[[#This Row],[Winning Team]]="Home team",1,0)</f>
        <v>1</v>
      </c>
      <c r="O836" t="s">
        <v>47</v>
      </c>
      <c r="P836" t="str" cm="1">
        <f t="array" ref="P83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836">
        <v>73804</v>
      </c>
      <c r="R836">
        <v>1</v>
      </c>
      <c r="S836">
        <v>0</v>
      </c>
      <c r="T836" t="s">
        <v>1059</v>
      </c>
      <c r="U836" t="s">
        <v>1060</v>
      </c>
      <c r="V836" t="s">
        <v>1061</v>
      </c>
    </row>
    <row r="837" spans="1:22" x14ac:dyDescent="0.3">
      <c r="A837">
        <v>2014</v>
      </c>
      <c r="B837" s="1">
        <v>41820</v>
      </c>
      <c r="C837">
        <v>13</v>
      </c>
      <c r="D837">
        <v>0</v>
      </c>
      <c r="E837" t="str">
        <f>_xlfn.CONCAT(Table1[[#This Row],[Time]],":",Table1[[#This Row],[Time to hours]])</f>
        <v>13:0</v>
      </c>
      <c r="F837" t="s">
        <v>1116</v>
      </c>
      <c r="G837" t="s">
        <v>588</v>
      </c>
      <c r="H837" t="s">
        <v>1066</v>
      </c>
      <c r="I837" t="s">
        <v>1067</v>
      </c>
      <c r="J837" t="s">
        <v>17</v>
      </c>
      <c r="K837">
        <v>2</v>
      </c>
      <c r="L837">
        <v>0</v>
      </c>
      <c r="M837" t="str" cm="1">
        <f t="array" ref="M83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7">
        <f>IF(Table1[[#This Row],[Winning Team]]="Home team",1,0)</f>
        <v>1</v>
      </c>
      <c r="O837" t="s">
        <v>680</v>
      </c>
      <c r="P837" t="str" cm="1">
        <f t="array" ref="P83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837">
        <v>67882</v>
      </c>
      <c r="R837">
        <v>0</v>
      </c>
      <c r="S837">
        <v>0</v>
      </c>
      <c r="T837" t="s">
        <v>1049</v>
      </c>
      <c r="U837" t="s">
        <v>1050</v>
      </c>
      <c r="V837" t="s">
        <v>1051</v>
      </c>
    </row>
    <row r="838" spans="1:22" x14ac:dyDescent="0.3">
      <c r="A838">
        <v>2014</v>
      </c>
      <c r="B838" s="1">
        <v>41820</v>
      </c>
      <c r="C838">
        <v>17</v>
      </c>
      <c r="D838">
        <v>0</v>
      </c>
      <c r="E838" t="str">
        <f>_xlfn.CONCAT(Table1[[#This Row],[Time]],":",Table1[[#This Row],[Time to hours]])</f>
        <v>17:0</v>
      </c>
      <c r="F838" t="s">
        <v>1117</v>
      </c>
      <c r="G838" t="s">
        <v>588</v>
      </c>
      <c r="H838" t="s">
        <v>1069</v>
      </c>
      <c r="I838" t="s">
        <v>172</v>
      </c>
      <c r="J838" t="s">
        <v>81</v>
      </c>
      <c r="K838">
        <v>2</v>
      </c>
      <c r="L838">
        <v>1</v>
      </c>
      <c r="M838" t="str" cm="1">
        <f t="array" ref="M83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8">
        <f>IF(Table1[[#This Row],[Winning Team]]="Home team",1,0)</f>
        <v>1</v>
      </c>
      <c r="O838" t="s">
        <v>495</v>
      </c>
      <c r="P838" t="str" cm="1">
        <f t="array" ref="P83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R838">
        <v>0</v>
      </c>
      <c r="S838">
        <v>0</v>
      </c>
      <c r="T838" t="s">
        <v>1070</v>
      </c>
      <c r="U838" t="s">
        <v>1071</v>
      </c>
      <c r="V838" t="s">
        <v>1072</v>
      </c>
    </row>
    <row r="839" spans="1:22" x14ac:dyDescent="0.3">
      <c r="A839">
        <v>2014</v>
      </c>
      <c r="B839" s="1">
        <v>41824</v>
      </c>
      <c r="C839">
        <v>17</v>
      </c>
      <c r="D839">
        <v>0</v>
      </c>
      <c r="E839" t="str">
        <f>_xlfn.CONCAT(Table1[[#This Row],[Time]],":",Table1[[#This Row],[Time to hours]])</f>
        <v>17:0</v>
      </c>
      <c r="F839" t="s">
        <v>1117</v>
      </c>
      <c r="G839" t="s">
        <v>102</v>
      </c>
      <c r="H839" t="s">
        <v>1052</v>
      </c>
      <c r="I839" t="s">
        <v>1053</v>
      </c>
      <c r="J839" t="s">
        <v>31</v>
      </c>
      <c r="K839">
        <v>2</v>
      </c>
      <c r="L839">
        <v>1</v>
      </c>
      <c r="M839" t="str" cm="1">
        <f t="array" ref="M83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39">
        <f>IF(Table1[[#This Row],[Winning Team]]="Home team",1,0)</f>
        <v>1</v>
      </c>
      <c r="O839" t="s">
        <v>273</v>
      </c>
      <c r="P839" t="str" cm="1">
        <f t="array" ref="P83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839">
        <v>60342</v>
      </c>
      <c r="R839">
        <v>1</v>
      </c>
      <c r="S839">
        <v>0</v>
      </c>
      <c r="T839" t="s">
        <v>1098</v>
      </c>
      <c r="U839" t="s">
        <v>1099</v>
      </c>
      <c r="V839" t="s">
        <v>1023</v>
      </c>
    </row>
    <row r="840" spans="1:22" x14ac:dyDescent="0.3">
      <c r="A840">
        <v>2014</v>
      </c>
      <c r="B840" s="1">
        <v>41833</v>
      </c>
      <c r="C840">
        <v>16</v>
      </c>
      <c r="D840">
        <v>0</v>
      </c>
      <c r="E840" t="str">
        <f>_xlfn.CONCAT(Table1[[#This Row],[Time]],":",Table1[[#This Row],[Time to hours]])</f>
        <v>16:0</v>
      </c>
      <c r="F840" t="s">
        <v>1117</v>
      </c>
      <c r="G840" t="s">
        <v>51</v>
      </c>
      <c r="H840" t="s">
        <v>1073</v>
      </c>
      <c r="I840" t="s">
        <v>149</v>
      </c>
      <c r="J840" t="s">
        <v>81</v>
      </c>
      <c r="K840">
        <v>1</v>
      </c>
      <c r="L840">
        <v>0</v>
      </c>
      <c r="M840" t="str" cm="1">
        <f t="array" ref="M84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0">
        <f>IF(Table1[[#This Row],[Winning Team]]="Home team",1,0)</f>
        <v>1</v>
      </c>
      <c r="O840" t="s">
        <v>39</v>
      </c>
      <c r="P840" t="str" cm="1">
        <f t="array" ref="P84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840">
        <v>74738</v>
      </c>
      <c r="R840">
        <v>0</v>
      </c>
      <c r="S840">
        <v>0</v>
      </c>
      <c r="T840" t="s">
        <v>1040</v>
      </c>
      <c r="U840" t="s">
        <v>1041</v>
      </c>
      <c r="V840" t="s">
        <v>1042</v>
      </c>
    </row>
    <row r="841" spans="1:22" x14ac:dyDescent="0.3">
      <c r="A841">
        <v>2014</v>
      </c>
      <c r="B841" s="1">
        <v>41825</v>
      </c>
      <c r="C841">
        <v>13</v>
      </c>
      <c r="D841">
        <v>0</v>
      </c>
      <c r="E841" t="str">
        <f>_xlfn.CONCAT(Table1[[#This Row],[Time]],":",Table1[[#This Row],[Time to hours]])</f>
        <v>13:0</v>
      </c>
      <c r="F841" t="s">
        <v>1116</v>
      </c>
      <c r="G841" t="s">
        <v>102</v>
      </c>
      <c r="H841" t="s">
        <v>1066</v>
      </c>
      <c r="I841" t="s">
        <v>1067</v>
      </c>
      <c r="J841" t="s">
        <v>39</v>
      </c>
      <c r="K841">
        <v>1</v>
      </c>
      <c r="L841">
        <v>0</v>
      </c>
      <c r="M841" t="str" cm="1">
        <f t="array" ref="M84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1">
        <f>IF(Table1[[#This Row],[Winning Team]]="Home team",1,0)</f>
        <v>1</v>
      </c>
      <c r="O841" t="s">
        <v>25</v>
      </c>
      <c r="P841" t="str" cm="1">
        <f t="array" ref="P84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41">
        <v>68551</v>
      </c>
      <c r="R841">
        <v>1</v>
      </c>
      <c r="S841">
        <v>0</v>
      </c>
      <c r="T841" t="s">
        <v>1040</v>
      </c>
      <c r="U841" t="s">
        <v>1041</v>
      </c>
      <c r="V841" t="s">
        <v>1042</v>
      </c>
    </row>
    <row r="842" spans="1:22" x14ac:dyDescent="0.3">
      <c r="A842">
        <v>2014</v>
      </c>
      <c r="B842" s="1">
        <v>41819</v>
      </c>
      <c r="C842">
        <v>13</v>
      </c>
      <c r="D842">
        <v>0</v>
      </c>
      <c r="E842" t="str">
        <f>_xlfn.CONCAT(Table1[[#This Row],[Time]],":",Table1[[#This Row],[Time to hours]])</f>
        <v>13:0</v>
      </c>
      <c r="F842" t="s">
        <v>1116</v>
      </c>
      <c r="G842" t="s">
        <v>588</v>
      </c>
      <c r="H842" t="s">
        <v>1052</v>
      </c>
      <c r="I842" t="s">
        <v>1053</v>
      </c>
      <c r="J842" t="s">
        <v>69</v>
      </c>
      <c r="K842">
        <v>2</v>
      </c>
      <c r="L842">
        <v>1</v>
      </c>
      <c r="M842" t="str" cm="1">
        <f t="array" ref="M84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2">
        <f>IF(Table1[[#This Row],[Winning Team]]="Home team",1,0)</f>
        <v>1</v>
      </c>
      <c r="O842" t="s">
        <v>18</v>
      </c>
      <c r="P842" t="str" cm="1">
        <f t="array" ref="P84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42">
        <v>58817</v>
      </c>
      <c r="R842">
        <v>0</v>
      </c>
      <c r="S842">
        <v>0</v>
      </c>
      <c r="T842" t="s">
        <v>1096</v>
      </c>
      <c r="U842" t="s">
        <v>999</v>
      </c>
      <c r="V842" t="s">
        <v>1097</v>
      </c>
    </row>
    <row r="843" spans="1:22" x14ac:dyDescent="0.3">
      <c r="A843">
        <v>2014</v>
      </c>
      <c r="B843" s="1">
        <v>41821</v>
      </c>
      <c r="C843">
        <v>13</v>
      </c>
      <c r="D843">
        <v>0</v>
      </c>
      <c r="E843" t="str">
        <f>_xlfn.CONCAT(Table1[[#This Row],[Time]],":",Table1[[#This Row],[Time to hours]])</f>
        <v>13:0</v>
      </c>
      <c r="F843" t="s">
        <v>1116</v>
      </c>
      <c r="G843" t="s">
        <v>588</v>
      </c>
      <c r="H843" t="s">
        <v>1032</v>
      </c>
      <c r="I843" t="s">
        <v>162</v>
      </c>
      <c r="J843" t="s">
        <v>39</v>
      </c>
      <c r="K843">
        <v>1</v>
      </c>
      <c r="L843">
        <v>0</v>
      </c>
      <c r="M843" t="str" cm="1">
        <f t="array" ref="M84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3">
        <f>IF(Table1[[#This Row],[Winning Team]]="Home team",1,0)</f>
        <v>1</v>
      </c>
      <c r="O843" t="s">
        <v>68</v>
      </c>
      <c r="P843" t="str" cm="1">
        <f t="array" ref="P84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43">
        <v>63255</v>
      </c>
      <c r="R843">
        <v>0</v>
      </c>
      <c r="S843">
        <v>0</v>
      </c>
      <c r="T843" t="s">
        <v>1085</v>
      </c>
      <c r="U843" t="s">
        <v>1086</v>
      </c>
      <c r="V843" t="s">
        <v>1087</v>
      </c>
    </row>
    <row r="844" spans="1:22" x14ac:dyDescent="0.3">
      <c r="A844">
        <v>2014</v>
      </c>
      <c r="B844" s="1">
        <v>41821</v>
      </c>
      <c r="C844">
        <v>17</v>
      </c>
      <c r="D844">
        <v>0</v>
      </c>
      <c r="E844" t="str">
        <f>_xlfn.CONCAT(Table1[[#This Row],[Time]],":",Table1[[#This Row],[Time to hours]])</f>
        <v>17:0</v>
      </c>
      <c r="F844" t="s">
        <v>1117</v>
      </c>
      <c r="G844" t="s">
        <v>588</v>
      </c>
      <c r="H844" t="s">
        <v>1038</v>
      </c>
      <c r="I844" t="s">
        <v>1039</v>
      </c>
      <c r="J844" t="s">
        <v>25</v>
      </c>
      <c r="K844">
        <v>2</v>
      </c>
      <c r="L844">
        <v>1</v>
      </c>
      <c r="M844" t="str" cm="1">
        <f t="array" ref="M844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4">
        <f>IF(Table1[[#This Row],[Winning Team]]="Home team",1,0)</f>
        <v>1</v>
      </c>
      <c r="O844" t="s">
        <v>24</v>
      </c>
      <c r="P844" t="str" cm="1">
        <f t="array" ref="P844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844">
        <v>51227</v>
      </c>
      <c r="R844">
        <v>0</v>
      </c>
      <c r="S844">
        <v>0</v>
      </c>
      <c r="T844" t="s">
        <v>1094</v>
      </c>
      <c r="U844" t="s">
        <v>1025</v>
      </c>
      <c r="V844" t="s">
        <v>1095</v>
      </c>
    </row>
    <row r="845" spans="1:22" x14ac:dyDescent="0.3">
      <c r="A845">
        <v>2014</v>
      </c>
      <c r="B845" s="1">
        <v>41818</v>
      </c>
      <c r="C845">
        <v>17</v>
      </c>
      <c r="D845">
        <v>0</v>
      </c>
      <c r="E845" t="str">
        <f>_xlfn.CONCAT(Table1[[#This Row],[Time]],":",Table1[[#This Row],[Time to hours]])</f>
        <v>17:0</v>
      </c>
      <c r="F845" t="s">
        <v>1117</v>
      </c>
      <c r="G845" t="s">
        <v>588</v>
      </c>
      <c r="H845" t="s">
        <v>1073</v>
      </c>
      <c r="I845" t="s">
        <v>149</v>
      </c>
      <c r="J845" t="s">
        <v>273</v>
      </c>
      <c r="K845">
        <v>2</v>
      </c>
      <c r="L845">
        <v>0</v>
      </c>
      <c r="M845" t="str" cm="1">
        <f t="array" ref="M845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5">
        <f>IF(Table1[[#This Row],[Winning Team]]="Home team",1,0)</f>
        <v>1</v>
      </c>
      <c r="O845" t="s">
        <v>47</v>
      </c>
      <c r="P845" t="str" cm="1">
        <f t="array" ref="P845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Colombia</v>
      </c>
      <c r="Q845">
        <v>73804</v>
      </c>
      <c r="R845">
        <v>1</v>
      </c>
      <c r="S845">
        <v>0</v>
      </c>
      <c r="T845" t="s">
        <v>1059</v>
      </c>
      <c r="U845" t="s">
        <v>1060</v>
      </c>
      <c r="V845" t="s">
        <v>1061</v>
      </c>
    </row>
    <row r="846" spans="1:22" x14ac:dyDescent="0.3">
      <c r="A846">
        <v>2014</v>
      </c>
      <c r="B846" s="1">
        <v>41819</v>
      </c>
      <c r="C846">
        <v>13</v>
      </c>
      <c r="D846">
        <v>0</v>
      </c>
      <c r="E846" t="str">
        <f>_xlfn.CONCAT(Table1[[#This Row],[Time]],":",Table1[[#This Row],[Time to hours]])</f>
        <v>13:0</v>
      </c>
      <c r="F846" t="s">
        <v>1116</v>
      </c>
      <c r="G846" t="s">
        <v>588</v>
      </c>
      <c r="H846" t="s">
        <v>1052</v>
      </c>
      <c r="I846" t="s">
        <v>1053</v>
      </c>
      <c r="J846" t="s">
        <v>69</v>
      </c>
      <c r="K846">
        <v>2</v>
      </c>
      <c r="L846">
        <v>1</v>
      </c>
      <c r="M846" t="str" cm="1">
        <f t="array" ref="M846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6">
        <f>IF(Table1[[#This Row],[Winning Team]]="Home team",1,0)</f>
        <v>1</v>
      </c>
      <c r="O846" t="s">
        <v>18</v>
      </c>
      <c r="P846" t="str" cm="1">
        <f t="array" ref="P846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Netherlands</v>
      </c>
      <c r="Q846">
        <v>58817</v>
      </c>
      <c r="R846">
        <v>0</v>
      </c>
      <c r="S846">
        <v>0</v>
      </c>
      <c r="T846" t="s">
        <v>1096</v>
      </c>
      <c r="U846" t="s">
        <v>999</v>
      </c>
      <c r="V846" t="s">
        <v>1097</v>
      </c>
    </row>
    <row r="847" spans="1:22" x14ac:dyDescent="0.3">
      <c r="A847">
        <v>2014</v>
      </c>
      <c r="B847" s="1">
        <v>41820</v>
      </c>
      <c r="C847">
        <v>13</v>
      </c>
      <c r="D847">
        <v>0</v>
      </c>
      <c r="E847" t="str">
        <f>_xlfn.CONCAT(Table1[[#This Row],[Time]],":",Table1[[#This Row],[Time to hours]])</f>
        <v>13:0</v>
      </c>
      <c r="F847" t="s">
        <v>1116</v>
      </c>
      <c r="G847" t="s">
        <v>588</v>
      </c>
      <c r="H847" t="s">
        <v>1066</v>
      </c>
      <c r="I847" t="s">
        <v>1067</v>
      </c>
      <c r="J847" t="s">
        <v>17</v>
      </c>
      <c r="K847">
        <v>2</v>
      </c>
      <c r="L847">
        <v>0</v>
      </c>
      <c r="M847" t="str" cm="1">
        <f t="array" ref="M847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7">
        <f>IF(Table1[[#This Row],[Winning Team]]="Home team",1,0)</f>
        <v>1</v>
      </c>
      <c r="O847" t="s">
        <v>680</v>
      </c>
      <c r="P847" t="str" cm="1">
        <f t="array" ref="P847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France</v>
      </c>
      <c r="Q847">
        <v>67882</v>
      </c>
      <c r="R847">
        <v>0</v>
      </c>
      <c r="S847">
        <v>0</v>
      </c>
      <c r="T847" t="s">
        <v>1049</v>
      </c>
      <c r="U847" t="s">
        <v>1050</v>
      </c>
      <c r="V847" t="s">
        <v>1051</v>
      </c>
    </row>
    <row r="848" spans="1:22" x14ac:dyDescent="0.3">
      <c r="A848">
        <v>2014</v>
      </c>
      <c r="B848" s="1">
        <v>41820</v>
      </c>
      <c r="C848">
        <v>17</v>
      </c>
      <c r="D848">
        <v>0</v>
      </c>
      <c r="E848" t="str">
        <f>_xlfn.CONCAT(Table1[[#This Row],[Time]],":",Table1[[#This Row],[Time to hours]])</f>
        <v>17:0</v>
      </c>
      <c r="F848" t="s">
        <v>1117</v>
      </c>
      <c r="G848" t="s">
        <v>588</v>
      </c>
      <c r="H848" t="s">
        <v>1069</v>
      </c>
      <c r="I848" t="s">
        <v>172</v>
      </c>
      <c r="J848" t="s">
        <v>81</v>
      </c>
      <c r="K848">
        <v>2</v>
      </c>
      <c r="L848">
        <v>1</v>
      </c>
      <c r="M848" t="str" cm="1">
        <f t="array" ref="M848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8">
        <f>IF(Table1[[#This Row],[Winning Team]]="Home team",1,0)</f>
        <v>1</v>
      </c>
      <c r="O848" t="s">
        <v>495</v>
      </c>
      <c r="P848" t="str" cm="1">
        <f t="array" ref="P848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R848">
        <v>0</v>
      </c>
      <c r="S848">
        <v>0</v>
      </c>
      <c r="T848" t="s">
        <v>1070</v>
      </c>
      <c r="U848" t="s">
        <v>1071</v>
      </c>
      <c r="V848" t="s">
        <v>1072</v>
      </c>
    </row>
    <row r="849" spans="1:22" x14ac:dyDescent="0.3">
      <c r="A849">
        <v>2014</v>
      </c>
      <c r="B849" s="1">
        <v>41821</v>
      </c>
      <c r="C849">
        <v>13</v>
      </c>
      <c r="D849">
        <v>0</v>
      </c>
      <c r="E849" t="str">
        <f>_xlfn.CONCAT(Table1[[#This Row],[Time]],":",Table1[[#This Row],[Time to hours]])</f>
        <v>13:0</v>
      </c>
      <c r="F849" t="s">
        <v>1116</v>
      </c>
      <c r="G849" t="s">
        <v>588</v>
      </c>
      <c r="H849" t="s">
        <v>1032</v>
      </c>
      <c r="I849" t="s">
        <v>162</v>
      </c>
      <c r="J849" t="s">
        <v>39</v>
      </c>
      <c r="K849">
        <v>1</v>
      </c>
      <c r="L849">
        <v>0</v>
      </c>
      <c r="M849" t="str" cm="1">
        <f t="array" ref="M849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49">
        <f>IF(Table1[[#This Row],[Winning Team]]="Home team",1,0)</f>
        <v>1</v>
      </c>
      <c r="O849" t="s">
        <v>68</v>
      </c>
      <c r="P849" t="str" cm="1">
        <f t="array" ref="P849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49">
        <v>63255</v>
      </c>
      <c r="R849">
        <v>0</v>
      </c>
      <c r="S849">
        <v>0</v>
      </c>
      <c r="T849" t="s">
        <v>1085</v>
      </c>
      <c r="U849" t="s">
        <v>1086</v>
      </c>
      <c r="V849" t="s">
        <v>1087</v>
      </c>
    </row>
    <row r="850" spans="1:22" x14ac:dyDescent="0.3">
      <c r="A850">
        <v>2014</v>
      </c>
      <c r="B850" s="1">
        <v>41821</v>
      </c>
      <c r="C850">
        <v>17</v>
      </c>
      <c r="D850">
        <v>0</v>
      </c>
      <c r="E850" t="str">
        <f>_xlfn.CONCAT(Table1[[#This Row],[Time]],":",Table1[[#This Row],[Time to hours]])</f>
        <v>17:0</v>
      </c>
      <c r="F850" t="s">
        <v>1117</v>
      </c>
      <c r="G850" t="s">
        <v>588</v>
      </c>
      <c r="H850" t="s">
        <v>1038</v>
      </c>
      <c r="I850" t="s">
        <v>1039</v>
      </c>
      <c r="J850" t="s">
        <v>25</v>
      </c>
      <c r="K850">
        <v>2</v>
      </c>
      <c r="L850">
        <v>1</v>
      </c>
      <c r="M850" t="str" cm="1">
        <f t="array" ref="M850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50">
        <f>IF(Table1[[#This Row],[Winning Team]]="Home team",1,0)</f>
        <v>1</v>
      </c>
      <c r="O850" t="s">
        <v>24</v>
      </c>
      <c r="P850" t="str" cm="1">
        <f t="array" ref="P850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Belgium</v>
      </c>
      <c r="Q850">
        <v>51227</v>
      </c>
      <c r="R850">
        <v>0</v>
      </c>
      <c r="S850">
        <v>0</v>
      </c>
      <c r="T850" t="s">
        <v>1094</v>
      </c>
      <c r="U850" t="s">
        <v>1025</v>
      </c>
      <c r="V850" t="s">
        <v>1095</v>
      </c>
    </row>
    <row r="851" spans="1:22" x14ac:dyDescent="0.3">
      <c r="A851">
        <v>2014</v>
      </c>
      <c r="B851" s="1">
        <v>41824</v>
      </c>
      <c r="C851">
        <v>17</v>
      </c>
      <c r="D851">
        <v>0</v>
      </c>
      <c r="E851" t="str">
        <f>_xlfn.CONCAT(Table1[[#This Row],[Time]],":",Table1[[#This Row],[Time to hours]])</f>
        <v>17:0</v>
      </c>
      <c r="F851" t="s">
        <v>1117</v>
      </c>
      <c r="G851" t="s">
        <v>102</v>
      </c>
      <c r="H851" t="s">
        <v>1052</v>
      </c>
      <c r="I851" t="s">
        <v>1053</v>
      </c>
      <c r="J851" t="s">
        <v>31</v>
      </c>
      <c r="K851">
        <v>2</v>
      </c>
      <c r="L851">
        <v>1</v>
      </c>
      <c r="M851" t="str" cm="1">
        <f t="array" ref="M851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51">
        <f>IF(Table1[[#This Row],[Winning Team]]="Home team",1,0)</f>
        <v>1</v>
      </c>
      <c r="O851" t="s">
        <v>273</v>
      </c>
      <c r="P851" t="str" cm="1">
        <f t="array" ref="P851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Brazil</v>
      </c>
      <c r="Q851">
        <v>60342</v>
      </c>
      <c r="R851">
        <v>1</v>
      </c>
      <c r="S851">
        <v>0</v>
      </c>
      <c r="T851" t="s">
        <v>1098</v>
      </c>
      <c r="U851" t="s">
        <v>1099</v>
      </c>
      <c r="V851" t="s">
        <v>1023</v>
      </c>
    </row>
    <row r="852" spans="1:22" x14ac:dyDescent="0.3">
      <c r="A852">
        <v>2014</v>
      </c>
      <c r="B852" s="1">
        <v>41825</v>
      </c>
      <c r="C852">
        <v>13</v>
      </c>
      <c r="D852">
        <v>0</v>
      </c>
      <c r="E852" t="str">
        <f>_xlfn.CONCAT(Table1[[#This Row],[Time]],":",Table1[[#This Row],[Time to hours]])</f>
        <v>13:0</v>
      </c>
      <c r="F852" t="s">
        <v>1116</v>
      </c>
      <c r="G852" t="s">
        <v>102</v>
      </c>
      <c r="H852" t="s">
        <v>1066</v>
      </c>
      <c r="I852" t="s">
        <v>1067</v>
      </c>
      <c r="J852" t="s">
        <v>39</v>
      </c>
      <c r="K852">
        <v>1</v>
      </c>
      <c r="L852">
        <v>0</v>
      </c>
      <c r="M852" t="str" cm="1">
        <f t="array" ref="M852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52">
        <f>IF(Table1[[#This Row],[Winning Team]]="Home team",1,0)</f>
        <v>1</v>
      </c>
      <c r="O852" t="s">
        <v>25</v>
      </c>
      <c r="P852" t="str" cm="1">
        <f t="array" ref="P852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Argentina</v>
      </c>
      <c r="Q852">
        <v>68551</v>
      </c>
      <c r="R852">
        <v>1</v>
      </c>
      <c r="S852">
        <v>0</v>
      </c>
      <c r="T852" t="s">
        <v>1040</v>
      </c>
      <c r="U852" t="s">
        <v>1041</v>
      </c>
      <c r="V852" t="s">
        <v>1042</v>
      </c>
    </row>
    <row r="853" spans="1:22" x14ac:dyDescent="0.3">
      <c r="A853">
        <v>2014</v>
      </c>
      <c r="B853" s="1">
        <v>41833</v>
      </c>
      <c r="C853">
        <v>16</v>
      </c>
      <c r="D853">
        <v>0</v>
      </c>
      <c r="E853" t="str">
        <f>_xlfn.CONCAT(Table1[[#This Row],[Time]],":",Table1[[#This Row],[Time to hours]])</f>
        <v>16:0</v>
      </c>
      <c r="F853" t="s">
        <v>1117</v>
      </c>
      <c r="G853" t="s">
        <v>51</v>
      </c>
      <c r="H853" t="s">
        <v>1073</v>
      </c>
      <c r="I853" t="s">
        <v>149</v>
      </c>
      <c r="J853" t="s">
        <v>81</v>
      </c>
      <c r="K853">
        <v>1</v>
      </c>
      <c r="L853">
        <v>0</v>
      </c>
      <c r="M853" t="str" cm="1">
        <f t="array" ref="M853">_xlfn.IFS(Table1[[#This Row],[Home Team Goals]]&gt;Table1[[#This Row],[Away Team Goals]],"Home team",Table1[[#This Row],[Home Team Goals]]&lt;Table1[[#This Row],[Away Team Goals]],"Away team",Table1[[#This Row],[Home Team Goals]]=Table1[[#This Row],[Away Team Goals]],"Draw")</f>
        <v>Home team</v>
      </c>
      <c r="N853">
        <f>IF(Table1[[#This Row],[Winning Team]]="Home team",1,0)</f>
        <v>1</v>
      </c>
      <c r="O853" t="s">
        <v>39</v>
      </c>
      <c r="P853" t="str" cm="1">
        <f t="array" ref="P853">_xlfn.IFS(Table1[[#This Row],[Home Team Goals]]&gt;Table1[[#This Row],[Away Team Goals]],Table1[[#This Row],[Home Team Name]],Table1[[#This Row],[Home Team Goals]]&lt;Table1[[#This Row],[Away Team Goals]],Table1[[#This Row],[Away Team Name]],Table1[[#This Row],[Home Team Goals]]=Table1[[#This Row],[Away Team Goals]],"Draw")</f>
        <v>Germany</v>
      </c>
      <c r="Q853">
        <v>74738</v>
      </c>
      <c r="R853">
        <v>0</v>
      </c>
      <c r="S853">
        <v>0</v>
      </c>
      <c r="T853" t="s">
        <v>1040</v>
      </c>
      <c r="U853" t="s">
        <v>1041</v>
      </c>
      <c r="V853" t="s">
        <v>1042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98E-3A50-472A-A004-B7E8672374F1}">
  <dimension ref="A1:E823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2">
        <v>4444</v>
      </c>
    </row>
    <row r="2" spans="1:5" x14ac:dyDescent="0.3">
      <c r="A2" s="3">
        <v>18346</v>
      </c>
      <c r="E2" t="s">
        <v>1166</v>
      </c>
    </row>
    <row r="3" spans="1:5" x14ac:dyDescent="0.3">
      <c r="A3" s="2">
        <v>24059</v>
      </c>
    </row>
    <row r="4" spans="1:5" x14ac:dyDescent="0.3">
      <c r="A4" s="3">
        <v>2549</v>
      </c>
    </row>
    <row r="5" spans="1:5" x14ac:dyDescent="0.3">
      <c r="A5" s="2">
        <v>23409</v>
      </c>
    </row>
    <row r="6" spans="1:5" x14ac:dyDescent="0.3">
      <c r="A6" s="3">
        <v>9249</v>
      </c>
    </row>
    <row r="7" spans="1:5" x14ac:dyDescent="0.3">
      <c r="A7" s="2">
        <v>18306</v>
      </c>
    </row>
    <row r="8" spans="1:5" x14ac:dyDescent="0.3">
      <c r="A8" s="3">
        <v>18306</v>
      </c>
    </row>
    <row r="9" spans="1:5" x14ac:dyDescent="0.3">
      <c r="A9" s="2">
        <v>57735</v>
      </c>
    </row>
    <row r="10" spans="1:5" x14ac:dyDescent="0.3">
      <c r="A10" s="3">
        <v>2000</v>
      </c>
    </row>
    <row r="11" spans="1:5" x14ac:dyDescent="0.3">
      <c r="A11" s="2">
        <v>42100</v>
      </c>
    </row>
    <row r="12" spans="1:5" x14ac:dyDescent="0.3">
      <c r="A12" s="3">
        <v>25466</v>
      </c>
    </row>
    <row r="13" spans="1:5" x14ac:dyDescent="0.3">
      <c r="A13" s="2">
        <v>12000</v>
      </c>
    </row>
    <row r="14" spans="1:5" x14ac:dyDescent="0.3">
      <c r="A14" s="3">
        <v>70022</v>
      </c>
    </row>
    <row r="15" spans="1:5" x14ac:dyDescent="0.3">
      <c r="A15" s="2">
        <v>41459</v>
      </c>
    </row>
    <row r="16" spans="1:5" x14ac:dyDescent="0.3">
      <c r="A16" s="3">
        <v>72886</v>
      </c>
    </row>
    <row r="17" spans="1:1" x14ac:dyDescent="0.3">
      <c r="A17" s="2">
        <v>79867</v>
      </c>
    </row>
    <row r="18" spans="1:1" x14ac:dyDescent="0.3">
      <c r="A18" s="3">
        <v>68346</v>
      </c>
    </row>
    <row r="19" spans="1:1" x14ac:dyDescent="0.3">
      <c r="A19" s="2">
        <v>16000</v>
      </c>
    </row>
    <row r="20" spans="1:1" x14ac:dyDescent="0.3">
      <c r="A20" s="3">
        <v>9000</v>
      </c>
    </row>
    <row r="21" spans="1:1" x14ac:dyDescent="0.3">
      <c r="A21" s="2">
        <v>33000</v>
      </c>
    </row>
    <row r="22" spans="1:1" x14ac:dyDescent="0.3">
      <c r="A22" s="3">
        <v>14000</v>
      </c>
    </row>
    <row r="23" spans="1:1" x14ac:dyDescent="0.3">
      <c r="A23" s="2">
        <v>8000</v>
      </c>
    </row>
    <row r="24" spans="1:1" x14ac:dyDescent="0.3">
      <c r="A24" s="3">
        <v>21000</v>
      </c>
    </row>
    <row r="25" spans="1:1" x14ac:dyDescent="0.3">
      <c r="A25" s="2">
        <v>25000</v>
      </c>
    </row>
    <row r="26" spans="1:1" x14ac:dyDescent="0.3">
      <c r="A26" s="3">
        <v>9000</v>
      </c>
    </row>
    <row r="27" spans="1:1" x14ac:dyDescent="0.3">
      <c r="A27" s="2">
        <v>12000</v>
      </c>
    </row>
    <row r="28" spans="1:1" x14ac:dyDescent="0.3">
      <c r="A28" s="3">
        <v>3000</v>
      </c>
    </row>
    <row r="29" spans="1:1" x14ac:dyDescent="0.3">
      <c r="A29" s="2">
        <v>35000</v>
      </c>
    </row>
    <row r="30" spans="1:1" x14ac:dyDescent="0.3">
      <c r="A30" s="3">
        <v>23000</v>
      </c>
    </row>
    <row r="31" spans="1:1" x14ac:dyDescent="0.3">
      <c r="A31" s="2">
        <v>43000</v>
      </c>
    </row>
    <row r="32" spans="1:1" x14ac:dyDescent="0.3">
      <c r="A32" s="3">
        <v>35000</v>
      </c>
    </row>
    <row r="33" spans="1:1" x14ac:dyDescent="0.3">
      <c r="A33" s="2">
        <v>15000</v>
      </c>
    </row>
    <row r="34" spans="1:1" x14ac:dyDescent="0.3">
      <c r="A34" s="3">
        <v>7000</v>
      </c>
    </row>
    <row r="35" spans="1:1" x14ac:dyDescent="0.3">
      <c r="A35" s="2">
        <v>55000</v>
      </c>
    </row>
    <row r="36" spans="1:1" x14ac:dyDescent="0.3">
      <c r="A36" s="3">
        <v>27152</v>
      </c>
    </row>
    <row r="37" spans="1:1" x14ac:dyDescent="0.3">
      <c r="A37" s="2">
        <v>9000</v>
      </c>
    </row>
    <row r="38" spans="1:1" x14ac:dyDescent="0.3">
      <c r="A38" s="3">
        <v>30454</v>
      </c>
    </row>
    <row r="39" spans="1:1" x14ac:dyDescent="0.3">
      <c r="A39" s="2">
        <v>7000</v>
      </c>
    </row>
    <row r="40" spans="1:1" x14ac:dyDescent="0.3">
      <c r="A40" s="3">
        <v>19000</v>
      </c>
    </row>
    <row r="41" spans="1:1" x14ac:dyDescent="0.3">
      <c r="A41" s="2">
        <v>13452</v>
      </c>
    </row>
    <row r="42" spans="1:1" x14ac:dyDescent="0.3">
      <c r="A42" s="3">
        <v>11000</v>
      </c>
    </row>
    <row r="43" spans="1:1" x14ac:dyDescent="0.3">
      <c r="A43" s="2">
        <v>8000</v>
      </c>
    </row>
    <row r="44" spans="1:1" x14ac:dyDescent="0.3">
      <c r="A44" s="3">
        <v>20025</v>
      </c>
    </row>
    <row r="45" spans="1:1" x14ac:dyDescent="0.3">
      <c r="A45" s="2">
        <v>22021</v>
      </c>
    </row>
    <row r="46" spans="1:1" x14ac:dyDescent="0.3">
      <c r="A46" s="3">
        <v>15000</v>
      </c>
    </row>
    <row r="47" spans="1:1" x14ac:dyDescent="0.3">
      <c r="A47" s="2">
        <v>7000</v>
      </c>
    </row>
    <row r="48" spans="1:1" x14ac:dyDescent="0.3">
      <c r="A48" s="3">
        <v>58455</v>
      </c>
    </row>
    <row r="49" spans="1:1" x14ac:dyDescent="0.3">
      <c r="A49" s="2">
        <v>18141</v>
      </c>
    </row>
    <row r="50" spans="1:1" x14ac:dyDescent="0.3">
      <c r="A50" s="3">
        <v>20000</v>
      </c>
    </row>
    <row r="51" spans="1:1" x14ac:dyDescent="0.3">
      <c r="A51" s="2">
        <v>33000</v>
      </c>
    </row>
    <row r="52" spans="1:1" x14ac:dyDescent="0.3">
      <c r="A52" s="3">
        <v>12000</v>
      </c>
    </row>
    <row r="53" spans="1:1" x14ac:dyDescent="0.3">
      <c r="A53" s="2">
        <v>45000</v>
      </c>
    </row>
    <row r="54" spans="1:1" x14ac:dyDescent="0.3">
      <c r="A54" s="3">
        <v>81649</v>
      </c>
    </row>
    <row r="55" spans="1:1" x14ac:dyDescent="0.3">
      <c r="A55" s="2">
        <v>29703</v>
      </c>
    </row>
    <row r="56" spans="1:1" x14ac:dyDescent="0.3">
      <c r="A56" s="3">
        <v>9511</v>
      </c>
    </row>
    <row r="57" spans="1:1" x14ac:dyDescent="0.3">
      <c r="A57" s="2">
        <v>36502</v>
      </c>
    </row>
    <row r="58" spans="1:1" x14ac:dyDescent="0.3">
      <c r="A58" s="3">
        <v>7336</v>
      </c>
    </row>
    <row r="59" spans="1:1" x14ac:dyDescent="0.3">
      <c r="A59" s="2">
        <v>42032</v>
      </c>
    </row>
    <row r="60" spans="1:1" x14ac:dyDescent="0.3">
      <c r="A60" s="3">
        <v>11078</v>
      </c>
    </row>
    <row r="61" spans="1:1" x14ac:dyDescent="0.3">
      <c r="A61" s="2">
        <v>19790</v>
      </c>
    </row>
    <row r="62" spans="1:1" x14ac:dyDescent="0.3">
      <c r="A62" s="3">
        <v>7903</v>
      </c>
    </row>
    <row r="63" spans="1:1" x14ac:dyDescent="0.3">
      <c r="A63" s="2">
        <v>10151</v>
      </c>
    </row>
    <row r="64" spans="1:1" x14ac:dyDescent="0.3">
      <c r="A64" s="3">
        <v>142429</v>
      </c>
    </row>
    <row r="65" spans="1:1" x14ac:dyDescent="0.3">
      <c r="A65" s="2">
        <v>74462</v>
      </c>
    </row>
    <row r="66" spans="1:1" x14ac:dyDescent="0.3">
      <c r="A66" s="3">
        <v>25811</v>
      </c>
    </row>
    <row r="67" spans="1:1" x14ac:dyDescent="0.3">
      <c r="A67" s="2">
        <v>5284</v>
      </c>
    </row>
    <row r="68" spans="1:1" x14ac:dyDescent="0.3">
      <c r="A68" s="3">
        <v>3580</v>
      </c>
    </row>
    <row r="69" spans="1:1" x14ac:dyDescent="0.3">
      <c r="A69" s="2">
        <v>8501</v>
      </c>
    </row>
    <row r="70" spans="1:1" x14ac:dyDescent="0.3">
      <c r="A70" s="3">
        <v>44802</v>
      </c>
    </row>
    <row r="71" spans="1:1" x14ac:dyDescent="0.3">
      <c r="A71" s="2">
        <v>138886</v>
      </c>
    </row>
    <row r="72" spans="1:1" x14ac:dyDescent="0.3">
      <c r="A72" s="3">
        <v>152772</v>
      </c>
    </row>
    <row r="73" spans="1:1" x14ac:dyDescent="0.3">
      <c r="A73" s="2">
        <v>7987</v>
      </c>
    </row>
    <row r="74" spans="1:1" x14ac:dyDescent="0.3">
      <c r="A74" s="3">
        <v>11227</v>
      </c>
    </row>
    <row r="75" spans="1:1" x14ac:dyDescent="0.3">
      <c r="A75" s="2">
        <v>173850</v>
      </c>
    </row>
    <row r="76" spans="1:1" x14ac:dyDescent="0.3">
      <c r="A76" s="3">
        <v>20500</v>
      </c>
    </row>
    <row r="77" spans="1:1" x14ac:dyDescent="0.3">
      <c r="A77" s="2">
        <v>25000</v>
      </c>
    </row>
    <row r="78" spans="1:1" x14ac:dyDescent="0.3">
      <c r="A78" s="3">
        <v>13470</v>
      </c>
    </row>
    <row r="79" spans="1:1" x14ac:dyDescent="0.3">
      <c r="A79" s="2">
        <v>16000</v>
      </c>
    </row>
    <row r="80" spans="1:1" x14ac:dyDescent="0.3">
      <c r="A80" s="3">
        <v>28000</v>
      </c>
    </row>
    <row r="81" spans="1:1" x14ac:dyDescent="0.3">
      <c r="A81" s="2">
        <v>13000</v>
      </c>
    </row>
    <row r="82" spans="1:1" x14ac:dyDescent="0.3">
      <c r="A82" s="3">
        <v>14000</v>
      </c>
    </row>
    <row r="83" spans="1:1" x14ac:dyDescent="0.3">
      <c r="A83" s="2">
        <v>43000</v>
      </c>
    </row>
    <row r="84" spans="1:1" x14ac:dyDescent="0.3">
      <c r="A84" s="3">
        <v>34000</v>
      </c>
    </row>
    <row r="85" spans="1:1" x14ac:dyDescent="0.3">
      <c r="A85" s="2">
        <v>26000</v>
      </c>
    </row>
    <row r="86" spans="1:1" x14ac:dyDescent="0.3">
      <c r="A86" s="3">
        <v>19000</v>
      </c>
    </row>
    <row r="87" spans="1:1" x14ac:dyDescent="0.3">
      <c r="A87" s="2">
        <v>24637</v>
      </c>
    </row>
    <row r="88" spans="1:1" x14ac:dyDescent="0.3">
      <c r="A88" s="3">
        <v>56000</v>
      </c>
    </row>
    <row r="89" spans="1:1" x14ac:dyDescent="0.3">
      <c r="A89" s="2">
        <v>4000</v>
      </c>
    </row>
    <row r="90" spans="1:1" x14ac:dyDescent="0.3">
      <c r="A90" s="3">
        <v>43500</v>
      </c>
    </row>
    <row r="91" spans="1:1" x14ac:dyDescent="0.3">
      <c r="A91" s="2">
        <v>24000</v>
      </c>
    </row>
    <row r="92" spans="1:1" x14ac:dyDescent="0.3">
      <c r="A92" s="3">
        <v>17000</v>
      </c>
    </row>
    <row r="93" spans="1:1" x14ac:dyDescent="0.3">
      <c r="A93" s="2">
        <v>30000</v>
      </c>
    </row>
    <row r="94" spans="1:1" x14ac:dyDescent="0.3">
      <c r="A94" s="3">
        <v>28000</v>
      </c>
    </row>
    <row r="95" spans="1:1" x14ac:dyDescent="0.3">
      <c r="A95" s="2">
        <v>35000</v>
      </c>
    </row>
    <row r="96" spans="1:1" x14ac:dyDescent="0.3">
      <c r="A96" s="3">
        <v>17000</v>
      </c>
    </row>
    <row r="97" spans="1:1" x14ac:dyDescent="0.3">
      <c r="A97" s="2">
        <v>40000</v>
      </c>
    </row>
    <row r="98" spans="1:1" x14ac:dyDescent="0.3">
      <c r="A98" s="3">
        <v>58000</v>
      </c>
    </row>
    <row r="99" spans="1:1" x14ac:dyDescent="0.3">
      <c r="A99" s="2">
        <v>45000</v>
      </c>
    </row>
    <row r="100" spans="1:1" x14ac:dyDescent="0.3">
      <c r="A100" s="3">
        <v>32000</v>
      </c>
    </row>
    <row r="101" spans="1:1" x14ac:dyDescent="0.3">
      <c r="A101" s="2">
        <v>62500</v>
      </c>
    </row>
    <row r="102" spans="1:1" x14ac:dyDescent="0.3">
      <c r="A102" s="3">
        <v>34107</v>
      </c>
    </row>
    <row r="103" spans="1:1" x14ac:dyDescent="0.3">
      <c r="A103" s="2">
        <v>49348</v>
      </c>
    </row>
    <row r="104" spans="1:1" x14ac:dyDescent="0.3">
      <c r="A104" s="3">
        <v>31156</v>
      </c>
    </row>
    <row r="105" spans="1:1" x14ac:dyDescent="0.3">
      <c r="A105" s="2">
        <v>15343</v>
      </c>
    </row>
    <row r="106" spans="1:1" x14ac:dyDescent="0.3">
      <c r="A106" s="3">
        <v>16518</v>
      </c>
    </row>
    <row r="107" spans="1:1" x14ac:dyDescent="0.3">
      <c r="A107" s="2">
        <v>9591</v>
      </c>
    </row>
    <row r="108" spans="1:1" x14ac:dyDescent="0.3">
      <c r="A108" s="3">
        <v>17788</v>
      </c>
    </row>
    <row r="109" spans="1:1" x14ac:dyDescent="0.3">
      <c r="A109" s="2">
        <v>10647</v>
      </c>
    </row>
    <row r="110" spans="1:1" x14ac:dyDescent="0.3">
      <c r="A110" s="3">
        <v>40895</v>
      </c>
    </row>
    <row r="111" spans="1:1" x14ac:dyDescent="0.3">
      <c r="A111" s="2">
        <v>15150</v>
      </c>
    </row>
    <row r="112" spans="1:1" x14ac:dyDescent="0.3">
      <c r="A112" s="3">
        <v>11665</v>
      </c>
    </row>
    <row r="113" spans="1:1" x14ac:dyDescent="0.3">
      <c r="A113" s="2">
        <v>12217</v>
      </c>
    </row>
    <row r="114" spans="1:1" x14ac:dyDescent="0.3">
      <c r="A114" s="3">
        <v>21239</v>
      </c>
    </row>
    <row r="115" spans="1:1" x14ac:dyDescent="0.3">
      <c r="A115" s="2">
        <v>25000</v>
      </c>
    </row>
    <row r="116" spans="1:1" x14ac:dyDescent="0.3">
      <c r="A116" s="3">
        <v>14174</v>
      </c>
    </row>
    <row r="117" spans="1:1" x14ac:dyDescent="0.3">
      <c r="A117" s="2">
        <v>38850</v>
      </c>
    </row>
    <row r="118" spans="1:1" x14ac:dyDescent="0.3">
      <c r="A118" s="3">
        <v>30287</v>
      </c>
    </row>
    <row r="119" spans="1:1" x14ac:dyDescent="0.3">
      <c r="A119" s="2">
        <v>50928</v>
      </c>
    </row>
    <row r="120" spans="1:1" x14ac:dyDescent="0.3">
      <c r="A120" s="3">
        <v>21990</v>
      </c>
    </row>
    <row r="121" spans="1:1" x14ac:dyDescent="0.3">
      <c r="A121" s="2">
        <v>13300</v>
      </c>
    </row>
    <row r="122" spans="1:1" x14ac:dyDescent="0.3">
      <c r="A122" s="3">
        <v>13103</v>
      </c>
    </row>
    <row r="123" spans="1:1" x14ac:dyDescent="0.3">
      <c r="A123" s="2">
        <v>13554</v>
      </c>
    </row>
    <row r="124" spans="1:1" x14ac:dyDescent="0.3">
      <c r="A124" s="3">
        <v>15872</v>
      </c>
    </row>
    <row r="125" spans="1:1" x14ac:dyDescent="0.3">
      <c r="A125" s="2">
        <v>16418</v>
      </c>
    </row>
    <row r="126" spans="1:1" x14ac:dyDescent="0.3">
      <c r="A126" s="3">
        <v>23182</v>
      </c>
    </row>
    <row r="127" spans="1:1" x14ac:dyDescent="0.3">
      <c r="A127" s="2">
        <v>6196</v>
      </c>
    </row>
    <row r="128" spans="1:1" x14ac:dyDescent="0.3">
      <c r="A128" s="3">
        <v>2823</v>
      </c>
    </row>
    <row r="129" spans="1:1" x14ac:dyDescent="0.3">
      <c r="A129" s="2">
        <v>25923</v>
      </c>
    </row>
    <row r="130" spans="1:1" x14ac:dyDescent="0.3">
      <c r="A130" s="3">
        <v>20055</v>
      </c>
    </row>
    <row r="131" spans="1:1" x14ac:dyDescent="0.3">
      <c r="A131" s="2">
        <v>31900</v>
      </c>
    </row>
    <row r="132" spans="1:1" x14ac:dyDescent="0.3">
      <c r="A132" s="3">
        <v>11800</v>
      </c>
    </row>
    <row r="133" spans="1:1" x14ac:dyDescent="0.3">
      <c r="A133" s="2">
        <v>49471</v>
      </c>
    </row>
    <row r="134" spans="1:1" x14ac:dyDescent="0.3">
      <c r="A134" s="3">
        <v>27100</v>
      </c>
    </row>
    <row r="135" spans="1:1" x14ac:dyDescent="0.3">
      <c r="A135" s="2">
        <v>32483</v>
      </c>
    </row>
    <row r="136" spans="1:1" x14ac:dyDescent="0.3">
      <c r="A136" s="3">
        <v>49737</v>
      </c>
    </row>
    <row r="137" spans="1:1" x14ac:dyDescent="0.3">
      <c r="A137" s="2">
        <v>7908</v>
      </c>
    </row>
    <row r="138" spans="1:1" x14ac:dyDescent="0.3">
      <c r="A138" s="3">
        <v>10484</v>
      </c>
    </row>
    <row r="139" spans="1:1" x14ac:dyDescent="0.3">
      <c r="A139" s="2">
        <v>7134</v>
      </c>
    </row>
    <row r="140" spans="1:1" x14ac:dyDescent="0.3">
      <c r="A140" s="3">
        <v>65006</v>
      </c>
    </row>
    <row r="141" spans="1:1" x14ac:dyDescent="0.3">
      <c r="A141" s="2">
        <v>9622</v>
      </c>
    </row>
    <row r="142" spans="1:1" x14ac:dyDescent="0.3">
      <c r="A142" s="3">
        <v>12700</v>
      </c>
    </row>
    <row r="143" spans="1:1" x14ac:dyDescent="0.3">
      <c r="A143" s="2">
        <v>7938</v>
      </c>
    </row>
    <row r="144" spans="1:1" x14ac:dyDescent="0.3">
      <c r="A144" s="3">
        <v>65440</v>
      </c>
    </row>
    <row r="145" spans="1:1" x14ac:dyDescent="0.3">
      <c r="A145" s="2">
        <v>8829</v>
      </c>
    </row>
    <row r="146" spans="1:1" x14ac:dyDescent="0.3">
      <c r="A146" s="3">
        <v>14903</v>
      </c>
    </row>
    <row r="147" spans="1:1" x14ac:dyDescent="0.3">
      <c r="A147" s="2">
        <v>9794</v>
      </c>
    </row>
    <row r="148" spans="1:1" x14ac:dyDescent="0.3">
      <c r="A148" s="3">
        <v>66057</v>
      </c>
    </row>
    <row r="149" spans="1:1" x14ac:dyDescent="0.3">
      <c r="A149" s="2">
        <v>8040</v>
      </c>
    </row>
    <row r="150" spans="1:1" x14ac:dyDescent="0.3">
      <c r="A150" s="3">
        <v>11875</v>
      </c>
    </row>
    <row r="151" spans="1:1" x14ac:dyDescent="0.3">
      <c r="A151" s="2">
        <v>7442</v>
      </c>
    </row>
    <row r="152" spans="1:1" x14ac:dyDescent="0.3">
      <c r="A152" s="3">
        <v>64922</v>
      </c>
    </row>
    <row r="153" spans="1:1" x14ac:dyDescent="0.3">
      <c r="A153" s="2">
        <v>9973</v>
      </c>
    </row>
    <row r="154" spans="1:1" x14ac:dyDescent="0.3">
      <c r="A154" s="3">
        <v>18715</v>
      </c>
    </row>
    <row r="155" spans="1:1" x14ac:dyDescent="0.3">
      <c r="A155" s="2">
        <v>7945</v>
      </c>
    </row>
    <row r="156" spans="1:1" x14ac:dyDescent="0.3">
      <c r="A156" s="3">
        <v>67224</v>
      </c>
    </row>
    <row r="157" spans="1:1" x14ac:dyDescent="0.3">
      <c r="A157" s="2">
        <v>7167</v>
      </c>
    </row>
    <row r="158" spans="1:1" x14ac:dyDescent="0.3">
      <c r="A158" s="3">
        <v>10648</v>
      </c>
    </row>
    <row r="159" spans="1:1" x14ac:dyDescent="0.3">
      <c r="A159" s="2">
        <v>5700</v>
      </c>
    </row>
    <row r="160" spans="1:1" x14ac:dyDescent="0.3">
      <c r="A160" s="3">
        <v>59828</v>
      </c>
    </row>
    <row r="161" spans="1:1" x14ac:dyDescent="0.3">
      <c r="A161" s="2">
        <v>17268</v>
      </c>
    </row>
    <row r="162" spans="1:1" x14ac:dyDescent="0.3">
      <c r="A162" s="3">
        <v>17736</v>
      </c>
    </row>
    <row r="163" spans="1:1" x14ac:dyDescent="0.3">
      <c r="A163" s="2">
        <v>11690</v>
      </c>
    </row>
    <row r="164" spans="1:1" x14ac:dyDescent="0.3">
      <c r="A164" s="3">
        <v>63324</v>
      </c>
    </row>
    <row r="165" spans="1:1" x14ac:dyDescent="0.3">
      <c r="A165" s="2">
        <v>5890</v>
      </c>
    </row>
    <row r="166" spans="1:1" x14ac:dyDescent="0.3">
      <c r="A166" s="3">
        <v>76594</v>
      </c>
    </row>
    <row r="167" spans="1:1" x14ac:dyDescent="0.3">
      <c r="A167" s="2">
        <v>66697</v>
      </c>
    </row>
    <row r="168" spans="1:1" x14ac:dyDescent="0.3">
      <c r="A168" s="3">
        <v>68679</v>
      </c>
    </row>
    <row r="169" spans="1:1" x14ac:dyDescent="0.3">
      <c r="A169" s="2">
        <v>87148</v>
      </c>
    </row>
    <row r="170" spans="1:1" x14ac:dyDescent="0.3">
      <c r="A170" s="3">
        <v>36127</v>
      </c>
    </row>
    <row r="171" spans="1:1" x14ac:dyDescent="0.3">
      <c r="A171" s="2">
        <v>47308</v>
      </c>
    </row>
    <row r="172" spans="1:1" x14ac:dyDescent="0.3">
      <c r="A172" s="3">
        <v>23006</v>
      </c>
    </row>
    <row r="173" spans="1:1" x14ac:dyDescent="0.3">
      <c r="A173" s="2">
        <v>69237</v>
      </c>
    </row>
    <row r="174" spans="1:1" x14ac:dyDescent="0.3">
      <c r="A174" s="3">
        <v>29886</v>
      </c>
    </row>
    <row r="175" spans="1:1" x14ac:dyDescent="0.3">
      <c r="A175" s="2">
        <v>42738</v>
      </c>
    </row>
    <row r="176" spans="1:1" x14ac:dyDescent="0.3">
      <c r="A176" s="3">
        <v>27199</v>
      </c>
    </row>
    <row r="177" spans="1:1" x14ac:dyDescent="0.3">
      <c r="A177" s="2">
        <v>45662</v>
      </c>
    </row>
    <row r="178" spans="1:1" x14ac:dyDescent="0.3">
      <c r="A178" s="3">
        <v>32028</v>
      </c>
    </row>
    <row r="179" spans="1:1" x14ac:dyDescent="0.3">
      <c r="A179" s="2">
        <v>51387</v>
      </c>
    </row>
    <row r="180" spans="1:1" x14ac:dyDescent="0.3">
      <c r="A180" s="3">
        <v>13792</v>
      </c>
    </row>
    <row r="181" spans="1:1" x14ac:dyDescent="0.3">
      <c r="A181" s="2">
        <v>25438</v>
      </c>
    </row>
    <row r="182" spans="1:1" x14ac:dyDescent="0.3">
      <c r="A182" s="3">
        <v>46587</v>
      </c>
    </row>
    <row r="183" spans="1:1" x14ac:dyDescent="0.3">
      <c r="A183" s="2">
        <v>27793</v>
      </c>
    </row>
    <row r="184" spans="1:1" x14ac:dyDescent="0.3">
      <c r="A184" s="3">
        <v>92570</v>
      </c>
    </row>
    <row r="185" spans="1:1" x14ac:dyDescent="0.3">
      <c r="A185" s="2">
        <v>61112</v>
      </c>
    </row>
    <row r="186" spans="1:1" x14ac:dyDescent="0.3">
      <c r="A186" s="3">
        <v>32127</v>
      </c>
    </row>
    <row r="187" spans="1:1" x14ac:dyDescent="0.3">
      <c r="A187" s="2">
        <v>58479</v>
      </c>
    </row>
    <row r="188" spans="1:1" x14ac:dyDescent="0.3">
      <c r="A188" s="3">
        <v>17829</v>
      </c>
    </row>
    <row r="189" spans="1:1" x14ac:dyDescent="0.3">
      <c r="A189" s="2">
        <v>98270</v>
      </c>
    </row>
    <row r="190" spans="1:1" x14ac:dyDescent="0.3">
      <c r="A190" s="3">
        <v>24129</v>
      </c>
    </row>
    <row r="191" spans="1:1" x14ac:dyDescent="0.3">
      <c r="A191" s="2">
        <v>42187</v>
      </c>
    </row>
    <row r="192" spans="1:1" x14ac:dyDescent="0.3">
      <c r="A192" s="3">
        <v>16027</v>
      </c>
    </row>
    <row r="193" spans="1:1" x14ac:dyDescent="0.3">
      <c r="A193" s="2">
        <v>90584</v>
      </c>
    </row>
    <row r="194" spans="1:1" x14ac:dyDescent="0.3">
      <c r="A194" s="3">
        <v>40007</v>
      </c>
    </row>
    <row r="195" spans="1:1" x14ac:dyDescent="0.3">
      <c r="A195" s="2">
        <v>26844</v>
      </c>
    </row>
    <row r="196" spans="1:1" x14ac:dyDescent="0.3">
      <c r="A196" s="3">
        <v>40248</v>
      </c>
    </row>
    <row r="197" spans="1:1" x14ac:dyDescent="0.3">
      <c r="A197" s="2">
        <v>38273</v>
      </c>
    </row>
    <row r="198" spans="1:1" x14ac:dyDescent="0.3">
      <c r="A198" s="3">
        <v>94493</v>
      </c>
    </row>
    <row r="199" spans="1:1" x14ac:dyDescent="0.3">
      <c r="A199" s="2">
        <v>87696</v>
      </c>
    </row>
    <row r="200" spans="1:1" x14ac:dyDescent="0.3">
      <c r="A200" s="3">
        <v>96924</v>
      </c>
    </row>
    <row r="201" spans="1:1" x14ac:dyDescent="0.3">
      <c r="A201" s="2">
        <v>107160</v>
      </c>
    </row>
    <row r="202" spans="1:1" x14ac:dyDescent="0.3">
      <c r="A202" s="3">
        <v>20654</v>
      </c>
    </row>
    <row r="203" spans="1:1" x14ac:dyDescent="0.3">
      <c r="A203" s="2">
        <v>13765</v>
      </c>
    </row>
    <row r="204" spans="1:1" x14ac:dyDescent="0.3">
      <c r="A204" s="3">
        <v>50560</v>
      </c>
    </row>
    <row r="205" spans="1:1" x14ac:dyDescent="0.3">
      <c r="A205" s="2">
        <v>13433</v>
      </c>
    </row>
    <row r="206" spans="1:1" x14ac:dyDescent="0.3">
      <c r="A206" s="3">
        <v>12942</v>
      </c>
    </row>
    <row r="207" spans="1:1" x14ac:dyDescent="0.3">
      <c r="A207" s="2">
        <v>52897</v>
      </c>
    </row>
    <row r="208" spans="1:1" x14ac:dyDescent="0.3">
      <c r="A208" s="3">
        <v>92205</v>
      </c>
    </row>
    <row r="209" spans="1:1" x14ac:dyDescent="0.3">
      <c r="A209" s="2">
        <v>29968</v>
      </c>
    </row>
    <row r="210" spans="1:1" x14ac:dyDescent="0.3">
      <c r="A210" s="3">
        <v>13537</v>
      </c>
    </row>
    <row r="211" spans="1:1" x14ac:dyDescent="0.3">
      <c r="A211" s="2">
        <v>56818</v>
      </c>
    </row>
    <row r="212" spans="1:1" x14ac:dyDescent="0.3">
      <c r="A212" s="3">
        <v>95261</v>
      </c>
    </row>
    <row r="213" spans="1:1" x14ac:dyDescent="0.3">
      <c r="A213" s="2">
        <v>9624</v>
      </c>
    </row>
    <row r="214" spans="1:1" x14ac:dyDescent="0.3">
      <c r="A214" s="3">
        <v>12710</v>
      </c>
    </row>
    <row r="215" spans="1:1" x14ac:dyDescent="0.3">
      <c r="A215" s="2">
        <v>66843</v>
      </c>
    </row>
    <row r="216" spans="1:1" x14ac:dyDescent="0.3">
      <c r="A216" s="3">
        <v>103058</v>
      </c>
    </row>
    <row r="217" spans="1:1" x14ac:dyDescent="0.3">
      <c r="A217" s="2">
        <v>18163</v>
      </c>
    </row>
    <row r="218" spans="1:1" x14ac:dyDescent="0.3">
      <c r="A218" s="3">
        <v>17875</v>
      </c>
    </row>
    <row r="219" spans="1:1" x14ac:dyDescent="0.3">
      <c r="A219" s="2">
        <v>50804</v>
      </c>
    </row>
    <row r="220" spans="1:1" x14ac:dyDescent="0.3">
      <c r="A220" s="3">
        <v>89979</v>
      </c>
    </row>
    <row r="221" spans="1:1" x14ac:dyDescent="0.3">
      <c r="A221" s="2">
        <v>9890</v>
      </c>
    </row>
    <row r="222" spans="1:1" x14ac:dyDescent="0.3">
      <c r="A222" s="3">
        <v>12299</v>
      </c>
    </row>
    <row r="223" spans="1:1" x14ac:dyDescent="0.3">
      <c r="A223" s="2">
        <v>49292</v>
      </c>
    </row>
    <row r="224" spans="1:1" x14ac:dyDescent="0.3">
      <c r="A224" s="3">
        <v>108192</v>
      </c>
    </row>
    <row r="225" spans="1:1" x14ac:dyDescent="0.3">
      <c r="A225" s="2">
        <v>26851</v>
      </c>
    </row>
    <row r="226" spans="1:1" x14ac:dyDescent="0.3">
      <c r="A226" s="3">
        <v>23357</v>
      </c>
    </row>
    <row r="227" spans="1:1" x14ac:dyDescent="0.3">
      <c r="A227" s="2">
        <v>54233</v>
      </c>
    </row>
    <row r="228" spans="1:1" x14ac:dyDescent="0.3">
      <c r="A228" s="3">
        <v>26085</v>
      </c>
    </row>
    <row r="229" spans="1:1" x14ac:dyDescent="0.3">
      <c r="A229" s="2">
        <v>51261</v>
      </c>
    </row>
    <row r="230" spans="1:1" x14ac:dyDescent="0.3">
      <c r="A230" s="3">
        <v>102444</v>
      </c>
    </row>
    <row r="231" spans="1:1" x14ac:dyDescent="0.3">
      <c r="A231" s="2">
        <v>104403</v>
      </c>
    </row>
    <row r="232" spans="1:1" x14ac:dyDescent="0.3">
      <c r="A232" s="3">
        <v>107412</v>
      </c>
    </row>
    <row r="233" spans="1:1" x14ac:dyDescent="0.3">
      <c r="A233" s="2">
        <v>62000</v>
      </c>
    </row>
    <row r="234" spans="1:1" x14ac:dyDescent="0.3">
      <c r="A234" s="3">
        <v>81100</v>
      </c>
    </row>
    <row r="235" spans="1:1" x14ac:dyDescent="0.3">
      <c r="A235" s="2">
        <v>17000</v>
      </c>
    </row>
    <row r="236" spans="1:1" x14ac:dyDescent="0.3">
      <c r="A236" s="3">
        <v>27000</v>
      </c>
    </row>
    <row r="237" spans="1:1" x14ac:dyDescent="0.3">
      <c r="A237" s="2">
        <v>55100</v>
      </c>
    </row>
    <row r="238" spans="1:1" x14ac:dyDescent="0.3">
      <c r="A238" s="3">
        <v>23800</v>
      </c>
    </row>
    <row r="239" spans="1:1" x14ac:dyDescent="0.3">
      <c r="A239" s="2">
        <v>53000</v>
      </c>
    </row>
    <row r="240" spans="1:1" x14ac:dyDescent="0.3">
      <c r="A240" s="3">
        <v>32700</v>
      </c>
    </row>
    <row r="241" spans="1:1" x14ac:dyDescent="0.3">
      <c r="A241" s="2">
        <v>53300</v>
      </c>
    </row>
    <row r="242" spans="1:1" x14ac:dyDescent="0.3">
      <c r="A242" s="3">
        <v>62000</v>
      </c>
    </row>
    <row r="243" spans="1:1" x14ac:dyDescent="0.3">
      <c r="A243" s="2">
        <v>28300</v>
      </c>
    </row>
    <row r="244" spans="1:1" x14ac:dyDescent="0.3">
      <c r="A244" s="3">
        <v>31700</v>
      </c>
    </row>
    <row r="245" spans="1:1" x14ac:dyDescent="0.3">
      <c r="A245" s="2">
        <v>53700</v>
      </c>
    </row>
    <row r="246" spans="1:1" x14ac:dyDescent="0.3">
      <c r="A246" s="3">
        <v>13400</v>
      </c>
    </row>
    <row r="247" spans="1:1" x14ac:dyDescent="0.3">
      <c r="A247" s="2">
        <v>25300</v>
      </c>
    </row>
    <row r="248" spans="1:1" x14ac:dyDescent="0.3">
      <c r="A248" s="3">
        <v>70100</v>
      </c>
    </row>
    <row r="249" spans="1:1" x14ac:dyDescent="0.3">
      <c r="A249" s="2">
        <v>56000</v>
      </c>
    </row>
    <row r="250" spans="1:1" x14ac:dyDescent="0.3">
      <c r="A250" s="3">
        <v>17400</v>
      </c>
    </row>
    <row r="251" spans="1:1" x14ac:dyDescent="0.3">
      <c r="A251" s="2">
        <v>36200</v>
      </c>
    </row>
    <row r="252" spans="1:1" x14ac:dyDescent="0.3">
      <c r="A252" s="3">
        <v>60200</v>
      </c>
    </row>
    <row r="253" spans="1:1" x14ac:dyDescent="0.3">
      <c r="A253" s="2">
        <v>53300</v>
      </c>
    </row>
    <row r="254" spans="1:1" x14ac:dyDescent="0.3">
      <c r="A254" s="3">
        <v>25900</v>
      </c>
    </row>
    <row r="255" spans="1:1" x14ac:dyDescent="0.3">
      <c r="A255" s="2">
        <v>28300</v>
      </c>
    </row>
    <row r="256" spans="1:1" x14ac:dyDescent="0.3">
      <c r="A256" s="3">
        <v>70100</v>
      </c>
    </row>
    <row r="257" spans="1:1" x14ac:dyDescent="0.3">
      <c r="A257" s="2">
        <v>67385</v>
      </c>
    </row>
    <row r="258" spans="1:1" x14ac:dyDescent="0.3">
      <c r="A258" s="3">
        <v>59863</v>
      </c>
    </row>
    <row r="259" spans="1:1" x14ac:dyDescent="0.3">
      <c r="A259" s="2">
        <v>56548</v>
      </c>
    </row>
    <row r="260" spans="1:1" x14ac:dyDescent="0.3">
      <c r="A260" s="3">
        <v>44955</v>
      </c>
    </row>
    <row r="261" spans="1:1" x14ac:dyDescent="0.3">
      <c r="A261" s="2">
        <v>39400</v>
      </c>
    </row>
    <row r="262" spans="1:1" x14ac:dyDescent="0.3">
      <c r="A262" s="3">
        <v>58000</v>
      </c>
    </row>
    <row r="263" spans="1:1" x14ac:dyDescent="0.3">
      <c r="A263" s="2">
        <v>68348</v>
      </c>
    </row>
    <row r="264" spans="1:1" x14ac:dyDescent="0.3">
      <c r="A264" s="3">
        <v>67800</v>
      </c>
    </row>
    <row r="265" spans="1:1" x14ac:dyDescent="0.3">
      <c r="A265" s="2">
        <v>62000</v>
      </c>
    </row>
    <row r="266" spans="1:1" x14ac:dyDescent="0.3">
      <c r="A266" s="3">
        <v>53700</v>
      </c>
    </row>
    <row r="267" spans="1:1" x14ac:dyDescent="0.3">
      <c r="A267" s="2">
        <v>54254</v>
      </c>
    </row>
    <row r="268" spans="1:1" x14ac:dyDescent="0.3">
      <c r="A268" s="3">
        <v>41300</v>
      </c>
    </row>
    <row r="269" spans="1:1" x14ac:dyDescent="0.3">
      <c r="A269" s="2">
        <v>77100</v>
      </c>
    </row>
    <row r="270" spans="1:1" x14ac:dyDescent="0.3">
      <c r="A270" s="3">
        <v>78200</v>
      </c>
    </row>
    <row r="271" spans="1:1" x14ac:dyDescent="0.3">
      <c r="A271" s="2">
        <v>67579</v>
      </c>
    </row>
    <row r="272" spans="1:1" x14ac:dyDescent="0.3">
      <c r="A272" s="3">
        <v>42373</v>
      </c>
    </row>
    <row r="273" spans="1:1" x14ac:dyDescent="0.3">
      <c r="A273" s="2">
        <v>17396</v>
      </c>
    </row>
    <row r="274" spans="1:1" x14ac:dyDescent="0.3">
      <c r="A274" s="3">
        <v>71615</v>
      </c>
    </row>
    <row r="275" spans="1:1" x14ac:dyDescent="0.3">
      <c r="A275" s="2">
        <v>32569</v>
      </c>
    </row>
    <row r="276" spans="1:1" x14ac:dyDescent="0.3">
      <c r="A276" s="3">
        <v>40841</v>
      </c>
    </row>
    <row r="277" spans="1:1" x14ac:dyDescent="0.3">
      <c r="A277" s="2">
        <v>37927</v>
      </c>
    </row>
    <row r="278" spans="1:1" x14ac:dyDescent="0.3">
      <c r="A278" s="3">
        <v>33431</v>
      </c>
    </row>
    <row r="279" spans="1:1" x14ac:dyDescent="0.3">
      <c r="A279" s="2">
        <v>26533</v>
      </c>
    </row>
    <row r="280" spans="1:1" x14ac:dyDescent="0.3">
      <c r="A280" s="3">
        <v>9624</v>
      </c>
    </row>
    <row r="281" spans="1:1" x14ac:dyDescent="0.3">
      <c r="A281" s="2">
        <v>35258</v>
      </c>
    </row>
    <row r="282" spans="1:1" x14ac:dyDescent="0.3">
      <c r="A282" s="3">
        <v>71666</v>
      </c>
    </row>
    <row r="283" spans="1:1" x14ac:dyDescent="0.3">
      <c r="A283" s="2">
        <v>34771</v>
      </c>
    </row>
    <row r="284" spans="1:1" x14ac:dyDescent="0.3">
      <c r="A284" s="3">
        <v>41424</v>
      </c>
    </row>
    <row r="285" spans="1:1" x14ac:dyDescent="0.3">
      <c r="A285" s="2">
        <v>7938</v>
      </c>
    </row>
    <row r="286" spans="1:1" x14ac:dyDescent="0.3">
      <c r="A286" s="3">
        <v>28125</v>
      </c>
    </row>
    <row r="287" spans="1:1" x14ac:dyDescent="0.3">
      <c r="A287" s="2">
        <v>23127</v>
      </c>
    </row>
    <row r="288" spans="1:1" x14ac:dyDescent="0.3">
      <c r="A288" s="3">
        <v>22651</v>
      </c>
    </row>
    <row r="289" spans="1:1" x14ac:dyDescent="0.3">
      <c r="A289" s="2">
        <v>30667</v>
      </c>
    </row>
    <row r="290" spans="1:1" x14ac:dyDescent="0.3">
      <c r="A290" s="3">
        <v>71712</v>
      </c>
    </row>
    <row r="291" spans="1:1" x14ac:dyDescent="0.3">
      <c r="A291" s="2">
        <v>35221</v>
      </c>
    </row>
    <row r="292" spans="1:1" x14ac:dyDescent="0.3">
      <c r="A292" s="3">
        <v>42132</v>
      </c>
    </row>
    <row r="293" spans="1:1" x14ac:dyDescent="0.3">
      <c r="A293" s="2">
        <v>21262</v>
      </c>
    </row>
    <row r="294" spans="1:1" x14ac:dyDescent="0.3">
      <c r="A294" s="3">
        <v>35130</v>
      </c>
    </row>
    <row r="295" spans="1:1" x14ac:dyDescent="0.3">
      <c r="A295" s="2">
        <v>67547</v>
      </c>
    </row>
    <row r="296" spans="1:1" x14ac:dyDescent="0.3">
      <c r="A296" s="3">
        <v>25050</v>
      </c>
    </row>
    <row r="297" spans="1:1" x14ac:dyDescent="0.3">
      <c r="A297" s="2">
        <v>31278</v>
      </c>
    </row>
    <row r="298" spans="1:1" x14ac:dyDescent="0.3">
      <c r="A298" s="3">
        <v>37091</v>
      </c>
    </row>
    <row r="299" spans="1:1" x14ac:dyDescent="0.3">
      <c r="A299" s="2">
        <v>35288</v>
      </c>
    </row>
    <row r="300" spans="1:1" x14ac:dyDescent="0.3">
      <c r="A300" s="3">
        <v>66695</v>
      </c>
    </row>
    <row r="301" spans="1:1" x14ac:dyDescent="0.3">
      <c r="A301" s="2">
        <v>40750</v>
      </c>
    </row>
    <row r="302" spans="1:1" x14ac:dyDescent="0.3">
      <c r="A302" s="3">
        <v>37326</v>
      </c>
    </row>
    <row r="303" spans="1:1" x14ac:dyDescent="0.3">
      <c r="A303" s="2">
        <v>67433</v>
      </c>
    </row>
    <row r="304" spans="1:1" x14ac:dyDescent="0.3">
      <c r="A304" s="3">
        <v>38318</v>
      </c>
    </row>
    <row r="305" spans="1:1" x14ac:dyDescent="0.3">
      <c r="A305" s="2">
        <v>39586</v>
      </c>
    </row>
    <row r="306" spans="1:1" x14ac:dyDescent="0.3">
      <c r="A306" s="3">
        <v>37315</v>
      </c>
    </row>
    <row r="307" spans="1:1" x14ac:dyDescent="0.3">
      <c r="A307" s="2">
        <v>69659</v>
      </c>
    </row>
    <row r="308" spans="1:1" x14ac:dyDescent="0.3">
      <c r="A308" s="3">
        <v>71483</v>
      </c>
    </row>
    <row r="309" spans="1:1" x14ac:dyDescent="0.3">
      <c r="A309" s="2">
        <v>95000</v>
      </c>
    </row>
    <row r="310" spans="1:1" x14ac:dyDescent="0.3">
      <c r="A310" s="3">
        <v>33000</v>
      </c>
    </row>
    <row r="311" spans="1:1" x14ac:dyDescent="0.3">
      <c r="A311" s="2">
        <v>68000</v>
      </c>
    </row>
    <row r="312" spans="1:1" x14ac:dyDescent="0.3">
      <c r="A312" s="3">
        <v>11000</v>
      </c>
    </row>
    <row r="313" spans="1:1" x14ac:dyDescent="0.3">
      <c r="A313" s="2">
        <v>23000</v>
      </c>
    </row>
    <row r="314" spans="1:1" x14ac:dyDescent="0.3">
      <c r="A314" s="3">
        <v>36000</v>
      </c>
    </row>
    <row r="315" spans="1:1" x14ac:dyDescent="0.3">
      <c r="A315" s="2">
        <v>42000</v>
      </c>
    </row>
    <row r="316" spans="1:1" x14ac:dyDescent="0.3">
      <c r="A316" s="3">
        <v>44172</v>
      </c>
    </row>
    <row r="317" spans="1:1" x14ac:dyDescent="0.3">
      <c r="A317" s="2">
        <v>49562</v>
      </c>
    </row>
    <row r="318" spans="1:1" x14ac:dyDescent="0.3">
      <c r="A318" s="3">
        <v>22500</v>
      </c>
    </row>
    <row r="319" spans="1:1" x14ac:dyDescent="0.3">
      <c r="A319" s="2">
        <v>25000</v>
      </c>
    </row>
    <row r="320" spans="1:1" x14ac:dyDescent="0.3">
      <c r="A320" s="3">
        <v>25000</v>
      </c>
    </row>
    <row r="321" spans="1:1" x14ac:dyDescent="0.3">
      <c r="A321" s="2">
        <v>25000</v>
      </c>
    </row>
    <row r="322" spans="1:1" x14ac:dyDescent="0.3">
      <c r="A322" s="3">
        <v>32093</v>
      </c>
    </row>
    <row r="323" spans="1:1" x14ac:dyDescent="0.3">
      <c r="A323" s="2">
        <v>47379</v>
      </c>
    </row>
    <row r="324" spans="1:1" x14ac:dyDescent="0.3">
      <c r="A324" s="3">
        <v>19000</v>
      </c>
    </row>
    <row r="325" spans="1:1" x14ac:dyDescent="0.3">
      <c r="A325" s="2">
        <v>15000</v>
      </c>
    </row>
    <row r="326" spans="1:1" x14ac:dyDescent="0.3">
      <c r="A326" s="3">
        <v>19000</v>
      </c>
    </row>
    <row r="327" spans="1:1" x14ac:dyDescent="0.3">
      <c r="A327" s="2">
        <v>42000</v>
      </c>
    </row>
    <row r="328" spans="1:1" x14ac:dyDescent="0.3">
      <c r="A328" s="3">
        <v>41123</v>
      </c>
    </row>
    <row r="329" spans="1:1" x14ac:dyDescent="0.3">
      <c r="A329" s="2">
        <v>48000</v>
      </c>
    </row>
    <row r="330" spans="1:1" x14ac:dyDescent="0.3">
      <c r="A330" s="3">
        <v>22000</v>
      </c>
    </row>
    <row r="331" spans="1:1" x14ac:dyDescent="0.3">
      <c r="A331" s="2">
        <v>30043</v>
      </c>
    </row>
    <row r="332" spans="1:1" x14ac:dyDescent="0.3">
      <c r="A332" s="3">
        <v>15000</v>
      </c>
    </row>
    <row r="333" spans="1:1" x14ac:dyDescent="0.3">
      <c r="A333" s="2">
        <v>25000</v>
      </c>
    </row>
    <row r="334" spans="1:1" x14ac:dyDescent="0.3">
      <c r="A334" s="3">
        <v>37000</v>
      </c>
    </row>
    <row r="335" spans="1:1" x14ac:dyDescent="0.3">
      <c r="A335" s="2">
        <v>45000</v>
      </c>
    </row>
    <row r="336" spans="1:1" x14ac:dyDescent="0.3">
      <c r="A336" s="3">
        <v>20000</v>
      </c>
    </row>
    <row r="337" spans="1:1" x14ac:dyDescent="0.3">
      <c r="A337" s="2">
        <v>32500</v>
      </c>
    </row>
    <row r="338" spans="1:1" x14ac:dyDescent="0.3">
      <c r="A338" s="3">
        <v>43000</v>
      </c>
    </row>
    <row r="339" spans="1:1" x14ac:dyDescent="0.3">
      <c r="A339" s="2">
        <v>16000</v>
      </c>
    </row>
    <row r="340" spans="1:1" x14ac:dyDescent="0.3">
      <c r="A340" s="3">
        <v>28000</v>
      </c>
    </row>
    <row r="341" spans="1:1" x14ac:dyDescent="0.3">
      <c r="A341" s="2">
        <v>25000</v>
      </c>
    </row>
    <row r="342" spans="1:1" x14ac:dyDescent="0.3">
      <c r="A342" s="3">
        <v>41000</v>
      </c>
    </row>
    <row r="343" spans="1:1" x14ac:dyDescent="0.3">
      <c r="A343" s="2">
        <v>39700</v>
      </c>
    </row>
    <row r="344" spans="1:1" x14ac:dyDescent="0.3">
      <c r="A344" s="3">
        <v>49562</v>
      </c>
    </row>
    <row r="345" spans="1:1" x14ac:dyDescent="0.3">
      <c r="A345" s="2">
        <v>37000</v>
      </c>
    </row>
    <row r="346" spans="1:1" x14ac:dyDescent="0.3">
      <c r="A346" s="3">
        <v>65000</v>
      </c>
    </row>
    <row r="347" spans="1:1" x14ac:dyDescent="0.3">
      <c r="A347" s="2">
        <v>43000</v>
      </c>
    </row>
    <row r="348" spans="1:1" x14ac:dyDescent="0.3">
      <c r="A348" s="3">
        <v>75000</v>
      </c>
    </row>
    <row r="349" spans="1:1" x14ac:dyDescent="0.3">
      <c r="A349" s="2">
        <v>20000</v>
      </c>
    </row>
    <row r="350" spans="1:1" x14ac:dyDescent="0.3">
      <c r="A350" s="3">
        <v>45000</v>
      </c>
    </row>
    <row r="351" spans="1:1" x14ac:dyDescent="0.3">
      <c r="A351" s="2">
        <v>44000</v>
      </c>
    </row>
    <row r="352" spans="1:1" x14ac:dyDescent="0.3">
      <c r="A352" s="3">
        <v>90089</v>
      </c>
    </row>
    <row r="353" spans="1:1" x14ac:dyDescent="0.3">
      <c r="A353" s="2">
        <v>37000</v>
      </c>
    </row>
    <row r="354" spans="1:1" x14ac:dyDescent="0.3">
      <c r="A354" s="3">
        <v>65000</v>
      </c>
    </row>
    <row r="355" spans="1:1" x14ac:dyDescent="0.3">
      <c r="A355" s="2">
        <v>44000</v>
      </c>
    </row>
    <row r="356" spans="1:1" x14ac:dyDescent="0.3">
      <c r="A356" s="3">
        <v>75000</v>
      </c>
    </row>
    <row r="357" spans="1:1" x14ac:dyDescent="0.3">
      <c r="A357" s="2">
        <v>50000</v>
      </c>
    </row>
    <row r="358" spans="1:1" x14ac:dyDescent="0.3">
      <c r="A358" s="3">
        <v>70000</v>
      </c>
    </row>
    <row r="359" spans="1:1" x14ac:dyDescent="0.3">
      <c r="A359" s="2">
        <v>28000</v>
      </c>
    </row>
    <row r="360" spans="1:1" x14ac:dyDescent="0.3">
      <c r="A360" s="3">
        <v>90000</v>
      </c>
    </row>
    <row r="361" spans="1:1" x14ac:dyDescent="0.3">
      <c r="A361" s="2">
        <v>96000</v>
      </c>
    </row>
    <row r="362" spans="1:1" x14ac:dyDescent="0.3">
      <c r="A362" s="3">
        <v>65500</v>
      </c>
    </row>
    <row r="363" spans="1:1" x14ac:dyDescent="0.3">
      <c r="A363" s="2">
        <v>35748</v>
      </c>
    </row>
    <row r="364" spans="1:1" x14ac:dyDescent="0.3">
      <c r="A364" s="3">
        <v>16500</v>
      </c>
    </row>
    <row r="365" spans="1:1" x14ac:dyDescent="0.3">
      <c r="A365" s="2">
        <v>60000</v>
      </c>
    </row>
    <row r="366" spans="1:1" x14ac:dyDescent="0.3">
      <c r="A366" s="3">
        <v>19900</v>
      </c>
    </row>
    <row r="367" spans="1:1" x14ac:dyDescent="0.3">
      <c r="A367" s="2">
        <v>22000</v>
      </c>
    </row>
    <row r="368" spans="1:1" x14ac:dyDescent="0.3">
      <c r="A368" s="3">
        <v>110000</v>
      </c>
    </row>
    <row r="369" spans="1:1" x14ac:dyDescent="0.3">
      <c r="A369" s="2">
        <v>23000</v>
      </c>
    </row>
    <row r="370" spans="1:1" x14ac:dyDescent="0.3">
      <c r="A370" s="3">
        <v>24000</v>
      </c>
    </row>
    <row r="371" spans="1:1" x14ac:dyDescent="0.3">
      <c r="A371" s="2">
        <v>18000</v>
      </c>
    </row>
    <row r="372" spans="1:1" x14ac:dyDescent="0.3">
      <c r="A372" s="3">
        <v>30500</v>
      </c>
    </row>
    <row r="373" spans="1:1" x14ac:dyDescent="0.3">
      <c r="A373" s="2">
        <v>32000</v>
      </c>
    </row>
    <row r="374" spans="1:1" x14ac:dyDescent="0.3">
      <c r="A374" s="3">
        <v>36540</v>
      </c>
    </row>
    <row r="375" spans="1:1" x14ac:dyDescent="0.3">
      <c r="A375" s="2">
        <v>45000</v>
      </c>
    </row>
    <row r="376" spans="1:1" x14ac:dyDescent="0.3">
      <c r="A376" s="3">
        <v>13800</v>
      </c>
    </row>
    <row r="377" spans="1:1" x14ac:dyDescent="0.3">
      <c r="A377" s="2">
        <v>48000</v>
      </c>
    </row>
    <row r="378" spans="1:1" x14ac:dyDescent="0.3">
      <c r="A378" s="3">
        <v>20200</v>
      </c>
    </row>
    <row r="379" spans="1:1" x14ac:dyDescent="0.3">
      <c r="A379" s="2">
        <v>28000</v>
      </c>
    </row>
    <row r="380" spans="1:1" x14ac:dyDescent="0.3">
      <c r="A380" s="3">
        <v>114600</v>
      </c>
    </row>
    <row r="381" spans="1:1" x14ac:dyDescent="0.3">
      <c r="A381" s="2">
        <v>19915</v>
      </c>
    </row>
    <row r="382" spans="1:1" x14ac:dyDescent="0.3">
      <c r="A382" s="3">
        <v>20000</v>
      </c>
    </row>
    <row r="383" spans="1:1" x14ac:dyDescent="0.3">
      <c r="A383" s="2">
        <v>26500</v>
      </c>
    </row>
    <row r="384" spans="1:1" x14ac:dyDescent="0.3">
      <c r="A384" s="3">
        <v>30000</v>
      </c>
    </row>
    <row r="385" spans="1:1" x14ac:dyDescent="0.3">
      <c r="A385" s="2">
        <v>31420</v>
      </c>
    </row>
    <row r="386" spans="1:1" x14ac:dyDescent="0.3">
      <c r="A386" s="3">
        <v>14200</v>
      </c>
    </row>
    <row r="387" spans="1:1" x14ac:dyDescent="0.3">
      <c r="A387" s="2">
        <v>20000</v>
      </c>
    </row>
    <row r="388" spans="1:1" x14ac:dyDescent="0.3">
      <c r="A388" s="3">
        <v>65000</v>
      </c>
    </row>
    <row r="389" spans="1:1" x14ac:dyDescent="0.3">
      <c r="A389" s="2">
        <v>16000</v>
      </c>
    </row>
    <row r="390" spans="1:1" x14ac:dyDescent="0.3">
      <c r="A390" s="3">
        <v>103763</v>
      </c>
    </row>
    <row r="391" spans="1:1" x14ac:dyDescent="0.3">
      <c r="A391" s="2">
        <v>28000</v>
      </c>
    </row>
    <row r="392" spans="1:1" x14ac:dyDescent="0.3">
      <c r="A392" s="3">
        <v>22700</v>
      </c>
    </row>
    <row r="393" spans="1:1" x14ac:dyDescent="0.3">
      <c r="A393" s="2">
        <v>51000</v>
      </c>
    </row>
    <row r="394" spans="1:1" x14ac:dyDescent="0.3">
      <c r="A394" s="3">
        <v>23980</v>
      </c>
    </row>
    <row r="395" spans="1:1" x14ac:dyDescent="0.3">
      <c r="A395" s="2">
        <v>20000</v>
      </c>
    </row>
    <row r="396" spans="1:1" x14ac:dyDescent="0.3">
      <c r="A396" s="3">
        <v>36000</v>
      </c>
    </row>
    <row r="397" spans="1:1" x14ac:dyDescent="0.3">
      <c r="A397" s="2">
        <v>32277</v>
      </c>
    </row>
    <row r="398" spans="1:1" x14ac:dyDescent="0.3">
      <c r="A398" s="3">
        <v>114580</v>
      </c>
    </row>
    <row r="399" spans="1:1" x14ac:dyDescent="0.3">
      <c r="A399" s="2">
        <v>26000</v>
      </c>
    </row>
    <row r="400" spans="1:1" x14ac:dyDescent="0.3">
      <c r="A400" s="3">
        <v>45000</v>
      </c>
    </row>
    <row r="401" spans="1:1" x14ac:dyDescent="0.3">
      <c r="A401" s="2">
        <v>70000</v>
      </c>
    </row>
    <row r="402" spans="1:1" x14ac:dyDescent="0.3">
      <c r="A402" s="3">
        <v>19800</v>
      </c>
    </row>
    <row r="403" spans="1:1" x14ac:dyDescent="0.3">
      <c r="A403" s="2">
        <v>98728</v>
      </c>
    </row>
    <row r="404" spans="1:1" x14ac:dyDescent="0.3">
      <c r="A404" s="3">
        <v>38500</v>
      </c>
    </row>
    <row r="405" spans="1:1" x14ac:dyDescent="0.3">
      <c r="A405" s="2">
        <v>65000</v>
      </c>
    </row>
    <row r="406" spans="1:1" x14ac:dyDescent="0.3">
      <c r="A406" s="3">
        <v>41700</v>
      </c>
    </row>
    <row r="407" spans="1:1" x14ac:dyDescent="0.3">
      <c r="A407" s="2">
        <v>45000</v>
      </c>
    </row>
    <row r="408" spans="1:1" x14ac:dyDescent="0.3">
      <c r="A408" s="3">
        <v>114580</v>
      </c>
    </row>
    <row r="409" spans="1:1" x14ac:dyDescent="0.3">
      <c r="A409" s="2">
        <v>45000</v>
      </c>
    </row>
    <row r="410" spans="1:1" x14ac:dyDescent="0.3">
      <c r="A410" s="3">
        <v>114500</v>
      </c>
    </row>
    <row r="411" spans="1:1" x14ac:dyDescent="0.3">
      <c r="A411" s="2">
        <v>21000</v>
      </c>
    </row>
    <row r="412" spans="1:1" x14ac:dyDescent="0.3">
      <c r="A412" s="3">
        <v>114600</v>
      </c>
    </row>
    <row r="413" spans="1:1" x14ac:dyDescent="0.3">
      <c r="A413" s="2">
        <v>73780</v>
      </c>
    </row>
    <row r="414" spans="1:1" x14ac:dyDescent="0.3">
      <c r="A414" s="3">
        <v>42907</v>
      </c>
    </row>
    <row r="415" spans="1:1" x14ac:dyDescent="0.3">
      <c r="A415" s="2">
        <v>30791</v>
      </c>
    </row>
    <row r="416" spans="1:1" x14ac:dyDescent="0.3">
      <c r="A416" s="3">
        <v>73303</v>
      </c>
    </row>
    <row r="417" spans="1:1" x14ac:dyDescent="0.3">
      <c r="A417" s="2">
        <v>33266</v>
      </c>
    </row>
    <row r="418" spans="1:1" x14ac:dyDescent="0.3">
      <c r="A418" s="3">
        <v>62628</v>
      </c>
    </row>
    <row r="419" spans="1:1" x14ac:dyDescent="0.3">
      <c r="A419" s="2">
        <v>74765</v>
      </c>
    </row>
    <row r="420" spans="1:1" x14ac:dyDescent="0.3">
      <c r="A420" s="3">
        <v>30867</v>
      </c>
    </row>
    <row r="421" spans="1:1" x14ac:dyDescent="0.3">
      <c r="A421" s="2">
        <v>35238</v>
      </c>
    </row>
    <row r="422" spans="1:1" x14ac:dyDescent="0.3">
      <c r="A422" s="3">
        <v>32790</v>
      </c>
    </row>
    <row r="423" spans="1:1" x14ac:dyDescent="0.3">
      <c r="A423" s="2">
        <v>33288</v>
      </c>
    </row>
    <row r="424" spans="1:1" x14ac:dyDescent="0.3">
      <c r="A424" s="3">
        <v>35713</v>
      </c>
    </row>
    <row r="425" spans="1:1" x14ac:dyDescent="0.3">
      <c r="A425" s="2">
        <v>55759</v>
      </c>
    </row>
    <row r="426" spans="1:1" x14ac:dyDescent="0.3">
      <c r="A426" s="3">
        <v>38687</v>
      </c>
    </row>
    <row r="427" spans="1:1" x14ac:dyDescent="0.3">
      <c r="A427" s="2">
        <v>32257</v>
      </c>
    </row>
    <row r="428" spans="1:1" x14ac:dyDescent="0.3">
      <c r="A428" s="3">
        <v>73423</v>
      </c>
    </row>
    <row r="429" spans="1:1" x14ac:dyDescent="0.3">
      <c r="A429" s="2">
        <v>38962</v>
      </c>
    </row>
    <row r="430" spans="1:1" x14ac:dyDescent="0.3">
      <c r="A430" s="3">
        <v>71169</v>
      </c>
    </row>
    <row r="431" spans="1:1" x14ac:dyDescent="0.3">
      <c r="A431" s="2">
        <v>58007</v>
      </c>
    </row>
    <row r="432" spans="1:1" x14ac:dyDescent="0.3">
      <c r="A432" s="3">
        <v>31823</v>
      </c>
    </row>
    <row r="433" spans="1:1" x14ac:dyDescent="0.3">
      <c r="A433" s="2">
        <v>35267</v>
      </c>
    </row>
    <row r="434" spans="1:1" x14ac:dyDescent="0.3">
      <c r="A434" s="3">
        <v>33288</v>
      </c>
    </row>
    <row r="435" spans="1:1" x14ac:dyDescent="0.3">
      <c r="A435" s="2">
        <v>32733</v>
      </c>
    </row>
    <row r="436" spans="1:1" x14ac:dyDescent="0.3">
      <c r="A436" s="3">
        <v>33759</v>
      </c>
    </row>
    <row r="437" spans="1:1" x14ac:dyDescent="0.3">
      <c r="A437" s="2">
        <v>52733</v>
      </c>
    </row>
    <row r="438" spans="1:1" x14ac:dyDescent="0.3">
      <c r="A438" s="3">
        <v>37307</v>
      </c>
    </row>
    <row r="439" spans="1:1" x14ac:dyDescent="0.3">
      <c r="A439" s="2">
        <v>72510</v>
      </c>
    </row>
    <row r="440" spans="1:1" x14ac:dyDescent="0.3">
      <c r="A440" s="3">
        <v>27833</v>
      </c>
    </row>
    <row r="441" spans="1:1" x14ac:dyDescent="0.3">
      <c r="A441" s="2">
        <v>73303</v>
      </c>
    </row>
    <row r="442" spans="1:1" x14ac:dyDescent="0.3">
      <c r="A442" s="3">
        <v>34857</v>
      </c>
    </row>
    <row r="443" spans="1:1" x14ac:dyDescent="0.3">
      <c r="A443" s="2">
        <v>62502</v>
      </c>
    </row>
    <row r="444" spans="1:1" x14ac:dyDescent="0.3">
      <c r="A444" s="3">
        <v>30223</v>
      </c>
    </row>
    <row r="445" spans="1:1" x14ac:dyDescent="0.3">
      <c r="A445" s="2">
        <v>29039</v>
      </c>
    </row>
    <row r="446" spans="1:1" x14ac:dyDescent="0.3">
      <c r="A446" s="3">
        <v>35950</v>
      </c>
    </row>
    <row r="447" spans="1:1" x14ac:dyDescent="0.3">
      <c r="A447" s="2">
        <v>33288</v>
      </c>
    </row>
    <row r="448" spans="1:1" x14ac:dyDescent="0.3">
      <c r="A448" s="3">
        <v>34959</v>
      </c>
    </row>
    <row r="449" spans="1:1" x14ac:dyDescent="0.3">
      <c r="A449" s="2">
        <v>50026</v>
      </c>
    </row>
    <row r="450" spans="1:1" x14ac:dyDescent="0.3">
      <c r="A450" s="3">
        <v>47673</v>
      </c>
    </row>
    <row r="451" spans="1:1" x14ac:dyDescent="0.3">
      <c r="A451" s="2">
        <v>61381</v>
      </c>
    </row>
    <row r="452" spans="1:1" x14ac:dyDescent="0.3">
      <c r="A452" s="3">
        <v>74559</v>
      </c>
    </row>
    <row r="453" spans="1:1" x14ac:dyDescent="0.3">
      <c r="A453" s="2">
        <v>31818</v>
      </c>
    </row>
    <row r="454" spans="1:1" x14ac:dyDescent="0.3">
      <c r="A454" s="3">
        <v>73303</v>
      </c>
    </row>
    <row r="455" spans="1:1" x14ac:dyDescent="0.3">
      <c r="A455" s="2">
        <v>35500</v>
      </c>
    </row>
    <row r="456" spans="1:1" x14ac:dyDescent="0.3">
      <c r="A456" s="3">
        <v>34520</v>
      </c>
    </row>
    <row r="457" spans="1:1" x14ac:dyDescent="0.3">
      <c r="A457" s="2">
        <v>38971</v>
      </c>
    </row>
    <row r="458" spans="1:1" x14ac:dyDescent="0.3">
      <c r="A458" s="3">
        <v>73303</v>
      </c>
    </row>
    <row r="459" spans="1:1" x14ac:dyDescent="0.3">
      <c r="A459" s="2">
        <v>73347</v>
      </c>
    </row>
    <row r="460" spans="1:1" x14ac:dyDescent="0.3">
      <c r="A460" s="3">
        <v>55205</v>
      </c>
    </row>
    <row r="461" spans="1:1" x14ac:dyDescent="0.3">
      <c r="A461" s="2">
        <v>59978</v>
      </c>
    </row>
    <row r="462" spans="1:1" x14ac:dyDescent="0.3">
      <c r="A462" s="3">
        <v>62628</v>
      </c>
    </row>
    <row r="463" spans="1:1" x14ac:dyDescent="0.3">
      <c r="A463" s="2">
        <v>51426</v>
      </c>
    </row>
    <row r="464" spans="1:1" x14ac:dyDescent="0.3">
      <c r="A464" s="3">
        <v>73603</v>
      </c>
    </row>
    <row r="465" spans="1:1" x14ac:dyDescent="0.3">
      <c r="A465" s="2">
        <v>56247</v>
      </c>
    </row>
    <row r="466" spans="1:1" x14ac:dyDescent="0.3">
      <c r="A466" s="3">
        <v>63117</v>
      </c>
    </row>
    <row r="467" spans="1:1" x14ac:dyDescent="0.3">
      <c r="A467" s="2">
        <v>73425</v>
      </c>
    </row>
    <row r="468" spans="1:1" x14ac:dyDescent="0.3">
      <c r="A468" s="3">
        <v>75338</v>
      </c>
    </row>
    <row r="469" spans="1:1" x14ac:dyDescent="0.3">
      <c r="A469" s="2">
        <v>91856</v>
      </c>
    </row>
    <row r="470" spans="1:1" x14ac:dyDescent="0.3">
      <c r="A470" s="3">
        <v>61219</v>
      </c>
    </row>
    <row r="471" spans="1:1" x14ac:dyDescent="0.3">
      <c r="A471" s="2">
        <v>52395</v>
      </c>
    </row>
    <row r="472" spans="1:1" x14ac:dyDescent="0.3">
      <c r="A472" s="3">
        <v>93194</v>
      </c>
    </row>
    <row r="473" spans="1:1" x14ac:dyDescent="0.3">
      <c r="A473" s="2">
        <v>50535</v>
      </c>
    </row>
    <row r="474" spans="1:1" x14ac:dyDescent="0.3">
      <c r="A474" s="3">
        <v>81061</v>
      </c>
    </row>
    <row r="475" spans="1:1" x14ac:dyDescent="0.3">
      <c r="A475" s="2">
        <v>54456</v>
      </c>
    </row>
    <row r="476" spans="1:1" x14ac:dyDescent="0.3">
      <c r="A476" s="3">
        <v>44132</v>
      </c>
    </row>
    <row r="477" spans="1:1" x14ac:dyDescent="0.3">
      <c r="A477" s="2">
        <v>63113</v>
      </c>
    </row>
    <row r="478" spans="1:1" x14ac:dyDescent="0.3">
      <c r="A478" s="3">
        <v>61428</v>
      </c>
    </row>
    <row r="479" spans="1:1" x14ac:dyDescent="0.3">
      <c r="A479" s="2">
        <v>93869</v>
      </c>
    </row>
    <row r="480" spans="1:1" x14ac:dyDescent="0.3">
      <c r="A480" s="3">
        <v>74624</v>
      </c>
    </row>
    <row r="481" spans="1:1" x14ac:dyDescent="0.3">
      <c r="A481" s="2">
        <v>54453</v>
      </c>
    </row>
    <row r="482" spans="1:1" x14ac:dyDescent="0.3">
      <c r="A482" s="3">
        <v>60790</v>
      </c>
    </row>
    <row r="483" spans="1:1" x14ac:dyDescent="0.3">
      <c r="A483" s="2">
        <v>71528</v>
      </c>
    </row>
    <row r="484" spans="1:1" x14ac:dyDescent="0.3">
      <c r="A484" s="3">
        <v>83401</v>
      </c>
    </row>
    <row r="485" spans="1:1" x14ac:dyDescent="0.3">
      <c r="A485" s="2">
        <v>62387</v>
      </c>
    </row>
    <row r="486" spans="1:1" x14ac:dyDescent="0.3">
      <c r="A486" s="3">
        <v>76322</v>
      </c>
    </row>
    <row r="487" spans="1:1" x14ac:dyDescent="0.3">
      <c r="A487" s="2">
        <v>54453</v>
      </c>
    </row>
    <row r="488" spans="1:1" x14ac:dyDescent="0.3">
      <c r="A488" s="3">
        <v>63160</v>
      </c>
    </row>
    <row r="489" spans="1:1" x14ac:dyDescent="0.3">
      <c r="A489" s="2">
        <v>93869</v>
      </c>
    </row>
    <row r="490" spans="1:1" x14ac:dyDescent="0.3">
      <c r="A490" s="3">
        <v>83401</v>
      </c>
    </row>
    <row r="491" spans="1:1" x14ac:dyDescent="0.3">
      <c r="A491" s="2">
        <v>63998</v>
      </c>
    </row>
    <row r="492" spans="1:1" x14ac:dyDescent="0.3">
      <c r="A492" s="3">
        <v>63089</v>
      </c>
    </row>
    <row r="493" spans="1:1" x14ac:dyDescent="0.3">
      <c r="A493" s="2">
        <v>72404</v>
      </c>
    </row>
    <row r="494" spans="1:1" x14ac:dyDescent="0.3">
      <c r="A494" s="3">
        <v>77217</v>
      </c>
    </row>
    <row r="495" spans="1:1" x14ac:dyDescent="0.3">
      <c r="A495" s="2">
        <v>52535</v>
      </c>
    </row>
    <row r="496" spans="1:1" x14ac:dyDescent="0.3">
      <c r="A496" s="3">
        <v>74914</v>
      </c>
    </row>
    <row r="497" spans="1:1" x14ac:dyDescent="0.3">
      <c r="A497" s="2">
        <v>60578</v>
      </c>
    </row>
    <row r="498" spans="1:1" x14ac:dyDescent="0.3">
      <c r="A498" s="3">
        <v>52959</v>
      </c>
    </row>
    <row r="499" spans="1:1" x14ac:dyDescent="0.3">
      <c r="A499" s="2">
        <v>53001</v>
      </c>
    </row>
    <row r="500" spans="1:1" x14ac:dyDescent="0.3">
      <c r="A500" s="3">
        <v>63998</v>
      </c>
    </row>
    <row r="501" spans="1:1" x14ac:dyDescent="0.3">
      <c r="A501" s="2">
        <v>60246</v>
      </c>
    </row>
    <row r="502" spans="1:1" x14ac:dyDescent="0.3">
      <c r="A502" s="3">
        <v>53121</v>
      </c>
    </row>
    <row r="503" spans="1:1" x14ac:dyDescent="0.3">
      <c r="A503" s="2">
        <v>60277</v>
      </c>
    </row>
    <row r="504" spans="1:1" x14ac:dyDescent="0.3">
      <c r="A504" s="3">
        <v>90469</v>
      </c>
    </row>
    <row r="505" spans="1:1" x14ac:dyDescent="0.3">
      <c r="A505" s="2">
        <v>61355</v>
      </c>
    </row>
    <row r="506" spans="1:1" x14ac:dyDescent="0.3">
      <c r="A506" s="3">
        <v>84147</v>
      </c>
    </row>
    <row r="507" spans="1:1" x14ac:dyDescent="0.3">
      <c r="A507" s="2">
        <v>54367</v>
      </c>
    </row>
    <row r="508" spans="1:1" x14ac:dyDescent="0.3">
      <c r="A508" s="3">
        <v>71030</v>
      </c>
    </row>
    <row r="509" spans="1:1" x14ac:dyDescent="0.3">
      <c r="A509" s="2">
        <v>53400</v>
      </c>
    </row>
    <row r="510" spans="1:1" x14ac:dyDescent="0.3">
      <c r="A510" s="3">
        <v>63500</v>
      </c>
    </row>
    <row r="511" spans="1:1" x14ac:dyDescent="0.3">
      <c r="A511" s="2">
        <v>72000</v>
      </c>
    </row>
    <row r="512" spans="1:1" x14ac:dyDescent="0.3">
      <c r="A512" s="3">
        <v>83500</v>
      </c>
    </row>
    <row r="513" spans="1:1" x14ac:dyDescent="0.3">
      <c r="A513" s="2">
        <v>74110</v>
      </c>
    </row>
    <row r="514" spans="1:1" x14ac:dyDescent="0.3">
      <c r="A514" s="3">
        <v>91856</v>
      </c>
    </row>
    <row r="515" spans="1:1" x14ac:dyDescent="0.3">
      <c r="A515" s="2">
        <v>91500</v>
      </c>
    </row>
    <row r="516" spans="1:1" x14ac:dyDescent="0.3">
      <c r="A516" s="3">
        <v>94194</v>
      </c>
    </row>
    <row r="517" spans="1:1" x14ac:dyDescent="0.3">
      <c r="A517" s="2">
        <v>80000</v>
      </c>
    </row>
    <row r="518" spans="1:1" x14ac:dyDescent="0.3">
      <c r="A518" s="3">
        <v>29800</v>
      </c>
    </row>
    <row r="519" spans="1:1" x14ac:dyDescent="0.3">
      <c r="A519" s="2">
        <v>31800</v>
      </c>
    </row>
    <row r="520" spans="1:1" x14ac:dyDescent="0.3">
      <c r="A520" s="3">
        <v>33500</v>
      </c>
    </row>
    <row r="521" spans="1:1" x14ac:dyDescent="0.3">
      <c r="A521" s="2">
        <v>29800</v>
      </c>
    </row>
    <row r="522" spans="1:1" x14ac:dyDescent="0.3">
      <c r="A522" s="3">
        <v>38100</v>
      </c>
    </row>
    <row r="523" spans="1:1" x14ac:dyDescent="0.3">
      <c r="A523" s="2">
        <v>55000</v>
      </c>
    </row>
    <row r="524" spans="1:1" x14ac:dyDescent="0.3">
      <c r="A524" s="3">
        <v>35500</v>
      </c>
    </row>
    <row r="525" spans="1:1" x14ac:dyDescent="0.3">
      <c r="A525" s="2">
        <v>39100</v>
      </c>
    </row>
    <row r="526" spans="1:1" x14ac:dyDescent="0.3">
      <c r="A526" s="3">
        <v>77000</v>
      </c>
    </row>
    <row r="527" spans="1:1" x14ac:dyDescent="0.3">
      <c r="A527" s="2">
        <v>33500</v>
      </c>
    </row>
    <row r="528" spans="1:1" x14ac:dyDescent="0.3">
      <c r="A528" s="3">
        <v>30600</v>
      </c>
    </row>
    <row r="529" spans="1:1" x14ac:dyDescent="0.3">
      <c r="A529" s="2">
        <v>38100</v>
      </c>
    </row>
    <row r="530" spans="1:1" x14ac:dyDescent="0.3">
      <c r="A530" s="3">
        <v>55000</v>
      </c>
    </row>
    <row r="531" spans="1:1" x14ac:dyDescent="0.3">
      <c r="A531" s="2">
        <v>39100</v>
      </c>
    </row>
    <row r="532" spans="1:1" x14ac:dyDescent="0.3">
      <c r="A532" s="3">
        <v>45500</v>
      </c>
    </row>
    <row r="533" spans="1:1" x14ac:dyDescent="0.3">
      <c r="A533" s="2">
        <v>31800</v>
      </c>
    </row>
    <row r="534" spans="1:1" x14ac:dyDescent="0.3">
      <c r="A534" s="3">
        <v>35500</v>
      </c>
    </row>
    <row r="535" spans="1:1" x14ac:dyDescent="0.3">
      <c r="A535" s="2">
        <v>30600</v>
      </c>
    </row>
    <row r="536" spans="1:1" x14ac:dyDescent="0.3">
      <c r="A536" s="3">
        <v>29800</v>
      </c>
    </row>
    <row r="537" spans="1:1" x14ac:dyDescent="0.3">
      <c r="A537" s="2">
        <v>33500</v>
      </c>
    </row>
    <row r="538" spans="1:1" x14ac:dyDescent="0.3">
      <c r="A538" s="3">
        <v>80000</v>
      </c>
    </row>
    <row r="539" spans="1:1" x14ac:dyDescent="0.3">
      <c r="A539" s="2">
        <v>45500</v>
      </c>
    </row>
    <row r="540" spans="1:1" x14ac:dyDescent="0.3">
      <c r="A540" s="3">
        <v>30600</v>
      </c>
    </row>
    <row r="541" spans="1:1" x14ac:dyDescent="0.3">
      <c r="A541" s="2">
        <v>35500</v>
      </c>
    </row>
    <row r="542" spans="1:1" x14ac:dyDescent="0.3">
      <c r="A542" s="3">
        <v>31800</v>
      </c>
    </row>
    <row r="543" spans="1:1" x14ac:dyDescent="0.3">
      <c r="A543" s="2">
        <v>55000</v>
      </c>
    </row>
    <row r="544" spans="1:1" x14ac:dyDescent="0.3">
      <c r="A544" s="3">
        <v>38100</v>
      </c>
    </row>
    <row r="545" spans="1:1" x14ac:dyDescent="0.3">
      <c r="A545" s="2">
        <v>45500</v>
      </c>
    </row>
    <row r="546" spans="1:1" x14ac:dyDescent="0.3">
      <c r="A546" s="3">
        <v>39100</v>
      </c>
    </row>
    <row r="547" spans="1:1" x14ac:dyDescent="0.3">
      <c r="A547" s="2">
        <v>29800</v>
      </c>
    </row>
    <row r="548" spans="1:1" x14ac:dyDescent="0.3">
      <c r="A548" s="3">
        <v>33500</v>
      </c>
    </row>
    <row r="549" spans="1:1" x14ac:dyDescent="0.3">
      <c r="A549" s="2">
        <v>80000</v>
      </c>
    </row>
    <row r="550" spans="1:1" x14ac:dyDescent="0.3">
      <c r="A550" s="3">
        <v>35500</v>
      </c>
    </row>
    <row r="551" spans="1:1" x14ac:dyDescent="0.3">
      <c r="A551" s="2">
        <v>30600</v>
      </c>
    </row>
    <row r="552" spans="1:1" x14ac:dyDescent="0.3">
      <c r="A552" s="3">
        <v>55000</v>
      </c>
    </row>
    <row r="553" spans="1:1" x14ac:dyDescent="0.3">
      <c r="A553" s="2">
        <v>39100</v>
      </c>
    </row>
    <row r="554" spans="1:1" x14ac:dyDescent="0.3">
      <c r="A554" s="3">
        <v>31800</v>
      </c>
    </row>
    <row r="555" spans="1:1" x14ac:dyDescent="0.3">
      <c r="A555" s="2">
        <v>38100</v>
      </c>
    </row>
    <row r="556" spans="1:1" x14ac:dyDescent="0.3">
      <c r="A556" s="3">
        <v>33500</v>
      </c>
    </row>
    <row r="557" spans="1:1" x14ac:dyDescent="0.3">
      <c r="A557" s="2">
        <v>45500</v>
      </c>
    </row>
    <row r="558" spans="1:1" x14ac:dyDescent="0.3">
      <c r="A558" s="3">
        <v>30600</v>
      </c>
    </row>
    <row r="559" spans="1:1" x14ac:dyDescent="0.3">
      <c r="A559" s="2">
        <v>29800</v>
      </c>
    </row>
    <row r="560" spans="1:1" x14ac:dyDescent="0.3">
      <c r="A560" s="3">
        <v>35500</v>
      </c>
    </row>
    <row r="561" spans="1:1" x14ac:dyDescent="0.3">
      <c r="A561" s="2">
        <v>39100</v>
      </c>
    </row>
    <row r="562" spans="1:1" x14ac:dyDescent="0.3">
      <c r="A562" s="3">
        <v>31800</v>
      </c>
    </row>
    <row r="563" spans="1:1" x14ac:dyDescent="0.3">
      <c r="A563" s="2">
        <v>77000</v>
      </c>
    </row>
    <row r="564" spans="1:1" x14ac:dyDescent="0.3">
      <c r="A564" s="3">
        <v>38100</v>
      </c>
    </row>
    <row r="565" spans="1:1" x14ac:dyDescent="0.3">
      <c r="A565" s="2">
        <v>55000</v>
      </c>
    </row>
    <row r="566" spans="1:1" x14ac:dyDescent="0.3">
      <c r="A566" s="3">
        <v>45500</v>
      </c>
    </row>
    <row r="567" spans="1:1" x14ac:dyDescent="0.3">
      <c r="A567" s="2">
        <v>31800</v>
      </c>
    </row>
    <row r="568" spans="1:1" x14ac:dyDescent="0.3">
      <c r="A568" s="3">
        <v>77000</v>
      </c>
    </row>
    <row r="569" spans="1:1" x14ac:dyDescent="0.3">
      <c r="A569" s="2">
        <v>29800</v>
      </c>
    </row>
    <row r="570" spans="1:1" x14ac:dyDescent="0.3">
      <c r="A570" s="3">
        <v>33500</v>
      </c>
    </row>
    <row r="571" spans="1:1" x14ac:dyDescent="0.3">
      <c r="A571" s="2">
        <v>31800</v>
      </c>
    </row>
    <row r="572" spans="1:1" x14ac:dyDescent="0.3">
      <c r="A572" s="3">
        <v>30600</v>
      </c>
    </row>
    <row r="573" spans="1:1" x14ac:dyDescent="0.3">
      <c r="A573" s="2">
        <v>77000</v>
      </c>
    </row>
    <row r="574" spans="1:1" x14ac:dyDescent="0.3">
      <c r="A574" s="3">
        <v>35500</v>
      </c>
    </row>
    <row r="575" spans="1:1" x14ac:dyDescent="0.3">
      <c r="A575" s="2">
        <v>55000</v>
      </c>
    </row>
    <row r="576" spans="1:1" x14ac:dyDescent="0.3">
      <c r="A576" s="3">
        <v>39100</v>
      </c>
    </row>
    <row r="577" spans="1:1" x14ac:dyDescent="0.3">
      <c r="A577" s="2">
        <v>54000</v>
      </c>
    </row>
    <row r="578" spans="1:1" x14ac:dyDescent="0.3">
      <c r="A578" s="3">
        <v>76000</v>
      </c>
    </row>
    <row r="579" spans="1:1" x14ac:dyDescent="0.3">
      <c r="A579" s="2">
        <v>45500</v>
      </c>
    </row>
    <row r="580" spans="1:1" x14ac:dyDescent="0.3">
      <c r="A580" s="3">
        <v>80000</v>
      </c>
    </row>
    <row r="581" spans="1:1" x14ac:dyDescent="0.3">
      <c r="A581" s="2">
        <v>62561</v>
      </c>
    </row>
    <row r="582" spans="1:1" x14ac:dyDescent="0.3">
      <c r="A582" s="3">
        <v>30157</v>
      </c>
    </row>
    <row r="583" spans="1:1" x14ac:dyDescent="0.3">
      <c r="A583" s="2">
        <v>33679</v>
      </c>
    </row>
    <row r="584" spans="1:1" x14ac:dyDescent="0.3">
      <c r="A584" s="3">
        <v>32218</v>
      </c>
    </row>
    <row r="585" spans="1:1" x14ac:dyDescent="0.3">
      <c r="A585" s="2">
        <v>34050</v>
      </c>
    </row>
    <row r="586" spans="1:1" x14ac:dyDescent="0.3">
      <c r="A586" s="3">
        <v>25186</v>
      </c>
    </row>
    <row r="587" spans="1:1" x14ac:dyDescent="0.3">
      <c r="A587" s="2">
        <v>52721</v>
      </c>
    </row>
    <row r="588" spans="1:1" x14ac:dyDescent="0.3">
      <c r="A588" s="3">
        <v>28598</v>
      </c>
    </row>
    <row r="589" spans="1:1" x14ac:dyDescent="0.3">
      <c r="A589" s="2">
        <v>33842</v>
      </c>
    </row>
    <row r="590" spans="1:1" x14ac:dyDescent="0.3">
      <c r="A590" s="3">
        <v>31081</v>
      </c>
    </row>
    <row r="591" spans="1:1" x14ac:dyDescent="0.3">
      <c r="A591" s="2">
        <v>32239</v>
      </c>
    </row>
    <row r="592" spans="1:1" x14ac:dyDescent="0.3">
      <c r="A592" s="3">
        <v>27217</v>
      </c>
    </row>
    <row r="593" spans="1:1" x14ac:dyDescent="0.3">
      <c r="A593" s="2">
        <v>55256</v>
      </c>
    </row>
    <row r="594" spans="1:1" x14ac:dyDescent="0.3">
      <c r="A594" s="3">
        <v>48760</v>
      </c>
    </row>
    <row r="595" spans="1:1" x14ac:dyDescent="0.3">
      <c r="A595" s="2">
        <v>30957</v>
      </c>
    </row>
    <row r="596" spans="1:1" x14ac:dyDescent="0.3">
      <c r="A596" s="3">
        <v>37306</v>
      </c>
    </row>
    <row r="597" spans="1:1" x14ac:dyDescent="0.3">
      <c r="A597" s="2">
        <v>35854</v>
      </c>
    </row>
    <row r="598" spans="1:1" x14ac:dyDescent="0.3">
      <c r="A598" s="3">
        <v>43500</v>
      </c>
    </row>
    <row r="599" spans="1:1" x14ac:dyDescent="0.3">
      <c r="A599" s="2">
        <v>52328</v>
      </c>
    </row>
    <row r="600" spans="1:1" x14ac:dyDescent="0.3">
      <c r="A600" s="3">
        <v>38289</v>
      </c>
    </row>
    <row r="601" spans="1:1" x14ac:dyDescent="0.3">
      <c r="A601" s="2">
        <v>36194</v>
      </c>
    </row>
    <row r="602" spans="1:1" x14ac:dyDescent="0.3">
      <c r="A602" s="3">
        <v>35927</v>
      </c>
    </row>
    <row r="603" spans="1:1" x14ac:dyDescent="0.3">
      <c r="A603" s="2">
        <v>24000</v>
      </c>
    </row>
    <row r="604" spans="1:1" x14ac:dyDescent="0.3">
      <c r="A604" s="3">
        <v>47226</v>
      </c>
    </row>
    <row r="605" spans="1:1" x14ac:dyDescent="0.3">
      <c r="A605" s="2">
        <v>36750</v>
      </c>
    </row>
    <row r="606" spans="1:1" x14ac:dyDescent="0.3">
      <c r="A606" s="3">
        <v>36472</v>
      </c>
    </row>
    <row r="607" spans="1:1" x14ac:dyDescent="0.3">
      <c r="A607" s="2">
        <v>42299</v>
      </c>
    </row>
    <row r="608" spans="1:1" x14ac:dyDescent="0.3">
      <c r="A608" s="3">
        <v>66108</v>
      </c>
    </row>
    <row r="609" spans="1:1" x14ac:dyDescent="0.3">
      <c r="A609" s="2">
        <v>45610</v>
      </c>
    </row>
    <row r="610" spans="1:1" x14ac:dyDescent="0.3">
      <c r="A610" s="3">
        <v>60778</v>
      </c>
    </row>
    <row r="611" spans="1:1" x14ac:dyDescent="0.3">
      <c r="A611" s="2">
        <v>31000</v>
      </c>
    </row>
    <row r="612" spans="1:1" x14ac:dyDescent="0.3">
      <c r="A612" s="3">
        <v>39700</v>
      </c>
    </row>
    <row r="613" spans="1:1" x14ac:dyDescent="0.3">
      <c r="A613" s="2">
        <v>48100</v>
      </c>
    </row>
    <row r="614" spans="1:1" x14ac:dyDescent="0.3">
      <c r="A614" s="3">
        <v>33681</v>
      </c>
    </row>
    <row r="615" spans="1:1" x14ac:dyDescent="0.3">
      <c r="A615" s="2">
        <v>65320</v>
      </c>
    </row>
    <row r="616" spans="1:1" x14ac:dyDescent="0.3">
      <c r="A616" s="3">
        <v>47085</v>
      </c>
    </row>
    <row r="617" spans="1:1" x14ac:dyDescent="0.3">
      <c r="A617" s="2">
        <v>45777</v>
      </c>
    </row>
    <row r="618" spans="1:1" x14ac:dyDescent="0.3">
      <c r="A618" s="3">
        <v>44864</v>
      </c>
    </row>
    <row r="619" spans="1:1" x14ac:dyDescent="0.3">
      <c r="A619" s="2">
        <v>30176</v>
      </c>
    </row>
    <row r="620" spans="1:1" x14ac:dyDescent="0.3">
      <c r="A620" s="3">
        <v>31024</v>
      </c>
    </row>
    <row r="621" spans="1:1" x14ac:dyDescent="0.3">
      <c r="A621" s="2">
        <v>38524</v>
      </c>
    </row>
    <row r="622" spans="1:1" x14ac:dyDescent="0.3">
      <c r="A622" s="3">
        <v>43605</v>
      </c>
    </row>
    <row r="623" spans="1:1" x14ac:dyDescent="0.3">
      <c r="A623" s="2">
        <v>65862</v>
      </c>
    </row>
    <row r="624" spans="1:1" x14ac:dyDescent="0.3">
      <c r="A624" s="3">
        <v>39291</v>
      </c>
    </row>
    <row r="625" spans="1:1" x14ac:dyDescent="0.3">
      <c r="A625" s="2">
        <v>45213</v>
      </c>
    </row>
    <row r="626" spans="1:1" x14ac:dyDescent="0.3">
      <c r="A626" s="3">
        <v>50239</v>
      </c>
    </row>
    <row r="627" spans="1:1" x14ac:dyDescent="0.3">
      <c r="A627" s="2">
        <v>26482</v>
      </c>
    </row>
    <row r="628" spans="1:1" x14ac:dyDescent="0.3">
      <c r="A628" s="3">
        <v>46640</v>
      </c>
    </row>
    <row r="629" spans="1:1" x14ac:dyDescent="0.3">
      <c r="A629" s="2">
        <v>40582</v>
      </c>
    </row>
    <row r="630" spans="1:1" x14ac:dyDescent="0.3">
      <c r="A630" s="3">
        <v>25176</v>
      </c>
    </row>
    <row r="631" spans="1:1" x14ac:dyDescent="0.3">
      <c r="A631" s="2">
        <v>38926</v>
      </c>
    </row>
    <row r="632" spans="1:1" x14ac:dyDescent="0.3">
      <c r="A632" s="3">
        <v>39747</v>
      </c>
    </row>
    <row r="633" spans="1:1" x14ac:dyDescent="0.3">
      <c r="A633" s="2">
        <v>40440</v>
      </c>
    </row>
    <row r="634" spans="1:1" x14ac:dyDescent="0.3">
      <c r="A634" s="3">
        <v>36380</v>
      </c>
    </row>
    <row r="635" spans="1:1" x14ac:dyDescent="0.3">
      <c r="A635" s="2">
        <v>45666</v>
      </c>
    </row>
    <row r="636" spans="1:1" x14ac:dyDescent="0.3">
      <c r="A636" s="3">
        <v>38588</v>
      </c>
    </row>
    <row r="637" spans="1:1" x14ac:dyDescent="0.3">
      <c r="A637" s="2">
        <v>47436</v>
      </c>
    </row>
    <row r="638" spans="1:1" x14ac:dyDescent="0.3">
      <c r="A638" s="3">
        <v>37337</v>
      </c>
    </row>
    <row r="639" spans="1:1" x14ac:dyDescent="0.3">
      <c r="A639" s="2">
        <v>44233</v>
      </c>
    </row>
    <row r="640" spans="1:1" x14ac:dyDescent="0.3">
      <c r="A640" s="3">
        <v>42114</v>
      </c>
    </row>
    <row r="641" spans="1:1" x14ac:dyDescent="0.3">
      <c r="A641" s="2">
        <v>65256</v>
      </c>
    </row>
    <row r="642" spans="1:1" x14ac:dyDescent="0.3">
      <c r="A642" s="3">
        <v>61058</v>
      </c>
    </row>
    <row r="643" spans="1:1" x14ac:dyDescent="0.3">
      <c r="A643" s="2">
        <v>63483</v>
      </c>
    </row>
    <row r="644" spans="1:1" x14ac:dyDescent="0.3">
      <c r="A644" s="3">
        <v>69029</v>
      </c>
    </row>
    <row r="645" spans="1:1" x14ac:dyDescent="0.3">
      <c r="A645" s="2">
        <v>66000</v>
      </c>
    </row>
    <row r="646" spans="1:1" x14ac:dyDescent="0.3">
      <c r="A646" s="3">
        <v>52000</v>
      </c>
    </row>
    <row r="647" spans="1:1" x14ac:dyDescent="0.3">
      <c r="A647" s="2">
        <v>48000</v>
      </c>
    </row>
    <row r="648" spans="1:1" x14ac:dyDescent="0.3">
      <c r="A648" s="3">
        <v>62959</v>
      </c>
    </row>
    <row r="649" spans="1:1" x14ac:dyDescent="0.3">
      <c r="A649" s="2">
        <v>49480</v>
      </c>
    </row>
    <row r="650" spans="1:1" x14ac:dyDescent="0.3">
      <c r="A650" s="3">
        <v>43000</v>
      </c>
    </row>
    <row r="651" spans="1:1" x14ac:dyDescent="0.3">
      <c r="A651" s="2">
        <v>41000</v>
      </c>
    </row>
    <row r="652" spans="1:1" x14ac:dyDescent="0.3">
      <c r="A652" s="3">
        <v>45000</v>
      </c>
    </row>
    <row r="653" spans="1:1" x14ac:dyDescent="0.3">
      <c r="A653" s="2">
        <v>46000</v>
      </c>
    </row>
    <row r="654" spans="1:1" x14ac:dyDescent="0.3">
      <c r="A654" s="3">
        <v>52000</v>
      </c>
    </row>
    <row r="655" spans="1:1" x14ac:dyDescent="0.3">
      <c r="A655" s="2">
        <v>43000</v>
      </c>
    </row>
    <row r="656" spans="1:1" x14ac:dyDescent="0.3">
      <c r="A656" s="3">
        <v>48000</v>
      </c>
    </row>
    <row r="657" spans="1:1" x14ac:dyDescent="0.3">
      <c r="A657" s="2">
        <v>52000</v>
      </c>
    </row>
    <row r="658" spans="1:1" x14ac:dyDescent="0.3">
      <c r="A658" s="3">
        <v>72000</v>
      </c>
    </row>
    <row r="659" spans="1:1" x14ac:dyDescent="0.3">
      <c r="A659" s="2">
        <v>43000</v>
      </c>
    </row>
    <row r="660" spans="1:1" x14ac:dyDescent="0.3">
      <c r="A660" s="3">
        <v>66000</v>
      </c>
    </row>
    <row r="661" spans="1:1" x14ac:dyDescent="0.3">
      <c r="A661" s="2">
        <v>65000</v>
      </c>
    </row>
    <row r="662" spans="1:1" x14ac:dyDescent="0.3">
      <c r="A662" s="3">
        <v>50000</v>
      </c>
    </row>
    <row r="663" spans="1:1" x14ac:dyDescent="0.3">
      <c r="A663" s="2">
        <v>41000</v>
      </c>
    </row>
    <row r="664" spans="1:1" x14ac:dyDescent="0.3">
      <c r="A664" s="3">
        <v>72000</v>
      </c>
    </row>
    <row r="665" spans="1:1" x14ac:dyDescent="0.3">
      <c r="A665" s="2">
        <v>52000</v>
      </c>
    </row>
    <row r="666" spans="1:1" x14ac:dyDescent="0.3">
      <c r="A666" s="3">
        <v>52000</v>
      </c>
    </row>
    <row r="667" spans="1:1" x14ac:dyDescent="0.3">
      <c r="A667" s="2">
        <v>43000</v>
      </c>
    </row>
    <row r="668" spans="1:1" x14ac:dyDescent="0.3">
      <c r="A668" s="3">
        <v>48000</v>
      </c>
    </row>
    <row r="669" spans="1:1" x14ac:dyDescent="0.3">
      <c r="A669" s="2">
        <v>45000</v>
      </c>
    </row>
    <row r="670" spans="1:1" x14ac:dyDescent="0.3">
      <c r="A670" s="3">
        <v>46000</v>
      </c>
    </row>
    <row r="671" spans="1:1" x14ac:dyDescent="0.3">
      <c r="A671" s="2">
        <v>41000</v>
      </c>
    </row>
    <row r="672" spans="1:1" x14ac:dyDescent="0.3">
      <c r="A672" s="3">
        <v>66000</v>
      </c>
    </row>
    <row r="673" spans="1:1" x14ac:dyDescent="0.3">
      <c r="A673" s="2">
        <v>43000</v>
      </c>
    </row>
    <row r="674" spans="1:1" x14ac:dyDescent="0.3">
      <c r="A674" s="3">
        <v>65000</v>
      </c>
    </row>
    <row r="675" spans="1:1" x14ac:dyDescent="0.3">
      <c r="A675" s="2">
        <v>50000</v>
      </c>
    </row>
    <row r="676" spans="1:1" x14ac:dyDescent="0.3">
      <c r="A676" s="3">
        <v>52000</v>
      </c>
    </row>
    <row r="677" spans="1:1" x14ac:dyDescent="0.3">
      <c r="A677" s="2">
        <v>72000</v>
      </c>
    </row>
    <row r="678" spans="1:1" x14ac:dyDescent="0.3">
      <c r="A678" s="3">
        <v>43000</v>
      </c>
    </row>
    <row r="679" spans="1:1" x14ac:dyDescent="0.3">
      <c r="A679" s="2">
        <v>45000</v>
      </c>
    </row>
    <row r="680" spans="1:1" x14ac:dyDescent="0.3">
      <c r="A680" s="3">
        <v>46000</v>
      </c>
    </row>
    <row r="681" spans="1:1" x14ac:dyDescent="0.3">
      <c r="A681" s="2">
        <v>38000</v>
      </c>
    </row>
    <row r="682" spans="1:1" x14ac:dyDescent="0.3">
      <c r="A682" s="3">
        <v>52000</v>
      </c>
    </row>
    <row r="683" spans="1:1" x14ac:dyDescent="0.3">
      <c r="A683" s="2">
        <v>48000</v>
      </c>
    </row>
    <row r="684" spans="1:1" x14ac:dyDescent="0.3">
      <c r="A684" s="3">
        <v>66000</v>
      </c>
    </row>
    <row r="685" spans="1:1" x14ac:dyDescent="0.3">
      <c r="A685" s="2">
        <v>50000</v>
      </c>
    </row>
    <row r="686" spans="1:1" x14ac:dyDescent="0.3">
      <c r="A686" s="3">
        <v>41000</v>
      </c>
    </row>
    <row r="687" spans="1:1" x14ac:dyDescent="0.3">
      <c r="A687" s="2">
        <v>65000</v>
      </c>
    </row>
    <row r="688" spans="1:1" x14ac:dyDescent="0.3">
      <c r="A688" s="3">
        <v>52000</v>
      </c>
    </row>
    <row r="689" spans="1:1" x14ac:dyDescent="0.3">
      <c r="A689" s="2">
        <v>72000</v>
      </c>
    </row>
    <row r="690" spans="1:1" x14ac:dyDescent="0.3">
      <c r="A690" s="3">
        <v>46000</v>
      </c>
    </row>
    <row r="691" spans="1:1" x14ac:dyDescent="0.3">
      <c r="A691" s="2">
        <v>45000</v>
      </c>
    </row>
    <row r="692" spans="1:1" x14ac:dyDescent="0.3">
      <c r="A692" s="3">
        <v>43000</v>
      </c>
    </row>
    <row r="693" spans="1:1" x14ac:dyDescent="0.3">
      <c r="A693" s="2">
        <v>66000</v>
      </c>
    </row>
    <row r="694" spans="1:1" x14ac:dyDescent="0.3">
      <c r="A694" s="3">
        <v>43000</v>
      </c>
    </row>
    <row r="695" spans="1:1" x14ac:dyDescent="0.3">
      <c r="A695" s="2">
        <v>52000</v>
      </c>
    </row>
    <row r="696" spans="1:1" x14ac:dyDescent="0.3">
      <c r="A696" s="3">
        <v>41000</v>
      </c>
    </row>
    <row r="697" spans="1:1" x14ac:dyDescent="0.3">
      <c r="A697" s="2">
        <v>46000</v>
      </c>
    </row>
    <row r="698" spans="1:1" x14ac:dyDescent="0.3">
      <c r="A698" s="3">
        <v>45000</v>
      </c>
    </row>
    <row r="699" spans="1:1" x14ac:dyDescent="0.3">
      <c r="A699" s="2">
        <v>65000</v>
      </c>
    </row>
    <row r="700" spans="1:1" x14ac:dyDescent="0.3">
      <c r="A700" s="3">
        <v>43000</v>
      </c>
    </row>
    <row r="701" spans="1:1" x14ac:dyDescent="0.3">
      <c r="A701" s="2">
        <v>72000</v>
      </c>
    </row>
    <row r="702" spans="1:1" x14ac:dyDescent="0.3">
      <c r="A702" s="3">
        <v>50000</v>
      </c>
    </row>
    <row r="703" spans="1:1" x14ac:dyDescent="0.3">
      <c r="A703" s="2">
        <v>52000</v>
      </c>
    </row>
    <row r="704" spans="1:1" x14ac:dyDescent="0.3">
      <c r="A704" s="3">
        <v>48000</v>
      </c>
    </row>
    <row r="705" spans="1:1" x14ac:dyDescent="0.3">
      <c r="A705" s="2">
        <v>65000</v>
      </c>
    </row>
    <row r="706" spans="1:1" x14ac:dyDescent="0.3">
      <c r="A706" s="3">
        <v>66000</v>
      </c>
    </row>
    <row r="707" spans="1:1" x14ac:dyDescent="0.3">
      <c r="A707" s="2">
        <v>52000</v>
      </c>
    </row>
    <row r="708" spans="1:1" x14ac:dyDescent="0.3">
      <c r="A708" s="3">
        <v>69000</v>
      </c>
    </row>
    <row r="709" spans="1:1" x14ac:dyDescent="0.3">
      <c r="A709" s="2">
        <v>84490</v>
      </c>
    </row>
    <row r="710" spans="1:1" x14ac:dyDescent="0.3">
      <c r="A710" s="3">
        <v>64100</v>
      </c>
    </row>
    <row r="711" spans="1:1" x14ac:dyDescent="0.3">
      <c r="A711" s="2">
        <v>31513</v>
      </c>
    </row>
    <row r="712" spans="1:1" x14ac:dyDescent="0.3">
      <c r="A712" s="3">
        <v>55686</v>
      </c>
    </row>
    <row r="713" spans="1:1" x14ac:dyDescent="0.3">
      <c r="A713" s="2">
        <v>38646</v>
      </c>
    </row>
    <row r="714" spans="1:1" x14ac:dyDescent="0.3">
      <c r="A714" s="3">
        <v>30325</v>
      </c>
    </row>
    <row r="715" spans="1:1" x14ac:dyDescent="0.3">
      <c r="A715" s="2">
        <v>38833</v>
      </c>
    </row>
    <row r="716" spans="1:1" x14ac:dyDescent="0.3">
      <c r="A716" s="3">
        <v>62660</v>
      </c>
    </row>
    <row r="717" spans="1:1" x14ac:dyDescent="0.3">
      <c r="A717" s="2">
        <v>83465</v>
      </c>
    </row>
    <row r="718" spans="1:1" x14ac:dyDescent="0.3">
      <c r="A718" s="3">
        <v>30620</v>
      </c>
    </row>
    <row r="719" spans="1:1" x14ac:dyDescent="0.3">
      <c r="A719" s="2">
        <v>62869</v>
      </c>
    </row>
    <row r="720" spans="1:1" x14ac:dyDescent="0.3">
      <c r="A720" s="3">
        <v>23871</v>
      </c>
    </row>
    <row r="721" spans="1:1" x14ac:dyDescent="0.3">
      <c r="A721" s="2">
        <v>37034</v>
      </c>
    </row>
    <row r="722" spans="1:1" x14ac:dyDescent="0.3">
      <c r="A722" s="3">
        <v>54331</v>
      </c>
    </row>
    <row r="723" spans="1:1" x14ac:dyDescent="0.3">
      <c r="A723" s="2">
        <v>32664</v>
      </c>
    </row>
    <row r="724" spans="1:1" x14ac:dyDescent="0.3">
      <c r="A724" s="3">
        <v>62453</v>
      </c>
    </row>
    <row r="725" spans="1:1" x14ac:dyDescent="0.3">
      <c r="A725" s="2">
        <v>42658</v>
      </c>
    </row>
    <row r="726" spans="1:1" x14ac:dyDescent="0.3">
      <c r="A726" s="3">
        <v>82174</v>
      </c>
    </row>
    <row r="727" spans="1:1" x14ac:dyDescent="0.3">
      <c r="A727" s="2">
        <v>31593</v>
      </c>
    </row>
    <row r="728" spans="1:1" x14ac:dyDescent="0.3">
      <c r="A728" s="3">
        <v>35370</v>
      </c>
    </row>
    <row r="729" spans="1:1" x14ac:dyDescent="0.3">
      <c r="A729" s="2">
        <v>38294</v>
      </c>
    </row>
    <row r="730" spans="1:1" x14ac:dyDescent="0.3">
      <c r="A730" s="3">
        <v>45573</v>
      </c>
    </row>
    <row r="731" spans="1:1" x14ac:dyDescent="0.3">
      <c r="A731" s="2">
        <v>64100</v>
      </c>
    </row>
    <row r="732" spans="1:1" x14ac:dyDescent="0.3">
      <c r="A732" s="3">
        <v>62010</v>
      </c>
    </row>
    <row r="733" spans="1:1" x14ac:dyDescent="0.3">
      <c r="A733" s="2">
        <v>34812</v>
      </c>
    </row>
    <row r="734" spans="1:1" x14ac:dyDescent="0.3">
      <c r="A734" s="3">
        <v>38074</v>
      </c>
    </row>
    <row r="735" spans="1:1" x14ac:dyDescent="0.3">
      <c r="A735" s="2">
        <v>26643</v>
      </c>
    </row>
    <row r="736" spans="1:1" x14ac:dyDescent="0.3">
      <c r="A736" s="3">
        <v>38229</v>
      </c>
    </row>
    <row r="737" spans="1:1" x14ac:dyDescent="0.3">
      <c r="A737" s="2">
        <v>84455</v>
      </c>
    </row>
    <row r="738" spans="1:1" x14ac:dyDescent="0.3">
      <c r="A738" s="3">
        <v>63644</v>
      </c>
    </row>
    <row r="739" spans="1:1" x14ac:dyDescent="0.3">
      <c r="A739" s="2">
        <v>34872</v>
      </c>
    </row>
    <row r="740" spans="1:1" x14ac:dyDescent="0.3">
      <c r="A740" s="3">
        <v>54386</v>
      </c>
    </row>
    <row r="741" spans="1:1" x14ac:dyDescent="0.3">
      <c r="A741" s="2">
        <v>33425</v>
      </c>
    </row>
    <row r="742" spans="1:1" x14ac:dyDescent="0.3">
      <c r="A742" s="3">
        <v>39415</v>
      </c>
    </row>
    <row r="743" spans="1:1" x14ac:dyDescent="0.3">
      <c r="A743" s="2">
        <v>61874</v>
      </c>
    </row>
    <row r="744" spans="1:1" x14ac:dyDescent="0.3">
      <c r="A744" s="3">
        <v>38891</v>
      </c>
    </row>
    <row r="745" spans="1:1" x14ac:dyDescent="0.3">
      <c r="A745" s="2">
        <v>36893</v>
      </c>
    </row>
    <row r="746" spans="1:1" x14ac:dyDescent="0.3">
      <c r="A746" s="3">
        <v>35827</v>
      </c>
    </row>
    <row r="747" spans="1:1" x14ac:dyDescent="0.3">
      <c r="A747" s="2">
        <v>83391</v>
      </c>
    </row>
    <row r="748" spans="1:1" x14ac:dyDescent="0.3">
      <c r="A748" s="3">
        <v>37836</v>
      </c>
    </row>
    <row r="749" spans="1:1" x14ac:dyDescent="0.3">
      <c r="A749" s="2">
        <v>53412</v>
      </c>
    </row>
    <row r="750" spans="1:1" x14ac:dyDescent="0.3">
      <c r="A750" s="3">
        <v>34850</v>
      </c>
    </row>
    <row r="751" spans="1:1" x14ac:dyDescent="0.3">
      <c r="A751" s="2">
        <v>27967</v>
      </c>
    </row>
    <row r="752" spans="1:1" x14ac:dyDescent="0.3">
      <c r="A752" s="3">
        <v>63093</v>
      </c>
    </row>
    <row r="753" spans="1:1" x14ac:dyDescent="0.3">
      <c r="A753" s="2">
        <v>62712</v>
      </c>
    </row>
    <row r="754" spans="1:1" x14ac:dyDescent="0.3">
      <c r="A754" s="3">
        <v>34763</v>
      </c>
    </row>
    <row r="755" spans="1:1" x14ac:dyDescent="0.3">
      <c r="A755" s="2">
        <v>41958</v>
      </c>
    </row>
    <row r="756" spans="1:1" x14ac:dyDescent="0.3">
      <c r="A756" s="3">
        <v>28042</v>
      </c>
    </row>
    <row r="757" spans="1:1" x14ac:dyDescent="0.3">
      <c r="A757" s="2">
        <v>30597</v>
      </c>
    </row>
    <row r="758" spans="1:1" x14ac:dyDescent="0.3">
      <c r="A758" s="3">
        <v>34976</v>
      </c>
    </row>
    <row r="759" spans="1:1" x14ac:dyDescent="0.3">
      <c r="A759" s="2">
        <v>40510</v>
      </c>
    </row>
    <row r="760" spans="1:1" x14ac:dyDescent="0.3">
      <c r="A760" s="3">
        <v>84377</v>
      </c>
    </row>
    <row r="761" spans="1:1" x14ac:dyDescent="0.3">
      <c r="A761" s="2">
        <v>61962</v>
      </c>
    </row>
    <row r="762" spans="1:1" x14ac:dyDescent="0.3">
      <c r="A762" s="3">
        <v>54096</v>
      </c>
    </row>
    <row r="763" spans="1:1" x14ac:dyDescent="0.3">
      <c r="A763" s="2">
        <v>36742</v>
      </c>
    </row>
    <row r="764" spans="1:1" x14ac:dyDescent="0.3">
      <c r="A764" s="3">
        <v>62955</v>
      </c>
    </row>
    <row r="765" spans="1:1" x14ac:dyDescent="0.3">
      <c r="A765" s="2">
        <v>40186</v>
      </c>
    </row>
    <row r="766" spans="1:1" x14ac:dyDescent="0.3">
      <c r="A766" s="3">
        <v>84017</v>
      </c>
    </row>
    <row r="767" spans="1:1" x14ac:dyDescent="0.3">
      <c r="A767" s="2">
        <v>64100</v>
      </c>
    </row>
    <row r="768" spans="1:1" x14ac:dyDescent="0.3">
      <c r="A768" s="3">
        <v>55359</v>
      </c>
    </row>
    <row r="769" spans="1:1" x14ac:dyDescent="0.3">
      <c r="A769" s="2">
        <v>62479</v>
      </c>
    </row>
    <row r="770" spans="1:1" x14ac:dyDescent="0.3">
      <c r="A770" s="3">
        <v>60960</v>
      </c>
    </row>
    <row r="771" spans="1:1" x14ac:dyDescent="0.3">
      <c r="A771" s="2">
        <v>36254</v>
      </c>
    </row>
    <row r="772" spans="1:1" x14ac:dyDescent="0.3">
      <c r="A772" s="3">
        <v>84490</v>
      </c>
    </row>
    <row r="773" spans="1:1" x14ac:dyDescent="0.3">
      <c r="A773" s="2">
        <v>62103</v>
      </c>
    </row>
    <row r="774" spans="1:1" x14ac:dyDescent="0.3">
      <c r="A774" s="3">
        <v>39216</v>
      </c>
    </row>
    <row r="775" spans="1:1" x14ac:dyDescent="0.3">
      <c r="A775" s="2">
        <v>48173</v>
      </c>
    </row>
    <row r="776" spans="1:1" x14ac:dyDescent="0.3">
      <c r="A776" s="3">
        <v>40275</v>
      </c>
    </row>
    <row r="777" spans="1:1" x14ac:dyDescent="0.3">
      <c r="A777" s="2">
        <v>57174</v>
      </c>
    </row>
    <row r="778" spans="1:1" x14ac:dyDescent="0.3">
      <c r="A778" s="3">
        <v>58679</v>
      </c>
    </row>
    <row r="779" spans="1:1" x14ac:dyDescent="0.3">
      <c r="A779" s="2">
        <v>39800</v>
      </c>
    </row>
    <row r="780" spans="1:1" x14ac:dyDescent="0.3">
      <c r="A780" s="3">
        <v>40267</v>
      </c>
    </row>
    <row r="781" spans="1:1" x14ac:dyDescent="0.3">
      <c r="A781" s="2">
        <v>68351</v>
      </c>
    </row>
    <row r="782" spans="1:1" x14ac:dyDescent="0.3">
      <c r="A782" s="3">
        <v>43012</v>
      </c>
    </row>
    <row r="783" spans="1:1" x14ac:dyDescent="0.3">
      <c r="A783" s="2">
        <v>74738</v>
      </c>
    </row>
    <row r="784" spans="1:1" x14ac:dyDescent="0.3">
      <c r="A784" s="3">
        <v>51081</v>
      </c>
    </row>
    <row r="785" spans="1:1" x14ac:dyDescent="0.3">
      <c r="A785" s="2">
        <v>39081</v>
      </c>
    </row>
    <row r="786" spans="1:1" x14ac:dyDescent="0.3">
      <c r="A786" s="3">
        <v>39760</v>
      </c>
    </row>
    <row r="787" spans="1:1" x14ac:dyDescent="0.3">
      <c r="A787" s="2">
        <v>56800</v>
      </c>
    </row>
    <row r="788" spans="1:1" x14ac:dyDescent="0.3">
      <c r="A788" s="3">
        <v>60342</v>
      </c>
    </row>
    <row r="789" spans="1:1" x14ac:dyDescent="0.3">
      <c r="A789" s="2">
        <v>37603</v>
      </c>
    </row>
    <row r="790" spans="1:1" x14ac:dyDescent="0.3">
      <c r="A790" s="3">
        <v>42877</v>
      </c>
    </row>
    <row r="791" spans="1:1" x14ac:dyDescent="0.3">
      <c r="A791" s="2">
        <v>74101</v>
      </c>
    </row>
    <row r="792" spans="1:1" x14ac:dyDescent="0.3">
      <c r="A792" s="3">
        <v>39982</v>
      </c>
    </row>
    <row r="793" spans="1:1" x14ac:dyDescent="0.3">
      <c r="A793" s="2">
        <v>68748</v>
      </c>
    </row>
    <row r="794" spans="1:1" x14ac:dyDescent="0.3">
      <c r="A794" s="3">
        <v>62575</v>
      </c>
    </row>
    <row r="795" spans="1:1" x14ac:dyDescent="0.3">
      <c r="A795" s="2">
        <v>39485</v>
      </c>
    </row>
    <row r="796" spans="1:1" x14ac:dyDescent="0.3">
      <c r="A796" s="3">
        <v>40285</v>
      </c>
    </row>
    <row r="797" spans="1:1" x14ac:dyDescent="0.3">
      <c r="A797" s="2">
        <v>51003</v>
      </c>
    </row>
    <row r="798" spans="1:1" x14ac:dyDescent="0.3">
      <c r="A798" s="3">
        <v>39224</v>
      </c>
    </row>
    <row r="799" spans="1:1" x14ac:dyDescent="0.3">
      <c r="A799" s="2">
        <v>57698</v>
      </c>
    </row>
    <row r="800" spans="1:1" x14ac:dyDescent="0.3">
      <c r="A800" s="3">
        <v>59621</v>
      </c>
    </row>
    <row r="801" spans="1:1" x14ac:dyDescent="0.3">
      <c r="A801" s="2">
        <v>40499</v>
      </c>
    </row>
    <row r="802" spans="1:1" x14ac:dyDescent="0.3">
      <c r="A802" s="3">
        <v>73819</v>
      </c>
    </row>
    <row r="803" spans="1:1" x14ac:dyDescent="0.3">
      <c r="A803" s="2">
        <v>42732</v>
      </c>
    </row>
    <row r="804" spans="1:1" x14ac:dyDescent="0.3">
      <c r="A804" s="3">
        <v>40123</v>
      </c>
    </row>
    <row r="805" spans="1:1" x14ac:dyDescent="0.3">
      <c r="A805" s="2">
        <v>39375</v>
      </c>
    </row>
    <row r="806" spans="1:1" x14ac:dyDescent="0.3">
      <c r="A806" s="3">
        <v>62996</v>
      </c>
    </row>
    <row r="807" spans="1:1" x14ac:dyDescent="0.3">
      <c r="A807" s="2">
        <v>69112</v>
      </c>
    </row>
    <row r="808" spans="1:1" x14ac:dyDescent="0.3">
      <c r="A808" s="3">
        <v>41212</v>
      </c>
    </row>
    <row r="809" spans="1:1" x14ac:dyDescent="0.3">
      <c r="A809" s="2">
        <v>39706</v>
      </c>
    </row>
    <row r="810" spans="1:1" x14ac:dyDescent="0.3">
      <c r="A810" s="3">
        <v>57823</v>
      </c>
    </row>
    <row r="811" spans="1:1" x14ac:dyDescent="0.3">
      <c r="A811" s="2">
        <v>40340</v>
      </c>
    </row>
    <row r="812" spans="1:1" x14ac:dyDescent="0.3">
      <c r="A812" s="3">
        <v>59095</v>
      </c>
    </row>
    <row r="813" spans="1:1" x14ac:dyDescent="0.3">
      <c r="A813" s="2">
        <v>43285</v>
      </c>
    </row>
    <row r="814" spans="1:1" x14ac:dyDescent="0.3">
      <c r="A814" s="3">
        <v>48011</v>
      </c>
    </row>
    <row r="815" spans="1:1" x14ac:dyDescent="0.3">
      <c r="A815" s="2">
        <v>40322</v>
      </c>
    </row>
    <row r="816" spans="1:1" x14ac:dyDescent="0.3">
      <c r="A816" s="3">
        <v>73749</v>
      </c>
    </row>
    <row r="817" spans="1:1" x14ac:dyDescent="0.3">
      <c r="A817" s="2">
        <v>41876</v>
      </c>
    </row>
    <row r="818" spans="1:1" x14ac:dyDescent="0.3">
      <c r="A818" s="3">
        <v>67540</v>
      </c>
    </row>
    <row r="819" spans="1:1" x14ac:dyDescent="0.3">
      <c r="A819" s="2">
        <v>61397</v>
      </c>
    </row>
    <row r="820" spans="1:1" x14ac:dyDescent="0.3">
      <c r="A820" s="3">
        <v>39311</v>
      </c>
    </row>
    <row r="821" spans="1:1" x14ac:dyDescent="0.3">
      <c r="A821" s="2">
        <v>57714</v>
      </c>
    </row>
    <row r="822" spans="1:1" x14ac:dyDescent="0.3">
      <c r="A822" s="3">
        <v>73804</v>
      </c>
    </row>
    <row r="823" spans="1:1" x14ac:dyDescent="0.3">
      <c r="A823" s="2">
        <v>67882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4DB2-B884-474E-957C-77DD497557E0}">
  <dimension ref="A2:K26"/>
  <sheetViews>
    <sheetView workbookViewId="0">
      <selection activeCell="P2" sqref="P2"/>
    </sheetView>
  </sheetViews>
  <sheetFormatPr defaultRowHeight="14.4" x14ac:dyDescent="0.3"/>
  <cols>
    <col min="1" max="1" width="12.5546875" bestFit="1" customWidth="1"/>
    <col min="2" max="2" width="17.44140625" bestFit="1" customWidth="1"/>
    <col min="4" max="4" width="14.5546875" customWidth="1"/>
    <col min="5" max="5" width="11.6640625" bestFit="1" customWidth="1"/>
  </cols>
  <sheetData>
    <row r="2" spans="1:11" x14ac:dyDescent="0.3">
      <c r="K2" t="s">
        <v>1167</v>
      </c>
    </row>
    <row r="3" spans="1:11" x14ac:dyDescent="0.3">
      <c r="A3" s="4" t="s">
        <v>1123</v>
      </c>
      <c r="B3" t="s">
        <v>1125</v>
      </c>
      <c r="G3" s="7" t="s">
        <v>1129</v>
      </c>
      <c r="H3" s="7" t="s">
        <v>1128</v>
      </c>
    </row>
    <row r="4" spans="1:11" x14ac:dyDescent="0.3">
      <c r="A4" s="5">
        <v>1930</v>
      </c>
      <c r="B4">
        <v>590549</v>
      </c>
      <c r="D4" s="6" t="s">
        <v>1126</v>
      </c>
      <c r="E4" s="6">
        <f>CORREL(A4:A23,B4:B23)</f>
        <v>0.94719691425141783</v>
      </c>
      <c r="G4" s="8">
        <v>1930</v>
      </c>
      <c r="H4" s="9">
        <v>590549</v>
      </c>
    </row>
    <row r="5" spans="1:11" x14ac:dyDescent="0.3">
      <c r="A5" s="5">
        <v>1934</v>
      </c>
      <c r="B5">
        <v>363000</v>
      </c>
      <c r="D5" s="6" t="s">
        <v>1127</v>
      </c>
      <c r="E5" s="6">
        <f>INTERCEPT(H4:H23,G4:G23)</f>
        <v>-82747402.176788464</v>
      </c>
      <c r="G5" s="8">
        <v>1934</v>
      </c>
      <c r="H5" s="9">
        <v>363000</v>
      </c>
    </row>
    <row r="6" spans="1:11" x14ac:dyDescent="0.3">
      <c r="A6" s="5">
        <v>1938</v>
      </c>
      <c r="B6">
        <v>375700</v>
      </c>
      <c r="D6" s="6" t="s">
        <v>1130</v>
      </c>
      <c r="E6" s="6">
        <f>-SLOPE(H4:H23,G4:G23)</f>
        <v>-42873.661219763249</v>
      </c>
      <c r="G6" s="8">
        <v>1938</v>
      </c>
      <c r="H6" s="9">
        <v>375700</v>
      </c>
    </row>
    <row r="7" spans="1:11" x14ac:dyDescent="0.3">
      <c r="A7" s="5">
        <v>1950</v>
      </c>
      <c r="B7">
        <v>1045246</v>
      </c>
      <c r="G7" s="8">
        <v>1950</v>
      </c>
      <c r="H7" s="9">
        <v>1045246</v>
      </c>
    </row>
    <row r="8" spans="1:11" x14ac:dyDescent="0.3">
      <c r="A8" s="5">
        <v>1954</v>
      </c>
      <c r="B8">
        <v>768607</v>
      </c>
      <c r="G8" s="8">
        <v>1954</v>
      </c>
      <c r="H8" s="9">
        <v>768607</v>
      </c>
    </row>
    <row r="9" spans="1:11" x14ac:dyDescent="0.3">
      <c r="A9" s="5">
        <v>1958</v>
      </c>
      <c r="B9">
        <v>819810</v>
      </c>
      <c r="G9" s="8">
        <v>1958</v>
      </c>
      <c r="H9" s="9">
        <v>819810</v>
      </c>
    </row>
    <row r="10" spans="1:11" x14ac:dyDescent="0.3">
      <c r="A10" s="5">
        <v>1962</v>
      </c>
      <c r="B10">
        <v>893172</v>
      </c>
      <c r="G10" s="8">
        <v>1962</v>
      </c>
      <c r="H10" s="9">
        <v>893172</v>
      </c>
    </row>
    <row r="11" spans="1:11" x14ac:dyDescent="0.3">
      <c r="A11" s="5">
        <v>1966</v>
      </c>
      <c r="B11">
        <v>1563135</v>
      </c>
      <c r="G11" s="8">
        <v>1966</v>
      </c>
      <c r="H11" s="9">
        <v>1563135</v>
      </c>
    </row>
    <row r="12" spans="1:11" x14ac:dyDescent="0.3">
      <c r="A12" s="5">
        <v>1970</v>
      </c>
      <c r="B12">
        <v>1603975</v>
      </c>
      <c r="G12" s="8">
        <v>1970</v>
      </c>
      <c r="H12" s="9">
        <v>1603975</v>
      </c>
    </row>
    <row r="13" spans="1:11" x14ac:dyDescent="0.3">
      <c r="A13" s="5">
        <v>1974</v>
      </c>
      <c r="B13">
        <v>1865753</v>
      </c>
      <c r="G13" s="8">
        <v>1974</v>
      </c>
      <c r="H13" s="9">
        <v>1865753</v>
      </c>
    </row>
    <row r="14" spans="1:11" x14ac:dyDescent="0.3">
      <c r="A14" s="5">
        <v>1978</v>
      </c>
      <c r="B14">
        <v>1545791</v>
      </c>
      <c r="G14" s="8">
        <v>1978</v>
      </c>
      <c r="H14" s="9">
        <v>1545791</v>
      </c>
    </row>
    <row r="15" spans="1:11" x14ac:dyDescent="0.3">
      <c r="A15" s="5">
        <v>1982</v>
      </c>
      <c r="B15">
        <v>2109723</v>
      </c>
      <c r="G15" s="8">
        <v>1982</v>
      </c>
      <c r="H15" s="9">
        <v>2109723</v>
      </c>
    </row>
    <row r="16" spans="1:11" x14ac:dyDescent="0.3">
      <c r="A16" s="5">
        <v>1986</v>
      </c>
      <c r="B16">
        <v>2394031</v>
      </c>
      <c r="G16" s="8">
        <v>1986</v>
      </c>
      <c r="H16" s="9">
        <v>2394031</v>
      </c>
    </row>
    <row r="17" spans="1:8" x14ac:dyDescent="0.3">
      <c r="A17" s="5">
        <v>1990</v>
      </c>
      <c r="B17">
        <v>2516215</v>
      </c>
      <c r="G17" s="8">
        <v>1990</v>
      </c>
      <c r="H17" s="9">
        <v>2516215</v>
      </c>
    </row>
    <row r="18" spans="1:8" x14ac:dyDescent="0.3">
      <c r="A18" s="5">
        <v>1994</v>
      </c>
      <c r="B18">
        <v>3587538</v>
      </c>
      <c r="G18" s="8">
        <v>1994</v>
      </c>
      <c r="H18" s="9">
        <v>3587538</v>
      </c>
    </row>
    <row r="19" spans="1:8" x14ac:dyDescent="0.3">
      <c r="A19" s="5">
        <v>1998</v>
      </c>
      <c r="B19">
        <v>2785100</v>
      </c>
      <c r="G19" s="8">
        <v>1998</v>
      </c>
      <c r="H19" s="9">
        <v>2785100</v>
      </c>
    </row>
    <row r="20" spans="1:8" x14ac:dyDescent="0.3">
      <c r="A20" s="5">
        <v>2002</v>
      </c>
      <c r="B20">
        <v>2705197</v>
      </c>
      <c r="G20" s="8">
        <v>2002</v>
      </c>
      <c r="H20" s="9">
        <v>2705197</v>
      </c>
    </row>
    <row r="21" spans="1:8" x14ac:dyDescent="0.3">
      <c r="A21" s="5">
        <v>2006</v>
      </c>
      <c r="B21">
        <v>3359439</v>
      </c>
      <c r="G21" s="8">
        <v>2006</v>
      </c>
      <c r="H21" s="9">
        <v>3359439</v>
      </c>
    </row>
    <row r="22" spans="1:8" x14ac:dyDescent="0.3">
      <c r="A22" s="5">
        <v>2010</v>
      </c>
      <c r="B22">
        <v>3178856</v>
      </c>
      <c r="G22" s="8">
        <v>2010</v>
      </c>
      <c r="H22" s="9">
        <v>3178856</v>
      </c>
    </row>
    <row r="23" spans="1:8" x14ac:dyDescent="0.3">
      <c r="A23" s="5">
        <v>2014</v>
      </c>
      <c r="B23">
        <v>4319243</v>
      </c>
      <c r="G23" s="8">
        <v>2014</v>
      </c>
      <c r="H23" s="9">
        <v>4319243</v>
      </c>
    </row>
    <row r="24" spans="1:8" x14ac:dyDescent="0.3">
      <c r="A24" s="5" t="s">
        <v>1124</v>
      </c>
      <c r="B24">
        <v>38390080</v>
      </c>
      <c r="G24" s="8">
        <v>2018</v>
      </c>
      <c r="H24" s="9"/>
    </row>
    <row r="25" spans="1:8" x14ac:dyDescent="0.3">
      <c r="G25" s="8">
        <v>2022</v>
      </c>
      <c r="H25" s="9"/>
    </row>
    <row r="26" spans="1:8" x14ac:dyDescent="0.3">
      <c r="G26" s="8">
        <v>2026</v>
      </c>
      <c r="H26" s="9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9C36-70AC-4D66-AD7B-5D0E263476FA}">
  <dimension ref="A1:E852"/>
  <sheetViews>
    <sheetView workbookViewId="0">
      <selection activeCell="J24" sqref="J24"/>
    </sheetView>
  </sheetViews>
  <sheetFormatPr defaultRowHeight="14.4" x14ac:dyDescent="0.3"/>
  <cols>
    <col min="4" max="4" width="16.109375" customWidth="1"/>
  </cols>
  <sheetData>
    <row r="1" spans="1:5" x14ac:dyDescent="0.3">
      <c r="A1" s="2">
        <v>4444</v>
      </c>
    </row>
    <row r="2" spans="1:5" x14ac:dyDescent="0.3">
      <c r="A2" s="3">
        <v>18346</v>
      </c>
    </row>
    <row r="3" spans="1:5" x14ac:dyDescent="0.3">
      <c r="A3" s="2">
        <v>24059</v>
      </c>
      <c r="D3" t="s">
        <v>1168</v>
      </c>
    </row>
    <row r="4" spans="1:5" x14ac:dyDescent="0.3">
      <c r="A4" s="3">
        <v>2549</v>
      </c>
    </row>
    <row r="5" spans="1:5" x14ac:dyDescent="0.3">
      <c r="A5" s="2">
        <v>23409</v>
      </c>
    </row>
    <row r="6" spans="1:5" x14ac:dyDescent="0.3">
      <c r="A6" s="3">
        <v>9249</v>
      </c>
      <c r="D6" s="11" t="s">
        <v>1169</v>
      </c>
      <c r="E6" s="11">
        <f>AVERAGE(A1:A852)</f>
        <v>45164.800000000003</v>
      </c>
    </row>
    <row r="7" spans="1:5" x14ac:dyDescent="0.3">
      <c r="A7" s="2">
        <v>18306</v>
      </c>
    </row>
    <row r="8" spans="1:5" x14ac:dyDescent="0.3">
      <c r="A8" s="3">
        <v>18306</v>
      </c>
      <c r="D8" s="11" t="s">
        <v>1170</v>
      </c>
      <c r="E8" s="11">
        <f>MEDIAN(A1:A852)</f>
        <v>41579.5</v>
      </c>
    </row>
    <row r="9" spans="1:5" x14ac:dyDescent="0.3">
      <c r="A9" s="2">
        <v>57735</v>
      </c>
    </row>
    <row r="10" spans="1:5" x14ac:dyDescent="0.3">
      <c r="A10" s="3">
        <v>2000</v>
      </c>
      <c r="D10" s="11" t="s">
        <v>1171</v>
      </c>
      <c r="E10" s="11">
        <f>_xlfn.MODE.SNGL(A1:A852)</f>
        <v>43000</v>
      </c>
    </row>
    <row r="11" spans="1:5" x14ac:dyDescent="0.3">
      <c r="A11" s="2">
        <v>42100</v>
      </c>
    </row>
    <row r="12" spans="1:5" x14ac:dyDescent="0.3">
      <c r="A12" s="3">
        <v>25466</v>
      </c>
      <c r="D12" s="11" t="s">
        <v>1144</v>
      </c>
      <c r="E12" s="11">
        <f>-SKEW(A1:A852)</f>
        <v>-0.81890222862231421</v>
      </c>
    </row>
    <row r="13" spans="1:5" x14ac:dyDescent="0.3">
      <c r="A13" s="2">
        <v>12000</v>
      </c>
    </row>
    <row r="14" spans="1:5" x14ac:dyDescent="0.3">
      <c r="A14" s="3">
        <v>70022</v>
      </c>
      <c r="D14" s="11" t="s">
        <v>1145</v>
      </c>
      <c r="E14" s="11">
        <f>_xlfn.STDEV.P(A1:A852)</f>
        <v>23471.430329207113</v>
      </c>
    </row>
    <row r="15" spans="1:5" x14ac:dyDescent="0.3">
      <c r="A15" s="2">
        <v>41459</v>
      </c>
    </row>
    <row r="16" spans="1:5" x14ac:dyDescent="0.3">
      <c r="A16" s="3">
        <v>72886</v>
      </c>
    </row>
    <row r="17" spans="1:1" x14ac:dyDescent="0.3">
      <c r="A17" s="2">
        <v>79867</v>
      </c>
    </row>
    <row r="18" spans="1:1" x14ac:dyDescent="0.3">
      <c r="A18" s="3">
        <v>68346</v>
      </c>
    </row>
    <row r="19" spans="1:1" x14ac:dyDescent="0.3">
      <c r="A19" s="2">
        <v>16000</v>
      </c>
    </row>
    <row r="20" spans="1:1" x14ac:dyDescent="0.3">
      <c r="A20" s="3">
        <v>9000</v>
      </c>
    </row>
    <row r="21" spans="1:1" x14ac:dyDescent="0.3">
      <c r="A21" s="2">
        <v>33000</v>
      </c>
    </row>
    <row r="22" spans="1:1" x14ac:dyDescent="0.3">
      <c r="A22" s="3">
        <v>14000</v>
      </c>
    </row>
    <row r="23" spans="1:1" x14ac:dyDescent="0.3">
      <c r="A23" s="2">
        <v>8000</v>
      </c>
    </row>
    <row r="24" spans="1:1" x14ac:dyDescent="0.3">
      <c r="A24" s="3">
        <v>21000</v>
      </c>
    </row>
    <row r="25" spans="1:1" x14ac:dyDescent="0.3">
      <c r="A25" s="2">
        <v>25000</v>
      </c>
    </row>
    <row r="26" spans="1:1" x14ac:dyDescent="0.3">
      <c r="A26" s="3">
        <v>9000</v>
      </c>
    </row>
    <row r="27" spans="1:1" x14ac:dyDescent="0.3">
      <c r="A27" s="2">
        <v>12000</v>
      </c>
    </row>
    <row r="28" spans="1:1" x14ac:dyDescent="0.3">
      <c r="A28" s="3">
        <v>3000</v>
      </c>
    </row>
    <row r="29" spans="1:1" x14ac:dyDescent="0.3">
      <c r="A29" s="2">
        <v>35000</v>
      </c>
    </row>
    <row r="30" spans="1:1" x14ac:dyDescent="0.3">
      <c r="A30" s="3">
        <v>23000</v>
      </c>
    </row>
    <row r="31" spans="1:1" x14ac:dyDescent="0.3">
      <c r="A31" s="2">
        <v>43000</v>
      </c>
    </row>
    <row r="32" spans="1:1" x14ac:dyDescent="0.3">
      <c r="A32" s="3">
        <v>35000</v>
      </c>
    </row>
    <row r="33" spans="1:1" x14ac:dyDescent="0.3">
      <c r="A33" s="2">
        <v>15000</v>
      </c>
    </row>
    <row r="34" spans="1:1" x14ac:dyDescent="0.3">
      <c r="A34" s="3">
        <v>7000</v>
      </c>
    </row>
    <row r="35" spans="1:1" x14ac:dyDescent="0.3">
      <c r="A35" s="2">
        <v>55000</v>
      </c>
    </row>
    <row r="36" spans="1:1" x14ac:dyDescent="0.3">
      <c r="A36" s="3">
        <v>27152</v>
      </c>
    </row>
    <row r="37" spans="1:1" x14ac:dyDescent="0.3">
      <c r="A37" s="2">
        <v>9000</v>
      </c>
    </row>
    <row r="38" spans="1:1" x14ac:dyDescent="0.3">
      <c r="A38" s="3">
        <v>30454</v>
      </c>
    </row>
    <row r="39" spans="1:1" x14ac:dyDescent="0.3">
      <c r="A39" s="2">
        <v>7000</v>
      </c>
    </row>
    <row r="40" spans="1:1" x14ac:dyDescent="0.3">
      <c r="A40" s="3">
        <v>19000</v>
      </c>
    </row>
    <row r="41" spans="1:1" x14ac:dyDescent="0.3">
      <c r="A41" s="2">
        <v>13452</v>
      </c>
    </row>
    <row r="42" spans="1:1" x14ac:dyDescent="0.3">
      <c r="A42" s="3">
        <v>11000</v>
      </c>
    </row>
    <row r="43" spans="1:1" x14ac:dyDescent="0.3">
      <c r="A43" s="2">
        <v>8000</v>
      </c>
    </row>
    <row r="44" spans="1:1" x14ac:dyDescent="0.3">
      <c r="A44" s="3">
        <v>20025</v>
      </c>
    </row>
    <row r="45" spans="1:1" x14ac:dyDescent="0.3">
      <c r="A45" s="2">
        <v>22021</v>
      </c>
    </row>
    <row r="46" spans="1:1" x14ac:dyDescent="0.3">
      <c r="A46" s="3">
        <v>15000</v>
      </c>
    </row>
    <row r="47" spans="1:1" x14ac:dyDescent="0.3">
      <c r="A47" s="2">
        <v>7000</v>
      </c>
    </row>
    <row r="48" spans="1:1" x14ac:dyDescent="0.3">
      <c r="A48" s="3">
        <v>58455</v>
      </c>
    </row>
    <row r="49" spans="1:1" x14ac:dyDescent="0.3">
      <c r="A49" s="2">
        <v>18141</v>
      </c>
    </row>
    <row r="50" spans="1:1" x14ac:dyDescent="0.3">
      <c r="A50" s="3">
        <v>20000</v>
      </c>
    </row>
    <row r="51" spans="1:1" x14ac:dyDescent="0.3">
      <c r="A51" s="2">
        <v>33000</v>
      </c>
    </row>
    <row r="52" spans="1:1" x14ac:dyDescent="0.3">
      <c r="A52" s="3">
        <v>12000</v>
      </c>
    </row>
    <row r="53" spans="1:1" x14ac:dyDescent="0.3">
      <c r="A53" s="2">
        <v>45000</v>
      </c>
    </row>
    <row r="54" spans="1:1" x14ac:dyDescent="0.3">
      <c r="A54" s="3">
        <v>81649</v>
      </c>
    </row>
    <row r="55" spans="1:1" x14ac:dyDescent="0.3">
      <c r="A55" s="2">
        <v>29703</v>
      </c>
    </row>
    <row r="56" spans="1:1" x14ac:dyDescent="0.3">
      <c r="A56" s="3">
        <v>9511</v>
      </c>
    </row>
    <row r="57" spans="1:1" x14ac:dyDescent="0.3">
      <c r="A57" s="2">
        <v>36502</v>
      </c>
    </row>
    <row r="58" spans="1:1" x14ac:dyDescent="0.3">
      <c r="A58" s="3">
        <v>7336</v>
      </c>
    </row>
    <row r="59" spans="1:1" x14ac:dyDescent="0.3">
      <c r="A59" s="2">
        <v>42032</v>
      </c>
    </row>
    <row r="60" spans="1:1" x14ac:dyDescent="0.3">
      <c r="A60" s="3">
        <v>11078</v>
      </c>
    </row>
    <row r="61" spans="1:1" x14ac:dyDescent="0.3">
      <c r="A61" s="2">
        <v>19790</v>
      </c>
    </row>
    <row r="62" spans="1:1" x14ac:dyDescent="0.3">
      <c r="A62" s="3">
        <v>7903</v>
      </c>
    </row>
    <row r="63" spans="1:1" x14ac:dyDescent="0.3">
      <c r="A63" s="2">
        <v>10151</v>
      </c>
    </row>
    <row r="64" spans="1:1" x14ac:dyDescent="0.3">
      <c r="A64" s="3">
        <v>142429</v>
      </c>
    </row>
    <row r="65" spans="1:1" x14ac:dyDescent="0.3">
      <c r="A65" s="2">
        <v>74462</v>
      </c>
    </row>
    <row r="66" spans="1:1" x14ac:dyDescent="0.3">
      <c r="A66" s="3">
        <v>25811</v>
      </c>
    </row>
    <row r="67" spans="1:1" x14ac:dyDescent="0.3">
      <c r="A67" s="2">
        <v>5284</v>
      </c>
    </row>
    <row r="68" spans="1:1" x14ac:dyDescent="0.3">
      <c r="A68" s="3">
        <v>3580</v>
      </c>
    </row>
    <row r="69" spans="1:1" x14ac:dyDescent="0.3">
      <c r="A69" s="2">
        <v>8501</v>
      </c>
    </row>
    <row r="70" spans="1:1" x14ac:dyDescent="0.3">
      <c r="A70" s="3">
        <v>44802</v>
      </c>
    </row>
    <row r="71" spans="1:1" x14ac:dyDescent="0.3">
      <c r="A71" s="2">
        <v>138886</v>
      </c>
    </row>
    <row r="72" spans="1:1" x14ac:dyDescent="0.3">
      <c r="A72" s="3">
        <v>152772</v>
      </c>
    </row>
    <row r="73" spans="1:1" x14ac:dyDescent="0.3">
      <c r="A73" s="2">
        <v>7987</v>
      </c>
    </row>
    <row r="74" spans="1:1" x14ac:dyDescent="0.3">
      <c r="A74" s="3">
        <v>11227</v>
      </c>
    </row>
    <row r="75" spans="1:1" x14ac:dyDescent="0.3">
      <c r="A75" s="2">
        <v>173850</v>
      </c>
    </row>
    <row r="76" spans="1:1" x14ac:dyDescent="0.3">
      <c r="A76" s="3">
        <v>20500</v>
      </c>
    </row>
    <row r="77" spans="1:1" x14ac:dyDescent="0.3">
      <c r="A77" s="2">
        <v>25000</v>
      </c>
    </row>
    <row r="78" spans="1:1" x14ac:dyDescent="0.3">
      <c r="A78" s="3">
        <v>13470</v>
      </c>
    </row>
    <row r="79" spans="1:1" x14ac:dyDescent="0.3">
      <c r="A79" s="2">
        <v>16000</v>
      </c>
    </row>
    <row r="80" spans="1:1" x14ac:dyDescent="0.3">
      <c r="A80" s="3">
        <v>28000</v>
      </c>
    </row>
    <row r="81" spans="1:1" x14ac:dyDescent="0.3">
      <c r="A81" s="2">
        <v>13000</v>
      </c>
    </row>
    <row r="82" spans="1:1" x14ac:dyDescent="0.3">
      <c r="A82" s="3">
        <v>14000</v>
      </c>
    </row>
    <row r="83" spans="1:1" x14ac:dyDescent="0.3">
      <c r="A83" s="2">
        <v>43000</v>
      </c>
    </row>
    <row r="84" spans="1:1" x14ac:dyDescent="0.3">
      <c r="A84" s="3">
        <v>34000</v>
      </c>
    </row>
    <row r="85" spans="1:1" x14ac:dyDescent="0.3">
      <c r="A85" s="2">
        <v>26000</v>
      </c>
    </row>
    <row r="86" spans="1:1" x14ac:dyDescent="0.3">
      <c r="A86" s="3">
        <v>19000</v>
      </c>
    </row>
    <row r="87" spans="1:1" x14ac:dyDescent="0.3">
      <c r="A87" s="2">
        <v>24637</v>
      </c>
    </row>
    <row r="88" spans="1:1" x14ac:dyDescent="0.3">
      <c r="A88" s="3">
        <v>56000</v>
      </c>
    </row>
    <row r="89" spans="1:1" x14ac:dyDescent="0.3">
      <c r="A89" s="2">
        <v>4000</v>
      </c>
    </row>
    <row r="90" spans="1:1" x14ac:dyDescent="0.3">
      <c r="A90" s="3">
        <v>43500</v>
      </c>
    </row>
    <row r="91" spans="1:1" x14ac:dyDescent="0.3">
      <c r="A91" s="2">
        <v>24000</v>
      </c>
    </row>
    <row r="92" spans="1:1" x14ac:dyDescent="0.3">
      <c r="A92" s="3">
        <v>17000</v>
      </c>
    </row>
    <row r="93" spans="1:1" x14ac:dyDescent="0.3">
      <c r="A93" s="2">
        <v>30000</v>
      </c>
    </row>
    <row r="94" spans="1:1" x14ac:dyDescent="0.3">
      <c r="A94" s="3">
        <v>28000</v>
      </c>
    </row>
    <row r="95" spans="1:1" x14ac:dyDescent="0.3">
      <c r="A95" s="2">
        <v>35000</v>
      </c>
    </row>
    <row r="96" spans="1:1" x14ac:dyDescent="0.3">
      <c r="A96" s="3">
        <v>17000</v>
      </c>
    </row>
    <row r="97" spans="1:1" x14ac:dyDescent="0.3">
      <c r="A97" s="2">
        <v>40000</v>
      </c>
    </row>
    <row r="98" spans="1:1" x14ac:dyDescent="0.3">
      <c r="A98" s="3">
        <v>58000</v>
      </c>
    </row>
    <row r="99" spans="1:1" x14ac:dyDescent="0.3">
      <c r="A99" s="2">
        <v>45000</v>
      </c>
    </row>
    <row r="100" spans="1:1" x14ac:dyDescent="0.3">
      <c r="A100" s="3">
        <v>32000</v>
      </c>
    </row>
    <row r="101" spans="1:1" x14ac:dyDescent="0.3">
      <c r="A101" s="2">
        <v>62500</v>
      </c>
    </row>
    <row r="102" spans="1:1" x14ac:dyDescent="0.3">
      <c r="A102" s="3">
        <v>34107</v>
      </c>
    </row>
    <row r="103" spans="1:1" x14ac:dyDescent="0.3">
      <c r="A103" s="2">
        <v>49348</v>
      </c>
    </row>
    <row r="104" spans="1:1" x14ac:dyDescent="0.3">
      <c r="A104" s="3">
        <v>31156</v>
      </c>
    </row>
    <row r="105" spans="1:1" x14ac:dyDescent="0.3">
      <c r="A105" s="2">
        <v>15343</v>
      </c>
    </row>
    <row r="106" spans="1:1" x14ac:dyDescent="0.3">
      <c r="A106" s="3">
        <v>16518</v>
      </c>
    </row>
    <row r="107" spans="1:1" x14ac:dyDescent="0.3">
      <c r="A107" s="2">
        <v>9591</v>
      </c>
    </row>
    <row r="108" spans="1:1" x14ac:dyDescent="0.3">
      <c r="A108" s="3">
        <v>17788</v>
      </c>
    </row>
    <row r="109" spans="1:1" x14ac:dyDescent="0.3">
      <c r="A109" s="2">
        <v>10647</v>
      </c>
    </row>
    <row r="110" spans="1:1" x14ac:dyDescent="0.3">
      <c r="A110" s="3">
        <v>40895</v>
      </c>
    </row>
    <row r="111" spans="1:1" x14ac:dyDescent="0.3">
      <c r="A111" s="2">
        <v>15150</v>
      </c>
    </row>
    <row r="112" spans="1:1" x14ac:dyDescent="0.3">
      <c r="A112" s="3">
        <v>11665</v>
      </c>
    </row>
    <row r="113" spans="1:1" x14ac:dyDescent="0.3">
      <c r="A113" s="2">
        <v>12217</v>
      </c>
    </row>
    <row r="114" spans="1:1" x14ac:dyDescent="0.3">
      <c r="A114" s="3">
        <v>21239</v>
      </c>
    </row>
    <row r="115" spans="1:1" x14ac:dyDescent="0.3">
      <c r="A115" s="2">
        <v>25000</v>
      </c>
    </row>
    <row r="116" spans="1:1" x14ac:dyDescent="0.3">
      <c r="A116" s="3">
        <v>14174</v>
      </c>
    </row>
    <row r="117" spans="1:1" x14ac:dyDescent="0.3">
      <c r="A117" s="2">
        <v>38850</v>
      </c>
    </row>
    <row r="118" spans="1:1" x14ac:dyDescent="0.3">
      <c r="A118" s="3">
        <v>30287</v>
      </c>
    </row>
    <row r="119" spans="1:1" x14ac:dyDescent="0.3">
      <c r="A119" s="2">
        <v>50928</v>
      </c>
    </row>
    <row r="120" spans="1:1" x14ac:dyDescent="0.3">
      <c r="A120" s="3">
        <v>21990</v>
      </c>
    </row>
    <row r="121" spans="1:1" x14ac:dyDescent="0.3">
      <c r="A121" s="2">
        <v>13300</v>
      </c>
    </row>
    <row r="122" spans="1:1" x14ac:dyDescent="0.3">
      <c r="A122" s="3">
        <v>13103</v>
      </c>
    </row>
    <row r="123" spans="1:1" x14ac:dyDescent="0.3">
      <c r="A123" s="2">
        <v>13554</v>
      </c>
    </row>
    <row r="124" spans="1:1" x14ac:dyDescent="0.3">
      <c r="A124" s="3">
        <v>15872</v>
      </c>
    </row>
    <row r="125" spans="1:1" x14ac:dyDescent="0.3">
      <c r="A125" s="2">
        <v>16418</v>
      </c>
    </row>
    <row r="126" spans="1:1" x14ac:dyDescent="0.3">
      <c r="A126" s="3">
        <v>23182</v>
      </c>
    </row>
    <row r="127" spans="1:1" x14ac:dyDescent="0.3">
      <c r="A127" s="2">
        <v>6196</v>
      </c>
    </row>
    <row r="128" spans="1:1" x14ac:dyDescent="0.3">
      <c r="A128" s="3">
        <v>2823</v>
      </c>
    </row>
    <row r="129" spans="1:1" x14ac:dyDescent="0.3">
      <c r="A129" s="2">
        <v>25923</v>
      </c>
    </row>
    <row r="130" spans="1:1" x14ac:dyDescent="0.3">
      <c r="A130" s="3">
        <v>20055</v>
      </c>
    </row>
    <row r="131" spans="1:1" x14ac:dyDescent="0.3">
      <c r="A131" s="2">
        <v>31900</v>
      </c>
    </row>
    <row r="132" spans="1:1" x14ac:dyDescent="0.3">
      <c r="A132" s="3">
        <v>11800</v>
      </c>
    </row>
    <row r="133" spans="1:1" x14ac:dyDescent="0.3">
      <c r="A133" s="2">
        <v>49471</v>
      </c>
    </row>
    <row r="134" spans="1:1" x14ac:dyDescent="0.3">
      <c r="A134" s="3">
        <v>27100</v>
      </c>
    </row>
    <row r="135" spans="1:1" x14ac:dyDescent="0.3">
      <c r="A135" s="2">
        <v>32483</v>
      </c>
    </row>
    <row r="136" spans="1:1" x14ac:dyDescent="0.3">
      <c r="A136" s="3">
        <v>49737</v>
      </c>
    </row>
    <row r="137" spans="1:1" x14ac:dyDescent="0.3">
      <c r="A137" s="2">
        <v>7908</v>
      </c>
    </row>
    <row r="138" spans="1:1" x14ac:dyDescent="0.3">
      <c r="A138" s="3">
        <v>10484</v>
      </c>
    </row>
    <row r="139" spans="1:1" x14ac:dyDescent="0.3">
      <c r="A139" s="2">
        <v>7134</v>
      </c>
    </row>
    <row r="140" spans="1:1" x14ac:dyDescent="0.3">
      <c r="A140" s="3">
        <v>65006</v>
      </c>
    </row>
    <row r="141" spans="1:1" x14ac:dyDescent="0.3">
      <c r="A141" s="2">
        <v>9622</v>
      </c>
    </row>
    <row r="142" spans="1:1" x14ac:dyDescent="0.3">
      <c r="A142" s="3">
        <v>12700</v>
      </c>
    </row>
    <row r="143" spans="1:1" x14ac:dyDescent="0.3">
      <c r="A143" s="2">
        <v>7938</v>
      </c>
    </row>
    <row r="144" spans="1:1" x14ac:dyDescent="0.3">
      <c r="A144" s="3">
        <v>65440</v>
      </c>
    </row>
    <row r="145" spans="1:1" x14ac:dyDescent="0.3">
      <c r="A145" s="2">
        <v>8829</v>
      </c>
    </row>
    <row r="146" spans="1:1" x14ac:dyDescent="0.3">
      <c r="A146" s="3">
        <v>14903</v>
      </c>
    </row>
    <row r="147" spans="1:1" x14ac:dyDescent="0.3">
      <c r="A147" s="2">
        <v>9794</v>
      </c>
    </row>
    <row r="148" spans="1:1" x14ac:dyDescent="0.3">
      <c r="A148" s="3">
        <v>66057</v>
      </c>
    </row>
    <row r="149" spans="1:1" x14ac:dyDescent="0.3">
      <c r="A149" s="2">
        <v>8040</v>
      </c>
    </row>
    <row r="150" spans="1:1" x14ac:dyDescent="0.3">
      <c r="A150" s="3">
        <v>11875</v>
      </c>
    </row>
    <row r="151" spans="1:1" x14ac:dyDescent="0.3">
      <c r="A151" s="2">
        <v>7442</v>
      </c>
    </row>
    <row r="152" spans="1:1" x14ac:dyDescent="0.3">
      <c r="A152" s="3">
        <v>64922</v>
      </c>
    </row>
    <row r="153" spans="1:1" x14ac:dyDescent="0.3">
      <c r="A153" s="2">
        <v>9973</v>
      </c>
    </row>
    <row r="154" spans="1:1" x14ac:dyDescent="0.3">
      <c r="A154" s="3">
        <v>18715</v>
      </c>
    </row>
    <row r="155" spans="1:1" x14ac:dyDescent="0.3">
      <c r="A155" s="2">
        <v>7945</v>
      </c>
    </row>
    <row r="156" spans="1:1" x14ac:dyDescent="0.3">
      <c r="A156" s="3">
        <v>67224</v>
      </c>
    </row>
    <row r="157" spans="1:1" x14ac:dyDescent="0.3">
      <c r="A157" s="2">
        <v>7167</v>
      </c>
    </row>
    <row r="158" spans="1:1" x14ac:dyDescent="0.3">
      <c r="A158" s="3">
        <v>10648</v>
      </c>
    </row>
    <row r="159" spans="1:1" x14ac:dyDescent="0.3">
      <c r="A159" s="2">
        <v>5700</v>
      </c>
    </row>
    <row r="160" spans="1:1" x14ac:dyDescent="0.3">
      <c r="A160" s="3">
        <v>59828</v>
      </c>
    </row>
    <row r="161" spans="1:1" x14ac:dyDescent="0.3">
      <c r="A161" s="2">
        <v>17268</v>
      </c>
    </row>
    <row r="162" spans="1:1" x14ac:dyDescent="0.3">
      <c r="A162" s="3">
        <v>17736</v>
      </c>
    </row>
    <row r="163" spans="1:1" x14ac:dyDescent="0.3">
      <c r="A163" s="2">
        <v>11690</v>
      </c>
    </row>
    <row r="164" spans="1:1" x14ac:dyDescent="0.3">
      <c r="A164" s="3">
        <v>63324</v>
      </c>
    </row>
    <row r="165" spans="1:1" x14ac:dyDescent="0.3">
      <c r="A165" s="2">
        <v>5890</v>
      </c>
    </row>
    <row r="166" spans="1:1" x14ac:dyDescent="0.3">
      <c r="A166" s="3">
        <v>76594</v>
      </c>
    </row>
    <row r="167" spans="1:1" x14ac:dyDescent="0.3">
      <c r="A167" s="2">
        <v>66697</v>
      </c>
    </row>
    <row r="168" spans="1:1" x14ac:dyDescent="0.3">
      <c r="A168" s="3">
        <v>68679</v>
      </c>
    </row>
    <row r="169" spans="1:1" x14ac:dyDescent="0.3">
      <c r="A169" s="2">
        <v>87148</v>
      </c>
    </row>
    <row r="170" spans="1:1" x14ac:dyDescent="0.3">
      <c r="A170" s="3">
        <v>36127</v>
      </c>
    </row>
    <row r="171" spans="1:1" x14ac:dyDescent="0.3">
      <c r="A171" s="2">
        <v>47308</v>
      </c>
    </row>
    <row r="172" spans="1:1" x14ac:dyDescent="0.3">
      <c r="A172" s="3">
        <v>23006</v>
      </c>
    </row>
    <row r="173" spans="1:1" x14ac:dyDescent="0.3">
      <c r="A173" s="2">
        <v>69237</v>
      </c>
    </row>
    <row r="174" spans="1:1" x14ac:dyDescent="0.3">
      <c r="A174" s="3">
        <v>29886</v>
      </c>
    </row>
    <row r="175" spans="1:1" x14ac:dyDescent="0.3">
      <c r="A175" s="2">
        <v>42738</v>
      </c>
    </row>
    <row r="176" spans="1:1" x14ac:dyDescent="0.3">
      <c r="A176" s="3">
        <v>27199</v>
      </c>
    </row>
    <row r="177" spans="1:1" x14ac:dyDescent="0.3">
      <c r="A177" s="2">
        <v>45662</v>
      </c>
    </row>
    <row r="178" spans="1:1" x14ac:dyDescent="0.3">
      <c r="A178" s="3">
        <v>32028</v>
      </c>
    </row>
    <row r="179" spans="1:1" x14ac:dyDescent="0.3">
      <c r="A179" s="2">
        <v>51387</v>
      </c>
    </row>
    <row r="180" spans="1:1" x14ac:dyDescent="0.3">
      <c r="A180" s="3">
        <v>13792</v>
      </c>
    </row>
    <row r="181" spans="1:1" x14ac:dyDescent="0.3">
      <c r="A181" s="2">
        <v>25438</v>
      </c>
    </row>
    <row r="182" spans="1:1" x14ac:dyDescent="0.3">
      <c r="A182" s="3">
        <v>46587</v>
      </c>
    </row>
    <row r="183" spans="1:1" x14ac:dyDescent="0.3">
      <c r="A183" s="2">
        <v>27793</v>
      </c>
    </row>
    <row r="184" spans="1:1" x14ac:dyDescent="0.3">
      <c r="A184" s="3">
        <v>92570</v>
      </c>
    </row>
    <row r="185" spans="1:1" x14ac:dyDescent="0.3">
      <c r="A185" s="2">
        <v>61112</v>
      </c>
    </row>
    <row r="186" spans="1:1" x14ac:dyDescent="0.3">
      <c r="A186" s="3">
        <v>32127</v>
      </c>
    </row>
    <row r="187" spans="1:1" x14ac:dyDescent="0.3">
      <c r="A187" s="2">
        <v>58479</v>
      </c>
    </row>
    <row r="188" spans="1:1" x14ac:dyDescent="0.3">
      <c r="A188" s="3">
        <v>17829</v>
      </c>
    </row>
    <row r="189" spans="1:1" x14ac:dyDescent="0.3">
      <c r="A189" s="2">
        <v>98270</v>
      </c>
    </row>
    <row r="190" spans="1:1" x14ac:dyDescent="0.3">
      <c r="A190" s="3">
        <v>24129</v>
      </c>
    </row>
    <row r="191" spans="1:1" x14ac:dyDescent="0.3">
      <c r="A191" s="2">
        <v>42187</v>
      </c>
    </row>
    <row r="192" spans="1:1" x14ac:dyDescent="0.3">
      <c r="A192" s="3">
        <v>16027</v>
      </c>
    </row>
    <row r="193" spans="1:1" x14ac:dyDescent="0.3">
      <c r="A193" s="2">
        <v>90584</v>
      </c>
    </row>
    <row r="194" spans="1:1" x14ac:dyDescent="0.3">
      <c r="A194" s="3">
        <v>40007</v>
      </c>
    </row>
    <row r="195" spans="1:1" x14ac:dyDescent="0.3">
      <c r="A195" s="2">
        <v>26844</v>
      </c>
    </row>
    <row r="196" spans="1:1" x14ac:dyDescent="0.3">
      <c r="A196" s="3">
        <v>40248</v>
      </c>
    </row>
    <row r="197" spans="1:1" x14ac:dyDescent="0.3">
      <c r="A197" s="2">
        <v>38273</v>
      </c>
    </row>
    <row r="198" spans="1:1" x14ac:dyDescent="0.3">
      <c r="A198" s="3">
        <v>94493</v>
      </c>
    </row>
    <row r="199" spans="1:1" x14ac:dyDescent="0.3">
      <c r="A199" s="2">
        <v>87696</v>
      </c>
    </row>
    <row r="200" spans="1:1" x14ac:dyDescent="0.3">
      <c r="A200" s="3">
        <v>96924</v>
      </c>
    </row>
    <row r="201" spans="1:1" x14ac:dyDescent="0.3">
      <c r="A201" s="2">
        <v>107160</v>
      </c>
    </row>
    <row r="202" spans="1:1" x14ac:dyDescent="0.3">
      <c r="A202" s="3">
        <v>20654</v>
      </c>
    </row>
    <row r="203" spans="1:1" x14ac:dyDescent="0.3">
      <c r="A203" s="2">
        <v>13765</v>
      </c>
    </row>
    <row r="204" spans="1:1" x14ac:dyDescent="0.3">
      <c r="A204" s="3">
        <v>50560</v>
      </c>
    </row>
    <row r="205" spans="1:1" x14ac:dyDescent="0.3">
      <c r="A205" s="2">
        <v>13433</v>
      </c>
    </row>
    <row r="206" spans="1:1" x14ac:dyDescent="0.3">
      <c r="A206" s="3">
        <v>12942</v>
      </c>
    </row>
    <row r="207" spans="1:1" x14ac:dyDescent="0.3">
      <c r="A207" s="2">
        <v>52897</v>
      </c>
    </row>
    <row r="208" spans="1:1" x14ac:dyDescent="0.3">
      <c r="A208" s="3">
        <v>92205</v>
      </c>
    </row>
    <row r="209" spans="1:1" x14ac:dyDescent="0.3">
      <c r="A209" s="2">
        <v>29968</v>
      </c>
    </row>
    <row r="210" spans="1:1" x14ac:dyDescent="0.3">
      <c r="A210" s="3">
        <v>13537</v>
      </c>
    </row>
    <row r="211" spans="1:1" x14ac:dyDescent="0.3">
      <c r="A211" s="2">
        <v>56818</v>
      </c>
    </row>
    <row r="212" spans="1:1" x14ac:dyDescent="0.3">
      <c r="A212" s="3">
        <v>95261</v>
      </c>
    </row>
    <row r="213" spans="1:1" x14ac:dyDescent="0.3">
      <c r="A213" s="2">
        <v>9624</v>
      </c>
    </row>
    <row r="214" spans="1:1" x14ac:dyDescent="0.3">
      <c r="A214" s="3">
        <v>12710</v>
      </c>
    </row>
    <row r="215" spans="1:1" x14ac:dyDescent="0.3">
      <c r="A215" s="2">
        <v>66843</v>
      </c>
    </row>
    <row r="216" spans="1:1" x14ac:dyDescent="0.3">
      <c r="A216" s="3">
        <v>103058</v>
      </c>
    </row>
    <row r="217" spans="1:1" x14ac:dyDescent="0.3">
      <c r="A217" s="2">
        <v>18163</v>
      </c>
    </row>
    <row r="218" spans="1:1" x14ac:dyDescent="0.3">
      <c r="A218" s="3">
        <v>17875</v>
      </c>
    </row>
    <row r="219" spans="1:1" x14ac:dyDescent="0.3">
      <c r="A219" s="2">
        <v>50804</v>
      </c>
    </row>
    <row r="220" spans="1:1" x14ac:dyDescent="0.3">
      <c r="A220" s="3">
        <v>89979</v>
      </c>
    </row>
    <row r="221" spans="1:1" x14ac:dyDescent="0.3">
      <c r="A221" s="2">
        <v>9890</v>
      </c>
    </row>
    <row r="222" spans="1:1" x14ac:dyDescent="0.3">
      <c r="A222" s="3">
        <v>12299</v>
      </c>
    </row>
    <row r="223" spans="1:1" x14ac:dyDescent="0.3">
      <c r="A223" s="2">
        <v>49292</v>
      </c>
    </row>
    <row r="224" spans="1:1" x14ac:dyDescent="0.3">
      <c r="A224" s="3">
        <v>108192</v>
      </c>
    </row>
    <row r="225" spans="1:1" x14ac:dyDescent="0.3">
      <c r="A225" s="2">
        <v>26851</v>
      </c>
    </row>
    <row r="226" spans="1:1" x14ac:dyDescent="0.3">
      <c r="A226" s="3">
        <v>23357</v>
      </c>
    </row>
    <row r="227" spans="1:1" x14ac:dyDescent="0.3">
      <c r="A227" s="2">
        <v>54233</v>
      </c>
    </row>
    <row r="228" spans="1:1" x14ac:dyDescent="0.3">
      <c r="A228" s="3">
        <v>26085</v>
      </c>
    </row>
    <row r="229" spans="1:1" x14ac:dyDescent="0.3">
      <c r="A229" s="2">
        <v>51261</v>
      </c>
    </row>
    <row r="230" spans="1:1" x14ac:dyDescent="0.3">
      <c r="A230" s="3">
        <v>102444</v>
      </c>
    </row>
    <row r="231" spans="1:1" x14ac:dyDescent="0.3">
      <c r="A231" s="2">
        <v>104403</v>
      </c>
    </row>
    <row r="232" spans="1:1" x14ac:dyDescent="0.3">
      <c r="A232" s="3">
        <v>107412</v>
      </c>
    </row>
    <row r="233" spans="1:1" x14ac:dyDescent="0.3">
      <c r="A233" s="2">
        <v>62000</v>
      </c>
    </row>
    <row r="234" spans="1:1" x14ac:dyDescent="0.3">
      <c r="A234" s="3">
        <v>81100</v>
      </c>
    </row>
    <row r="235" spans="1:1" x14ac:dyDescent="0.3">
      <c r="A235" s="2">
        <v>17000</v>
      </c>
    </row>
    <row r="236" spans="1:1" x14ac:dyDescent="0.3">
      <c r="A236" s="3">
        <v>27000</v>
      </c>
    </row>
    <row r="237" spans="1:1" x14ac:dyDescent="0.3">
      <c r="A237" s="2">
        <v>55100</v>
      </c>
    </row>
    <row r="238" spans="1:1" x14ac:dyDescent="0.3">
      <c r="A238" s="3">
        <v>23800</v>
      </c>
    </row>
    <row r="239" spans="1:1" x14ac:dyDescent="0.3">
      <c r="A239" s="2">
        <v>53000</v>
      </c>
    </row>
    <row r="240" spans="1:1" x14ac:dyDescent="0.3">
      <c r="A240" s="3">
        <v>32700</v>
      </c>
    </row>
    <row r="241" spans="1:1" x14ac:dyDescent="0.3">
      <c r="A241" s="2">
        <v>53300</v>
      </c>
    </row>
    <row r="242" spans="1:1" x14ac:dyDescent="0.3">
      <c r="A242" s="3">
        <v>62000</v>
      </c>
    </row>
    <row r="243" spans="1:1" x14ac:dyDescent="0.3">
      <c r="A243" s="2">
        <v>28300</v>
      </c>
    </row>
    <row r="244" spans="1:1" x14ac:dyDescent="0.3">
      <c r="A244" s="3">
        <v>31700</v>
      </c>
    </row>
    <row r="245" spans="1:1" x14ac:dyDescent="0.3">
      <c r="A245" s="2">
        <v>53700</v>
      </c>
    </row>
    <row r="246" spans="1:1" x14ac:dyDescent="0.3">
      <c r="A246" s="3">
        <v>13400</v>
      </c>
    </row>
    <row r="247" spans="1:1" x14ac:dyDescent="0.3">
      <c r="A247" s="2">
        <v>25300</v>
      </c>
    </row>
    <row r="248" spans="1:1" x14ac:dyDescent="0.3">
      <c r="A248" s="3">
        <v>70100</v>
      </c>
    </row>
    <row r="249" spans="1:1" x14ac:dyDescent="0.3">
      <c r="A249" s="2">
        <v>56000</v>
      </c>
    </row>
    <row r="250" spans="1:1" x14ac:dyDescent="0.3">
      <c r="A250" s="3">
        <v>17400</v>
      </c>
    </row>
    <row r="251" spans="1:1" x14ac:dyDescent="0.3">
      <c r="A251" s="2">
        <v>36200</v>
      </c>
    </row>
    <row r="252" spans="1:1" x14ac:dyDescent="0.3">
      <c r="A252" s="3">
        <v>60200</v>
      </c>
    </row>
    <row r="253" spans="1:1" x14ac:dyDescent="0.3">
      <c r="A253" s="2">
        <v>53300</v>
      </c>
    </row>
    <row r="254" spans="1:1" x14ac:dyDescent="0.3">
      <c r="A254" s="3">
        <v>25900</v>
      </c>
    </row>
    <row r="255" spans="1:1" x14ac:dyDescent="0.3">
      <c r="A255" s="2">
        <v>28300</v>
      </c>
    </row>
    <row r="256" spans="1:1" x14ac:dyDescent="0.3">
      <c r="A256" s="3">
        <v>70100</v>
      </c>
    </row>
    <row r="257" spans="1:1" x14ac:dyDescent="0.3">
      <c r="A257" s="2">
        <v>67385</v>
      </c>
    </row>
    <row r="258" spans="1:1" x14ac:dyDescent="0.3">
      <c r="A258" s="3">
        <v>59863</v>
      </c>
    </row>
    <row r="259" spans="1:1" x14ac:dyDescent="0.3">
      <c r="A259" s="2">
        <v>56548</v>
      </c>
    </row>
    <row r="260" spans="1:1" x14ac:dyDescent="0.3">
      <c r="A260" s="3">
        <v>44955</v>
      </c>
    </row>
    <row r="261" spans="1:1" x14ac:dyDescent="0.3">
      <c r="A261" s="2">
        <v>39400</v>
      </c>
    </row>
    <row r="262" spans="1:1" x14ac:dyDescent="0.3">
      <c r="A262" s="3">
        <v>58000</v>
      </c>
    </row>
    <row r="263" spans="1:1" x14ac:dyDescent="0.3">
      <c r="A263" s="2">
        <v>68348</v>
      </c>
    </row>
    <row r="264" spans="1:1" x14ac:dyDescent="0.3">
      <c r="A264" s="3">
        <v>67800</v>
      </c>
    </row>
    <row r="265" spans="1:1" x14ac:dyDescent="0.3">
      <c r="A265" s="2">
        <v>62000</v>
      </c>
    </row>
    <row r="266" spans="1:1" x14ac:dyDescent="0.3">
      <c r="A266" s="3">
        <v>53700</v>
      </c>
    </row>
    <row r="267" spans="1:1" x14ac:dyDescent="0.3">
      <c r="A267" s="2">
        <v>54254</v>
      </c>
    </row>
    <row r="268" spans="1:1" x14ac:dyDescent="0.3">
      <c r="A268" s="3">
        <v>41300</v>
      </c>
    </row>
    <row r="269" spans="1:1" x14ac:dyDescent="0.3">
      <c r="A269" s="2">
        <v>77100</v>
      </c>
    </row>
    <row r="270" spans="1:1" x14ac:dyDescent="0.3">
      <c r="A270" s="3">
        <v>78200</v>
      </c>
    </row>
    <row r="271" spans="1:1" x14ac:dyDescent="0.3">
      <c r="A271" s="2">
        <v>67579</v>
      </c>
    </row>
    <row r="272" spans="1:1" x14ac:dyDescent="0.3">
      <c r="A272" s="3">
        <v>42373</v>
      </c>
    </row>
    <row r="273" spans="1:1" x14ac:dyDescent="0.3">
      <c r="A273" s="2">
        <v>17396</v>
      </c>
    </row>
    <row r="274" spans="1:1" x14ac:dyDescent="0.3">
      <c r="A274" s="3">
        <v>71615</v>
      </c>
    </row>
    <row r="275" spans="1:1" x14ac:dyDescent="0.3">
      <c r="A275" s="2">
        <v>32569</v>
      </c>
    </row>
    <row r="276" spans="1:1" x14ac:dyDescent="0.3">
      <c r="A276" s="3">
        <v>40841</v>
      </c>
    </row>
    <row r="277" spans="1:1" x14ac:dyDescent="0.3">
      <c r="A277" s="2">
        <v>37927</v>
      </c>
    </row>
    <row r="278" spans="1:1" x14ac:dyDescent="0.3">
      <c r="A278" s="3">
        <v>33431</v>
      </c>
    </row>
    <row r="279" spans="1:1" x14ac:dyDescent="0.3">
      <c r="A279" s="2">
        <v>26533</v>
      </c>
    </row>
    <row r="280" spans="1:1" x14ac:dyDescent="0.3">
      <c r="A280" s="3">
        <v>9624</v>
      </c>
    </row>
    <row r="281" spans="1:1" x14ac:dyDescent="0.3">
      <c r="A281" s="2">
        <v>35258</v>
      </c>
    </row>
    <row r="282" spans="1:1" x14ac:dyDescent="0.3">
      <c r="A282" s="3">
        <v>71666</v>
      </c>
    </row>
    <row r="283" spans="1:1" x14ac:dyDescent="0.3">
      <c r="A283" s="2">
        <v>34771</v>
      </c>
    </row>
    <row r="284" spans="1:1" x14ac:dyDescent="0.3">
      <c r="A284" s="3">
        <v>41424</v>
      </c>
    </row>
    <row r="285" spans="1:1" x14ac:dyDescent="0.3">
      <c r="A285" s="2">
        <v>7938</v>
      </c>
    </row>
    <row r="286" spans="1:1" x14ac:dyDescent="0.3">
      <c r="A286" s="3">
        <v>28125</v>
      </c>
    </row>
    <row r="287" spans="1:1" x14ac:dyDescent="0.3">
      <c r="A287" s="2">
        <v>23127</v>
      </c>
    </row>
    <row r="288" spans="1:1" x14ac:dyDescent="0.3">
      <c r="A288" s="3">
        <v>22651</v>
      </c>
    </row>
    <row r="289" spans="1:1" x14ac:dyDescent="0.3">
      <c r="A289" s="2">
        <v>30667</v>
      </c>
    </row>
    <row r="290" spans="1:1" x14ac:dyDescent="0.3">
      <c r="A290" s="3">
        <v>71712</v>
      </c>
    </row>
    <row r="291" spans="1:1" x14ac:dyDescent="0.3">
      <c r="A291" s="2">
        <v>35221</v>
      </c>
    </row>
    <row r="292" spans="1:1" x14ac:dyDescent="0.3">
      <c r="A292" s="3">
        <v>42132</v>
      </c>
    </row>
    <row r="293" spans="1:1" x14ac:dyDescent="0.3">
      <c r="A293" s="2">
        <v>21262</v>
      </c>
    </row>
    <row r="294" spans="1:1" x14ac:dyDescent="0.3">
      <c r="A294" s="3">
        <v>35130</v>
      </c>
    </row>
    <row r="295" spans="1:1" x14ac:dyDescent="0.3">
      <c r="A295" s="2">
        <v>67547</v>
      </c>
    </row>
    <row r="296" spans="1:1" x14ac:dyDescent="0.3">
      <c r="A296" s="3">
        <v>25050</v>
      </c>
    </row>
    <row r="297" spans="1:1" x14ac:dyDescent="0.3">
      <c r="A297" s="2">
        <v>31278</v>
      </c>
    </row>
    <row r="298" spans="1:1" x14ac:dyDescent="0.3">
      <c r="A298" s="3">
        <v>37091</v>
      </c>
    </row>
    <row r="299" spans="1:1" x14ac:dyDescent="0.3">
      <c r="A299" s="2">
        <v>35288</v>
      </c>
    </row>
    <row r="300" spans="1:1" x14ac:dyDescent="0.3">
      <c r="A300" s="3">
        <v>66695</v>
      </c>
    </row>
    <row r="301" spans="1:1" x14ac:dyDescent="0.3">
      <c r="A301" s="2">
        <v>40750</v>
      </c>
    </row>
    <row r="302" spans="1:1" x14ac:dyDescent="0.3">
      <c r="A302" s="3">
        <v>37326</v>
      </c>
    </row>
    <row r="303" spans="1:1" x14ac:dyDescent="0.3">
      <c r="A303" s="2">
        <v>67433</v>
      </c>
    </row>
    <row r="304" spans="1:1" x14ac:dyDescent="0.3">
      <c r="A304" s="3">
        <v>38318</v>
      </c>
    </row>
    <row r="305" spans="1:1" x14ac:dyDescent="0.3">
      <c r="A305" s="2">
        <v>39586</v>
      </c>
    </row>
    <row r="306" spans="1:1" x14ac:dyDescent="0.3">
      <c r="A306" s="3">
        <v>37315</v>
      </c>
    </row>
    <row r="307" spans="1:1" x14ac:dyDescent="0.3">
      <c r="A307" s="2">
        <v>69659</v>
      </c>
    </row>
    <row r="308" spans="1:1" x14ac:dyDescent="0.3">
      <c r="A308" s="3">
        <v>71483</v>
      </c>
    </row>
    <row r="309" spans="1:1" x14ac:dyDescent="0.3">
      <c r="A309" s="2">
        <v>95000</v>
      </c>
    </row>
    <row r="310" spans="1:1" x14ac:dyDescent="0.3">
      <c r="A310" s="3">
        <v>33000</v>
      </c>
    </row>
    <row r="311" spans="1:1" x14ac:dyDescent="0.3">
      <c r="A311" s="2">
        <v>68000</v>
      </c>
    </row>
    <row r="312" spans="1:1" x14ac:dyDescent="0.3">
      <c r="A312" s="3">
        <v>11000</v>
      </c>
    </row>
    <row r="313" spans="1:1" x14ac:dyDescent="0.3">
      <c r="A313" s="2">
        <v>23000</v>
      </c>
    </row>
    <row r="314" spans="1:1" x14ac:dyDescent="0.3">
      <c r="A314" s="3">
        <v>36000</v>
      </c>
    </row>
    <row r="315" spans="1:1" x14ac:dyDescent="0.3">
      <c r="A315" s="2">
        <v>42000</v>
      </c>
    </row>
    <row r="316" spans="1:1" x14ac:dyDescent="0.3">
      <c r="A316" s="3">
        <v>44172</v>
      </c>
    </row>
    <row r="317" spans="1:1" x14ac:dyDescent="0.3">
      <c r="A317" s="2">
        <v>49562</v>
      </c>
    </row>
    <row r="318" spans="1:1" x14ac:dyDescent="0.3">
      <c r="A318" s="3">
        <v>22500</v>
      </c>
    </row>
    <row r="319" spans="1:1" x14ac:dyDescent="0.3">
      <c r="A319" s="2">
        <v>25000</v>
      </c>
    </row>
    <row r="320" spans="1:1" x14ac:dyDescent="0.3">
      <c r="A320" s="3">
        <v>25000</v>
      </c>
    </row>
    <row r="321" spans="1:1" x14ac:dyDescent="0.3">
      <c r="A321" s="2">
        <v>25000</v>
      </c>
    </row>
    <row r="322" spans="1:1" x14ac:dyDescent="0.3">
      <c r="A322" s="3">
        <v>32093</v>
      </c>
    </row>
    <row r="323" spans="1:1" x14ac:dyDescent="0.3">
      <c r="A323" s="2">
        <v>47379</v>
      </c>
    </row>
    <row r="324" spans="1:1" x14ac:dyDescent="0.3">
      <c r="A324" s="3">
        <v>19000</v>
      </c>
    </row>
    <row r="325" spans="1:1" x14ac:dyDescent="0.3">
      <c r="A325" s="2">
        <v>15000</v>
      </c>
    </row>
    <row r="326" spans="1:1" x14ac:dyDescent="0.3">
      <c r="A326" s="3">
        <v>19000</v>
      </c>
    </row>
    <row r="327" spans="1:1" x14ac:dyDescent="0.3">
      <c r="A327" s="2">
        <v>42000</v>
      </c>
    </row>
    <row r="328" spans="1:1" x14ac:dyDescent="0.3">
      <c r="A328" s="3">
        <v>41123</v>
      </c>
    </row>
    <row r="329" spans="1:1" x14ac:dyDescent="0.3">
      <c r="A329" s="2">
        <v>48000</v>
      </c>
    </row>
    <row r="330" spans="1:1" x14ac:dyDescent="0.3">
      <c r="A330" s="3">
        <v>22000</v>
      </c>
    </row>
    <row r="331" spans="1:1" x14ac:dyDescent="0.3">
      <c r="A331" s="2">
        <v>30043</v>
      </c>
    </row>
    <row r="332" spans="1:1" x14ac:dyDescent="0.3">
      <c r="A332" s="3">
        <v>15000</v>
      </c>
    </row>
    <row r="333" spans="1:1" x14ac:dyDescent="0.3">
      <c r="A333" s="2">
        <v>25000</v>
      </c>
    </row>
    <row r="334" spans="1:1" x14ac:dyDescent="0.3">
      <c r="A334" s="3">
        <v>37000</v>
      </c>
    </row>
    <row r="335" spans="1:1" x14ac:dyDescent="0.3">
      <c r="A335" s="2">
        <v>45000</v>
      </c>
    </row>
    <row r="336" spans="1:1" x14ac:dyDescent="0.3">
      <c r="A336" s="3">
        <v>20000</v>
      </c>
    </row>
    <row r="337" spans="1:1" x14ac:dyDescent="0.3">
      <c r="A337" s="2">
        <v>32500</v>
      </c>
    </row>
    <row r="338" spans="1:1" x14ac:dyDescent="0.3">
      <c r="A338" s="3">
        <v>43000</v>
      </c>
    </row>
    <row r="339" spans="1:1" x14ac:dyDescent="0.3">
      <c r="A339" s="2">
        <v>16000</v>
      </c>
    </row>
    <row r="340" spans="1:1" x14ac:dyDescent="0.3">
      <c r="A340" s="3">
        <v>28000</v>
      </c>
    </row>
    <row r="341" spans="1:1" x14ac:dyDescent="0.3">
      <c r="A341" s="2">
        <v>25000</v>
      </c>
    </row>
    <row r="342" spans="1:1" x14ac:dyDescent="0.3">
      <c r="A342" s="3">
        <v>41000</v>
      </c>
    </row>
    <row r="343" spans="1:1" x14ac:dyDescent="0.3">
      <c r="A343" s="2">
        <v>39700</v>
      </c>
    </row>
    <row r="344" spans="1:1" x14ac:dyDescent="0.3">
      <c r="A344" s="3">
        <v>49562</v>
      </c>
    </row>
    <row r="345" spans="1:1" x14ac:dyDescent="0.3">
      <c r="A345" s="2">
        <v>37000</v>
      </c>
    </row>
    <row r="346" spans="1:1" x14ac:dyDescent="0.3">
      <c r="A346" s="3">
        <v>65000</v>
      </c>
    </row>
    <row r="347" spans="1:1" x14ac:dyDescent="0.3">
      <c r="A347" s="2">
        <v>43000</v>
      </c>
    </row>
    <row r="348" spans="1:1" x14ac:dyDescent="0.3">
      <c r="A348" s="3">
        <v>75000</v>
      </c>
    </row>
    <row r="349" spans="1:1" x14ac:dyDescent="0.3">
      <c r="A349" s="2">
        <v>20000</v>
      </c>
    </row>
    <row r="350" spans="1:1" x14ac:dyDescent="0.3">
      <c r="A350" s="3">
        <v>45000</v>
      </c>
    </row>
    <row r="351" spans="1:1" x14ac:dyDescent="0.3">
      <c r="A351" s="2">
        <v>44000</v>
      </c>
    </row>
    <row r="352" spans="1:1" x14ac:dyDescent="0.3">
      <c r="A352" s="3">
        <v>90089</v>
      </c>
    </row>
    <row r="353" spans="1:1" x14ac:dyDescent="0.3">
      <c r="A353" s="2">
        <v>37000</v>
      </c>
    </row>
    <row r="354" spans="1:1" x14ac:dyDescent="0.3">
      <c r="A354" s="3">
        <v>65000</v>
      </c>
    </row>
    <row r="355" spans="1:1" x14ac:dyDescent="0.3">
      <c r="A355" s="2">
        <v>44000</v>
      </c>
    </row>
    <row r="356" spans="1:1" x14ac:dyDescent="0.3">
      <c r="A356" s="3">
        <v>75000</v>
      </c>
    </row>
    <row r="357" spans="1:1" x14ac:dyDescent="0.3">
      <c r="A357" s="2">
        <v>50000</v>
      </c>
    </row>
    <row r="358" spans="1:1" x14ac:dyDescent="0.3">
      <c r="A358" s="3">
        <v>70000</v>
      </c>
    </row>
    <row r="359" spans="1:1" x14ac:dyDescent="0.3">
      <c r="A359" s="2">
        <v>28000</v>
      </c>
    </row>
    <row r="360" spans="1:1" x14ac:dyDescent="0.3">
      <c r="A360" s="3">
        <v>90000</v>
      </c>
    </row>
    <row r="361" spans="1:1" x14ac:dyDescent="0.3">
      <c r="A361" s="2">
        <v>96000</v>
      </c>
    </row>
    <row r="362" spans="1:1" x14ac:dyDescent="0.3">
      <c r="A362" s="3">
        <v>65500</v>
      </c>
    </row>
    <row r="363" spans="1:1" x14ac:dyDescent="0.3">
      <c r="A363" s="2">
        <v>35748</v>
      </c>
    </row>
    <row r="364" spans="1:1" x14ac:dyDescent="0.3">
      <c r="A364" s="3">
        <v>16500</v>
      </c>
    </row>
    <row r="365" spans="1:1" x14ac:dyDescent="0.3">
      <c r="A365" s="2">
        <v>60000</v>
      </c>
    </row>
    <row r="366" spans="1:1" x14ac:dyDescent="0.3">
      <c r="A366" s="3">
        <v>19900</v>
      </c>
    </row>
    <row r="367" spans="1:1" x14ac:dyDescent="0.3">
      <c r="A367" s="2">
        <v>22000</v>
      </c>
    </row>
    <row r="368" spans="1:1" x14ac:dyDescent="0.3">
      <c r="A368" s="3">
        <v>110000</v>
      </c>
    </row>
    <row r="369" spans="1:1" x14ac:dyDescent="0.3">
      <c r="A369" s="2">
        <v>23000</v>
      </c>
    </row>
    <row r="370" spans="1:1" x14ac:dyDescent="0.3">
      <c r="A370" s="3">
        <v>24000</v>
      </c>
    </row>
    <row r="371" spans="1:1" x14ac:dyDescent="0.3">
      <c r="A371" s="2">
        <v>18000</v>
      </c>
    </row>
    <row r="372" spans="1:1" x14ac:dyDescent="0.3">
      <c r="A372" s="3">
        <v>30500</v>
      </c>
    </row>
    <row r="373" spans="1:1" x14ac:dyDescent="0.3">
      <c r="A373" s="2">
        <v>32000</v>
      </c>
    </row>
    <row r="374" spans="1:1" x14ac:dyDescent="0.3">
      <c r="A374" s="3">
        <v>36540</v>
      </c>
    </row>
    <row r="375" spans="1:1" x14ac:dyDescent="0.3">
      <c r="A375" s="2">
        <v>45000</v>
      </c>
    </row>
    <row r="376" spans="1:1" x14ac:dyDescent="0.3">
      <c r="A376" s="3">
        <v>13800</v>
      </c>
    </row>
    <row r="377" spans="1:1" x14ac:dyDescent="0.3">
      <c r="A377" s="2">
        <v>48000</v>
      </c>
    </row>
    <row r="378" spans="1:1" x14ac:dyDescent="0.3">
      <c r="A378" s="3">
        <v>20200</v>
      </c>
    </row>
    <row r="379" spans="1:1" x14ac:dyDescent="0.3">
      <c r="A379" s="2">
        <v>28000</v>
      </c>
    </row>
    <row r="380" spans="1:1" x14ac:dyDescent="0.3">
      <c r="A380" s="3">
        <v>114600</v>
      </c>
    </row>
    <row r="381" spans="1:1" x14ac:dyDescent="0.3">
      <c r="A381" s="2">
        <v>19915</v>
      </c>
    </row>
    <row r="382" spans="1:1" x14ac:dyDescent="0.3">
      <c r="A382" s="3">
        <v>20000</v>
      </c>
    </row>
    <row r="383" spans="1:1" x14ac:dyDescent="0.3">
      <c r="A383" s="2">
        <v>26500</v>
      </c>
    </row>
    <row r="384" spans="1:1" x14ac:dyDescent="0.3">
      <c r="A384" s="3">
        <v>30000</v>
      </c>
    </row>
    <row r="385" spans="1:1" x14ac:dyDescent="0.3">
      <c r="A385" s="2">
        <v>31420</v>
      </c>
    </row>
    <row r="386" spans="1:1" x14ac:dyDescent="0.3">
      <c r="A386" s="3">
        <v>14200</v>
      </c>
    </row>
    <row r="387" spans="1:1" x14ac:dyDescent="0.3">
      <c r="A387" s="2">
        <v>20000</v>
      </c>
    </row>
    <row r="388" spans="1:1" x14ac:dyDescent="0.3">
      <c r="A388" s="3">
        <v>65000</v>
      </c>
    </row>
    <row r="389" spans="1:1" x14ac:dyDescent="0.3">
      <c r="A389" s="2">
        <v>16000</v>
      </c>
    </row>
    <row r="390" spans="1:1" x14ac:dyDescent="0.3">
      <c r="A390" s="3">
        <v>103763</v>
      </c>
    </row>
    <row r="391" spans="1:1" x14ac:dyDescent="0.3">
      <c r="A391" s="2">
        <v>28000</v>
      </c>
    </row>
    <row r="392" spans="1:1" x14ac:dyDescent="0.3">
      <c r="A392" s="3">
        <v>22700</v>
      </c>
    </row>
    <row r="393" spans="1:1" x14ac:dyDescent="0.3">
      <c r="A393" s="2">
        <v>51000</v>
      </c>
    </row>
    <row r="394" spans="1:1" x14ac:dyDescent="0.3">
      <c r="A394" s="3">
        <v>23980</v>
      </c>
    </row>
    <row r="395" spans="1:1" x14ac:dyDescent="0.3">
      <c r="A395" s="2">
        <v>20000</v>
      </c>
    </row>
    <row r="396" spans="1:1" x14ac:dyDescent="0.3">
      <c r="A396" s="3">
        <v>36000</v>
      </c>
    </row>
    <row r="397" spans="1:1" x14ac:dyDescent="0.3">
      <c r="A397" s="2">
        <v>32277</v>
      </c>
    </row>
    <row r="398" spans="1:1" x14ac:dyDescent="0.3">
      <c r="A398" s="3">
        <v>114580</v>
      </c>
    </row>
    <row r="399" spans="1:1" x14ac:dyDescent="0.3">
      <c r="A399" s="2">
        <v>26000</v>
      </c>
    </row>
    <row r="400" spans="1:1" x14ac:dyDescent="0.3">
      <c r="A400" s="3">
        <v>45000</v>
      </c>
    </row>
    <row r="401" spans="1:1" x14ac:dyDescent="0.3">
      <c r="A401" s="2">
        <v>70000</v>
      </c>
    </row>
    <row r="402" spans="1:1" x14ac:dyDescent="0.3">
      <c r="A402" s="3">
        <v>19800</v>
      </c>
    </row>
    <row r="403" spans="1:1" x14ac:dyDescent="0.3">
      <c r="A403" s="2">
        <v>98728</v>
      </c>
    </row>
    <row r="404" spans="1:1" x14ac:dyDescent="0.3">
      <c r="A404" s="3">
        <v>38500</v>
      </c>
    </row>
    <row r="405" spans="1:1" x14ac:dyDescent="0.3">
      <c r="A405" s="2">
        <v>65000</v>
      </c>
    </row>
    <row r="406" spans="1:1" x14ac:dyDescent="0.3">
      <c r="A406" s="3">
        <v>41700</v>
      </c>
    </row>
    <row r="407" spans="1:1" x14ac:dyDescent="0.3">
      <c r="A407" s="2">
        <v>45000</v>
      </c>
    </row>
    <row r="408" spans="1:1" x14ac:dyDescent="0.3">
      <c r="A408" s="3">
        <v>114580</v>
      </c>
    </row>
    <row r="409" spans="1:1" x14ac:dyDescent="0.3">
      <c r="A409" s="2">
        <v>45000</v>
      </c>
    </row>
    <row r="410" spans="1:1" x14ac:dyDescent="0.3">
      <c r="A410" s="3">
        <v>114500</v>
      </c>
    </row>
    <row r="411" spans="1:1" x14ac:dyDescent="0.3">
      <c r="A411" s="2">
        <v>21000</v>
      </c>
    </row>
    <row r="412" spans="1:1" x14ac:dyDescent="0.3">
      <c r="A412" s="3">
        <v>114600</v>
      </c>
    </row>
    <row r="413" spans="1:1" x14ac:dyDescent="0.3">
      <c r="A413" s="2">
        <v>73780</v>
      </c>
    </row>
    <row r="414" spans="1:1" x14ac:dyDescent="0.3">
      <c r="A414" s="3">
        <v>42907</v>
      </c>
    </row>
    <row r="415" spans="1:1" x14ac:dyDescent="0.3">
      <c r="A415" s="2">
        <v>30791</v>
      </c>
    </row>
    <row r="416" spans="1:1" x14ac:dyDescent="0.3">
      <c r="A416" s="3">
        <v>73303</v>
      </c>
    </row>
    <row r="417" spans="1:1" x14ac:dyDescent="0.3">
      <c r="A417" s="2">
        <v>33266</v>
      </c>
    </row>
    <row r="418" spans="1:1" x14ac:dyDescent="0.3">
      <c r="A418" s="3">
        <v>62628</v>
      </c>
    </row>
    <row r="419" spans="1:1" x14ac:dyDescent="0.3">
      <c r="A419" s="2">
        <v>74765</v>
      </c>
    </row>
    <row r="420" spans="1:1" x14ac:dyDescent="0.3">
      <c r="A420" s="3">
        <v>30867</v>
      </c>
    </row>
    <row r="421" spans="1:1" x14ac:dyDescent="0.3">
      <c r="A421" s="2">
        <v>35238</v>
      </c>
    </row>
    <row r="422" spans="1:1" x14ac:dyDescent="0.3">
      <c r="A422" s="3">
        <v>32790</v>
      </c>
    </row>
    <row r="423" spans="1:1" x14ac:dyDescent="0.3">
      <c r="A423" s="2">
        <v>33288</v>
      </c>
    </row>
    <row r="424" spans="1:1" x14ac:dyDescent="0.3">
      <c r="A424" s="3">
        <v>35713</v>
      </c>
    </row>
    <row r="425" spans="1:1" x14ac:dyDescent="0.3">
      <c r="A425" s="2">
        <v>55759</v>
      </c>
    </row>
    <row r="426" spans="1:1" x14ac:dyDescent="0.3">
      <c r="A426" s="3">
        <v>38687</v>
      </c>
    </row>
    <row r="427" spans="1:1" x14ac:dyDescent="0.3">
      <c r="A427" s="2">
        <v>32257</v>
      </c>
    </row>
    <row r="428" spans="1:1" x14ac:dyDescent="0.3">
      <c r="A428" s="3">
        <v>73423</v>
      </c>
    </row>
    <row r="429" spans="1:1" x14ac:dyDescent="0.3">
      <c r="A429" s="2">
        <v>38962</v>
      </c>
    </row>
    <row r="430" spans="1:1" x14ac:dyDescent="0.3">
      <c r="A430" s="3">
        <v>71169</v>
      </c>
    </row>
    <row r="431" spans="1:1" x14ac:dyDescent="0.3">
      <c r="A431" s="2">
        <v>58007</v>
      </c>
    </row>
    <row r="432" spans="1:1" x14ac:dyDescent="0.3">
      <c r="A432" s="3">
        <v>31823</v>
      </c>
    </row>
    <row r="433" spans="1:1" x14ac:dyDescent="0.3">
      <c r="A433" s="2">
        <v>35267</v>
      </c>
    </row>
    <row r="434" spans="1:1" x14ac:dyDescent="0.3">
      <c r="A434" s="3">
        <v>33288</v>
      </c>
    </row>
    <row r="435" spans="1:1" x14ac:dyDescent="0.3">
      <c r="A435" s="2">
        <v>32733</v>
      </c>
    </row>
    <row r="436" spans="1:1" x14ac:dyDescent="0.3">
      <c r="A436" s="3">
        <v>33759</v>
      </c>
    </row>
    <row r="437" spans="1:1" x14ac:dyDescent="0.3">
      <c r="A437" s="2">
        <v>52733</v>
      </c>
    </row>
    <row r="438" spans="1:1" x14ac:dyDescent="0.3">
      <c r="A438" s="3">
        <v>37307</v>
      </c>
    </row>
    <row r="439" spans="1:1" x14ac:dyDescent="0.3">
      <c r="A439" s="2">
        <v>72510</v>
      </c>
    </row>
    <row r="440" spans="1:1" x14ac:dyDescent="0.3">
      <c r="A440" s="3">
        <v>27833</v>
      </c>
    </row>
    <row r="441" spans="1:1" x14ac:dyDescent="0.3">
      <c r="A441" s="2">
        <v>73303</v>
      </c>
    </row>
    <row r="442" spans="1:1" x14ac:dyDescent="0.3">
      <c r="A442" s="3">
        <v>34857</v>
      </c>
    </row>
    <row r="443" spans="1:1" x14ac:dyDescent="0.3">
      <c r="A443" s="2">
        <v>62502</v>
      </c>
    </row>
    <row r="444" spans="1:1" x14ac:dyDescent="0.3">
      <c r="A444" s="3">
        <v>30223</v>
      </c>
    </row>
    <row r="445" spans="1:1" x14ac:dyDescent="0.3">
      <c r="A445" s="2">
        <v>29039</v>
      </c>
    </row>
    <row r="446" spans="1:1" x14ac:dyDescent="0.3">
      <c r="A446" s="3">
        <v>35950</v>
      </c>
    </row>
    <row r="447" spans="1:1" x14ac:dyDescent="0.3">
      <c r="A447" s="2">
        <v>33288</v>
      </c>
    </row>
    <row r="448" spans="1:1" x14ac:dyDescent="0.3">
      <c r="A448" s="3">
        <v>34959</v>
      </c>
    </row>
    <row r="449" spans="1:1" x14ac:dyDescent="0.3">
      <c r="A449" s="2">
        <v>50026</v>
      </c>
    </row>
    <row r="450" spans="1:1" x14ac:dyDescent="0.3">
      <c r="A450" s="3">
        <v>47673</v>
      </c>
    </row>
    <row r="451" spans="1:1" x14ac:dyDescent="0.3">
      <c r="A451" s="2">
        <v>61381</v>
      </c>
    </row>
    <row r="452" spans="1:1" x14ac:dyDescent="0.3">
      <c r="A452" s="3">
        <v>74559</v>
      </c>
    </row>
    <row r="453" spans="1:1" x14ac:dyDescent="0.3">
      <c r="A453" s="2">
        <v>31818</v>
      </c>
    </row>
    <row r="454" spans="1:1" x14ac:dyDescent="0.3">
      <c r="A454" s="3">
        <v>73303</v>
      </c>
    </row>
    <row r="455" spans="1:1" x14ac:dyDescent="0.3">
      <c r="A455" s="2">
        <v>35500</v>
      </c>
    </row>
    <row r="456" spans="1:1" x14ac:dyDescent="0.3">
      <c r="A456" s="3">
        <v>34520</v>
      </c>
    </row>
    <row r="457" spans="1:1" x14ac:dyDescent="0.3">
      <c r="A457" s="2">
        <v>38971</v>
      </c>
    </row>
    <row r="458" spans="1:1" x14ac:dyDescent="0.3">
      <c r="A458" s="3">
        <v>73303</v>
      </c>
    </row>
    <row r="459" spans="1:1" x14ac:dyDescent="0.3">
      <c r="A459" s="2">
        <v>73347</v>
      </c>
    </row>
    <row r="460" spans="1:1" x14ac:dyDescent="0.3">
      <c r="A460" s="3">
        <v>55205</v>
      </c>
    </row>
    <row r="461" spans="1:1" x14ac:dyDescent="0.3">
      <c r="A461" s="2">
        <v>59978</v>
      </c>
    </row>
    <row r="462" spans="1:1" x14ac:dyDescent="0.3">
      <c r="A462" s="3">
        <v>62628</v>
      </c>
    </row>
    <row r="463" spans="1:1" x14ac:dyDescent="0.3">
      <c r="A463" s="2">
        <v>51426</v>
      </c>
    </row>
    <row r="464" spans="1:1" x14ac:dyDescent="0.3">
      <c r="A464" s="3">
        <v>73603</v>
      </c>
    </row>
    <row r="465" spans="1:1" x14ac:dyDescent="0.3">
      <c r="A465" s="2">
        <v>56247</v>
      </c>
    </row>
    <row r="466" spans="1:1" x14ac:dyDescent="0.3">
      <c r="A466" s="3">
        <v>63117</v>
      </c>
    </row>
    <row r="467" spans="1:1" x14ac:dyDescent="0.3">
      <c r="A467" s="2">
        <v>73425</v>
      </c>
    </row>
    <row r="468" spans="1:1" x14ac:dyDescent="0.3">
      <c r="A468" s="3">
        <v>75338</v>
      </c>
    </row>
    <row r="469" spans="1:1" x14ac:dyDescent="0.3">
      <c r="A469" s="2">
        <v>91856</v>
      </c>
    </row>
    <row r="470" spans="1:1" x14ac:dyDescent="0.3">
      <c r="A470" s="3">
        <v>61219</v>
      </c>
    </row>
    <row r="471" spans="1:1" x14ac:dyDescent="0.3">
      <c r="A471" s="2">
        <v>52395</v>
      </c>
    </row>
    <row r="472" spans="1:1" x14ac:dyDescent="0.3">
      <c r="A472" s="3">
        <v>93194</v>
      </c>
    </row>
    <row r="473" spans="1:1" x14ac:dyDescent="0.3">
      <c r="A473" s="2">
        <v>50535</v>
      </c>
    </row>
    <row r="474" spans="1:1" x14ac:dyDescent="0.3">
      <c r="A474" s="3">
        <v>81061</v>
      </c>
    </row>
    <row r="475" spans="1:1" x14ac:dyDescent="0.3">
      <c r="A475" s="2">
        <v>54456</v>
      </c>
    </row>
    <row r="476" spans="1:1" x14ac:dyDescent="0.3">
      <c r="A476" s="3">
        <v>44132</v>
      </c>
    </row>
    <row r="477" spans="1:1" x14ac:dyDescent="0.3">
      <c r="A477" s="2">
        <v>63113</v>
      </c>
    </row>
    <row r="478" spans="1:1" x14ac:dyDescent="0.3">
      <c r="A478" s="3">
        <v>61428</v>
      </c>
    </row>
    <row r="479" spans="1:1" x14ac:dyDescent="0.3">
      <c r="A479" s="2">
        <v>93869</v>
      </c>
    </row>
    <row r="480" spans="1:1" x14ac:dyDescent="0.3">
      <c r="A480" s="3">
        <v>74624</v>
      </c>
    </row>
    <row r="481" spans="1:1" x14ac:dyDescent="0.3">
      <c r="A481" s="2">
        <v>54453</v>
      </c>
    </row>
    <row r="482" spans="1:1" x14ac:dyDescent="0.3">
      <c r="A482" s="3">
        <v>60790</v>
      </c>
    </row>
    <row r="483" spans="1:1" x14ac:dyDescent="0.3">
      <c r="A483" s="2">
        <v>71528</v>
      </c>
    </row>
    <row r="484" spans="1:1" x14ac:dyDescent="0.3">
      <c r="A484" s="3">
        <v>83401</v>
      </c>
    </row>
    <row r="485" spans="1:1" x14ac:dyDescent="0.3">
      <c r="A485" s="2">
        <v>62387</v>
      </c>
    </row>
    <row r="486" spans="1:1" x14ac:dyDescent="0.3">
      <c r="A486" s="3">
        <v>76322</v>
      </c>
    </row>
    <row r="487" spans="1:1" x14ac:dyDescent="0.3">
      <c r="A487" s="2">
        <v>54453</v>
      </c>
    </row>
    <row r="488" spans="1:1" x14ac:dyDescent="0.3">
      <c r="A488" s="3">
        <v>63160</v>
      </c>
    </row>
    <row r="489" spans="1:1" x14ac:dyDescent="0.3">
      <c r="A489" s="2">
        <v>93869</v>
      </c>
    </row>
    <row r="490" spans="1:1" x14ac:dyDescent="0.3">
      <c r="A490" s="3">
        <v>83401</v>
      </c>
    </row>
    <row r="491" spans="1:1" x14ac:dyDescent="0.3">
      <c r="A491" s="2">
        <v>63998</v>
      </c>
    </row>
    <row r="492" spans="1:1" x14ac:dyDescent="0.3">
      <c r="A492" s="3">
        <v>63089</v>
      </c>
    </row>
    <row r="493" spans="1:1" x14ac:dyDescent="0.3">
      <c r="A493" s="2">
        <v>72404</v>
      </c>
    </row>
    <row r="494" spans="1:1" x14ac:dyDescent="0.3">
      <c r="A494" s="3">
        <v>77217</v>
      </c>
    </row>
    <row r="495" spans="1:1" x14ac:dyDescent="0.3">
      <c r="A495" s="2">
        <v>52535</v>
      </c>
    </row>
    <row r="496" spans="1:1" x14ac:dyDescent="0.3">
      <c r="A496" s="3">
        <v>74914</v>
      </c>
    </row>
    <row r="497" spans="1:1" x14ac:dyDescent="0.3">
      <c r="A497" s="2">
        <v>60578</v>
      </c>
    </row>
    <row r="498" spans="1:1" x14ac:dyDescent="0.3">
      <c r="A498" s="3">
        <v>52959</v>
      </c>
    </row>
    <row r="499" spans="1:1" x14ac:dyDescent="0.3">
      <c r="A499" s="2">
        <v>53001</v>
      </c>
    </row>
    <row r="500" spans="1:1" x14ac:dyDescent="0.3">
      <c r="A500" s="3">
        <v>63998</v>
      </c>
    </row>
    <row r="501" spans="1:1" x14ac:dyDescent="0.3">
      <c r="A501" s="2">
        <v>60246</v>
      </c>
    </row>
    <row r="502" spans="1:1" x14ac:dyDescent="0.3">
      <c r="A502" s="3">
        <v>53121</v>
      </c>
    </row>
    <row r="503" spans="1:1" x14ac:dyDescent="0.3">
      <c r="A503" s="2">
        <v>60277</v>
      </c>
    </row>
    <row r="504" spans="1:1" x14ac:dyDescent="0.3">
      <c r="A504" s="3">
        <v>90469</v>
      </c>
    </row>
    <row r="505" spans="1:1" x14ac:dyDescent="0.3">
      <c r="A505" s="2">
        <v>61355</v>
      </c>
    </row>
    <row r="506" spans="1:1" x14ac:dyDescent="0.3">
      <c r="A506" s="3">
        <v>84147</v>
      </c>
    </row>
    <row r="507" spans="1:1" x14ac:dyDescent="0.3">
      <c r="A507" s="2">
        <v>54367</v>
      </c>
    </row>
    <row r="508" spans="1:1" x14ac:dyDescent="0.3">
      <c r="A508" s="3">
        <v>71030</v>
      </c>
    </row>
    <row r="509" spans="1:1" x14ac:dyDescent="0.3">
      <c r="A509" s="2">
        <v>53400</v>
      </c>
    </row>
    <row r="510" spans="1:1" x14ac:dyDescent="0.3">
      <c r="A510" s="3">
        <v>63500</v>
      </c>
    </row>
    <row r="511" spans="1:1" x14ac:dyDescent="0.3">
      <c r="A511" s="2">
        <v>72000</v>
      </c>
    </row>
    <row r="512" spans="1:1" x14ac:dyDescent="0.3">
      <c r="A512" s="3">
        <v>83500</v>
      </c>
    </row>
    <row r="513" spans="1:1" x14ac:dyDescent="0.3">
      <c r="A513" s="2">
        <v>74110</v>
      </c>
    </row>
    <row r="514" spans="1:1" x14ac:dyDescent="0.3">
      <c r="A514" s="3">
        <v>91856</v>
      </c>
    </row>
    <row r="515" spans="1:1" x14ac:dyDescent="0.3">
      <c r="A515" s="2">
        <v>91500</v>
      </c>
    </row>
    <row r="516" spans="1:1" x14ac:dyDescent="0.3">
      <c r="A516" s="3">
        <v>94194</v>
      </c>
    </row>
    <row r="517" spans="1:1" x14ac:dyDescent="0.3">
      <c r="A517" s="2">
        <v>80000</v>
      </c>
    </row>
    <row r="518" spans="1:1" x14ac:dyDescent="0.3">
      <c r="A518" s="3">
        <v>29800</v>
      </c>
    </row>
    <row r="519" spans="1:1" x14ac:dyDescent="0.3">
      <c r="A519" s="2">
        <v>31800</v>
      </c>
    </row>
    <row r="520" spans="1:1" x14ac:dyDescent="0.3">
      <c r="A520" s="3">
        <v>33500</v>
      </c>
    </row>
    <row r="521" spans="1:1" x14ac:dyDescent="0.3">
      <c r="A521" s="2">
        <v>29800</v>
      </c>
    </row>
    <row r="522" spans="1:1" x14ac:dyDescent="0.3">
      <c r="A522" s="3">
        <v>38100</v>
      </c>
    </row>
    <row r="523" spans="1:1" x14ac:dyDescent="0.3">
      <c r="A523" s="2">
        <v>55000</v>
      </c>
    </row>
    <row r="524" spans="1:1" x14ac:dyDescent="0.3">
      <c r="A524" s="3">
        <v>35500</v>
      </c>
    </row>
    <row r="525" spans="1:1" x14ac:dyDescent="0.3">
      <c r="A525" s="2">
        <v>39100</v>
      </c>
    </row>
    <row r="526" spans="1:1" x14ac:dyDescent="0.3">
      <c r="A526" s="3">
        <v>77000</v>
      </c>
    </row>
    <row r="527" spans="1:1" x14ac:dyDescent="0.3">
      <c r="A527" s="2">
        <v>33500</v>
      </c>
    </row>
    <row r="528" spans="1:1" x14ac:dyDescent="0.3">
      <c r="A528" s="3">
        <v>30600</v>
      </c>
    </row>
    <row r="529" spans="1:1" x14ac:dyDescent="0.3">
      <c r="A529" s="2">
        <v>38100</v>
      </c>
    </row>
    <row r="530" spans="1:1" x14ac:dyDescent="0.3">
      <c r="A530" s="3">
        <v>55000</v>
      </c>
    </row>
    <row r="531" spans="1:1" x14ac:dyDescent="0.3">
      <c r="A531" s="2">
        <v>39100</v>
      </c>
    </row>
    <row r="532" spans="1:1" x14ac:dyDescent="0.3">
      <c r="A532" s="3">
        <v>45500</v>
      </c>
    </row>
    <row r="533" spans="1:1" x14ac:dyDescent="0.3">
      <c r="A533" s="2">
        <v>31800</v>
      </c>
    </row>
    <row r="534" spans="1:1" x14ac:dyDescent="0.3">
      <c r="A534" s="3">
        <v>35500</v>
      </c>
    </row>
    <row r="535" spans="1:1" x14ac:dyDescent="0.3">
      <c r="A535" s="2">
        <v>30600</v>
      </c>
    </row>
    <row r="536" spans="1:1" x14ac:dyDescent="0.3">
      <c r="A536" s="3">
        <v>29800</v>
      </c>
    </row>
    <row r="537" spans="1:1" x14ac:dyDescent="0.3">
      <c r="A537" s="2">
        <v>33500</v>
      </c>
    </row>
    <row r="538" spans="1:1" x14ac:dyDescent="0.3">
      <c r="A538" s="3">
        <v>80000</v>
      </c>
    </row>
    <row r="539" spans="1:1" x14ac:dyDescent="0.3">
      <c r="A539" s="2">
        <v>45500</v>
      </c>
    </row>
    <row r="540" spans="1:1" x14ac:dyDescent="0.3">
      <c r="A540" s="3">
        <v>30600</v>
      </c>
    </row>
    <row r="541" spans="1:1" x14ac:dyDescent="0.3">
      <c r="A541" s="2">
        <v>35500</v>
      </c>
    </row>
    <row r="542" spans="1:1" x14ac:dyDescent="0.3">
      <c r="A542" s="3">
        <v>31800</v>
      </c>
    </row>
    <row r="543" spans="1:1" x14ac:dyDescent="0.3">
      <c r="A543" s="2">
        <v>55000</v>
      </c>
    </row>
    <row r="544" spans="1:1" x14ac:dyDescent="0.3">
      <c r="A544" s="3">
        <v>38100</v>
      </c>
    </row>
    <row r="545" spans="1:1" x14ac:dyDescent="0.3">
      <c r="A545" s="2">
        <v>45500</v>
      </c>
    </row>
    <row r="546" spans="1:1" x14ac:dyDescent="0.3">
      <c r="A546" s="3">
        <v>39100</v>
      </c>
    </row>
    <row r="547" spans="1:1" x14ac:dyDescent="0.3">
      <c r="A547" s="2">
        <v>29800</v>
      </c>
    </row>
    <row r="548" spans="1:1" x14ac:dyDescent="0.3">
      <c r="A548" s="3">
        <v>33500</v>
      </c>
    </row>
    <row r="549" spans="1:1" x14ac:dyDescent="0.3">
      <c r="A549" s="2">
        <v>80000</v>
      </c>
    </row>
    <row r="550" spans="1:1" x14ac:dyDescent="0.3">
      <c r="A550" s="3">
        <v>35500</v>
      </c>
    </row>
    <row r="551" spans="1:1" x14ac:dyDescent="0.3">
      <c r="A551" s="2">
        <v>30600</v>
      </c>
    </row>
    <row r="552" spans="1:1" x14ac:dyDescent="0.3">
      <c r="A552" s="3">
        <v>55000</v>
      </c>
    </row>
    <row r="553" spans="1:1" x14ac:dyDescent="0.3">
      <c r="A553" s="2">
        <v>39100</v>
      </c>
    </row>
    <row r="554" spans="1:1" x14ac:dyDescent="0.3">
      <c r="A554" s="3">
        <v>31800</v>
      </c>
    </row>
    <row r="555" spans="1:1" x14ac:dyDescent="0.3">
      <c r="A555" s="2">
        <v>38100</v>
      </c>
    </row>
    <row r="556" spans="1:1" x14ac:dyDescent="0.3">
      <c r="A556" s="3">
        <v>33500</v>
      </c>
    </row>
    <row r="557" spans="1:1" x14ac:dyDescent="0.3">
      <c r="A557" s="2">
        <v>45500</v>
      </c>
    </row>
    <row r="558" spans="1:1" x14ac:dyDescent="0.3">
      <c r="A558" s="3">
        <v>30600</v>
      </c>
    </row>
    <row r="559" spans="1:1" x14ac:dyDescent="0.3">
      <c r="A559" s="2">
        <v>29800</v>
      </c>
    </row>
    <row r="560" spans="1:1" x14ac:dyDescent="0.3">
      <c r="A560" s="3">
        <v>35500</v>
      </c>
    </row>
    <row r="561" spans="1:1" x14ac:dyDescent="0.3">
      <c r="A561" s="2">
        <v>39100</v>
      </c>
    </row>
    <row r="562" spans="1:1" x14ac:dyDescent="0.3">
      <c r="A562" s="3">
        <v>31800</v>
      </c>
    </row>
    <row r="563" spans="1:1" x14ac:dyDescent="0.3">
      <c r="A563" s="2">
        <v>77000</v>
      </c>
    </row>
    <row r="564" spans="1:1" x14ac:dyDescent="0.3">
      <c r="A564" s="3">
        <v>38100</v>
      </c>
    </row>
    <row r="565" spans="1:1" x14ac:dyDescent="0.3">
      <c r="A565" s="2">
        <v>55000</v>
      </c>
    </row>
    <row r="566" spans="1:1" x14ac:dyDescent="0.3">
      <c r="A566" s="3">
        <v>45500</v>
      </c>
    </row>
    <row r="567" spans="1:1" x14ac:dyDescent="0.3">
      <c r="A567" s="2">
        <v>31800</v>
      </c>
    </row>
    <row r="568" spans="1:1" x14ac:dyDescent="0.3">
      <c r="A568" s="3">
        <v>77000</v>
      </c>
    </row>
    <row r="569" spans="1:1" x14ac:dyDescent="0.3">
      <c r="A569" s="2">
        <v>29800</v>
      </c>
    </row>
    <row r="570" spans="1:1" x14ac:dyDescent="0.3">
      <c r="A570" s="3">
        <v>33500</v>
      </c>
    </row>
    <row r="571" spans="1:1" x14ac:dyDescent="0.3">
      <c r="A571" s="2">
        <v>31800</v>
      </c>
    </row>
    <row r="572" spans="1:1" x14ac:dyDescent="0.3">
      <c r="A572" s="3">
        <v>30600</v>
      </c>
    </row>
    <row r="573" spans="1:1" x14ac:dyDescent="0.3">
      <c r="A573" s="2">
        <v>77000</v>
      </c>
    </row>
    <row r="574" spans="1:1" x14ac:dyDescent="0.3">
      <c r="A574" s="3">
        <v>35500</v>
      </c>
    </row>
    <row r="575" spans="1:1" x14ac:dyDescent="0.3">
      <c r="A575" s="2">
        <v>55000</v>
      </c>
    </row>
    <row r="576" spans="1:1" x14ac:dyDescent="0.3">
      <c r="A576" s="3">
        <v>39100</v>
      </c>
    </row>
    <row r="577" spans="1:1" x14ac:dyDescent="0.3">
      <c r="A577" s="2">
        <v>54000</v>
      </c>
    </row>
    <row r="578" spans="1:1" x14ac:dyDescent="0.3">
      <c r="A578" s="3">
        <v>76000</v>
      </c>
    </row>
    <row r="579" spans="1:1" x14ac:dyDescent="0.3">
      <c r="A579" s="2">
        <v>45500</v>
      </c>
    </row>
    <row r="580" spans="1:1" x14ac:dyDescent="0.3">
      <c r="A580" s="3">
        <v>80000</v>
      </c>
    </row>
    <row r="581" spans="1:1" x14ac:dyDescent="0.3">
      <c r="A581" s="2">
        <v>62561</v>
      </c>
    </row>
    <row r="582" spans="1:1" x14ac:dyDescent="0.3">
      <c r="A582" s="3">
        <v>30157</v>
      </c>
    </row>
    <row r="583" spans="1:1" x14ac:dyDescent="0.3">
      <c r="A583" s="2">
        <v>33679</v>
      </c>
    </row>
    <row r="584" spans="1:1" x14ac:dyDescent="0.3">
      <c r="A584" s="3">
        <v>32218</v>
      </c>
    </row>
    <row r="585" spans="1:1" x14ac:dyDescent="0.3">
      <c r="A585" s="2">
        <v>34050</v>
      </c>
    </row>
    <row r="586" spans="1:1" x14ac:dyDescent="0.3">
      <c r="A586" s="3">
        <v>25186</v>
      </c>
    </row>
    <row r="587" spans="1:1" x14ac:dyDescent="0.3">
      <c r="A587" s="2">
        <v>52721</v>
      </c>
    </row>
    <row r="588" spans="1:1" x14ac:dyDescent="0.3">
      <c r="A588" s="3">
        <v>28598</v>
      </c>
    </row>
    <row r="589" spans="1:1" x14ac:dyDescent="0.3">
      <c r="A589" s="2">
        <v>33842</v>
      </c>
    </row>
    <row r="590" spans="1:1" x14ac:dyDescent="0.3">
      <c r="A590" s="3">
        <v>31081</v>
      </c>
    </row>
    <row r="591" spans="1:1" x14ac:dyDescent="0.3">
      <c r="A591" s="2">
        <v>32239</v>
      </c>
    </row>
    <row r="592" spans="1:1" x14ac:dyDescent="0.3">
      <c r="A592" s="3">
        <v>27217</v>
      </c>
    </row>
    <row r="593" spans="1:1" x14ac:dyDescent="0.3">
      <c r="A593" s="2">
        <v>55256</v>
      </c>
    </row>
    <row r="594" spans="1:1" x14ac:dyDescent="0.3">
      <c r="A594" s="3">
        <v>48760</v>
      </c>
    </row>
    <row r="595" spans="1:1" x14ac:dyDescent="0.3">
      <c r="A595" s="2">
        <v>30957</v>
      </c>
    </row>
    <row r="596" spans="1:1" x14ac:dyDescent="0.3">
      <c r="A596" s="3">
        <v>37306</v>
      </c>
    </row>
    <row r="597" spans="1:1" x14ac:dyDescent="0.3">
      <c r="A597" s="2">
        <v>35854</v>
      </c>
    </row>
    <row r="598" spans="1:1" x14ac:dyDescent="0.3">
      <c r="A598" s="3">
        <v>43500</v>
      </c>
    </row>
    <row r="599" spans="1:1" x14ac:dyDescent="0.3">
      <c r="A599" s="2">
        <v>52328</v>
      </c>
    </row>
    <row r="600" spans="1:1" x14ac:dyDescent="0.3">
      <c r="A600" s="3">
        <v>38289</v>
      </c>
    </row>
    <row r="601" spans="1:1" x14ac:dyDescent="0.3">
      <c r="A601" s="2">
        <v>36194</v>
      </c>
    </row>
    <row r="602" spans="1:1" x14ac:dyDescent="0.3">
      <c r="A602" s="3">
        <v>35927</v>
      </c>
    </row>
    <row r="603" spans="1:1" x14ac:dyDescent="0.3">
      <c r="A603" s="2">
        <v>24000</v>
      </c>
    </row>
    <row r="604" spans="1:1" x14ac:dyDescent="0.3">
      <c r="A604" s="3">
        <v>47226</v>
      </c>
    </row>
    <row r="605" spans="1:1" x14ac:dyDescent="0.3">
      <c r="A605" s="2">
        <v>36750</v>
      </c>
    </row>
    <row r="606" spans="1:1" x14ac:dyDescent="0.3">
      <c r="A606" s="3">
        <v>36472</v>
      </c>
    </row>
    <row r="607" spans="1:1" x14ac:dyDescent="0.3">
      <c r="A607" s="2">
        <v>42299</v>
      </c>
    </row>
    <row r="608" spans="1:1" x14ac:dyDescent="0.3">
      <c r="A608" s="3">
        <v>66108</v>
      </c>
    </row>
    <row r="609" spans="1:1" x14ac:dyDescent="0.3">
      <c r="A609" s="2">
        <v>45610</v>
      </c>
    </row>
    <row r="610" spans="1:1" x14ac:dyDescent="0.3">
      <c r="A610" s="3">
        <v>60778</v>
      </c>
    </row>
    <row r="611" spans="1:1" x14ac:dyDescent="0.3">
      <c r="A611" s="2">
        <v>31000</v>
      </c>
    </row>
    <row r="612" spans="1:1" x14ac:dyDescent="0.3">
      <c r="A612" s="3">
        <v>39700</v>
      </c>
    </row>
    <row r="613" spans="1:1" x14ac:dyDescent="0.3">
      <c r="A613" s="2">
        <v>48100</v>
      </c>
    </row>
    <row r="614" spans="1:1" x14ac:dyDescent="0.3">
      <c r="A614" s="3">
        <v>33681</v>
      </c>
    </row>
    <row r="615" spans="1:1" x14ac:dyDescent="0.3">
      <c r="A615" s="2">
        <v>65320</v>
      </c>
    </row>
    <row r="616" spans="1:1" x14ac:dyDescent="0.3">
      <c r="A616" s="3">
        <v>47085</v>
      </c>
    </row>
    <row r="617" spans="1:1" x14ac:dyDescent="0.3">
      <c r="A617" s="2">
        <v>45777</v>
      </c>
    </row>
    <row r="618" spans="1:1" x14ac:dyDescent="0.3">
      <c r="A618" s="3">
        <v>44864</v>
      </c>
    </row>
    <row r="619" spans="1:1" x14ac:dyDescent="0.3">
      <c r="A619" s="2">
        <v>30176</v>
      </c>
    </row>
    <row r="620" spans="1:1" x14ac:dyDescent="0.3">
      <c r="A620" s="3">
        <v>31024</v>
      </c>
    </row>
    <row r="621" spans="1:1" x14ac:dyDescent="0.3">
      <c r="A621" s="2">
        <v>38524</v>
      </c>
    </row>
    <row r="622" spans="1:1" x14ac:dyDescent="0.3">
      <c r="A622" s="3">
        <v>43605</v>
      </c>
    </row>
    <row r="623" spans="1:1" x14ac:dyDescent="0.3">
      <c r="A623" s="2">
        <v>65862</v>
      </c>
    </row>
    <row r="624" spans="1:1" x14ac:dyDescent="0.3">
      <c r="A624" s="3">
        <v>39291</v>
      </c>
    </row>
    <row r="625" spans="1:1" x14ac:dyDescent="0.3">
      <c r="A625" s="2">
        <v>45213</v>
      </c>
    </row>
    <row r="626" spans="1:1" x14ac:dyDescent="0.3">
      <c r="A626" s="3">
        <v>50239</v>
      </c>
    </row>
    <row r="627" spans="1:1" x14ac:dyDescent="0.3">
      <c r="A627" s="2">
        <v>26482</v>
      </c>
    </row>
    <row r="628" spans="1:1" x14ac:dyDescent="0.3">
      <c r="A628" s="3">
        <v>46640</v>
      </c>
    </row>
    <row r="629" spans="1:1" x14ac:dyDescent="0.3">
      <c r="A629" s="2">
        <v>40582</v>
      </c>
    </row>
    <row r="630" spans="1:1" x14ac:dyDescent="0.3">
      <c r="A630" s="3">
        <v>25176</v>
      </c>
    </row>
    <row r="631" spans="1:1" x14ac:dyDescent="0.3">
      <c r="A631" s="2">
        <v>38926</v>
      </c>
    </row>
    <row r="632" spans="1:1" x14ac:dyDescent="0.3">
      <c r="A632" s="3">
        <v>39747</v>
      </c>
    </row>
    <row r="633" spans="1:1" x14ac:dyDescent="0.3">
      <c r="A633" s="2">
        <v>40440</v>
      </c>
    </row>
    <row r="634" spans="1:1" x14ac:dyDescent="0.3">
      <c r="A634" s="3">
        <v>36380</v>
      </c>
    </row>
    <row r="635" spans="1:1" x14ac:dyDescent="0.3">
      <c r="A635" s="2">
        <v>45666</v>
      </c>
    </row>
    <row r="636" spans="1:1" x14ac:dyDescent="0.3">
      <c r="A636" s="3">
        <v>38588</v>
      </c>
    </row>
    <row r="637" spans="1:1" x14ac:dyDescent="0.3">
      <c r="A637" s="2">
        <v>47436</v>
      </c>
    </row>
    <row r="638" spans="1:1" x14ac:dyDescent="0.3">
      <c r="A638" s="3">
        <v>37337</v>
      </c>
    </row>
    <row r="639" spans="1:1" x14ac:dyDescent="0.3">
      <c r="A639" s="2">
        <v>44233</v>
      </c>
    </row>
    <row r="640" spans="1:1" x14ac:dyDescent="0.3">
      <c r="A640" s="3">
        <v>42114</v>
      </c>
    </row>
    <row r="641" spans="1:1" x14ac:dyDescent="0.3">
      <c r="A641" s="2">
        <v>65256</v>
      </c>
    </row>
    <row r="642" spans="1:1" x14ac:dyDescent="0.3">
      <c r="A642" s="3">
        <v>61058</v>
      </c>
    </row>
    <row r="643" spans="1:1" x14ac:dyDescent="0.3">
      <c r="A643" s="2">
        <v>63483</v>
      </c>
    </row>
    <row r="644" spans="1:1" x14ac:dyDescent="0.3">
      <c r="A644" s="3">
        <v>69029</v>
      </c>
    </row>
    <row r="645" spans="1:1" x14ac:dyDescent="0.3">
      <c r="A645" s="2">
        <v>66000</v>
      </c>
    </row>
    <row r="646" spans="1:1" x14ac:dyDescent="0.3">
      <c r="A646" s="3">
        <v>52000</v>
      </c>
    </row>
    <row r="647" spans="1:1" x14ac:dyDescent="0.3">
      <c r="A647" s="2">
        <v>48000</v>
      </c>
    </row>
    <row r="648" spans="1:1" x14ac:dyDescent="0.3">
      <c r="A648" s="3">
        <v>62959</v>
      </c>
    </row>
    <row r="649" spans="1:1" x14ac:dyDescent="0.3">
      <c r="A649" s="2">
        <v>49480</v>
      </c>
    </row>
    <row r="650" spans="1:1" x14ac:dyDescent="0.3">
      <c r="A650" s="3">
        <v>43000</v>
      </c>
    </row>
    <row r="651" spans="1:1" x14ac:dyDescent="0.3">
      <c r="A651" s="2">
        <v>41000</v>
      </c>
    </row>
    <row r="652" spans="1:1" x14ac:dyDescent="0.3">
      <c r="A652" s="3">
        <v>45000</v>
      </c>
    </row>
    <row r="653" spans="1:1" x14ac:dyDescent="0.3">
      <c r="A653" s="2">
        <v>46000</v>
      </c>
    </row>
    <row r="654" spans="1:1" x14ac:dyDescent="0.3">
      <c r="A654" s="3">
        <v>52000</v>
      </c>
    </row>
    <row r="655" spans="1:1" x14ac:dyDescent="0.3">
      <c r="A655" s="2">
        <v>43000</v>
      </c>
    </row>
    <row r="656" spans="1:1" x14ac:dyDescent="0.3">
      <c r="A656" s="3">
        <v>48000</v>
      </c>
    </row>
    <row r="657" spans="1:1" x14ac:dyDescent="0.3">
      <c r="A657" s="2">
        <v>52000</v>
      </c>
    </row>
    <row r="658" spans="1:1" x14ac:dyDescent="0.3">
      <c r="A658" s="3">
        <v>72000</v>
      </c>
    </row>
    <row r="659" spans="1:1" x14ac:dyDescent="0.3">
      <c r="A659" s="2">
        <v>43000</v>
      </c>
    </row>
    <row r="660" spans="1:1" x14ac:dyDescent="0.3">
      <c r="A660" s="3">
        <v>66000</v>
      </c>
    </row>
    <row r="661" spans="1:1" x14ac:dyDescent="0.3">
      <c r="A661" s="2">
        <v>65000</v>
      </c>
    </row>
    <row r="662" spans="1:1" x14ac:dyDescent="0.3">
      <c r="A662" s="3">
        <v>50000</v>
      </c>
    </row>
    <row r="663" spans="1:1" x14ac:dyDescent="0.3">
      <c r="A663" s="2">
        <v>41000</v>
      </c>
    </row>
    <row r="664" spans="1:1" x14ac:dyDescent="0.3">
      <c r="A664" s="3">
        <v>72000</v>
      </c>
    </row>
    <row r="665" spans="1:1" x14ac:dyDescent="0.3">
      <c r="A665" s="2">
        <v>52000</v>
      </c>
    </row>
    <row r="666" spans="1:1" x14ac:dyDescent="0.3">
      <c r="A666" s="3">
        <v>52000</v>
      </c>
    </row>
    <row r="667" spans="1:1" x14ac:dyDescent="0.3">
      <c r="A667" s="2">
        <v>43000</v>
      </c>
    </row>
    <row r="668" spans="1:1" x14ac:dyDescent="0.3">
      <c r="A668" s="3">
        <v>48000</v>
      </c>
    </row>
    <row r="669" spans="1:1" x14ac:dyDescent="0.3">
      <c r="A669" s="2">
        <v>45000</v>
      </c>
    </row>
    <row r="670" spans="1:1" x14ac:dyDescent="0.3">
      <c r="A670" s="3">
        <v>46000</v>
      </c>
    </row>
    <row r="671" spans="1:1" x14ac:dyDescent="0.3">
      <c r="A671" s="2">
        <v>41000</v>
      </c>
    </row>
    <row r="672" spans="1:1" x14ac:dyDescent="0.3">
      <c r="A672" s="3">
        <v>66000</v>
      </c>
    </row>
    <row r="673" spans="1:1" x14ac:dyDescent="0.3">
      <c r="A673" s="2">
        <v>43000</v>
      </c>
    </row>
    <row r="674" spans="1:1" x14ac:dyDescent="0.3">
      <c r="A674" s="3">
        <v>65000</v>
      </c>
    </row>
    <row r="675" spans="1:1" x14ac:dyDescent="0.3">
      <c r="A675" s="2">
        <v>50000</v>
      </c>
    </row>
    <row r="676" spans="1:1" x14ac:dyDescent="0.3">
      <c r="A676" s="3">
        <v>52000</v>
      </c>
    </row>
    <row r="677" spans="1:1" x14ac:dyDescent="0.3">
      <c r="A677" s="2">
        <v>72000</v>
      </c>
    </row>
    <row r="678" spans="1:1" x14ac:dyDescent="0.3">
      <c r="A678" s="3">
        <v>43000</v>
      </c>
    </row>
    <row r="679" spans="1:1" x14ac:dyDescent="0.3">
      <c r="A679" s="2">
        <v>45000</v>
      </c>
    </row>
    <row r="680" spans="1:1" x14ac:dyDescent="0.3">
      <c r="A680" s="3">
        <v>46000</v>
      </c>
    </row>
    <row r="681" spans="1:1" x14ac:dyDescent="0.3">
      <c r="A681" s="2">
        <v>38000</v>
      </c>
    </row>
    <row r="682" spans="1:1" x14ac:dyDescent="0.3">
      <c r="A682" s="3">
        <v>52000</v>
      </c>
    </row>
    <row r="683" spans="1:1" x14ac:dyDescent="0.3">
      <c r="A683" s="2">
        <v>48000</v>
      </c>
    </row>
    <row r="684" spans="1:1" x14ac:dyDescent="0.3">
      <c r="A684" s="3">
        <v>66000</v>
      </c>
    </row>
    <row r="685" spans="1:1" x14ac:dyDescent="0.3">
      <c r="A685" s="2">
        <v>50000</v>
      </c>
    </row>
    <row r="686" spans="1:1" x14ac:dyDescent="0.3">
      <c r="A686" s="3">
        <v>41000</v>
      </c>
    </row>
    <row r="687" spans="1:1" x14ac:dyDescent="0.3">
      <c r="A687" s="2">
        <v>65000</v>
      </c>
    </row>
    <row r="688" spans="1:1" x14ac:dyDescent="0.3">
      <c r="A688" s="3">
        <v>52000</v>
      </c>
    </row>
    <row r="689" spans="1:1" x14ac:dyDescent="0.3">
      <c r="A689" s="2">
        <v>72000</v>
      </c>
    </row>
    <row r="690" spans="1:1" x14ac:dyDescent="0.3">
      <c r="A690" s="3">
        <v>46000</v>
      </c>
    </row>
    <row r="691" spans="1:1" x14ac:dyDescent="0.3">
      <c r="A691" s="2">
        <v>45000</v>
      </c>
    </row>
    <row r="692" spans="1:1" x14ac:dyDescent="0.3">
      <c r="A692" s="3">
        <v>43000</v>
      </c>
    </row>
    <row r="693" spans="1:1" x14ac:dyDescent="0.3">
      <c r="A693" s="2">
        <v>66000</v>
      </c>
    </row>
    <row r="694" spans="1:1" x14ac:dyDescent="0.3">
      <c r="A694" s="3">
        <v>43000</v>
      </c>
    </row>
    <row r="695" spans="1:1" x14ac:dyDescent="0.3">
      <c r="A695" s="2">
        <v>52000</v>
      </c>
    </row>
    <row r="696" spans="1:1" x14ac:dyDescent="0.3">
      <c r="A696" s="3">
        <v>41000</v>
      </c>
    </row>
    <row r="697" spans="1:1" x14ac:dyDescent="0.3">
      <c r="A697" s="2">
        <v>46000</v>
      </c>
    </row>
    <row r="698" spans="1:1" x14ac:dyDescent="0.3">
      <c r="A698" s="3">
        <v>45000</v>
      </c>
    </row>
    <row r="699" spans="1:1" x14ac:dyDescent="0.3">
      <c r="A699" s="2">
        <v>65000</v>
      </c>
    </row>
    <row r="700" spans="1:1" x14ac:dyDescent="0.3">
      <c r="A700" s="3">
        <v>43000</v>
      </c>
    </row>
    <row r="701" spans="1:1" x14ac:dyDescent="0.3">
      <c r="A701" s="2">
        <v>72000</v>
      </c>
    </row>
    <row r="702" spans="1:1" x14ac:dyDescent="0.3">
      <c r="A702" s="3">
        <v>50000</v>
      </c>
    </row>
    <row r="703" spans="1:1" x14ac:dyDescent="0.3">
      <c r="A703" s="2">
        <v>52000</v>
      </c>
    </row>
    <row r="704" spans="1:1" x14ac:dyDescent="0.3">
      <c r="A704" s="3">
        <v>48000</v>
      </c>
    </row>
    <row r="705" spans="1:1" x14ac:dyDescent="0.3">
      <c r="A705" s="2">
        <v>65000</v>
      </c>
    </row>
    <row r="706" spans="1:1" x14ac:dyDescent="0.3">
      <c r="A706" s="3">
        <v>66000</v>
      </c>
    </row>
    <row r="707" spans="1:1" x14ac:dyDescent="0.3">
      <c r="A707" s="2">
        <v>52000</v>
      </c>
    </row>
    <row r="708" spans="1:1" x14ac:dyDescent="0.3">
      <c r="A708" s="3">
        <v>69000</v>
      </c>
    </row>
    <row r="709" spans="1:1" x14ac:dyDescent="0.3">
      <c r="A709" s="2">
        <v>84490</v>
      </c>
    </row>
    <row r="710" spans="1:1" x14ac:dyDescent="0.3">
      <c r="A710" s="3">
        <v>64100</v>
      </c>
    </row>
    <row r="711" spans="1:1" x14ac:dyDescent="0.3">
      <c r="A711" s="2">
        <v>31513</v>
      </c>
    </row>
    <row r="712" spans="1:1" x14ac:dyDescent="0.3">
      <c r="A712" s="3">
        <v>55686</v>
      </c>
    </row>
    <row r="713" spans="1:1" x14ac:dyDescent="0.3">
      <c r="A713" s="2">
        <v>38646</v>
      </c>
    </row>
    <row r="714" spans="1:1" x14ac:dyDescent="0.3">
      <c r="A714" s="3">
        <v>30325</v>
      </c>
    </row>
    <row r="715" spans="1:1" x14ac:dyDescent="0.3">
      <c r="A715" s="2">
        <v>38833</v>
      </c>
    </row>
    <row r="716" spans="1:1" x14ac:dyDescent="0.3">
      <c r="A716" s="3">
        <v>62660</v>
      </c>
    </row>
    <row r="717" spans="1:1" x14ac:dyDescent="0.3">
      <c r="A717" s="2">
        <v>83465</v>
      </c>
    </row>
    <row r="718" spans="1:1" x14ac:dyDescent="0.3">
      <c r="A718" s="3">
        <v>30620</v>
      </c>
    </row>
    <row r="719" spans="1:1" x14ac:dyDescent="0.3">
      <c r="A719" s="2">
        <v>62869</v>
      </c>
    </row>
    <row r="720" spans="1:1" x14ac:dyDescent="0.3">
      <c r="A720" s="3">
        <v>23871</v>
      </c>
    </row>
    <row r="721" spans="1:1" x14ac:dyDescent="0.3">
      <c r="A721" s="2">
        <v>37034</v>
      </c>
    </row>
    <row r="722" spans="1:1" x14ac:dyDescent="0.3">
      <c r="A722" s="3">
        <v>54331</v>
      </c>
    </row>
    <row r="723" spans="1:1" x14ac:dyDescent="0.3">
      <c r="A723" s="2">
        <v>32664</v>
      </c>
    </row>
    <row r="724" spans="1:1" x14ac:dyDescent="0.3">
      <c r="A724" s="3">
        <v>62453</v>
      </c>
    </row>
    <row r="725" spans="1:1" x14ac:dyDescent="0.3">
      <c r="A725" s="2">
        <v>42658</v>
      </c>
    </row>
    <row r="726" spans="1:1" x14ac:dyDescent="0.3">
      <c r="A726" s="3">
        <v>82174</v>
      </c>
    </row>
    <row r="727" spans="1:1" x14ac:dyDescent="0.3">
      <c r="A727" s="2">
        <v>31593</v>
      </c>
    </row>
    <row r="728" spans="1:1" x14ac:dyDescent="0.3">
      <c r="A728" s="3">
        <v>35370</v>
      </c>
    </row>
    <row r="729" spans="1:1" x14ac:dyDescent="0.3">
      <c r="A729" s="2">
        <v>38294</v>
      </c>
    </row>
    <row r="730" spans="1:1" x14ac:dyDescent="0.3">
      <c r="A730" s="3">
        <v>45573</v>
      </c>
    </row>
    <row r="731" spans="1:1" x14ac:dyDescent="0.3">
      <c r="A731" s="2">
        <v>64100</v>
      </c>
    </row>
    <row r="732" spans="1:1" x14ac:dyDescent="0.3">
      <c r="A732" s="3">
        <v>62010</v>
      </c>
    </row>
    <row r="733" spans="1:1" x14ac:dyDescent="0.3">
      <c r="A733" s="2">
        <v>34812</v>
      </c>
    </row>
    <row r="734" spans="1:1" x14ac:dyDescent="0.3">
      <c r="A734" s="3">
        <v>38074</v>
      </c>
    </row>
    <row r="735" spans="1:1" x14ac:dyDescent="0.3">
      <c r="A735" s="2">
        <v>26643</v>
      </c>
    </row>
    <row r="736" spans="1:1" x14ac:dyDescent="0.3">
      <c r="A736" s="3">
        <v>38229</v>
      </c>
    </row>
    <row r="737" spans="1:1" x14ac:dyDescent="0.3">
      <c r="A737" s="2">
        <v>84455</v>
      </c>
    </row>
    <row r="738" spans="1:1" x14ac:dyDescent="0.3">
      <c r="A738" s="3">
        <v>63644</v>
      </c>
    </row>
    <row r="739" spans="1:1" x14ac:dyDescent="0.3">
      <c r="A739" s="2">
        <v>34872</v>
      </c>
    </row>
    <row r="740" spans="1:1" x14ac:dyDescent="0.3">
      <c r="A740" s="3">
        <v>54386</v>
      </c>
    </row>
    <row r="741" spans="1:1" x14ac:dyDescent="0.3">
      <c r="A741" s="2">
        <v>33425</v>
      </c>
    </row>
    <row r="742" spans="1:1" x14ac:dyDescent="0.3">
      <c r="A742" s="3">
        <v>39415</v>
      </c>
    </row>
    <row r="743" spans="1:1" x14ac:dyDescent="0.3">
      <c r="A743" s="2">
        <v>61874</v>
      </c>
    </row>
    <row r="744" spans="1:1" x14ac:dyDescent="0.3">
      <c r="A744" s="3">
        <v>38891</v>
      </c>
    </row>
    <row r="745" spans="1:1" x14ac:dyDescent="0.3">
      <c r="A745" s="2">
        <v>36893</v>
      </c>
    </row>
    <row r="746" spans="1:1" x14ac:dyDescent="0.3">
      <c r="A746" s="3">
        <v>35827</v>
      </c>
    </row>
    <row r="747" spans="1:1" x14ac:dyDescent="0.3">
      <c r="A747" s="2">
        <v>83391</v>
      </c>
    </row>
    <row r="748" spans="1:1" x14ac:dyDescent="0.3">
      <c r="A748" s="3">
        <v>37836</v>
      </c>
    </row>
    <row r="749" spans="1:1" x14ac:dyDescent="0.3">
      <c r="A749" s="2">
        <v>53412</v>
      </c>
    </row>
    <row r="750" spans="1:1" x14ac:dyDescent="0.3">
      <c r="A750" s="3">
        <v>34850</v>
      </c>
    </row>
    <row r="751" spans="1:1" x14ac:dyDescent="0.3">
      <c r="A751" s="2">
        <v>27967</v>
      </c>
    </row>
    <row r="752" spans="1:1" x14ac:dyDescent="0.3">
      <c r="A752" s="3">
        <v>63093</v>
      </c>
    </row>
    <row r="753" spans="1:1" x14ac:dyDescent="0.3">
      <c r="A753" s="2">
        <v>62712</v>
      </c>
    </row>
    <row r="754" spans="1:1" x14ac:dyDescent="0.3">
      <c r="A754" s="3">
        <v>34763</v>
      </c>
    </row>
    <row r="755" spans="1:1" x14ac:dyDescent="0.3">
      <c r="A755" s="2">
        <v>41958</v>
      </c>
    </row>
    <row r="756" spans="1:1" x14ac:dyDescent="0.3">
      <c r="A756" s="3">
        <v>28042</v>
      </c>
    </row>
    <row r="757" spans="1:1" x14ac:dyDescent="0.3">
      <c r="A757" s="2">
        <v>30597</v>
      </c>
    </row>
    <row r="758" spans="1:1" x14ac:dyDescent="0.3">
      <c r="A758" s="3">
        <v>34976</v>
      </c>
    </row>
    <row r="759" spans="1:1" x14ac:dyDescent="0.3">
      <c r="A759" s="2">
        <v>40510</v>
      </c>
    </row>
    <row r="760" spans="1:1" x14ac:dyDescent="0.3">
      <c r="A760" s="3">
        <v>84377</v>
      </c>
    </row>
    <row r="761" spans="1:1" x14ac:dyDescent="0.3">
      <c r="A761" s="2">
        <v>61962</v>
      </c>
    </row>
    <row r="762" spans="1:1" x14ac:dyDescent="0.3">
      <c r="A762" s="3">
        <v>54096</v>
      </c>
    </row>
    <row r="763" spans="1:1" x14ac:dyDescent="0.3">
      <c r="A763" s="2">
        <v>36742</v>
      </c>
    </row>
    <row r="764" spans="1:1" x14ac:dyDescent="0.3">
      <c r="A764" s="3">
        <v>62955</v>
      </c>
    </row>
    <row r="765" spans="1:1" x14ac:dyDescent="0.3">
      <c r="A765" s="2">
        <v>40186</v>
      </c>
    </row>
    <row r="766" spans="1:1" x14ac:dyDescent="0.3">
      <c r="A766" s="3">
        <v>84017</v>
      </c>
    </row>
    <row r="767" spans="1:1" x14ac:dyDescent="0.3">
      <c r="A767" s="2">
        <v>64100</v>
      </c>
    </row>
    <row r="768" spans="1:1" x14ac:dyDescent="0.3">
      <c r="A768" s="3">
        <v>55359</v>
      </c>
    </row>
    <row r="769" spans="1:1" x14ac:dyDescent="0.3">
      <c r="A769" s="2">
        <v>62479</v>
      </c>
    </row>
    <row r="770" spans="1:1" x14ac:dyDescent="0.3">
      <c r="A770" s="3">
        <v>60960</v>
      </c>
    </row>
    <row r="771" spans="1:1" x14ac:dyDescent="0.3">
      <c r="A771" s="2">
        <v>36254</v>
      </c>
    </row>
    <row r="772" spans="1:1" x14ac:dyDescent="0.3">
      <c r="A772" s="3">
        <v>84490</v>
      </c>
    </row>
    <row r="773" spans="1:1" x14ac:dyDescent="0.3">
      <c r="A773" s="2">
        <v>62103</v>
      </c>
    </row>
    <row r="774" spans="1:1" x14ac:dyDescent="0.3">
      <c r="A774" s="3">
        <v>39216</v>
      </c>
    </row>
    <row r="775" spans="1:1" x14ac:dyDescent="0.3">
      <c r="A775" s="2">
        <v>48173</v>
      </c>
    </row>
    <row r="776" spans="1:1" x14ac:dyDescent="0.3">
      <c r="A776" s="3">
        <v>40275</v>
      </c>
    </row>
    <row r="777" spans="1:1" x14ac:dyDescent="0.3">
      <c r="A777" s="2">
        <v>57174</v>
      </c>
    </row>
    <row r="778" spans="1:1" x14ac:dyDescent="0.3">
      <c r="A778" s="3">
        <v>58679</v>
      </c>
    </row>
    <row r="779" spans="1:1" x14ac:dyDescent="0.3">
      <c r="A779" s="2">
        <v>39800</v>
      </c>
    </row>
    <row r="780" spans="1:1" x14ac:dyDescent="0.3">
      <c r="A780" s="3">
        <v>40267</v>
      </c>
    </row>
    <row r="781" spans="1:1" x14ac:dyDescent="0.3">
      <c r="A781" s="2">
        <v>68351</v>
      </c>
    </row>
    <row r="782" spans="1:1" x14ac:dyDescent="0.3">
      <c r="A782" s="3">
        <v>43012</v>
      </c>
    </row>
    <row r="783" spans="1:1" x14ac:dyDescent="0.3">
      <c r="A783" s="2">
        <v>74738</v>
      </c>
    </row>
    <row r="784" spans="1:1" x14ac:dyDescent="0.3">
      <c r="A784" s="3">
        <v>51081</v>
      </c>
    </row>
    <row r="785" spans="1:1" x14ac:dyDescent="0.3">
      <c r="A785" s="2">
        <v>39081</v>
      </c>
    </row>
    <row r="786" spans="1:1" x14ac:dyDescent="0.3">
      <c r="A786" s="3">
        <v>39760</v>
      </c>
    </row>
    <row r="787" spans="1:1" x14ac:dyDescent="0.3">
      <c r="A787" s="2">
        <v>56800</v>
      </c>
    </row>
    <row r="788" spans="1:1" x14ac:dyDescent="0.3">
      <c r="A788" s="3">
        <v>60342</v>
      </c>
    </row>
    <row r="789" spans="1:1" x14ac:dyDescent="0.3">
      <c r="A789" s="2">
        <v>37603</v>
      </c>
    </row>
    <row r="790" spans="1:1" x14ac:dyDescent="0.3">
      <c r="A790" s="3">
        <v>42877</v>
      </c>
    </row>
    <row r="791" spans="1:1" x14ac:dyDescent="0.3">
      <c r="A791" s="2">
        <v>74101</v>
      </c>
    </row>
    <row r="792" spans="1:1" x14ac:dyDescent="0.3">
      <c r="A792" s="3">
        <v>39982</v>
      </c>
    </row>
    <row r="793" spans="1:1" x14ac:dyDescent="0.3">
      <c r="A793" s="2">
        <v>68748</v>
      </c>
    </row>
    <row r="794" spans="1:1" x14ac:dyDescent="0.3">
      <c r="A794" s="3">
        <v>62575</v>
      </c>
    </row>
    <row r="795" spans="1:1" x14ac:dyDescent="0.3">
      <c r="A795" s="2">
        <v>39485</v>
      </c>
    </row>
    <row r="796" spans="1:1" x14ac:dyDescent="0.3">
      <c r="A796" s="3">
        <v>40285</v>
      </c>
    </row>
    <row r="797" spans="1:1" x14ac:dyDescent="0.3">
      <c r="A797" s="2">
        <v>51003</v>
      </c>
    </row>
    <row r="798" spans="1:1" x14ac:dyDescent="0.3">
      <c r="A798" s="3">
        <v>39224</v>
      </c>
    </row>
    <row r="799" spans="1:1" x14ac:dyDescent="0.3">
      <c r="A799" s="2">
        <v>57698</v>
      </c>
    </row>
    <row r="800" spans="1:1" x14ac:dyDescent="0.3">
      <c r="A800" s="3">
        <v>59621</v>
      </c>
    </row>
    <row r="801" spans="1:1" x14ac:dyDescent="0.3">
      <c r="A801" s="2">
        <v>40499</v>
      </c>
    </row>
    <row r="802" spans="1:1" x14ac:dyDescent="0.3">
      <c r="A802" s="3">
        <v>73819</v>
      </c>
    </row>
    <row r="803" spans="1:1" x14ac:dyDescent="0.3">
      <c r="A803" s="2">
        <v>42732</v>
      </c>
    </row>
    <row r="804" spans="1:1" x14ac:dyDescent="0.3">
      <c r="A804" s="3">
        <v>40123</v>
      </c>
    </row>
    <row r="805" spans="1:1" x14ac:dyDescent="0.3">
      <c r="A805" s="2">
        <v>39375</v>
      </c>
    </row>
    <row r="806" spans="1:1" x14ac:dyDescent="0.3">
      <c r="A806" s="3">
        <v>62996</v>
      </c>
    </row>
    <row r="807" spans="1:1" x14ac:dyDescent="0.3">
      <c r="A807" s="2">
        <v>69112</v>
      </c>
    </row>
    <row r="808" spans="1:1" x14ac:dyDescent="0.3">
      <c r="A808" s="3">
        <v>41212</v>
      </c>
    </row>
    <row r="809" spans="1:1" x14ac:dyDescent="0.3">
      <c r="A809" s="2">
        <v>39706</v>
      </c>
    </row>
    <row r="810" spans="1:1" x14ac:dyDescent="0.3">
      <c r="A810" s="3">
        <v>57823</v>
      </c>
    </row>
    <row r="811" spans="1:1" x14ac:dyDescent="0.3">
      <c r="A811" s="2">
        <v>40340</v>
      </c>
    </row>
    <row r="812" spans="1:1" x14ac:dyDescent="0.3">
      <c r="A812" s="3">
        <v>59095</v>
      </c>
    </row>
    <row r="813" spans="1:1" x14ac:dyDescent="0.3">
      <c r="A813" s="2">
        <v>43285</v>
      </c>
    </row>
    <row r="814" spans="1:1" x14ac:dyDescent="0.3">
      <c r="A814" s="3">
        <v>48011</v>
      </c>
    </row>
    <row r="815" spans="1:1" x14ac:dyDescent="0.3">
      <c r="A815" s="2">
        <v>40322</v>
      </c>
    </row>
    <row r="816" spans="1:1" x14ac:dyDescent="0.3">
      <c r="A816" s="3">
        <v>73749</v>
      </c>
    </row>
    <row r="817" spans="1:1" x14ac:dyDescent="0.3">
      <c r="A817" s="2">
        <v>41876</v>
      </c>
    </row>
    <row r="818" spans="1:1" x14ac:dyDescent="0.3">
      <c r="A818" s="3">
        <v>67540</v>
      </c>
    </row>
    <row r="819" spans="1:1" x14ac:dyDescent="0.3">
      <c r="A819" s="2">
        <v>61397</v>
      </c>
    </row>
    <row r="820" spans="1:1" x14ac:dyDescent="0.3">
      <c r="A820" s="3">
        <v>39311</v>
      </c>
    </row>
    <row r="821" spans="1:1" x14ac:dyDescent="0.3">
      <c r="A821" s="2">
        <v>57714</v>
      </c>
    </row>
    <row r="822" spans="1:1" x14ac:dyDescent="0.3">
      <c r="A822" s="3">
        <v>73804</v>
      </c>
    </row>
    <row r="823" spans="1:1" x14ac:dyDescent="0.3">
      <c r="A823" s="2">
        <v>67882</v>
      </c>
    </row>
    <row r="824" spans="1:1" x14ac:dyDescent="0.3">
      <c r="A824" s="3"/>
    </row>
    <row r="825" spans="1:1" x14ac:dyDescent="0.3">
      <c r="A825" s="2">
        <v>60342</v>
      </c>
    </row>
    <row r="826" spans="1:1" x14ac:dyDescent="0.3">
      <c r="A826" s="3">
        <v>74240</v>
      </c>
    </row>
    <row r="827" spans="1:1" x14ac:dyDescent="0.3">
      <c r="A827" s="2">
        <v>58141</v>
      </c>
    </row>
    <row r="828" spans="1:1" x14ac:dyDescent="0.3">
      <c r="A828" s="3">
        <v>68034</v>
      </c>
    </row>
    <row r="829" spans="1:1" x14ac:dyDescent="0.3">
      <c r="A829" s="2">
        <v>74738</v>
      </c>
    </row>
    <row r="830" spans="1:1" x14ac:dyDescent="0.3">
      <c r="A830" s="3">
        <v>63267</v>
      </c>
    </row>
    <row r="831" spans="1:1" x14ac:dyDescent="0.3">
      <c r="A831" s="2">
        <v>51179</v>
      </c>
    </row>
    <row r="832" spans="1:1" x14ac:dyDescent="0.3">
      <c r="A832" s="3">
        <v>68551</v>
      </c>
    </row>
    <row r="833" spans="1:1" x14ac:dyDescent="0.3">
      <c r="A833" s="2">
        <v>58817</v>
      </c>
    </row>
    <row r="834" spans="1:1" x14ac:dyDescent="0.3">
      <c r="A834" s="3">
        <v>41242</v>
      </c>
    </row>
    <row r="835" spans="1:1" x14ac:dyDescent="0.3">
      <c r="A835" s="2">
        <v>63255</v>
      </c>
    </row>
    <row r="836" spans="1:1" x14ac:dyDescent="0.3">
      <c r="A836" s="3">
        <v>51227</v>
      </c>
    </row>
    <row r="837" spans="1:1" x14ac:dyDescent="0.3">
      <c r="A837" s="2">
        <v>57714</v>
      </c>
    </row>
    <row r="838" spans="1:1" x14ac:dyDescent="0.3">
      <c r="A838" s="3">
        <v>73804</v>
      </c>
    </row>
    <row r="839" spans="1:1" x14ac:dyDescent="0.3">
      <c r="A839" s="2">
        <v>58817</v>
      </c>
    </row>
    <row r="840" spans="1:1" x14ac:dyDescent="0.3">
      <c r="A840" s="3">
        <v>41242</v>
      </c>
    </row>
    <row r="841" spans="1:1" x14ac:dyDescent="0.3">
      <c r="A841" s="2">
        <v>67882</v>
      </c>
    </row>
    <row r="842" spans="1:1" x14ac:dyDescent="0.3">
      <c r="A842" s="3"/>
    </row>
    <row r="843" spans="1:1" x14ac:dyDescent="0.3">
      <c r="A843" s="2">
        <v>63255</v>
      </c>
    </row>
    <row r="844" spans="1:1" x14ac:dyDescent="0.3">
      <c r="A844" s="3">
        <v>51227</v>
      </c>
    </row>
    <row r="845" spans="1:1" x14ac:dyDescent="0.3">
      <c r="A845" s="2">
        <v>74240</v>
      </c>
    </row>
    <row r="846" spans="1:1" x14ac:dyDescent="0.3">
      <c r="A846" s="3">
        <v>60342</v>
      </c>
    </row>
    <row r="847" spans="1:1" x14ac:dyDescent="0.3">
      <c r="A847" s="2">
        <v>68551</v>
      </c>
    </row>
    <row r="848" spans="1:1" x14ac:dyDescent="0.3">
      <c r="A848" s="3">
        <v>51179</v>
      </c>
    </row>
    <row r="849" spans="1:1" x14ac:dyDescent="0.3">
      <c r="A849" s="2">
        <v>58141</v>
      </c>
    </row>
    <row r="850" spans="1:1" x14ac:dyDescent="0.3">
      <c r="A850" s="3">
        <v>63267</v>
      </c>
    </row>
    <row r="851" spans="1:1" x14ac:dyDescent="0.3">
      <c r="A851" s="2">
        <v>68034</v>
      </c>
    </row>
    <row r="852" spans="1:1" x14ac:dyDescent="0.3">
      <c r="A852" s="3">
        <v>74738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FBF-86AB-48F5-89E8-65F67EE8F6F4}">
  <dimension ref="A1:B16"/>
  <sheetViews>
    <sheetView workbookViewId="0">
      <selection activeCell="G18" sqref="G18"/>
    </sheetView>
  </sheetViews>
  <sheetFormatPr defaultRowHeight="14.4" x14ac:dyDescent="0.3"/>
  <cols>
    <col min="1" max="1" width="17.33203125" customWidth="1"/>
    <col min="2" max="2" width="13.5546875" customWidth="1"/>
  </cols>
  <sheetData>
    <row r="1" spans="1:2" ht="15" thickBot="1" x14ac:dyDescent="0.35">
      <c r="A1" s="16" t="s">
        <v>1122</v>
      </c>
      <c r="B1" s="16" t="s">
        <v>1176</v>
      </c>
    </row>
    <row r="2" spans="1:2" x14ac:dyDescent="0.3">
      <c r="A2" s="10" t="s">
        <v>1175</v>
      </c>
      <c r="B2" s="10"/>
    </row>
    <row r="4" spans="1:2" x14ac:dyDescent="0.3">
      <c r="A4" t="s">
        <v>1131</v>
      </c>
      <c r="B4">
        <v>45164.800000000003</v>
      </c>
    </row>
    <row r="5" spans="1:2" x14ac:dyDescent="0.3">
      <c r="A5" t="s">
        <v>1132</v>
      </c>
      <c r="B5">
        <v>805.53740352585726</v>
      </c>
    </row>
    <row r="6" spans="1:2" x14ac:dyDescent="0.3">
      <c r="A6" t="s">
        <v>1133</v>
      </c>
      <c r="B6">
        <v>41579.5</v>
      </c>
    </row>
    <row r="7" spans="1:2" x14ac:dyDescent="0.3">
      <c r="A7" t="s">
        <v>1134</v>
      </c>
      <c r="B7">
        <v>43000</v>
      </c>
    </row>
    <row r="8" spans="1:2" x14ac:dyDescent="0.3">
      <c r="A8" t="s">
        <v>1135</v>
      </c>
      <c r="B8">
        <v>23485.249247289303</v>
      </c>
    </row>
    <row r="9" spans="1:2" x14ac:dyDescent="0.3">
      <c r="A9" t="s">
        <v>1136</v>
      </c>
      <c r="B9">
        <v>551556932.20730269</v>
      </c>
    </row>
    <row r="10" spans="1:2" x14ac:dyDescent="0.3">
      <c r="A10" t="s">
        <v>1137</v>
      </c>
      <c r="B10">
        <v>1.6382293684816061</v>
      </c>
    </row>
    <row r="11" spans="1:2" x14ac:dyDescent="0.3">
      <c r="A11" t="s">
        <v>1138</v>
      </c>
      <c r="B11">
        <v>0.81890222862231421</v>
      </c>
    </row>
    <row r="12" spans="1:2" x14ac:dyDescent="0.3">
      <c r="A12" t="s">
        <v>1139</v>
      </c>
      <c r="B12">
        <v>171850</v>
      </c>
    </row>
    <row r="13" spans="1:2" x14ac:dyDescent="0.3">
      <c r="A13" t="s">
        <v>1140</v>
      </c>
      <c r="B13">
        <v>2000</v>
      </c>
    </row>
    <row r="14" spans="1:2" x14ac:dyDescent="0.3">
      <c r="A14" t="s">
        <v>1141</v>
      </c>
      <c r="B14">
        <v>173850</v>
      </c>
    </row>
    <row r="15" spans="1:2" x14ac:dyDescent="0.3">
      <c r="A15" t="s">
        <v>1142</v>
      </c>
      <c r="B15">
        <v>38390080</v>
      </c>
    </row>
    <row r="16" spans="1:2" x14ac:dyDescent="0.3">
      <c r="A16" t="s">
        <v>1143</v>
      </c>
      <c r="B16">
        <v>850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7A48-5B05-43CC-A9BE-591C43D52609}">
  <dimension ref="A1:F15"/>
  <sheetViews>
    <sheetView workbookViewId="0">
      <selection activeCell="A2" sqref="A2"/>
    </sheetView>
  </sheetViews>
  <sheetFormatPr defaultRowHeight="14.4" x14ac:dyDescent="0.3"/>
  <cols>
    <col min="1" max="1" width="38.21875" customWidth="1"/>
    <col min="2" max="2" width="19.33203125" customWidth="1"/>
    <col min="3" max="3" width="19.44140625" customWidth="1"/>
    <col min="4" max="4" width="12.44140625" bestFit="1" customWidth="1"/>
  </cols>
  <sheetData>
    <row r="1" spans="1:6" x14ac:dyDescent="0.3">
      <c r="A1" t="s">
        <v>1147</v>
      </c>
    </row>
    <row r="2" spans="1:6" ht="15" thickBot="1" x14ac:dyDescent="0.35">
      <c r="F2" t="s">
        <v>1172</v>
      </c>
    </row>
    <row r="3" spans="1:6" ht="15" thickBot="1" x14ac:dyDescent="0.35">
      <c r="A3" s="12" t="s">
        <v>1122</v>
      </c>
      <c r="B3" s="12" t="s">
        <v>1176</v>
      </c>
      <c r="C3" s="12" t="s">
        <v>1177</v>
      </c>
      <c r="D3" t="s">
        <v>1178</v>
      </c>
      <c r="F3" t="s">
        <v>1173</v>
      </c>
    </row>
    <row r="4" spans="1:6" x14ac:dyDescent="0.3">
      <c r="A4" s="12"/>
      <c r="B4" s="12" t="s">
        <v>1148</v>
      </c>
      <c r="C4" s="12" t="s">
        <v>1149</v>
      </c>
      <c r="F4" t="s">
        <v>1174</v>
      </c>
    </row>
    <row r="5" spans="1:6" x14ac:dyDescent="0.3">
      <c r="A5" t="s">
        <v>1131</v>
      </c>
      <c r="B5">
        <v>44716.993839835726</v>
      </c>
      <c r="C5">
        <v>45765.57575757576</v>
      </c>
    </row>
    <row r="6" spans="1:6" x14ac:dyDescent="0.3">
      <c r="A6" t="s">
        <v>1150</v>
      </c>
      <c r="B6">
        <v>671467765.74687564</v>
      </c>
      <c r="C6">
        <v>391463604.60957634</v>
      </c>
    </row>
    <row r="7" spans="1:6" x14ac:dyDescent="0.3">
      <c r="A7" t="s">
        <v>1151</v>
      </c>
      <c r="B7">
        <v>487</v>
      </c>
      <c r="C7">
        <v>363</v>
      </c>
    </row>
    <row r="8" spans="1:6" x14ac:dyDescent="0.3">
      <c r="A8" t="s">
        <v>1152</v>
      </c>
      <c r="B8">
        <v>551937687.52552855</v>
      </c>
    </row>
    <row r="9" spans="1:6" x14ac:dyDescent="0.3">
      <c r="A9" t="s">
        <v>1153</v>
      </c>
      <c r="B9">
        <v>0</v>
      </c>
    </row>
    <row r="10" spans="1:6" x14ac:dyDescent="0.3">
      <c r="A10" t="s">
        <v>1154</v>
      </c>
      <c r="B10">
        <v>848</v>
      </c>
    </row>
    <row r="11" spans="1:6" x14ac:dyDescent="0.3">
      <c r="A11" t="s">
        <v>1155</v>
      </c>
      <c r="B11">
        <v>-0.6436735593918923</v>
      </c>
    </row>
    <row r="12" spans="1:6" x14ac:dyDescent="0.3">
      <c r="A12" t="s">
        <v>1156</v>
      </c>
      <c r="B12">
        <v>0.25998058712087974</v>
      </c>
      <c r="D12" s="14" t="s">
        <v>1160</v>
      </c>
    </row>
    <row r="13" spans="1:6" x14ac:dyDescent="0.3">
      <c r="A13" t="s">
        <v>1157</v>
      </c>
      <c r="B13">
        <v>1.6466525011058315</v>
      </c>
    </row>
    <row r="14" spans="1:6" x14ac:dyDescent="0.3">
      <c r="A14" t="s">
        <v>1158</v>
      </c>
      <c r="B14">
        <v>0.51996117424175947</v>
      </c>
      <c r="D14" s="14" t="s">
        <v>1160</v>
      </c>
    </row>
    <row r="15" spans="1:6" ht="15" thickBot="1" x14ac:dyDescent="0.35">
      <c r="A15" s="13" t="s">
        <v>1159</v>
      </c>
      <c r="B15" s="13">
        <v>1.9627654034142188</v>
      </c>
      <c r="C15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B21B-264A-4385-A636-934D09091443}">
  <dimension ref="A1:E33"/>
  <sheetViews>
    <sheetView workbookViewId="0">
      <selection activeCell="K3" sqref="K3"/>
    </sheetView>
  </sheetViews>
  <sheetFormatPr defaultRowHeight="14.4" x14ac:dyDescent="0.3"/>
  <cols>
    <col min="1" max="1" width="10" customWidth="1"/>
    <col min="3" max="3" width="9.88671875" customWidth="1"/>
    <col min="4" max="4" width="24" customWidth="1"/>
    <col min="5" max="5" width="24.109375" customWidth="1"/>
  </cols>
  <sheetData>
    <row r="1" spans="1:5" x14ac:dyDescent="0.3">
      <c r="A1" t="s">
        <v>1161</v>
      </c>
      <c r="B1" t="s">
        <v>1162</v>
      </c>
      <c r="C1" t="s">
        <v>1163</v>
      </c>
      <c r="D1" t="s">
        <v>1164</v>
      </c>
      <c r="E1" t="s">
        <v>1165</v>
      </c>
    </row>
    <row r="2" spans="1:5" x14ac:dyDescent="0.3">
      <c r="A2">
        <v>1930</v>
      </c>
      <c r="B2">
        <v>32790.944444444445</v>
      </c>
    </row>
    <row r="3" spans="1:5" x14ac:dyDescent="0.3">
      <c r="A3">
        <v>1934</v>
      </c>
      <c r="B3">
        <v>21334.125</v>
      </c>
    </row>
    <row r="4" spans="1:5" x14ac:dyDescent="0.3">
      <c r="A4">
        <v>1938</v>
      </c>
      <c r="B4">
        <v>22148.833333333332</v>
      </c>
    </row>
    <row r="5" spans="1:5" x14ac:dyDescent="0.3">
      <c r="A5">
        <v>1942</v>
      </c>
      <c r="B5">
        <v>28305.510101010103</v>
      </c>
    </row>
    <row r="6" spans="1:5" x14ac:dyDescent="0.3">
      <c r="A6">
        <v>1946</v>
      </c>
      <c r="B6">
        <v>34462.186868686869</v>
      </c>
    </row>
    <row r="7" spans="1:5" x14ac:dyDescent="0.3">
      <c r="A7">
        <v>1950</v>
      </c>
      <c r="B7">
        <v>40618.86363636364</v>
      </c>
    </row>
    <row r="8" spans="1:5" x14ac:dyDescent="0.3">
      <c r="A8">
        <v>1954</v>
      </c>
      <c r="B8">
        <v>34620.076923076922</v>
      </c>
    </row>
    <row r="9" spans="1:5" x14ac:dyDescent="0.3">
      <c r="A9">
        <v>1958</v>
      </c>
      <c r="B9">
        <v>24038.228571428572</v>
      </c>
    </row>
    <row r="10" spans="1:5" x14ac:dyDescent="0.3">
      <c r="A10">
        <v>1962</v>
      </c>
      <c r="B10">
        <v>27637.5625</v>
      </c>
    </row>
    <row r="11" spans="1:5" x14ac:dyDescent="0.3">
      <c r="A11">
        <v>1966</v>
      </c>
      <c r="B11">
        <v>46233.6875</v>
      </c>
    </row>
    <row r="12" spans="1:5" x14ac:dyDescent="0.3">
      <c r="A12">
        <v>1970</v>
      </c>
      <c r="B12">
        <v>51321.875</v>
      </c>
    </row>
    <row r="13" spans="1:5" x14ac:dyDescent="0.3">
      <c r="A13">
        <v>1974</v>
      </c>
      <c r="B13">
        <v>49104.315789473687</v>
      </c>
    </row>
    <row r="14" spans="1:5" x14ac:dyDescent="0.3">
      <c r="A14">
        <v>1978</v>
      </c>
      <c r="B14">
        <v>40960.052631578947</v>
      </c>
    </row>
    <row r="15" spans="1:5" x14ac:dyDescent="0.3">
      <c r="A15">
        <v>1982</v>
      </c>
      <c r="B15">
        <v>39587.153846153844</v>
      </c>
    </row>
    <row r="16" spans="1:5" x14ac:dyDescent="0.3">
      <c r="A16">
        <v>1986</v>
      </c>
      <c r="B16">
        <v>46046.75</v>
      </c>
    </row>
    <row r="17" spans="1:5" x14ac:dyDescent="0.3">
      <c r="A17">
        <v>1990</v>
      </c>
      <c r="B17">
        <v>48838.153846153844</v>
      </c>
    </row>
    <row r="18" spans="1:5" x14ac:dyDescent="0.3">
      <c r="A18">
        <v>1994</v>
      </c>
      <c r="B18">
        <v>68039.903846153844</v>
      </c>
    </row>
    <row r="19" spans="1:5" x14ac:dyDescent="0.3">
      <c r="A19">
        <v>1998</v>
      </c>
      <c r="B19">
        <v>43981.15625</v>
      </c>
    </row>
    <row r="20" spans="1:5" x14ac:dyDescent="0.3">
      <c r="A20">
        <v>2002</v>
      </c>
      <c r="B20">
        <v>42673.59375</v>
      </c>
    </row>
    <row r="21" spans="1:5" x14ac:dyDescent="0.3">
      <c r="A21">
        <v>2006</v>
      </c>
      <c r="B21">
        <v>52633.21875</v>
      </c>
    </row>
    <row r="22" spans="1:5" x14ac:dyDescent="0.3">
      <c r="A22">
        <v>2010</v>
      </c>
      <c r="B22">
        <v>49612.1875</v>
      </c>
    </row>
    <row r="23" spans="1:5" x14ac:dyDescent="0.3">
      <c r="A23">
        <v>2014</v>
      </c>
      <c r="B23">
        <v>55390.949367088608</v>
      </c>
      <c r="C23">
        <v>55390.949367088608</v>
      </c>
      <c r="D23" s="15">
        <v>55390.949367088608</v>
      </c>
      <c r="E23" s="15">
        <v>55390.949367088608</v>
      </c>
    </row>
    <row r="24" spans="1:5" x14ac:dyDescent="0.3">
      <c r="A24">
        <v>2018</v>
      </c>
      <c r="C24">
        <f t="shared" ref="C24:C33" si="0">_xlfn.FORECAST.ETS(A24,$B$2:$B$23,$A$2:$A$23,1,1)</f>
        <v>49706.041026603969</v>
      </c>
      <c r="D24" s="15">
        <f t="shared" ref="D24:D33" si="1">C24-_xlfn.FORECAST.ETS.CONFINT(A24,$B$2:$B$23,$A$2:$A$23,0.95,1,1)</f>
        <v>37274.079280570426</v>
      </c>
      <c r="E24" s="15">
        <f t="shared" ref="E24:E33" si="2">C24+_xlfn.FORECAST.ETS.CONFINT(A24,$B$2:$B$23,$A$2:$A$23,0.95,1,1)</f>
        <v>62138.002772637512</v>
      </c>
    </row>
    <row r="25" spans="1:5" x14ac:dyDescent="0.3">
      <c r="A25">
        <v>2022</v>
      </c>
      <c r="C25">
        <f t="shared" si="0"/>
        <v>50692.317634248553</v>
      </c>
      <c r="D25" s="15">
        <f t="shared" si="1"/>
        <v>38160.499368557132</v>
      </c>
      <c r="E25" s="15">
        <f t="shared" si="2"/>
        <v>63224.135899939974</v>
      </c>
    </row>
    <row r="26" spans="1:5" x14ac:dyDescent="0.3">
      <c r="A26">
        <v>2026</v>
      </c>
      <c r="C26">
        <f t="shared" si="0"/>
        <v>62513.894245378695</v>
      </c>
      <c r="D26" s="15">
        <f t="shared" si="1"/>
        <v>49881.448859770615</v>
      </c>
      <c r="E26" s="15">
        <f t="shared" si="2"/>
        <v>75146.339630986768</v>
      </c>
    </row>
    <row r="27" spans="1:5" x14ac:dyDescent="0.3">
      <c r="A27">
        <v>2030</v>
      </c>
      <c r="C27">
        <f t="shared" si="0"/>
        <v>68198.507271306982</v>
      </c>
      <c r="D27" s="15">
        <f t="shared" si="1"/>
        <v>55464.670296916731</v>
      </c>
      <c r="E27" s="15">
        <f t="shared" si="2"/>
        <v>80932.344245697226</v>
      </c>
    </row>
    <row r="28" spans="1:5" x14ac:dyDescent="0.3">
      <c r="A28">
        <v>2034</v>
      </c>
      <c r="C28">
        <f t="shared" si="0"/>
        <v>62091.971649396008</v>
      </c>
      <c r="D28" s="15">
        <f t="shared" si="1"/>
        <v>49255.984692344551</v>
      </c>
      <c r="E28" s="15">
        <f t="shared" si="2"/>
        <v>74927.958606447457</v>
      </c>
    </row>
    <row r="29" spans="1:5" x14ac:dyDescent="0.3">
      <c r="A29">
        <v>2038</v>
      </c>
      <c r="C29">
        <f t="shared" si="0"/>
        <v>56652.725462878865</v>
      </c>
      <c r="D29" s="15">
        <f t="shared" si="1"/>
        <v>43712.265488155484</v>
      </c>
      <c r="E29" s="15">
        <f t="shared" si="2"/>
        <v>69593.185437602238</v>
      </c>
    </row>
    <row r="30" spans="1:5" x14ac:dyDescent="0.3">
      <c r="A30">
        <v>2042</v>
      </c>
      <c r="C30">
        <f t="shared" si="0"/>
        <v>57639.002070523456</v>
      </c>
      <c r="D30" s="15">
        <f t="shared" si="1"/>
        <v>44594.905798522072</v>
      </c>
      <c r="E30" s="15">
        <f t="shared" si="2"/>
        <v>70683.098342524841</v>
      </c>
    </row>
    <row r="31" spans="1:5" x14ac:dyDescent="0.3">
      <c r="A31">
        <v>2046</v>
      </c>
      <c r="C31">
        <f t="shared" si="0"/>
        <v>69460.578681653598</v>
      </c>
      <c r="D31" s="15">
        <f t="shared" si="1"/>
        <v>56312.105482366547</v>
      </c>
      <c r="E31" s="15">
        <f t="shared" si="2"/>
        <v>82609.051880940649</v>
      </c>
    </row>
    <row r="32" spans="1:5" x14ac:dyDescent="0.3">
      <c r="A32">
        <v>2050</v>
      </c>
      <c r="C32">
        <f t="shared" si="0"/>
        <v>75145.191707581893</v>
      </c>
      <c r="D32" s="15">
        <f t="shared" si="1"/>
        <v>61891.606787940284</v>
      </c>
      <c r="E32" s="15">
        <f t="shared" si="2"/>
        <v>88398.776627223502</v>
      </c>
    </row>
    <row r="33" spans="1:5" x14ac:dyDescent="0.3">
      <c r="A33">
        <v>2054</v>
      </c>
      <c r="C33">
        <f t="shared" si="0"/>
        <v>69038.656085670926</v>
      </c>
      <c r="D33" s="15">
        <f t="shared" si="1"/>
        <v>55679.230427734474</v>
      </c>
      <c r="E33" s="15">
        <f t="shared" si="2"/>
        <v>82398.081743607385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WorldCupMatches</vt:lpstr>
      <vt:lpstr>box and whisker</vt:lpstr>
      <vt:lpstr>linear regression</vt:lpstr>
      <vt:lpstr>discriptive stats</vt:lpstr>
      <vt:lpstr>summary</vt:lpstr>
      <vt:lpstr>p test</vt:lpstr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Chahak Nigam</dc:creator>
  <cp:lastModifiedBy>Chahak Nigam</cp:lastModifiedBy>
  <dcterms:created xsi:type="dcterms:W3CDTF">2024-06-01T11:39:41Z</dcterms:created>
  <dcterms:modified xsi:type="dcterms:W3CDTF">2024-06-06T04:37:36Z</dcterms:modified>
</cp:coreProperties>
</file>