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esktop\Tops_stats_assessment and assignment\"/>
    </mc:Choice>
  </mc:AlternateContent>
  <xr:revisionPtr revIDLastSave="0" documentId="13_ncr:1_{8BFA7EE1-7616-4BDE-850E-72CA1DBF7075}" xr6:coauthVersionLast="47" xr6:coauthVersionMax="47" xr10:uidLastSave="{00000000-0000-0000-0000-000000000000}"/>
  <bookViews>
    <workbookView xWindow="-108" yWindow="-108" windowWidth="23256" windowHeight="12456" xr2:uid="{645719BC-04BC-46D2-9800-214C117C1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7" i="1" l="1"/>
  <c r="C94" i="1" l="1"/>
  <c r="L89" i="1"/>
  <c r="L87" i="1"/>
  <c r="L85" i="1"/>
  <c r="L82" i="1"/>
  <c r="L79" i="1"/>
  <c r="M72" i="1"/>
  <c r="L72" i="1"/>
  <c r="M71" i="1"/>
  <c r="L71" i="1"/>
  <c r="B47" i="1"/>
  <c r="I35" i="1"/>
  <c r="E40" i="1"/>
  <c r="E42" i="1"/>
  <c r="D37" i="1"/>
  <c r="E30" i="1"/>
</calcChain>
</file>

<file path=xl/sharedStrings.xml><?xml version="1.0" encoding="utf-8"?>
<sst xmlns="http://schemas.openxmlformats.org/spreadsheetml/2006/main" count="56" uniqueCount="55">
  <si>
    <t>n1(girls)</t>
  </si>
  <si>
    <t>n2</t>
  </si>
  <si>
    <t>Std (girls)    s1</t>
  </si>
  <si>
    <t>Std(boys)    s2</t>
  </si>
  <si>
    <t>Mean(Boys)   u2</t>
  </si>
  <si>
    <t>Mean(Girls)  u1</t>
  </si>
  <si>
    <t xml:space="preserve">Steps: </t>
  </si>
  <si>
    <t xml:space="preserve">1) Formation Of Hypothesis </t>
  </si>
  <si>
    <t>2) compute T  statistics for 2 sample  T test for unequal Variance:</t>
  </si>
  <si>
    <t xml:space="preserve"> T </t>
  </si>
  <si>
    <t xml:space="preserve">3) Compute Degree of Freedom </t>
  </si>
  <si>
    <t>Df</t>
  </si>
  <si>
    <t>(X1-X2)/(S1^2/N1) +(S2^2/N2)</t>
  </si>
  <si>
    <t>(s1^2/n1) + (s2^2/n2 ) /((s1^2/n1)^2 /n1-1  + (s2^2/n2)^2/n2-1)</t>
  </si>
  <si>
    <t xml:space="preserve">(s1^2/n1) + (s2^2/n2 ) </t>
  </si>
  <si>
    <t>Breakdown of Calculation:</t>
  </si>
  <si>
    <t>DF</t>
  </si>
  <si>
    <t xml:space="preserve">3) P value </t>
  </si>
  <si>
    <t xml:space="preserve">4)Compare values </t>
  </si>
  <si>
    <t xml:space="preserve">critical value a=0.05 </t>
  </si>
  <si>
    <t>we calculated ,,,</t>
  </si>
  <si>
    <t xml:space="preserve">if t value is &gt; critical Value ,reject Null hypothesis else accept </t>
  </si>
  <si>
    <t xml:space="preserve">t value &lt; critical value </t>
  </si>
  <si>
    <t xml:space="preserve">5) Conclusion </t>
  </si>
  <si>
    <t>reject  null hypothesis (H0)</t>
  </si>
  <si>
    <t>There is significiant difference between mean intelligence scores between boys and girls .</t>
  </si>
  <si>
    <t>((s1^2/n1)^2 /(n1-1) ------------------------------&gt;</t>
  </si>
  <si>
    <t>(s2^2/n2)^2/(n2-1) ------------------------&gt;</t>
  </si>
  <si>
    <t>Expected:</t>
  </si>
  <si>
    <t>Category</t>
  </si>
  <si>
    <t>Smokers</t>
  </si>
  <si>
    <t>Non_smokers</t>
  </si>
  <si>
    <t>Row_total* column total/grand_total</t>
  </si>
  <si>
    <t>Diagnosed as cancer(Expected)</t>
  </si>
  <si>
    <t>Without cancer(expected)</t>
  </si>
  <si>
    <t>Compute Chi square Statistics</t>
  </si>
  <si>
    <t>Summation of ((observed - Expected)^2/Expected)</t>
  </si>
  <si>
    <t>for  smokers Diagnosed as cancer</t>
  </si>
  <si>
    <t>for  smokers without  cancer</t>
  </si>
  <si>
    <t xml:space="preserve">for Non-Smokers diagnosed as Cancer </t>
  </si>
  <si>
    <t xml:space="preserve">Adding All these Values </t>
  </si>
  <si>
    <t>Chi square Statistics   is 36.6715</t>
  </si>
  <si>
    <t>Calculate Degree of Freedom :</t>
  </si>
  <si>
    <t>K-1</t>
  </si>
  <si>
    <t>(k=Categories)</t>
  </si>
  <si>
    <t>or (Row-1) * (Col -1)</t>
  </si>
  <si>
    <t>df</t>
  </si>
  <si>
    <t>Find The p-value :</t>
  </si>
  <si>
    <t>Compare P value with Level of significance</t>
  </si>
  <si>
    <t>Assumed level of signifinace is 0.05.</t>
  </si>
  <si>
    <t>Here , P value &lt; Level of Signifinace</t>
  </si>
  <si>
    <t>&gt;&gt;&gt;&gt;&gt;&gt;&gt;</t>
  </si>
  <si>
    <t>So here we reject Null Hypotheis (Ho) .</t>
  </si>
  <si>
    <t xml:space="preserve">1) 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</si>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</sst>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113783</xdr:colOff>
      <xdr:row>16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FD4C5-8D39-9BCA-CF1D-D7572E69E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08743" cy="3025140"/>
        </a:xfrm>
        <a:prstGeom prst="rect">
          <a:avLst/>
        </a:prstGeom>
      </xdr:spPr>
    </xdr:pic>
    <xdr:clientData/>
  </xdr:twoCellAnchor>
  <xdr:twoCellAnchor>
    <xdr:from>
      <xdr:col>10</xdr:col>
      <xdr:colOff>22860</xdr:colOff>
      <xdr:row>0</xdr:row>
      <xdr:rowOff>22860</xdr:rowOff>
    </xdr:from>
    <xdr:to>
      <xdr:col>17</xdr:col>
      <xdr:colOff>457200</xdr:colOff>
      <xdr:row>2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D50B0D-9F70-C291-16F0-D84D9B9720DD}"/>
            </a:ext>
          </a:extLst>
        </xdr:cNvPr>
        <xdr:cNvSpPr txBox="1"/>
      </xdr:nvSpPr>
      <xdr:spPr>
        <a:xfrm>
          <a:off x="6118860" y="22860"/>
          <a:ext cx="5151120" cy="472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It''s</a:t>
          </a:r>
          <a:r>
            <a:rPr lang="en-US" sz="1100" baseline="0"/>
            <a:t> Follows 2 sample t test unequal Variances(N are not Equal)</a:t>
          </a:r>
          <a:endParaRPr lang="en-US" sz="1100"/>
        </a:p>
      </xdr:txBody>
    </xdr:sp>
    <xdr:clientData/>
  </xdr:twoCellAnchor>
  <xdr:twoCellAnchor>
    <xdr:from>
      <xdr:col>0</xdr:col>
      <xdr:colOff>0</xdr:colOff>
      <xdr:row>21</xdr:row>
      <xdr:rowOff>7620</xdr:rowOff>
    </xdr:from>
    <xdr:to>
      <xdr:col>7</xdr:col>
      <xdr:colOff>563880</xdr:colOff>
      <xdr:row>26</xdr:row>
      <xdr:rowOff>60960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1BB96B-5CF2-50AC-8DAB-8A6D74F7DA4C}"/>
            </a:ext>
          </a:extLst>
        </xdr:cNvPr>
        <xdr:cNvSpPr txBox="1"/>
      </xdr:nvSpPr>
      <xdr:spPr>
        <a:xfrm>
          <a:off x="0" y="3848100"/>
          <a:ext cx="483108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Null Hypothesis (H₀):</a:t>
          </a:r>
          <a:r>
            <a:rPr lang="en-US"/>
            <a:t> There is no significant difference in the mean intelligence scores between boys and girls (u</a:t>
          </a:r>
          <a:r>
            <a:rPr lang="el-GR"/>
            <a:t>1=</a:t>
          </a:r>
          <a:r>
            <a:rPr lang="en-US"/>
            <a:t>u</a:t>
          </a:r>
          <a:r>
            <a:rPr lang="el-GR"/>
            <a:t>2</a:t>
          </a:r>
          <a:r>
            <a:rPr lang="en-US"/>
            <a:t>)</a:t>
          </a:r>
          <a:endParaRPr lang="el-GR"/>
        </a:p>
        <a:p>
          <a:r>
            <a:rPr lang="en-US" b="1"/>
            <a:t>Alternative Hypothesis (H₁):</a:t>
          </a:r>
          <a:r>
            <a:rPr lang="en-US"/>
            <a:t> There is a significant difference in the mean intelligence scores between boys and girls (</a:t>
          </a:r>
          <a:r>
            <a:rPr lang="el-GR"/>
            <a:t>μ1≠μ</a:t>
          </a:r>
          <a:r>
            <a:rPr lang="en-US"/>
            <a:t>2</a:t>
          </a:r>
          <a:r>
            <a:rPr lang="el-GR"/>
            <a:t>).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1</xdr:colOff>
      <xdr:row>65</xdr:row>
      <xdr:rowOff>1</xdr:rowOff>
    </xdr:from>
    <xdr:to>
      <xdr:col>7</xdr:col>
      <xdr:colOff>7620</xdr:colOff>
      <xdr:row>80</xdr:row>
      <xdr:rowOff>160021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F2C06C-53DC-58FC-1C43-9F6A85C2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1887201"/>
          <a:ext cx="4792979" cy="3901440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81</xdr:row>
      <xdr:rowOff>99060</xdr:rowOff>
    </xdr:from>
    <xdr:to>
      <xdr:col>7</xdr:col>
      <xdr:colOff>22860</xdr:colOff>
      <xdr:row>84</xdr:row>
      <xdr:rowOff>60960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803FD8-44F0-396D-A201-D4FBE0C6F68E}"/>
            </a:ext>
          </a:extLst>
        </xdr:cNvPr>
        <xdr:cNvSpPr txBox="1"/>
      </xdr:nvSpPr>
      <xdr:spPr>
        <a:xfrm>
          <a:off x="632460" y="15910560"/>
          <a:ext cx="4175760" cy="6934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1) Null Hypothesi (ho):</a:t>
          </a:r>
          <a:r>
            <a:rPr lang="en-US" sz="1100" baseline="0"/>
            <a:t> </a:t>
          </a:r>
          <a:r>
            <a:rPr lang="en-US"/>
            <a:t>Smoking and cancer are independent.</a:t>
          </a:r>
        </a:p>
        <a:p>
          <a:r>
            <a:rPr lang="en-US" sz="1100" baseline="0"/>
            <a:t>2) Alternate hypothesis(ha): </a:t>
          </a:r>
          <a:r>
            <a:rPr lang="en-US"/>
            <a:t>There is an association between smoking and cancer.</a:t>
          </a:r>
          <a:endParaRPr lang="en-US" sz="1100" baseline="0"/>
        </a:p>
      </xdr:txBody>
    </xdr:sp>
    <xdr:clientData/>
  </xdr:twoCellAnchor>
  <xdr:twoCellAnchor>
    <xdr:from>
      <xdr:col>0</xdr:col>
      <xdr:colOff>15240</xdr:colOff>
      <xdr:row>106</xdr:row>
      <xdr:rowOff>15240</xdr:rowOff>
    </xdr:from>
    <xdr:to>
      <xdr:col>5</xdr:col>
      <xdr:colOff>175260</xdr:colOff>
      <xdr:row>113</xdr:row>
      <xdr:rowOff>99060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C0E215-127C-6F69-4437-FFB5CCE72A53}"/>
            </a:ext>
          </a:extLst>
        </xdr:cNvPr>
        <xdr:cNvSpPr txBox="1"/>
      </xdr:nvSpPr>
      <xdr:spPr>
        <a:xfrm>
          <a:off x="15240" y="21907500"/>
          <a:ext cx="3726180" cy="13639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A very small </a:t>
          </a:r>
          <a:r>
            <a:rPr lang="en-US" b="1"/>
            <a:t>p-value </a:t>
          </a:r>
          <a:r>
            <a:rPr lang="en-US"/>
            <a:t>means that the probability of observing this result </a:t>
          </a:r>
          <a:r>
            <a:rPr lang="en-US" b="1"/>
            <a:t>if smoking and cancer were independent is extremely low</a:t>
          </a:r>
          <a:r>
            <a:rPr lang="en-US"/>
            <a:t>.Since </a:t>
          </a:r>
          <a:r>
            <a:rPr lang="en-US" b="1"/>
            <a:t>p &lt; 0.05</a:t>
          </a:r>
          <a:r>
            <a:rPr lang="en-US"/>
            <a:t>, we </a:t>
          </a:r>
          <a:r>
            <a:rPr lang="en-US" b="1"/>
            <a:t>reject the null hypothesis</a:t>
          </a:r>
          <a:r>
            <a:rPr lang="en-US"/>
            <a:t>.This means there </a:t>
          </a:r>
          <a:r>
            <a:rPr lang="en-US" b="1"/>
            <a:t>is a statistically significant relationship between smoking and cancer</a:t>
          </a:r>
          <a:r>
            <a:rPr lang="en-US"/>
            <a:t>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0BA-CEBB-4E16-B3FF-DBBAB8B519C2}">
  <dimension ref="A4:N106"/>
  <sheetViews>
    <sheetView tabSelected="1" topLeftCell="A96" workbookViewId="0">
      <selection activeCell="H108" sqref="H108"/>
    </sheetView>
  </sheetViews>
  <sheetFormatPr defaultRowHeight="14.4" x14ac:dyDescent="0.3"/>
  <cols>
    <col min="2" max="2" width="16.44140625" customWidth="1"/>
    <col min="10" max="10" width="15.33203125" customWidth="1"/>
    <col min="11" max="11" width="14.33203125" customWidth="1"/>
    <col min="12" max="12" width="15.6640625" customWidth="1"/>
    <col min="13" max="13" width="15.33203125" customWidth="1"/>
  </cols>
  <sheetData>
    <row r="4" spans="11:12" x14ac:dyDescent="0.3">
      <c r="K4" t="s">
        <v>5</v>
      </c>
      <c r="L4">
        <v>89</v>
      </c>
    </row>
    <row r="5" spans="11:12" x14ac:dyDescent="0.3">
      <c r="K5" t="s">
        <v>4</v>
      </c>
      <c r="L5">
        <v>82</v>
      </c>
    </row>
    <row r="7" spans="11:12" x14ac:dyDescent="0.3">
      <c r="K7" t="s">
        <v>2</v>
      </c>
      <c r="L7">
        <v>4</v>
      </c>
    </row>
    <row r="8" spans="11:12" x14ac:dyDescent="0.3">
      <c r="K8" t="s">
        <v>3</v>
      </c>
      <c r="L8">
        <v>9</v>
      </c>
    </row>
    <row r="10" spans="11:12" x14ac:dyDescent="0.3">
      <c r="K10" t="s">
        <v>0</v>
      </c>
      <c r="L10">
        <v>50</v>
      </c>
    </row>
    <row r="11" spans="11:12" x14ac:dyDescent="0.3">
      <c r="K11" t="s">
        <v>1</v>
      </c>
      <c r="L11">
        <v>120</v>
      </c>
    </row>
    <row r="20" spans="1:7" x14ac:dyDescent="0.3">
      <c r="A20" s="1" t="s">
        <v>6</v>
      </c>
    </row>
    <row r="21" spans="1:7" x14ac:dyDescent="0.3">
      <c r="A21" s="1" t="s">
        <v>7</v>
      </c>
      <c r="B21" s="1"/>
      <c r="C21" s="1"/>
    </row>
    <row r="28" spans="1:7" x14ac:dyDescent="0.3">
      <c r="A28" s="4" t="s">
        <v>8</v>
      </c>
      <c r="B28" s="4"/>
      <c r="C28" s="4"/>
      <c r="D28" s="4"/>
      <c r="E28" s="4"/>
      <c r="F28" s="4"/>
      <c r="G28" s="4"/>
    </row>
    <row r="30" spans="1:7" x14ac:dyDescent="0.3">
      <c r="A30" s="1" t="s">
        <v>9</v>
      </c>
      <c r="B30" s="1" t="s">
        <v>12</v>
      </c>
      <c r="C30" s="1"/>
      <c r="D30" s="1"/>
      <c r="E30" s="2">
        <f>(89-82)/(4^2/50 + 9^2/120)</f>
        <v>7.0351758793969843</v>
      </c>
    </row>
    <row r="33" spans="1:10" x14ac:dyDescent="0.3">
      <c r="A33" s="1" t="s">
        <v>10</v>
      </c>
      <c r="B33" s="1"/>
    </row>
    <row r="35" spans="1:10" x14ac:dyDescent="0.3">
      <c r="A35" s="1" t="s">
        <v>11</v>
      </c>
      <c r="B35" s="4" t="s">
        <v>13</v>
      </c>
      <c r="C35" s="4"/>
      <c r="D35" s="4"/>
      <c r="E35" s="4"/>
      <c r="F35" s="4"/>
      <c r="G35" s="4"/>
      <c r="H35" s="4"/>
      <c r="I35" s="2">
        <f>D37/(E40+E42)</f>
        <v>168.11472209404332</v>
      </c>
      <c r="J35" t="s">
        <v>16</v>
      </c>
    </row>
    <row r="36" spans="1:10" x14ac:dyDescent="0.3">
      <c r="A36" s="5" t="s">
        <v>15</v>
      </c>
      <c r="B36" s="5"/>
      <c r="C36" s="5"/>
      <c r="D36" s="5"/>
    </row>
    <row r="37" spans="1:10" x14ac:dyDescent="0.3">
      <c r="A37" s="1" t="s">
        <v>14</v>
      </c>
      <c r="B37" s="1"/>
      <c r="C37" s="1"/>
      <c r="D37" s="2">
        <f>(4^2/50 + 9^2/120)</f>
        <v>0.99500000000000011</v>
      </c>
    </row>
    <row r="40" spans="1:10" x14ac:dyDescent="0.3">
      <c r="A40" s="4" t="s">
        <v>26</v>
      </c>
      <c r="B40" s="4"/>
      <c r="C40" s="4"/>
      <c r="D40" s="4"/>
      <c r="E40" s="2">
        <f>(4^2/50)^2/(50-1)</f>
        <v>2.0897959183673472E-3</v>
      </c>
    </row>
    <row r="41" spans="1:10" x14ac:dyDescent="0.3">
      <c r="A41" s="1"/>
      <c r="B41" s="1"/>
      <c r="C41" s="1"/>
      <c r="D41" s="1"/>
    </row>
    <row r="42" spans="1:10" x14ac:dyDescent="0.3">
      <c r="A42" s="4" t="s">
        <v>27</v>
      </c>
      <c r="B42" s="4"/>
      <c r="C42" s="4"/>
      <c r="D42" s="1"/>
      <c r="E42" s="2">
        <f>(9^2/120)^2/(120-1)</f>
        <v>3.8287815126050425E-3</v>
      </c>
    </row>
    <row r="46" spans="1:10" x14ac:dyDescent="0.3">
      <c r="A46" s="1" t="s">
        <v>17</v>
      </c>
    </row>
    <row r="47" spans="1:10" x14ac:dyDescent="0.3">
      <c r="B47" s="2">
        <f>_xlfn.T.DIST.2T(E30,I35)</f>
        <v>4.8113301384739146E-11</v>
      </c>
    </row>
    <row r="51" spans="1:5" x14ac:dyDescent="0.3">
      <c r="A51" s="1" t="s">
        <v>18</v>
      </c>
      <c r="B51" s="1"/>
    </row>
    <row r="53" spans="1:5" x14ac:dyDescent="0.3">
      <c r="A53" s="2" t="s">
        <v>19</v>
      </c>
      <c r="B53" s="2"/>
    </row>
    <row r="54" spans="1:5" x14ac:dyDescent="0.3">
      <c r="B54" t="s">
        <v>21</v>
      </c>
    </row>
    <row r="56" spans="1:5" x14ac:dyDescent="0.3">
      <c r="B56" t="s">
        <v>20</v>
      </c>
    </row>
    <row r="57" spans="1:5" x14ac:dyDescent="0.3">
      <c r="B57" t="s">
        <v>22</v>
      </c>
      <c r="D57" t="s">
        <v>24</v>
      </c>
    </row>
    <row r="60" spans="1:5" x14ac:dyDescent="0.3">
      <c r="A60" s="2" t="s">
        <v>23</v>
      </c>
      <c r="B60" s="2"/>
    </row>
    <row r="61" spans="1:5" x14ac:dyDescent="0.3">
      <c r="A61" s="3" t="s">
        <v>25</v>
      </c>
      <c r="B61" s="3"/>
      <c r="C61" s="3"/>
      <c r="D61" s="3"/>
      <c r="E61" s="3"/>
    </row>
    <row r="62" spans="1:5" x14ac:dyDescent="0.3">
      <c r="A62" s="3"/>
      <c r="B62" s="3"/>
      <c r="C62" s="3"/>
      <c r="D62" s="3"/>
      <c r="E62" s="3"/>
    </row>
    <row r="68" spans="9:14" ht="21" x14ac:dyDescent="0.4">
      <c r="J68" s="9" t="s">
        <v>28</v>
      </c>
      <c r="K68" s="2" t="s">
        <v>32</v>
      </c>
    </row>
    <row r="70" spans="9:14" ht="57.6" x14ac:dyDescent="0.3">
      <c r="I70" s="8" t="s">
        <v>49</v>
      </c>
      <c r="K70" s="1" t="s">
        <v>29</v>
      </c>
      <c r="L70" s="8" t="s">
        <v>33</v>
      </c>
      <c r="M70" s="8" t="s">
        <v>34</v>
      </c>
      <c r="N70" s="1"/>
    </row>
    <row r="71" spans="9:14" x14ac:dyDescent="0.3">
      <c r="K71" s="1" t="s">
        <v>30</v>
      </c>
      <c r="L71" s="2">
        <f>(680*550)/1590</f>
        <v>235.22012578616352</v>
      </c>
      <c r="M71" s="2">
        <f>910*550/1590</f>
        <v>314.77987421383648</v>
      </c>
    </row>
    <row r="72" spans="9:14" x14ac:dyDescent="0.3">
      <c r="K72" s="1" t="s">
        <v>31</v>
      </c>
      <c r="L72" s="2">
        <f>(680*990)/1590</f>
        <v>423.39622641509436</v>
      </c>
      <c r="M72" s="2">
        <f>910*990/1590</f>
        <v>566.60377358490564</v>
      </c>
    </row>
    <row r="76" spans="9:14" x14ac:dyDescent="0.3">
      <c r="I76" s="10" t="s">
        <v>35</v>
      </c>
      <c r="J76" s="10"/>
      <c r="K76" s="10"/>
      <c r="L76" s="1" t="s">
        <v>36</v>
      </c>
      <c r="M76" s="1"/>
    </row>
    <row r="79" spans="9:14" ht="43.2" x14ac:dyDescent="0.3">
      <c r="K79" s="8" t="s">
        <v>37</v>
      </c>
      <c r="L79" s="2">
        <f>(220-L71)^2/L71</f>
        <v>0.98483166851646309</v>
      </c>
    </row>
    <row r="80" spans="9:14" x14ac:dyDescent="0.3">
      <c r="K80" s="1"/>
    </row>
    <row r="82" spans="1:13" ht="28.8" x14ac:dyDescent="0.3">
      <c r="A82" t="s">
        <v>53</v>
      </c>
      <c r="K82" s="8" t="s">
        <v>38</v>
      </c>
      <c r="L82" s="2">
        <f>(230-M71)^2/M71</f>
        <v>22.833820267782531</v>
      </c>
    </row>
    <row r="85" spans="1:13" ht="57.6" x14ac:dyDescent="0.3">
      <c r="F85" s="2"/>
      <c r="K85" s="8" t="s">
        <v>39</v>
      </c>
      <c r="L85" s="11">
        <f>(350-L72)^2/L72</f>
        <v>12.723320889247644</v>
      </c>
      <c r="M85" s="7"/>
    </row>
    <row r="87" spans="1:13" ht="57.6" x14ac:dyDescent="0.3">
      <c r="K87" s="8" t="s">
        <v>39</v>
      </c>
      <c r="L87" s="2">
        <f>(640-M72)/M72</f>
        <v>0.12953712953712959</v>
      </c>
    </row>
    <row r="89" spans="1:13" ht="28.8" x14ac:dyDescent="0.3">
      <c r="J89" s="7" t="s">
        <v>40</v>
      </c>
      <c r="L89" s="2">
        <f>L79+L82+L85+L87</f>
        <v>36.671509955083764</v>
      </c>
    </row>
    <row r="91" spans="1:13" x14ac:dyDescent="0.3">
      <c r="J91" s="1" t="s">
        <v>41</v>
      </c>
      <c r="K91" s="1"/>
    </row>
    <row r="93" spans="1:13" x14ac:dyDescent="0.3">
      <c r="A93" s="1" t="s">
        <v>42</v>
      </c>
      <c r="B93" s="1"/>
      <c r="C93" t="s">
        <v>43</v>
      </c>
      <c r="D93" s="1" t="s">
        <v>44</v>
      </c>
      <c r="F93" s="1" t="s">
        <v>45</v>
      </c>
      <c r="G93" s="1"/>
    </row>
    <row r="94" spans="1:13" x14ac:dyDescent="0.3">
      <c r="B94" s="12" t="s">
        <v>46</v>
      </c>
      <c r="C94" s="1">
        <f>2-1</f>
        <v>1</v>
      </c>
    </row>
    <row r="96" spans="1:13" x14ac:dyDescent="0.3">
      <c r="A96" s="2" t="s">
        <v>47</v>
      </c>
      <c r="B96" s="2"/>
    </row>
    <row r="97" spans="1:4" x14ac:dyDescent="0.3">
      <c r="B97" s="2">
        <f>_xlfn.CHISQ.DIST.RT(L89,1)</f>
        <v>1.3980781221764806E-9</v>
      </c>
    </row>
    <row r="99" spans="1:4" x14ac:dyDescent="0.3">
      <c r="A99" s="1" t="s">
        <v>48</v>
      </c>
      <c r="B99" s="1"/>
      <c r="C99" s="1"/>
      <c r="D99" s="1"/>
    </row>
    <row r="101" spans="1:4" x14ac:dyDescent="0.3">
      <c r="B101" s="1" t="s">
        <v>50</v>
      </c>
      <c r="C101" s="1"/>
      <c r="D101" s="1"/>
    </row>
    <row r="103" spans="1:4" x14ac:dyDescent="0.3">
      <c r="A103" t="s">
        <v>51</v>
      </c>
      <c r="B103" s="1" t="s">
        <v>52</v>
      </c>
      <c r="C103" s="1"/>
      <c r="D103" s="1"/>
    </row>
    <row r="106" spans="1:4" ht="18" x14ac:dyDescent="0.35">
      <c r="A106" s="6" t="s">
        <v>54</v>
      </c>
      <c r="B106" s="1"/>
    </row>
  </sheetData>
  <mergeCells count="7">
    <mergeCell ref="I76:K76"/>
    <mergeCell ref="A61:E62"/>
    <mergeCell ref="A28:G28"/>
    <mergeCell ref="B35:H35"/>
    <mergeCell ref="A36:D36"/>
    <mergeCell ref="A40:D40"/>
    <mergeCell ref="A42:C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Chahat Tiwari</dc:creator>
  <cp:lastModifiedBy>Chahat Tiwari</cp:lastModifiedBy>
  <dcterms:created xsi:type="dcterms:W3CDTF">2025-01-26T08:10:29Z</dcterms:created>
  <dcterms:modified xsi:type="dcterms:W3CDTF">2025-01-28T07:21:13Z</dcterms:modified>
</cp:coreProperties>
</file>