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KWON\OSCOTEC Dropbox\Drug Evaluation\Human PK simulation\In vivo PK\"/>
    </mc:Choice>
  </mc:AlternateContent>
  <xr:revisionPtr revIDLastSave="0" documentId="13_ncr:1_{0BC9D0AF-4DFB-4160-B3AF-1E36FCE57328}" xr6:coauthVersionLast="47" xr6:coauthVersionMax="47" xr10:uidLastSave="{00000000-0000-0000-0000-000000000000}"/>
  <bookViews>
    <workbookView xWindow="3495" yWindow="630" windowWidth="21600" windowHeight="13830" tabRatio="896" xr2:uid="{00000000-000D-0000-FFFF-FFFF00000000}"/>
  </bookViews>
  <sheets>
    <sheet name="Concentrations" sheetId="2" r:id="rId1"/>
    <sheet name="PK parameters" sheetId="15" r:id="rId2"/>
  </sheets>
  <definedNames>
    <definedName name="_xlnm.Print_Area" localSheetId="0">Concentrations!#REF!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5" l="1"/>
  <c r="C13" i="15"/>
  <c r="C19" i="15" s="1"/>
  <c r="C12" i="15"/>
  <c r="C11" i="15"/>
  <c r="C18" i="15" s="1"/>
  <c r="B14" i="15"/>
  <c r="B13" i="15"/>
  <c r="B19" i="15" s="1"/>
  <c r="B12" i="15"/>
  <c r="B11" i="15"/>
  <c r="B18" i="15" s="1"/>
  <c r="C17" i="15"/>
  <c r="B17" i="15"/>
  <c r="C20" i="15"/>
  <c r="B20" i="15"/>
  <c r="B21" i="15" l="1"/>
  <c r="C21" i="15"/>
  <c r="B22" i="15"/>
  <c r="C22" i="15"/>
  <c r="I33" i="2"/>
  <c r="H33" i="2"/>
  <c r="I31" i="2"/>
  <c r="H31" i="2"/>
  <c r="I29" i="2"/>
  <c r="H29" i="2"/>
  <c r="I27" i="2"/>
  <c r="H27" i="2"/>
  <c r="I25" i="2"/>
  <c r="H25" i="2"/>
  <c r="J25" i="2" s="1"/>
  <c r="I23" i="2"/>
  <c r="J23" i="2" s="1"/>
  <c r="H23" i="2"/>
  <c r="I21" i="2"/>
  <c r="H21" i="2"/>
  <c r="I17" i="2"/>
  <c r="H17" i="2"/>
  <c r="I15" i="2"/>
  <c r="H15" i="2"/>
  <c r="I13" i="2"/>
  <c r="H13" i="2"/>
  <c r="I11" i="2"/>
  <c r="J11" i="2" s="1"/>
  <c r="H11" i="2"/>
  <c r="I9" i="2"/>
  <c r="H9" i="2"/>
  <c r="J9" i="2" s="1"/>
  <c r="I7" i="2"/>
  <c r="J7" i="2" s="1"/>
  <c r="H7" i="2"/>
  <c r="I5" i="2"/>
  <c r="H5" i="2"/>
  <c r="J31" i="2" l="1"/>
  <c r="J33" i="2"/>
  <c r="J15" i="2"/>
  <c r="J5" i="2"/>
  <c r="J27" i="2"/>
  <c r="J21" i="2"/>
  <c r="J29" i="2"/>
  <c r="J13" i="2"/>
</calcChain>
</file>

<file path=xl/sharedStrings.xml><?xml version="1.0" encoding="utf-8"?>
<sst xmlns="http://schemas.openxmlformats.org/spreadsheetml/2006/main" count="125" uniqueCount="94">
  <si>
    <t>Group</t>
    <phoneticPr fontId="9" type="noConversion"/>
  </si>
  <si>
    <t>Time Points
(hr)</t>
    <phoneticPr fontId="9" type="noConversion"/>
  </si>
  <si>
    <t>Concentrations (ng/mL)</t>
  </si>
  <si>
    <t>Mean</t>
    <phoneticPr fontId="9" type="noConversion"/>
  </si>
  <si>
    <t>SD</t>
    <phoneticPr fontId="9" type="noConversion"/>
  </si>
  <si>
    <t>G2</t>
  </si>
  <si>
    <t>Mean</t>
    <phoneticPr fontId="10" type="noConversion"/>
  </si>
  <si>
    <t>SD</t>
    <phoneticPr fontId="10" type="noConversion"/>
  </si>
  <si>
    <t>Rsq_adjusted</t>
  </si>
  <si>
    <t>%CV</t>
  </si>
  <si>
    <t>1. Plasma OCT-3598 Concentration Data – Final Reported (Left) and Analyst Printout (Right)</t>
  </si>
  <si>
    <t>G1</t>
  </si>
  <si>
    <t>Dose Level
(mg/kg)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</si>
  <si>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</si>
  <si>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</si>
  <si>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</si>
  <si>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</si>
  <si>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</si>
  <si>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</si>
  <si>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</si>
  <si>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</si>
  <si>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</si>
  <si>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</si>
  <si>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</si>
  <si>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</si>
  <si>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</si>
  <si>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</si>
  <si>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</si>
  <si>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</si>
  <si>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</si>
  <si>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</si>
  <si>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</si>
  <si>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</si>
  <si>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</si>
  <si>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</si>
  <si>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</si>
  <si>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</si>
  <si>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</si>
  <si>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</si>
  <si>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</si>
  <si>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</si>
  <si>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</si>
  <si>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</si>
  <si>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</si>
  <si>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</si>
  <si>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</si>
  <si>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</si>
  <si>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</si>
  <si>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</si>
  <si>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</si>
  <si>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</si>
  <si>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</si>
  <si>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</si>
  <si>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</si>
  <si>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</si>
  <si>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NC</t>
  </si>
  <si>
    <t>G2: OCT-3598, 100 mg/kg, PO</t>
  </si>
  <si>
    <t>G1: OCT-3598, 30 mg/kg, PO</t>
  </si>
  <si>
    <t>Reported data "zero" indicate below the quantifiable limit, &lt; 10 ng/mL.</t>
  </si>
  <si>
    <t>NC: Not calculable.</t>
    <phoneticPr fontId="16" type="noConversion"/>
  </si>
  <si>
    <t>Tmax (hr)</t>
  </si>
  <si>
    <t>Cmax (ng/mL)</t>
  </si>
  <si>
    <t>AUClast (ng·hr/mL)</t>
  </si>
  <si>
    <t>AUCinf (ng·hr/mL)</t>
  </si>
  <si>
    <t>t1/2 (hr)</t>
  </si>
  <si>
    <t>CL/F (mL/hr/kg)</t>
  </si>
  <si>
    <t>Vd/F (mL/kg)</t>
  </si>
  <si>
    <t>%AUCexp (%)</t>
  </si>
  <si>
    <t>Tmax presented as median [min - max]</t>
    <phoneticPr fontId="7" type="noConversion"/>
  </si>
  <si>
    <t>ND: Not determined; NA: Not applicable</t>
    <phoneticPr fontId="19" type="noConversion"/>
  </si>
  <si>
    <t>NA</t>
    <phoneticPr fontId="6" type="noConversion"/>
  </si>
  <si>
    <t>Summary</t>
    <phoneticPr fontId="19" type="noConversion"/>
  </si>
  <si>
    <t xml:space="preserve">Mean pharmacokinietic parameters </t>
    <phoneticPr fontId="19" type="noConversion"/>
  </si>
  <si>
    <t>Test article:</t>
    <phoneticPr fontId="21" type="noConversion"/>
  </si>
  <si>
    <t>Study Group:</t>
    <phoneticPr fontId="21" type="noConversion"/>
  </si>
  <si>
    <t>G1</t>
    <phoneticPr fontId="19" type="noConversion"/>
  </si>
  <si>
    <t>Route of Adminstration:</t>
    <phoneticPr fontId="21" type="noConversion"/>
  </si>
  <si>
    <t>PO</t>
    <phoneticPr fontId="19" type="noConversion"/>
  </si>
  <si>
    <t>Gender:</t>
    <phoneticPr fontId="21" type="noConversion"/>
  </si>
  <si>
    <t>Food Condition</t>
    <phoneticPr fontId="19" type="noConversion"/>
  </si>
  <si>
    <t>Fasted</t>
    <phoneticPr fontId="19" type="noConversion"/>
  </si>
  <si>
    <t>Dose (mg/kg):</t>
  </si>
  <si>
    <t>Cmax (ng/mL)</t>
    <phoneticPr fontId="19" type="noConversion"/>
  </si>
  <si>
    <t>Tmax (hr)</t>
    <phoneticPr fontId="21" type="noConversion"/>
  </si>
  <si>
    <t>AUClast (ng·hr/mL)</t>
    <phoneticPr fontId="19" type="noConversion"/>
  </si>
  <si>
    <t>t1/2 (hr)</t>
    <phoneticPr fontId="19" type="noConversion"/>
  </si>
  <si>
    <t>OCT-3598</t>
    <phoneticPr fontId="6" type="noConversion"/>
  </si>
  <si>
    <t>Female</t>
    <phoneticPr fontId="19" type="noConversion"/>
  </si>
  <si>
    <t>Dose proportionality</t>
  </si>
  <si>
    <t>Dose (mg/kg)</t>
  </si>
  <si>
    <t>Dose ratio</t>
  </si>
  <si>
    <t>Cmax ratio</t>
  </si>
  <si>
    <t>AUClast ratio</t>
  </si>
  <si>
    <t xml:space="preserve">   Time (hr)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</si>
</sst>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9" formatCode="0.00_ "/>
    <numFmt numFmtId="180" formatCode="0.0_ "/>
    <numFmt numFmtId="181" formatCode="0.00_);[Red]\(0.0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Times New Roman"/>
      <family val="1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ti"/>
      <family val="1"/>
    </font>
    <font>
      <b/>
      <sz val="14"/>
      <color theme="1"/>
      <name val="Times New Roman"/>
      <family val="1"/>
    </font>
    <font>
      <sz val="11"/>
      <name val="ti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u/>
      <sz val="18"/>
      <name val="Times New Roman"/>
      <family val="1"/>
    </font>
    <font>
      <sz val="9"/>
      <name val="宋体"/>
      <charset val="134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1" fillId="0" borderId="0"/>
    <xf numFmtId="0" fontId="3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</cellStyleXfs>
  <cellXfs count="106">
    <xf numFmtId="0" fontId="0" fillId="0" borderId="0" xfId="0">
      <alignment vertical="center"/>
    </xf>
    <xf numFmtId="0" fontId="5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176" fontId="8" fillId="0" borderId="0" xfId="1" applyNumberFormat="1" applyFont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2" fontId="11" fillId="0" borderId="0" xfId="2" applyNumberFormat="1" applyFont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9" fontId="15" fillId="0" borderId="0" xfId="1" applyNumberFormat="1" applyFont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8" xfId="1" applyFont="1" applyBorder="1" applyAlignment="1" applyProtection="1">
      <alignment horizontal="center" vertical="center"/>
      <protection locked="0"/>
    </xf>
    <xf numFmtId="0" fontId="13" fillId="0" borderId="0" xfId="7" applyFont="1" applyAlignment="1">
      <alignment horizontal="left" vertical="center"/>
    </xf>
    <xf numFmtId="179" fontId="11" fillId="0" borderId="0" xfId="1" applyNumberFormat="1" applyFont="1" applyAlignment="1">
      <alignment vertical="center"/>
    </xf>
    <xf numFmtId="0" fontId="11" fillId="0" borderId="0" xfId="1" applyFont="1" applyAlignment="1">
      <alignment vertical="center"/>
    </xf>
    <xf numFmtId="0" fontId="13" fillId="0" borderId="2" xfId="7" applyFont="1" applyBorder="1" applyAlignment="1">
      <alignment vertical="center"/>
    </xf>
    <xf numFmtId="0" fontId="17" fillId="0" borderId="0" xfId="7" applyFont="1" applyAlignment="1">
      <alignment horizontal="left" vertical="center"/>
    </xf>
    <xf numFmtId="0" fontId="11" fillId="0" borderId="5" xfId="1" applyFont="1" applyBorder="1" applyAlignment="1" applyProtection="1">
      <alignment horizontal="center" vertical="center"/>
      <protection locked="0"/>
    </xf>
    <xf numFmtId="179" fontId="15" fillId="0" borderId="0" xfId="1" applyNumberFormat="1" applyFont="1" applyAlignment="1">
      <alignment horizontal="center" vertical="center"/>
    </xf>
    <xf numFmtId="2" fontId="11" fillId="0" borderId="2" xfId="1" applyNumberFormat="1" applyFont="1" applyBorder="1" applyAlignment="1">
      <alignment horizontal="center" vertical="center"/>
    </xf>
    <xf numFmtId="2" fontId="11" fillId="0" borderId="0" xfId="1" applyNumberFormat="1" applyFont="1" applyAlignment="1">
      <alignment horizontal="center" vertical="center"/>
    </xf>
    <xf numFmtId="2" fontId="11" fillId="0" borderId="6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13" applyFont="1" applyAlignment="1">
      <alignment vertical="center"/>
    </xf>
    <xf numFmtId="2" fontId="11" fillId="0" borderId="2" xfId="1" applyNumberFormat="1" applyFont="1" applyBorder="1" applyAlignment="1">
      <alignment vertical="center"/>
    </xf>
    <xf numFmtId="2" fontId="11" fillId="0" borderId="4" xfId="1" applyNumberFormat="1" applyFont="1" applyBorder="1" applyAlignment="1">
      <alignment vertical="center"/>
    </xf>
    <xf numFmtId="2" fontId="11" fillId="0" borderId="0" xfId="1" applyNumberFormat="1" applyFont="1" applyAlignment="1">
      <alignment vertical="center"/>
    </xf>
    <xf numFmtId="2" fontId="11" fillId="0" borderId="7" xfId="1" applyNumberFormat="1" applyFont="1" applyBorder="1" applyAlignment="1">
      <alignment vertical="center"/>
    </xf>
    <xf numFmtId="2" fontId="11" fillId="0" borderId="6" xfId="1" applyNumberFormat="1" applyFont="1" applyBorder="1" applyAlignment="1">
      <alignment vertical="center"/>
    </xf>
    <xf numFmtId="2" fontId="11" fillId="0" borderId="9" xfId="1" applyNumberFormat="1" applyFont="1" applyBorder="1" applyAlignment="1">
      <alignment vertical="center"/>
    </xf>
    <xf numFmtId="179" fontId="11" fillId="0" borderId="0" xfId="1" applyNumberFormat="1" applyFont="1" applyAlignment="1">
      <alignment horizontal="center" vertical="center"/>
    </xf>
    <xf numFmtId="176" fontId="11" fillId="0" borderId="7" xfId="0" applyNumberFormat="1" applyFont="1" applyBorder="1" applyAlignment="1">
      <alignment horizontal="center" vertical="center"/>
    </xf>
    <xf numFmtId="180" fontId="11" fillId="0" borderId="0" xfId="1" applyNumberFormat="1" applyFont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0" fontId="11" fillId="0" borderId="0" xfId="14" applyFont="1">
      <alignment vertical="center"/>
    </xf>
    <xf numFmtId="0" fontId="5" fillId="0" borderId="2" xfId="0" applyFont="1" applyBorder="1">
      <alignment vertical="center"/>
    </xf>
    <xf numFmtId="0" fontId="5" fillId="0" borderId="13" xfId="0" applyFont="1" applyBorder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4" fillId="2" borderId="15" xfId="0" applyFont="1" applyFill="1" applyBorder="1">
      <alignment vertical="center"/>
    </xf>
    <xf numFmtId="0" fontId="12" fillId="2" borderId="15" xfId="0" applyFont="1" applyFill="1" applyBorder="1" applyAlignment="1">
      <alignment horizontal="center" vertical="center"/>
    </xf>
    <xf numFmtId="0" fontId="5" fillId="2" borderId="13" xfId="0" applyFont="1" applyFill="1" applyBorder="1">
      <alignment vertical="center"/>
    </xf>
    <xf numFmtId="0" fontId="11" fillId="2" borderId="16" xfId="0" applyFont="1" applyFill="1" applyBorder="1" applyAlignment="1">
      <alignment horizontal="center" vertical="center"/>
    </xf>
    <xf numFmtId="0" fontId="5" fillId="2" borderId="15" xfId="0" applyFont="1" applyFill="1" applyBorder="1">
      <alignment vertical="center"/>
    </xf>
    <xf numFmtId="0" fontId="11" fillId="2" borderId="15" xfId="0" applyFont="1" applyFill="1" applyBorder="1" applyAlignment="1">
      <alignment horizontal="center" vertical="center"/>
    </xf>
    <xf numFmtId="0" fontId="14" fillId="0" borderId="17" xfId="0" applyFont="1" applyBorder="1">
      <alignment vertical="center"/>
    </xf>
    <xf numFmtId="0" fontId="12" fillId="2" borderId="18" xfId="0" applyFont="1" applyFill="1" applyBorder="1" applyAlignment="1">
      <alignment horizontal="center" vertical="center"/>
    </xf>
    <xf numFmtId="2" fontId="11" fillId="0" borderId="0" xfId="14" applyNumberFormat="1" applyFont="1" applyAlignment="1">
      <alignment horizontal="center" vertical="center"/>
    </xf>
    <xf numFmtId="0" fontId="11" fillId="0" borderId="0" xfId="14" applyFont="1" applyAlignment="1">
      <alignment horizontal="center" vertical="center"/>
    </xf>
    <xf numFmtId="176" fontId="14" fillId="0" borderId="0" xfId="0" applyNumberFormat="1" applyFont="1" applyAlignment="1">
      <alignment horizontal="left" vertical="center" wrapText="1"/>
    </xf>
    <xf numFmtId="0" fontId="14" fillId="0" borderId="0" xfId="7" applyFont="1" applyAlignment="1">
      <alignment horizontal="left" vertical="center"/>
    </xf>
    <xf numFmtId="0" fontId="16" fillId="0" borderId="6" xfId="0" applyFont="1" applyBorder="1">
      <alignment vertical="center"/>
    </xf>
    <xf numFmtId="176" fontId="14" fillId="0" borderId="6" xfId="0" applyNumberFormat="1" applyFont="1" applyBorder="1" applyAlignment="1">
      <alignment horizontal="left" vertical="center" wrapText="1"/>
    </xf>
    <xf numFmtId="2" fontId="11" fillId="0" borderId="6" xfId="14" applyNumberFormat="1" applyFont="1" applyBorder="1" applyAlignment="1">
      <alignment horizontal="center" vertical="center"/>
    </xf>
    <xf numFmtId="0" fontId="5" fillId="0" borderId="2" xfId="13" applyFont="1" applyBorder="1" applyAlignment="1">
      <alignment horizontal="left" vertical="center"/>
    </xf>
    <xf numFmtId="0" fontId="11" fillId="0" borderId="6" xfId="13" applyFont="1" applyBorder="1" applyAlignment="1">
      <alignment horizontal="center" vertical="center"/>
    </xf>
    <xf numFmtId="0" fontId="11" fillId="0" borderId="0" xfId="13" applyFont="1" applyAlignment="1">
      <alignment horizontal="center" vertical="center"/>
    </xf>
    <xf numFmtId="0" fontId="5" fillId="0" borderId="0" xfId="13" applyFont="1" applyAlignment="1">
      <alignment horizontal="left" vertical="center"/>
    </xf>
    <xf numFmtId="176" fontId="11" fillId="0" borderId="0" xfId="13" applyNumberFormat="1" applyFont="1" applyAlignment="1">
      <alignment horizontal="center" vertical="center"/>
    </xf>
    <xf numFmtId="176" fontId="11" fillId="0" borderId="6" xfId="13" applyNumberFormat="1" applyFont="1" applyBorder="1" applyAlignment="1">
      <alignment horizontal="center" vertical="center"/>
    </xf>
    <xf numFmtId="0" fontId="5" fillId="0" borderId="0" xfId="13" applyFont="1" applyAlignment="1">
      <alignment vertical="center"/>
    </xf>
    <xf numFmtId="0" fontId="11" fillId="0" borderId="2" xfId="13" applyFont="1" applyBorder="1" applyAlignment="1">
      <alignment horizontal="center" vertical="center"/>
    </xf>
    <xf numFmtId="0" fontId="5" fillId="0" borderId="6" xfId="13" applyFont="1" applyBorder="1" applyAlignment="1">
      <alignment horizontal="left" vertical="center"/>
    </xf>
    <xf numFmtId="181" fontId="12" fillId="0" borderId="0" xfId="27" applyNumberFormat="1" applyFont="1" applyAlignment="1">
      <alignment horizontal="center" vertical="center"/>
    </xf>
    <xf numFmtId="181" fontId="12" fillId="0" borderId="0" xfId="13" applyNumberFormat="1" applyFont="1" applyAlignment="1">
      <alignment horizontal="center" vertical="center"/>
    </xf>
    <xf numFmtId="0" fontId="11" fillId="0" borderId="6" xfId="13" applyFont="1" applyBorder="1" applyAlignment="1">
      <alignment vertical="center"/>
    </xf>
    <xf numFmtId="176" fontId="11" fillId="0" borderId="2" xfId="13" applyNumberFormat="1" applyFont="1" applyBorder="1" applyAlignment="1">
      <alignment horizontal="center" vertical="center"/>
    </xf>
    <xf numFmtId="0" fontId="13" fillId="0" borderId="10" xfId="7" applyFont="1" applyBorder="1" applyAlignment="1">
      <alignment horizontal="center" vertical="center" wrapText="1"/>
    </xf>
    <xf numFmtId="179" fontId="11" fillId="0" borderId="3" xfId="7" applyNumberFormat="1" applyFont="1" applyBorder="1" applyAlignment="1">
      <alignment horizontal="center" vertical="center"/>
    </xf>
    <xf numFmtId="179" fontId="11" fillId="0" borderId="11" xfId="7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7" fontId="11" fillId="0" borderId="12" xfId="15" quotePrefix="1" applyNumberFormat="1" applyFont="1" applyBorder="1" applyAlignment="1">
      <alignment horizontal="center" vertical="center"/>
    </xf>
    <xf numFmtId="0" fontId="11" fillId="0" borderId="12" xfId="15" applyFont="1" applyBorder="1" applyAlignment="1">
      <alignment horizontal="center" vertical="center"/>
    </xf>
    <xf numFmtId="179" fontId="22" fillId="0" borderId="0" xfId="1" applyNumberFormat="1" applyFont="1" applyAlignment="1">
      <alignment horizontal="center" vertical="center"/>
    </xf>
    <xf numFmtId="0" fontId="13" fillId="0" borderId="2" xfId="7" applyFont="1" applyBorder="1" applyAlignment="1">
      <alignment horizontal="left" vertical="center"/>
    </xf>
    <xf numFmtId="176" fontId="8" fillId="0" borderId="2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176" fontId="11" fillId="0" borderId="0" xfId="1" applyNumberFormat="1" applyFont="1" applyAlignment="1">
      <alignment horizontal="center" vertical="center"/>
    </xf>
    <xf numFmtId="176" fontId="11" fillId="0" borderId="7" xfId="1" applyNumberFormat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176" fontId="11" fillId="0" borderId="6" xfId="1" applyNumberFormat="1" applyFont="1" applyBorder="1" applyAlignment="1">
      <alignment horizontal="center" vertical="center"/>
    </xf>
    <xf numFmtId="176" fontId="11" fillId="0" borderId="9" xfId="1" applyNumberFormat="1" applyFont="1" applyBorder="1" applyAlignment="1">
      <alignment horizontal="center" vertical="center"/>
    </xf>
    <xf numFmtId="176" fontId="11" fillId="0" borderId="4" xfId="1" applyNumberFormat="1" applyFont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176" fontId="10" fillId="0" borderId="2" xfId="1" applyNumberFormat="1" applyFont="1" applyBorder="1" applyAlignment="1">
      <alignment horizontal="center" vertical="center" wrapText="1"/>
    </xf>
    <xf numFmtId="176" fontId="10" fillId="0" borderId="6" xfId="1" applyNumberFormat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176" fontId="11" fillId="0" borderId="2" xfId="1" applyNumberFormat="1" applyFont="1" applyBorder="1" applyAlignment="1">
      <alignment horizontal="center" vertical="center"/>
    </xf>
  </cellXfs>
  <cellStyles count="30">
    <cellStyle name="Normal 2" xfId="8" xr:uid="{00000000-0005-0000-0000-000001000000}"/>
    <cellStyle name="Normal 2 2" xfId="12" xr:uid="{00000000-0005-0000-0000-000002000000}"/>
    <cellStyle name="Normal 2 2 2" xfId="18" xr:uid="{B36C481C-65E3-4038-8DE3-EA5F239E26E0}"/>
    <cellStyle name="Normal 2 3" xfId="16" xr:uid="{E5491DCE-FA6D-4327-809F-10C0878AAE96}"/>
    <cellStyle name="Normal 2 3 2" xfId="14" xr:uid="{863B1F58-81EF-450A-B027-DE238CC62FBC}"/>
    <cellStyle name="Normal 2 4" xfId="24" xr:uid="{C3C17879-C506-4FFE-B9E0-16D4C819A2BC}"/>
    <cellStyle name="Normal 3" xfId="26" xr:uid="{3102D77A-4908-4CC5-AEA5-4F4BDF60AA27}"/>
    <cellStyle name="Normal 4" xfId="25" xr:uid="{C06260CD-2FFC-497A-A3FB-E464C6111D84}"/>
    <cellStyle name="표준" xfId="0" builtinId="0"/>
    <cellStyle name="표준 2" xfId="1" xr:uid="{00000000-0005-0000-0000-000004000000}"/>
    <cellStyle name="표준 2 2" xfId="13" xr:uid="{00000000-0005-0000-0000-000005000000}"/>
    <cellStyle name="표준 2 2 2" xfId="7" xr:uid="{00000000-0005-0000-0000-000006000000}"/>
    <cellStyle name="표준 2 2 2 2" xfId="27" xr:uid="{50DFA1F6-0517-4A5F-B2DE-CBADE1771383}"/>
    <cellStyle name="표준 2 3" xfId="2" xr:uid="{00000000-0005-0000-0000-000007000000}"/>
    <cellStyle name="표준 2 3 2" xfId="11" xr:uid="{00000000-0005-0000-0000-000008000000}"/>
    <cellStyle name="표준 2 3 3" xfId="17" xr:uid="{A2B18616-5829-4903-862C-718FA9D0C5D3}"/>
    <cellStyle name="표준 2 4" xfId="20" xr:uid="{7C5FC6FB-21AA-4A9F-973C-DB03EE2A162A}"/>
    <cellStyle name="표준 2 5" xfId="3" xr:uid="{00000000-0005-0000-0000-000009000000}"/>
    <cellStyle name="표준 2 5 3" xfId="10" xr:uid="{00000000-0005-0000-0000-00000A000000}"/>
    <cellStyle name="표준 3" xfId="22" xr:uid="{C49A6392-F922-4F15-95D4-128E301246BC}"/>
    <cellStyle name="표준 3 2" xfId="4" xr:uid="{00000000-0005-0000-0000-00000B000000}"/>
    <cellStyle name="표준 3 2 2" xfId="5" xr:uid="{00000000-0005-0000-0000-00000C000000}"/>
    <cellStyle name="표준 3 2 2 2" xfId="29" xr:uid="{6C873852-E6B5-46B4-9BE2-889B2D6038B4}"/>
    <cellStyle name="표준 3 2 3" xfId="6" xr:uid="{00000000-0005-0000-0000-00000D000000}"/>
    <cellStyle name="표준 3 2 3 2" xfId="15" xr:uid="{04F2D5CF-5CF1-4C28-BAB2-204D2D730423}"/>
    <cellStyle name="표준 3 2 4" xfId="23" xr:uid="{A121182D-65A2-47E6-A58D-27D90DA9CDEE}"/>
    <cellStyle name="표준 3 3" xfId="9" xr:uid="{00000000-0005-0000-0000-00000E000000}"/>
    <cellStyle name="표준 4" xfId="19" xr:uid="{975556B1-AF00-40B2-B421-D13DD387259E}"/>
    <cellStyle name="표준 5" xfId="21" xr:uid="{0D2AB3F2-0E5D-463B-9490-0E01E4BB9FD5}"/>
    <cellStyle name="표준 7" xfId="28" xr:uid="{DC97BDDC-BC66-4BAA-AFF7-828D8E2C07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19050</xdr:rowOff>
        </xdr:from>
        <xdr:to>
          <xdr:col>2</xdr:col>
          <xdr:colOff>1438275</xdr:colOff>
          <xdr:row>33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B1:R36"/>
  <sheetViews>
    <sheetView tabSelected="1" zoomScale="70" zoomScaleNormal="70" workbookViewId="0">
      <selection activeCell="L18" sqref="L18"/>
    </sheetView>
  </sheetViews>
  <sheetFormatPr defaultColWidth="9.125" defaultRowHeight="25.15" customHeight="1"/>
  <cols>
    <col min="1" max="1" width="5.75" style="2" customWidth="1"/>
    <col min="2" max="4" width="15.75" style="2" customWidth="1"/>
    <col min="5" max="10" width="13.75" style="2" customWidth="1"/>
    <col min="11" max="16384" width="9.125" style="2"/>
  </cols>
  <sheetData>
    <row r="1" spans="2:18" ht="25.15" customHeight="1">
      <c r="B1" s="93" t="s">
        <v>10</v>
      </c>
      <c r="C1" s="93"/>
      <c r="D1" s="93"/>
      <c r="E1" s="93"/>
      <c r="F1" s="93"/>
      <c r="G1" s="93"/>
      <c r="H1" s="93"/>
      <c r="I1" s="93"/>
      <c r="J1" s="93"/>
    </row>
    <row r="2" spans="2:18" ht="25.15" customHeight="1">
      <c r="B2" s="1"/>
      <c r="C2" s="1"/>
    </row>
    <row r="3" spans="2:18" ht="25.15" customHeight="1">
      <c r="B3" s="87" t="s">
        <v>0</v>
      </c>
      <c r="C3" s="94" t="s">
        <v>12</v>
      </c>
      <c r="D3" s="94" t="s">
        <v>1</v>
      </c>
      <c r="E3" s="94" t="s">
        <v>2</v>
      </c>
      <c r="F3" s="94"/>
      <c r="G3" s="94"/>
      <c r="H3" s="103" t="s">
        <v>3</v>
      </c>
      <c r="I3" s="103" t="s">
        <v>4</v>
      </c>
      <c r="J3" s="85" t="s">
        <v>9</v>
      </c>
    </row>
    <row r="4" spans="2:18" ht="25.15" customHeight="1">
      <c r="B4" s="88"/>
      <c r="C4" s="95"/>
      <c r="D4" s="98"/>
      <c r="E4" s="95"/>
      <c r="F4" s="95"/>
      <c r="G4" s="95"/>
      <c r="H4" s="104"/>
      <c r="I4" s="104"/>
      <c r="J4" s="86"/>
      <c r="K4"/>
      <c r="L4"/>
      <c r="M4"/>
      <c r="N4"/>
      <c r="O4"/>
      <c r="P4"/>
      <c r="Q4"/>
      <c r="R4"/>
    </row>
    <row r="5" spans="2:18" ht="25.15" customHeight="1">
      <c r="B5" s="100" t="s">
        <v>11</v>
      </c>
      <c r="C5" s="99">
        <v>30</v>
      </c>
      <c r="D5" s="99">
        <v>0.25</v>
      </c>
      <c r="E5" s="8" t="s">
        <v>13</v>
      </c>
      <c r="F5" s="8" t="s">
        <v>14</v>
      </c>
      <c r="G5" s="8" t="s">
        <v>15</v>
      </c>
      <c r="H5" s="105">
        <f>AVERAGE(E6:G6)</f>
        <v>4397.666666666667</v>
      </c>
      <c r="I5" s="105">
        <f>STDEV(E6:G6)</f>
        <v>2617.3011544973829</v>
      </c>
      <c r="J5" s="92">
        <f>I5/H5*100</f>
        <v>59.515678492322813</v>
      </c>
      <c r="K5"/>
      <c r="L5"/>
      <c r="M5"/>
      <c r="N5"/>
      <c r="O5"/>
      <c r="P5"/>
      <c r="Q5"/>
      <c r="R5"/>
    </row>
    <row r="6" spans="2:18" ht="25.15" customHeight="1">
      <c r="B6" s="101"/>
      <c r="C6" s="82"/>
      <c r="D6" s="82"/>
      <c r="E6" s="9">
        <v>4105</v>
      </c>
      <c r="F6" s="9">
        <v>7149</v>
      </c>
      <c r="G6" s="9">
        <v>1939</v>
      </c>
      <c r="H6" s="83"/>
      <c r="I6" s="83"/>
      <c r="J6" s="84"/>
      <c r="K6"/>
      <c r="L6"/>
      <c r="M6"/>
      <c r="N6"/>
      <c r="O6"/>
      <c r="P6"/>
      <c r="Q6"/>
      <c r="R6"/>
    </row>
    <row r="7" spans="2:18" ht="25.15" customHeight="1">
      <c r="B7" s="101"/>
      <c r="C7" s="82"/>
      <c r="D7" s="82">
        <v>0.5</v>
      </c>
      <c r="E7" s="9" t="s">
        <v>16</v>
      </c>
      <c r="F7" s="9" t="s">
        <v>17</v>
      </c>
      <c r="G7" s="9" t="s">
        <v>18</v>
      </c>
      <c r="H7" s="83">
        <f>AVERAGE(E8:G8)</f>
        <v>3970.1666666666674</v>
      </c>
      <c r="I7" s="83">
        <f>STDEV(E8:G8)</f>
        <v>482.78464488147665</v>
      </c>
      <c r="J7" s="84">
        <f>I7/H7*100</f>
        <v>12.160311780734895</v>
      </c>
      <c r="K7"/>
      <c r="L7"/>
      <c r="M7"/>
      <c r="N7"/>
      <c r="O7"/>
      <c r="P7"/>
      <c r="Q7"/>
      <c r="R7"/>
    </row>
    <row r="8" spans="2:18" ht="25.15" customHeight="1">
      <c r="B8" s="101"/>
      <c r="C8" s="82"/>
      <c r="D8" s="82"/>
      <c r="E8" s="9">
        <v>4230.3</v>
      </c>
      <c r="F8" s="9">
        <v>4267.1000000000004</v>
      </c>
      <c r="G8" s="9">
        <v>3413.1</v>
      </c>
      <c r="H8" s="83"/>
      <c r="I8" s="83"/>
      <c r="J8" s="84"/>
      <c r="K8"/>
      <c r="L8"/>
      <c r="M8"/>
      <c r="N8"/>
      <c r="O8"/>
      <c r="P8"/>
      <c r="Q8"/>
      <c r="R8"/>
    </row>
    <row r="9" spans="2:18" ht="25.15" customHeight="1">
      <c r="B9" s="101"/>
      <c r="C9" s="82"/>
      <c r="D9" s="82">
        <v>1</v>
      </c>
      <c r="E9" s="9" t="s">
        <v>19</v>
      </c>
      <c r="F9" s="9" t="s">
        <v>20</v>
      </c>
      <c r="G9" s="9" t="s">
        <v>21</v>
      </c>
      <c r="H9" s="83">
        <f>AVERAGE(E10:G10)</f>
        <v>2698.5333333333333</v>
      </c>
      <c r="I9" s="83">
        <f>STDEV(E10:G10)</f>
        <v>698.53455414412508</v>
      </c>
      <c r="J9" s="84">
        <f>I9/H9*100</f>
        <v>25.885711527649281</v>
      </c>
      <c r="K9"/>
      <c r="L9"/>
      <c r="M9"/>
      <c r="N9"/>
      <c r="O9"/>
      <c r="P9"/>
      <c r="Q9"/>
      <c r="R9"/>
    </row>
    <row r="10" spans="2:18" ht="25.15" customHeight="1">
      <c r="B10" s="101"/>
      <c r="C10" s="82"/>
      <c r="D10" s="82"/>
      <c r="E10" s="9">
        <v>2123.5</v>
      </c>
      <c r="F10" s="9">
        <v>2496.1999999999998</v>
      </c>
      <c r="G10" s="9">
        <v>3475.9</v>
      </c>
      <c r="H10" s="83"/>
      <c r="I10" s="83"/>
      <c r="J10" s="84"/>
      <c r="K10"/>
      <c r="L10"/>
      <c r="M10"/>
      <c r="N10"/>
      <c r="O10"/>
      <c r="P10"/>
      <c r="Q10"/>
      <c r="R10"/>
    </row>
    <row r="11" spans="2:18" ht="25.15" customHeight="1">
      <c r="B11" s="101"/>
      <c r="C11" s="82"/>
      <c r="D11" s="82">
        <v>2</v>
      </c>
      <c r="E11" s="9" t="s">
        <v>22</v>
      </c>
      <c r="F11" s="9" t="s">
        <v>23</v>
      </c>
      <c r="G11" s="9" t="s">
        <v>24</v>
      </c>
      <c r="H11" s="83">
        <f>AVERAGE(E12:G12)</f>
        <v>564.43333333333328</v>
      </c>
      <c r="I11" s="83">
        <f>STDEV(E12:G12)</f>
        <v>8.9946280264018039</v>
      </c>
      <c r="J11" s="84">
        <f>I11/H11*100</f>
        <v>1.5935678308158869</v>
      </c>
      <c r="K11"/>
      <c r="L11"/>
      <c r="M11"/>
      <c r="N11"/>
      <c r="O11"/>
      <c r="P11"/>
      <c r="Q11"/>
      <c r="R11"/>
    </row>
    <row r="12" spans="2:18" ht="25.15" customHeight="1">
      <c r="B12" s="101"/>
      <c r="C12" s="82"/>
      <c r="D12" s="82"/>
      <c r="E12" s="9">
        <v>574.79999999999995</v>
      </c>
      <c r="F12" s="9">
        <v>559.79999999999995</v>
      </c>
      <c r="G12" s="9">
        <v>558.70000000000005</v>
      </c>
      <c r="H12" s="83"/>
      <c r="I12" s="83"/>
      <c r="J12" s="84"/>
      <c r="K12"/>
      <c r="L12"/>
      <c r="M12"/>
      <c r="N12"/>
      <c r="O12"/>
      <c r="P12"/>
      <c r="Q12"/>
      <c r="R12"/>
    </row>
    <row r="13" spans="2:18" ht="25.15" customHeight="1">
      <c r="B13" s="101"/>
      <c r="C13" s="82"/>
      <c r="D13" s="82">
        <v>4</v>
      </c>
      <c r="E13" s="9" t="s">
        <v>25</v>
      </c>
      <c r="F13" s="9" t="s">
        <v>26</v>
      </c>
      <c r="G13" s="9" t="s">
        <v>27</v>
      </c>
      <c r="H13" s="83">
        <f>AVERAGE(E14:G14)</f>
        <v>673.4666666666667</v>
      </c>
      <c r="I13" s="83">
        <f>STDEV(E14:G14)</f>
        <v>224.14259598151648</v>
      </c>
      <c r="J13" s="84">
        <f>I13/H13*100</f>
        <v>33.281913875695381</v>
      </c>
      <c r="K13"/>
      <c r="L13"/>
      <c r="M13"/>
      <c r="N13"/>
      <c r="O13"/>
      <c r="P13"/>
      <c r="Q13"/>
      <c r="R13"/>
    </row>
    <row r="14" spans="2:18" ht="25.15" customHeight="1">
      <c r="B14" s="101"/>
      <c r="C14" s="82"/>
      <c r="D14" s="82"/>
      <c r="E14" s="9">
        <v>929.2</v>
      </c>
      <c r="F14" s="9">
        <v>511.1</v>
      </c>
      <c r="G14" s="9">
        <v>580.1</v>
      </c>
      <c r="H14" s="83"/>
      <c r="I14" s="83"/>
      <c r="J14" s="84"/>
      <c r="K14"/>
      <c r="L14"/>
      <c r="M14"/>
      <c r="N14"/>
      <c r="O14"/>
      <c r="P14"/>
      <c r="Q14"/>
      <c r="R14"/>
    </row>
    <row r="15" spans="2:18" ht="25.15" customHeight="1">
      <c r="B15" s="101"/>
      <c r="C15" s="82"/>
      <c r="D15" s="82">
        <v>8</v>
      </c>
      <c r="E15" s="9" t="s">
        <v>28</v>
      </c>
      <c r="F15" s="9" t="s">
        <v>29</v>
      </c>
      <c r="G15" s="9" t="s">
        <v>30</v>
      </c>
      <c r="H15" s="83">
        <f>AVERAGE(E16:G16)</f>
        <v>300.66666666666669</v>
      </c>
      <c r="I15" s="83">
        <f>STDEV(E16:G16)</f>
        <v>92.051308156556516</v>
      </c>
      <c r="J15" s="84">
        <f>I15/H15*100</f>
        <v>30.615734420140743</v>
      </c>
      <c r="K15"/>
      <c r="L15"/>
      <c r="M15"/>
      <c r="N15"/>
      <c r="O15"/>
      <c r="P15"/>
      <c r="Q15"/>
      <c r="R15"/>
    </row>
    <row r="16" spans="2:18" ht="25.15" customHeight="1">
      <c r="B16" s="101"/>
      <c r="C16" s="82"/>
      <c r="D16" s="82"/>
      <c r="E16" s="9">
        <v>393</v>
      </c>
      <c r="F16" s="9">
        <v>208.9</v>
      </c>
      <c r="G16" s="9">
        <v>300.10000000000002</v>
      </c>
      <c r="H16" s="83"/>
      <c r="I16" s="83"/>
      <c r="J16" s="84"/>
      <c r="K16"/>
      <c r="L16"/>
      <c r="M16"/>
      <c r="N16"/>
      <c r="O16"/>
      <c r="P16"/>
      <c r="Q16"/>
      <c r="R16"/>
    </row>
    <row r="17" spans="2:18" ht="25.15" customHeight="1">
      <c r="B17" s="101"/>
      <c r="C17" s="82"/>
      <c r="D17" s="82">
        <v>24</v>
      </c>
      <c r="E17" s="9" t="s">
        <v>31</v>
      </c>
      <c r="F17" s="9" t="s">
        <v>32</v>
      </c>
      <c r="G17" s="9" t="s">
        <v>33</v>
      </c>
      <c r="H17" s="83">
        <f>AVERAGE(E18:G18)</f>
        <v>0</v>
      </c>
      <c r="I17" s="83">
        <f>STDEV(E18:G18)</f>
        <v>0</v>
      </c>
      <c r="J17" s="84" t="s">
        <v>55</v>
      </c>
      <c r="K17"/>
      <c r="L17"/>
      <c r="M17"/>
      <c r="N17"/>
      <c r="O17"/>
      <c r="P17"/>
      <c r="Q17"/>
      <c r="R17"/>
    </row>
    <row r="18" spans="2:18" ht="25.15" customHeight="1">
      <c r="B18" s="102"/>
      <c r="C18" s="89"/>
      <c r="D18" s="89"/>
      <c r="E18" s="9">
        <v>0</v>
      </c>
      <c r="F18" s="9">
        <v>0</v>
      </c>
      <c r="G18" s="9">
        <v>0</v>
      </c>
      <c r="H18" s="90"/>
      <c r="I18" s="90"/>
      <c r="J18" s="91"/>
      <c r="K18"/>
      <c r="L18"/>
      <c r="M18"/>
      <c r="N18"/>
      <c r="O18"/>
      <c r="P18"/>
      <c r="Q18"/>
      <c r="R18"/>
    </row>
    <row r="19" spans="2:18" ht="25.15" customHeight="1">
      <c r="B19" s="87" t="s">
        <v>0</v>
      </c>
      <c r="C19" s="94" t="s">
        <v>12</v>
      </c>
      <c r="D19" s="94" t="s">
        <v>1</v>
      </c>
      <c r="E19" s="96" t="s">
        <v>2</v>
      </c>
      <c r="F19" s="96"/>
      <c r="G19" s="96"/>
      <c r="H19" s="80" t="s">
        <v>3</v>
      </c>
      <c r="I19" s="80" t="s">
        <v>4</v>
      </c>
      <c r="J19" s="85" t="s">
        <v>9</v>
      </c>
      <c r="K19"/>
      <c r="L19"/>
      <c r="M19"/>
      <c r="N19"/>
      <c r="O19"/>
      <c r="P19"/>
      <c r="Q19"/>
      <c r="R19"/>
    </row>
    <row r="20" spans="2:18" ht="25.15" customHeight="1">
      <c r="B20" s="88"/>
      <c r="C20" s="95"/>
      <c r="D20" s="95"/>
      <c r="E20" s="97"/>
      <c r="F20" s="97"/>
      <c r="G20" s="97"/>
      <c r="H20" s="81"/>
      <c r="I20" s="81"/>
      <c r="J20" s="86"/>
      <c r="K20"/>
      <c r="L20"/>
      <c r="M20"/>
      <c r="N20"/>
      <c r="O20"/>
      <c r="P20"/>
      <c r="Q20"/>
      <c r="R20"/>
    </row>
    <row r="21" spans="2:18" ht="25.15" customHeight="1">
      <c r="B21" s="100" t="s">
        <v>5</v>
      </c>
      <c r="C21" s="99">
        <v>100</v>
      </c>
      <c r="D21" s="99">
        <v>0.25</v>
      </c>
      <c r="E21" s="8" t="s">
        <v>34</v>
      </c>
      <c r="F21" s="8" t="s">
        <v>35</v>
      </c>
      <c r="G21" s="8" t="s">
        <v>36</v>
      </c>
      <c r="H21" s="105">
        <f>AVERAGE(E22:G22)</f>
        <v>9547.3000000000011</v>
      </c>
      <c r="I21" s="105">
        <f>STDEV(E22:G22)</f>
        <v>4100.6612186329139</v>
      </c>
      <c r="J21" s="92">
        <f>I21/H21*100</f>
        <v>42.951004143924607</v>
      </c>
      <c r="K21"/>
      <c r="L21"/>
      <c r="M21"/>
      <c r="N21"/>
      <c r="O21"/>
      <c r="P21"/>
      <c r="Q21"/>
      <c r="R21"/>
    </row>
    <row r="22" spans="2:18" ht="25.15" customHeight="1">
      <c r="B22" s="101"/>
      <c r="C22" s="82"/>
      <c r="D22" s="82"/>
      <c r="E22" s="5">
        <v>8195.5</v>
      </c>
      <c r="F22" s="5">
        <v>14153.2</v>
      </c>
      <c r="G22" s="5">
        <v>6293.2</v>
      </c>
      <c r="H22" s="83"/>
      <c r="I22" s="83"/>
      <c r="J22" s="84"/>
      <c r="K22"/>
      <c r="L22"/>
      <c r="M22"/>
      <c r="N22"/>
      <c r="O22"/>
      <c r="P22"/>
      <c r="Q22"/>
      <c r="R22"/>
    </row>
    <row r="23" spans="2:18" ht="25.15" customHeight="1">
      <c r="B23" s="101"/>
      <c r="C23" s="82"/>
      <c r="D23" s="82">
        <v>0.5</v>
      </c>
      <c r="E23" s="9" t="s">
        <v>37</v>
      </c>
      <c r="F23" s="9" t="s">
        <v>38</v>
      </c>
      <c r="G23" s="9" t="s">
        <v>39</v>
      </c>
      <c r="H23" s="83">
        <f>AVERAGE(E24:G24)</f>
        <v>5496.7333333333336</v>
      </c>
      <c r="I23" s="83">
        <f>STDEV(E24:G24)</f>
        <v>3519.4019397240399</v>
      </c>
      <c r="J23" s="84">
        <f>I23/H23*100</f>
        <v>64.027154426096217</v>
      </c>
    </row>
    <row r="24" spans="2:18" ht="25.15" customHeight="1">
      <c r="B24" s="101"/>
      <c r="C24" s="82"/>
      <c r="D24" s="82"/>
      <c r="E24" s="5">
        <v>9014</v>
      </c>
      <c r="F24" s="5">
        <v>5501</v>
      </c>
      <c r="G24" s="5">
        <v>1975.2</v>
      </c>
      <c r="H24" s="83"/>
      <c r="I24" s="83"/>
      <c r="J24" s="84"/>
    </row>
    <row r="25" spans="2:18" ht="25.15" customHeight="1">
      <c r="B25" s="101"/>
      <c r="C25" s="82"/>
      <c r="D25" s="82">
        <v>1</v>
      </c>
      <c r="E25" s="9" t="s">
        <v>40</v>
      </c>
      <c r="F25" s="9" t="s">
        <v>41</v>
      </c>
      <c r="G25" s="9" t="s">
        <v>42</v>
      </c>
      <c r="H25" s="83">
        <f>AVERAGE(E26:G26)</f>
        <v>2536.1666666666665</v>
      </c>
      <c r="I25" s="83">
        <f>STDEV(E26:G26)</f>
        <v>832.62915114313216</v>
      </c>
      <c r="J25" s="84">
        <f>I25/H25*100</f>
        <v>32.830222165070602</v>
      </c>
    </row>
    <row r="26" spans="2:18" ht="25.15" customHeight="1">
      <c r="B26" s="101"/>
      <c r="C26" s="82"/>
      <c r="D26" s="82"/>
      <c r="E26" s="5">
        <v>1695.2</v>
      </c>
      <c r="F26" s="5">
        <v>2553.1</v>
      </c>
      <c r="G26" s="5">
        <v>3360.2</v>
      </c>
      <c r="H26" s="83"/>
      <c r="I26" s="83"/>
      <c r="J26" s="84"/>
    </row>
    <row r="27" spans="2:18" ht="25.15" customHeight="1">
      <c r="B27" s="101"/>
      <c r="C27" s="82"/>
      <c r="D27" s="82">
        <v>2</v>
      </c>
      <c r="E27" s="9" t="s">
        <v>43</v>
      </c>
      <c r="F27" s="9" t="s">
        <v>44</v>
      </c>
      <c r="G27" s="9" t="s">
        <v>45</v>
      </c>
      <c r="H27" s="83">
        <f>AVERAGE(E28:G28)</f>
        <v>1888.6666666666667</v>
      </c>
      <c r="I27" s="83">
        <f>STDEV(E28:G28)</f>
        <v>1353.1666576343555</v>
      </c>
      <c r="J27" s="84">
        <f>I27/H27*100</f>
        <v>71.6466638352112</v>
      </c>
    </row>
    <row r="28" spans="2:18" ht="25.15" customHeight="1">
      <c r="B28" s="101"/>
      <c r="C28" s="82"/>
      <c r="D28" s="82"/>
      <c r="E28" s="5">
        <v>1451.8</v>
      </c>
      <c r="F28" s="5">
        <v>807.9</v>
      </c>
      <c r="G28" s="5">
        <v>3406.3</v>
      </c>
      <c r="H28" s="83"/>
      <c r="I28" s="83"/>
      <c r="J28" s="84"/>
    </row>
    <row r="29" spans="2:18" ht="25.15" customHeight="1">
      <c r="B29" s="101"/>
      <c r="C29" s="82"/>
      <c r="D29" s="82">
        <v>4</v>
      </c>
      <c r="E29" s="9" t="s">
        <v>46</v>
      </c>
      <c r="F29" s="9" t="s">
        <v>47</v>
      </c>
      <c r="G29" s="9" t="s">
        <v>48</v>
      </c>
      <c r="H29" s="83">
        <f>AVERAGE(E30:G30)</f>
        <v>4928.7666666666664</v>
      </c>
      <c r="I29" s="83">
        <f>STDEV(E30:G30)</f>
        <v>6321.0633222056367</v>
      </c>
      <c r="J29" s="84">
        <f>I29/H29*100</f>
        <v>128.24837834087575</v>
      </c>
    </row>
    <row r="30" spans="2:18" ht="25.15" customHeight="1">
      <c r="B30" s="101"/>
      <c r="C30" s="82"/>
      <c r="D30" s="82"/>
      <c r="E30" s="5">
        <v>12217.6</v>
      </c>
      <c r="F30" s="5">
        <v>951.9</v>
      </c>
      <c r="G30" s="5">
        <v>1616.8</v>
      </c>
      <c r="H30" s="83"/>
      <c r="I30" s="83"/>
      <c r="J30" s="84"/>
    </row>
    <row r="31" spans="2:18" ht="25.15" customHeight="1">
      <c r="B31" s="101"/>
      <c r="C31" s="82"/>
      <c r="D31" s="82">
        <v>8</v>
      </c>
      <c r="E31" s="9" t="s">
        <v>49</v>
      </c>
      <c r="F31" s="9" t="s">
        <v>50</v>
      </c>
      <c r="G31" s="9" t="s">
        <v>51</v>
      </c>
      <c r="H31" s="83">
        <f>AVERAGE(E32:G32)</f>
        <v>1887.6333333333334</v>
      </c>
      <c r="I31" s="83">
        <f>STDEV(E32:G32)</f>
        <v>1180.6229640885917</v>
      </c>
      <c r="J31" s="84">
        <f>I31/H31*100</f>
        <v>62.545142811382412</v>
      </c>
    </row>
    <row r="32" spans="2:18" ht="25.15" customHeight="1">
      <c r="B32" s="101"/>
      <c r="C32" s="82"/>
      <c r="D32" s="82"/>
      <c r="E32" s="5">
        <v>3250.8</v>
      </c>
      <c r="F32" s="5">
        <v>1220.3</v>
      </c>
      <c r="G32" s="5">
        <v>1191.8</v>
      </c>
      <c r="H32" s="83"/>
      <c r="I32" s="83"/>
      <c r="J32" s="84"/>
    </row>
    <row r="33" spans="2:10" ht="25.15" customHeight="1">
      <c r="B33" s="101"/>
      <c r="C33" s="82"/>
      <c r="D33" s="82">
        <v>24</v>
      </c>
      <c r="E33" s="9" t="s">
        <v>52</v>
      </c>
      <c r="F33" s="9" t="s">
        <v>53</v>
      </c>
      <c r="G33" s="9" t="s">
        <v>54</v>
      </c>
      <c r="H33" s="83">
        <f>AVERAGE(E34:G34)</f>
        <v>89.066666666666677</v>
      </c>
      <c r="I33" s="83">
        <f>STDEV(E34:G34)</f>
        <v>22.62793259078984</v>
      </c>
      <c r="J33" s="84">
        <f>I33/H33*100</f>
        <v>25.405612938761045</v>
      </c>
    </row>
    <row r="34" spans="2:10" ht="25.15" customHeight="1">
      <c r="B34" s="102"/>
      <c r="C34" s="89"/>
      <c r="D34" s="89"/>
      <c r="E34" s="6">
        <v>112.7</v>
      </c>
      <c r="F34" s="6">
        <v>86.9</v>
      </c>
      <c r="G34" s="6">
        <v>67.599999999999994</v>
      </c>
      <c r="H34" s="90"/>
      <c r="I34" s="90"/>
      <c r="J34" s="91"/>
    </row>
    <row r="35" spans="2:10" ht="25.15" customHeight="1">
      <c r="B35" s="79" t="s">
        <v>58</v>
      </c>
      <c r="C35" s="79"/>
      <c r="D35" s="79"/>
      <c r="E35" s="79"/>
    </row>
    <row r="36" spans="2:10" ht="25.15" customHeight="1">
      <c r="B36" s="20" t="s">
        <v>59</v>
      </c>
    </row>
  </sheetData>
  <mergeCells count="76">
    <mergeCell ref="J31:J32"/>
    <mergeCell ref="J23:J24"/>
    <mergeCell ref="D25:D26"/>
    <mergeCell ref="H25:H26"/>
    <mergeCell ref="I25:I26"/>
    <mergeCell ref="J25:J26"/>
    <mergeCell ref="I29:I30"/>
    <mergeCell ref="D31:D32"/>
    <mergeCell ref="H31:H32"/>
    <mergeCell ref="I31:I32"/>
    <mergeCell ref="C21:C34"/>
    <mergeCell ref="B21:B34"/>
    <mergeCell ref="D29:D30"/>
    <mergeCell ref="D21:D22"/>
    <mergeCell ref="H21:H22"/>
    <mergeCell ref="I21:I22"/>
    <mergeCell ref="D23:D24"/>
    <mergeCell ref="H29:H30"/>
    <mergeCell ref="H3:H4"/>
    <mergeCell ref="I3:I4"/>
    <mergeCell ref="E3:G4"/>
    <mergeCell ref="J9:J10"/>
    <mergeCell ref="I9:I10"/>
    <mergeCell ref="H9:H10"/>
    <mergeCell ref="J7:J8"/>
    <mergeCell ref="I7:I8"/>
    <mergeCell ref="H7:H8"/>
    <mergeCell ref="J5:J6"/>
    <mergeCell ref="I5:I6"/>
    <mergeCell ref="H5:H6"/>
    <mergeCell ref="B1:J1"/>
    <mergeCell ref="B19:B20"/>
    <mergeCell ref="C19:C20"/>
    <mergeCell ref="D11:D12"/>
    <mergeCell ref="D19:D20"/>
    <mergeCell ref="D17:D18"/>
    <mergeCell ref="D15:D16"/>
    <mergeCell ref="D13:D14"/>
    <mergeCell ref="E19:G20"/>
    <mergeCell ref="H19:H20"/>
    <mergeCell ref="B3:B4"/>
    <mergeCell ref="C3:C4"/>
    <mergeCell ref="D3:D4"/>
    <mergeCell ref="D9:D10"/>
    <mergeCell ref="D7:D8"/>
    <mergeCell ref="D5:D6"/>
    <mergeCell ref="C5:C18"/>
    <mergeCell ref="B5:B18"/>
    <mergeCell ref="J15:J16"/>
    <mergeCell ref="I15:I16"/>
    <mergeCell ref="H15:H16"/>
    <mergeCell ref="J13:J14"/>
    <mergeCell ref="I13:I14"/>
    <mergeCell ref="H13:H14"/>
    <mergeCell ref="B35:E35"/>
    <mergeCell ref="I19:I20"/>
    <mergeCell ref="D27:D28"/>
    <mergeCell ref="H27:H28"/>
    <mergeCell ref="I27:I28"/>
    <mergeCell ref="J27:J28"/>
    <mergeCell ref="J3:J4"/>
    <mergeCell ref="J19:J20"/>
    <mergeCell ref="H23:H24"/>
    <mergeCell ref="I11:I12"/>
    <mergeCell ref="H11:H12"/>
    <mergeCell ref="J11:J12"/>
    <mergeCell ref="D33:D34"/>
    <mergeCell ref="H33:H34"/>
    <mergeCell ref="I33:I34"/>
    <mergeCell ref="J33:J34"/>
    <mergeCell ref="J29:J30"/>
    <mergeCell ref="J17:J18"/>
    <mergeCell ref="I17:I18"/>
    <mergeCell ref="H17:H18"/>
    <mergeCell ref="I23:I24"/>
    <mergeCell ref="J21:J22"/>
  </mergeCells>
  <phoneticPr fontId="6" type="noConversion"/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83"/>
  <sheetViews>
    <sheetView zoomScale="65" zoomScaleNormal="65" workbookViewId="0">
      <selection activeCell="G33" sqref="G33"/>
    </sheetView>
  </sheetViews>
  <sheetFormatPr defaultColWidth="9" defaultRowHeight="18" customHeight="1"/>
  <cols>
    <col min="1" max="1" width="25.375" style="4" customWidth="1"/>
    <col min="2" max="3" width="19.375" style="4" customWidth="1"/>
    <col min="4" max="4" width="5.75" style="4" customWidth="1"/>
    <col min="5" max="5" width="26" style="4" customWidth="1"/>
    <col min="6" max="8" width="15.125" style="4" customWidth="1"/>
    <col min="9" max="9" width="5.75" style="4" customWidth="1"/>
    <col min="10" max="10" width="26" style="4" customWidth="1"/>
    <col min="11" max="13" width="15.125" style="4" customWidth="1"/>
    <col min="14" max="14" width="5.75" style="4" customWidth="1"/>
    <col min="15" max="15" width="26" style="4" customWidth="1"/>
    <col min="16" max="19" width="15.75" style="4" customWidth="1"/>
    <col min="20" max="22" width="12.125" style="4" customWidth="1"/>
    <col min="23" max="23" width="5.75" style="4" customWidth="1"/>
    <col min="24" max="24" width="26" style="4" customWidth="1"/>
    <col min="25" max="28" width="15.75" style="4" customWidth="1"/>
    <col min="29" max="31" width="12.125" style="4" customWidth="1"/>
    <col min="32" max="32" width="5.75" style="4" customWidth="1"/>
    <col min="33" max="33" width="26" style="4" customWidth="1"/>
    <col min="34" max="37" width="15.75" style="4" customWidth="1"/>
    <col min="38" max="40" width="12.125" style="4" customWidth="1"/>
    <col min="41" max="41" width="9" style="4"/>
    <col min="42" max="42" width="26" style="4" customWidth="1"/>
    <col min="43" max="46" width="15.75" style="4" customWidth="1"/>
    <col min="47" max="49" width="12.125" style="4" customWidth="1"/>
    <col min="50" max="16384" width="9" style="4"/>
  </cols>
  <sheetData>
    <row r="1" spans="1:13" ht="18" customHeight="1">
      <c r="A1" s="75" t="s">
        <v>71</v>
      </c>
      <c r="B1" s="75"/>
      <c r="C1" s="75"/>
      <c r="F1" s="10"/>
      <c r="G1" s="10"/>
      <c r="H1" s="10"/>
      <c r="K1" s="10"/>
      <c r="L1" s="10"/>
      <c r="M1" s="10"/>
    </row>
    <row r="2" spans="1:13" ht="18" customHeight="1">
      <c r="A2" s="75"/>
      <c r="B2" s="75"/>
      <c r="C2" s="75"/>
      <c r="D2" s="18"/>
      <c r="E2" s="78" t="s">
        <v>57</v>
      </c>
      <c r="F2" s="78"/>
      <c r="G2" s="78"/>
      <c r="H2" s="78"/>
      <c r="J2" s="78" t="s">
        <v>56</v>
      </c>
      <c r="K2" s="78"/>
      <c r="L2" s="78"/>
      <c r="M2" s="78"/>
    </row>
    <row r="3" spans="1:13" ht="18" customHeight="1">
      <c r="A3" s="40"/>
      <c r="B3" s="40"/>
      <c r="C3" s="40"/>
      <c r="D3" s="22"/>
    </row>
    <row r="4" spans="1:13" ht="18" customHeight="1">
      <c r="A4" s="56" t="s">
        <v>72</v>
      </c>
      <c r="B4" s="56"/>
      <c r="C4" s="56"/>
      <c r="D4" s="22"/>
      <c r="E4" s="72" t="s">
        <v>93</v>
      </c>
      <c r="F4" s="73" t="s">
        <v>6</v>
      </c>
      <c r="G4" s="73" t="s">
        <v>7</v>
      </c>
      <c r="H4" s="74" t="s">
        <v>9</v>
      </c>
      <c r="I4" s="26"/>
      <c r="J4" s="72" t="s">
        <v>93</v>
      </c>
      <c r="K4" s="73" t="s">
        <v>6</v>
      </c>
      <c r="L4" s="73" t="s">
        <v>7</v>
      </c>
      <c r="M4" s="74" t="s">
        <v>9</v>
      </c>
    </row>
    <row r="5" spans="1:13" ht="18" customHeight="1">
      <c r="A5" s="41" t="s">
        <v>73</v>
      </c>
      <c r="B5" s="76" t="s">
        <v>86</v>
      </c>
      <c r="C5" s="77"/>
      <c r="D5" s="22"/>
      <c r="E5" s="11">
        <v>0.25</v>
      </c>
      <c r="F5" s="3">
        <v>4397.666666666667</v>
      </c>
      <c r="G5" s="3">
        <v>2617.3011544973829</v>
      </c>
      <c r="H5" s="35">
        <v>59.515678492322813</v>
      </c>
      <c r="J5" s="11">
        <v>0.25</v>
      </c>
      <c r="K5" s="3">
        <v>9547.3000000000011</v>
      </c>
      <c r="L5" s="3">
        <v>4100.6612186329139</v>
      </c>
      <c r="M5" s="35">
        <v>42.951004143924607</v>
      </c>
    </row>
    <row r="6" spans="1:13" ht="18" customHeight="1">
      <c r="A6" s="42" t="s">
        <v>74</v>
      </c>
      <c r="B6" s="43" t="s">
        <v>75</v>
      </c>
      <c r="C6" s="43" t="s">
        <v>5</v>
      </c>
      <c r="D6" s="22"/>
      <c r="E6" s="11">
        <v>0.5</v>
      </c>
      <c r="F6" s="3">
        <v>3970.1666666666674</v>
      </c>
      <c r="G6" s="3">
        <v>482.78464488147665</v>
      </c>
      <c r="H6" s="35">
        <v>12.160311780734895</v>
      </c>
      <c r="J6" s="11">
        <v>0.5</v>
      </c>
      <c r="K6" s="3">
        <v>5496.7333333333336</v>
      </c>
      <c r="L6" s="3">
        <v>3519.4019397240399</v>
      </c>
      <c r="M6" s="35">
        <v>64.027154426096217</v>
      </c>
    </row>
    <row r="7" spans="1:13" ht="18" customHeight="1">
      <c r="A7" s="44" t="s">
        <v>76</v>
      </c>
      <c r="B7" s="45" t="s">
        <v>77</v>
      </c>
      <c r="C7" s="45" t="s">
        <v>77</v>
      </c>
      <c r="D7" s="34"/>
      <c r="E7" s="11">
        <v>1</v>
      </c>
      <c r="F7" s="3">
        <v>2698.5333333333333</v>
      </c>
      <c r="G7" s="3">
        <v>698.53455414412508</v>
      </c>
      <c r="H7" s="35">
        <v>25.885711527649281</v>
      </c>
      <c r="J7" s="11">
        <v>1</v>
      </c>
      <c r="K7" s="3">
        <v>2536.1666666666665</v>
      </c>
      <c r="L7" s="3">
        <v>832.62915114313216</v>
      </c>
      <c r="M7" s="35">
        <v>32.830222165070602</v>
      </c>
    </row>
    <row r="8" spans="1:13" ht="18" customHeight="1">
      <c r="A8" s="46" t="s">
        <v>78</v>
      </c>
      <c r="B8" s="47" t="s">
        <v>87</v>
      </c>
      <c r="C8" s="47" t="s">
        <v>87</v>
      </c>
      <c r="D8" s="36"/>
      <c r="E8" s="11">
        <v>2</v>
      </c>
      <c r="F8" s="3">
        <v>564.43333333333328</v>
      </c>
      <c r="G8" s="3">
        <v>8.9946280264018039</v>
      </c>
      <c r="H8" s="35">
        <v>1.5935678308158869</v>
      </c>
      <c r="J8" s="11">
        <v>2</v>
      </c>
      <c r="K8" s="3">
        <v>1888.6666666666667</v>
      </c>
      <c r="L8" s="3">
        <v>1353.1666576343555</v>
      </c>
      <c r="M8" s="35">
        <v>71.6466638352112</v>
      </c>
    </row>
    <row r="9" spans="1:13" ht="18" customHeight="1">
      <c r="A9" s="48" t="s">
        <v>79</v>
      </c>
      <c r="B9" s="49" t="s">
        <v>80</v>
      </c>
      <c r="C9" s="49" t="s">
        <v>80</v>
      </c>
      <c r="D9" s="36"/>
      <c r="E9" s="11">
        <v>4</v>
      </c>
      <c r="F9" s="3">
        <v>673.4666666666667</v>
      </c>
      <c r="G9" s="3">
        <v>224.14259598151648</v>
      </c>
      <c r="H9" s="35">
        <v>33.281913875695381</v>
      </c>
      <c r="J9" s="11">
        <v>4</v>
      </c>
      <c r="K9" s="3">
        <v>4928.7666666666664</v>
      </c>
      <c r="L9" s="3">
        <v>6321.0633222056367</v>
      </c>
      <c r="M9" s="35">
        <v>128.24837834087575</v>
      </c>
    </row>
    <row r="10" spans="1:13" ht="18" customHeight="1">
      <c r="A10" s="50" t="s">
        <v>81</v>
      </c>
      <c r="B10" s="51">
        <v>30</v>
      </c>
      <c r="C10" s="51">
        <v>100</v>
      </c>
      <c r="D10" s="36"/>
      <c r="E10" s="11">
        <v>8</v>
      </c>
      <c r="F10" s="3">
        <v>300.66666666666669</v>
      </c>
      <c r="G10" s="3">
        <v>92.051308156556516</v>
      </c>
      <c r="H10" s="35">
        <v>30.615734420140743</v>
      </c>
      <c r="J10" s="11">
        <v>8</v>
      </c>
      <c r="K10" s="3">
        <v>1887.6333333333334</v>
      </c>
      <c r="L10" s="3">
        <v>1180.6229640885917</v>
      </c>
      <c r="M10" s="35">
        <v>62.545142811382412</v>
      </c>
    </row>
    <row r="11" spans="1:13" ht="18" customHeight="1">
      <c r="A11" s="54" t="s">
        <v>82</v>
      </c>
      <c r="B11" s="52">
        <f>F12</f>
        <v>4397.7</v>
      </c>
      <c r="C11" s="52">
        <f>K12</f>
        <v>9547.2999999999993</v>
      </c>
      <c r="D11" s="36"/>
      <c r="E11" s="12">
        <v>24</v>
      </c>
      <c r="F11" s="37">
        <v>0</v>
      </c>
      <c r="G11" s="3">
        <v>0</v>
      </c>
      <c r="H11" s="38" t="s">
        <v>70</v>
      </c>
      <c r="J11" s="12">
        <v>24</v>
      </c>
      <c r="K11" s="3">
        <v>89.066666666666677</v>
      </c>
      <c r="L11" s="3">
        <v>22.62793259078984</v>
      </c>
      <c r="M11" s="39">
        <v>25.405612938761045</v>
      </c>
    </row>
    <row r="12" spans="1:13" ht="18" customHeight="1">
      <c r="A12" s="55" t="s">
        <v>83</v>
      </c>
      <c r="B12" s="52">
        <f>F13</f>
        <v>0.25</v>
      </c>
      <c r="C12" s="52">
        <f>K13</f>
        <v>0.25</v>
      </c>
      <c r="D12" s="36"/>
      <c r="E12" s="13" t="s">
        <v>61</v>
      </c>
      <c r="F12" s="24">
        <v>4397.7</v>
      </c>
      <c r="G12" s="28"/>
      <c r="H12" s="29"/>
      <c r="J12" s="13" t="s">
        <v>61</v>
      </c>
      <c r="K12" s="23">
        <v>9547.2999999999993</v>
      </c>
      <c r="L12" s="28"/>
      <c r="M12" s="29"/>
    </row>
    <row r="13" spans="1:13" ht="18" customHeight="1">
      <c r="A13" s="54" t="s">
        <v>84</v>
      </c>
      <c r="B13" s="52">
        <f>F14</f>
        <v>8080.63</v>
      </c>
      <c r="C13" s="52">
        <f>K14</f>
        <v>43558.49</v>
      </c>
      <c r="D13" s="36"/>
      <c r="E13" s="14" t="s">
        <v>60</v>
      </c>
      <c r="F13" s="7">
        <v>0.25</v>
      </c>
      <c r="G13" s="30"/>
      <c r="H13" s="31"/>
      <c r="J13" s="14" t="s">
        <v>60</v>
      </c>
      <c r="K13" s="24">
        <v>0.25</v>
      </c>
      <c r="L13" s="30"/>
      <c r="M13" s="31"/>
    </row>
    <row r="14" spans="1:13" ht="18" customHeight="1">
      <c r="A14" s="57" t="s">
        <v>85</v>
      </c>
      <c r="B14" s="58">
        <f>F16</f>
        <v>2.29</v>
      </c>
      <c r="C14" s="58">
        <f>K16</f>
        <v>3.5</v>
      </c>
      <c r="D14" s="36"/>
      <c r="E14" s="15" t="s">
        <v>62</v>
      </c>
      <c r="F14" s="24">
        <v>8080.63</v>
      </c>
      <c r="G14" s="30"/>
      <c r="H14" s="31"/>
      <c r="J14" s="15" t="s">
        <v>62</v>
      </c>
      <c r="K14" s="24">
        <v>43558.49</v>
      </c>
      <c r="L14" s="30"/>
      <c r="M14" s="31"/>
    </row>
    <row r="15" spans="1:13" ht="18" customHeight="1">
      <c r="B15" s="52"/>
      <c r="C15" s="53"/>
      <c r="D15" s="36"/>
      <c r="E15" s="15" t="s">
        <v>63</v>
      </c>
      <c r="F15" s="24">
        <v>9071.93</v>
      </c>
      <c r="G15" s="30"/>
      <c r="H15" s="31"/>
      <c r="J15" s="15" t="s">
        <v>63</v>
      </c>
      <c r="K15" s="24">
        <v>44008.83</v>
      </c>
      <c r="L15" s="30"/>
      <c r="M15" s="31"/>
    </row>
    <row r="16" spans="1:13" ht="18" customHeight="1">
      <c r="A16" s="65" t="s">
        <v>88</v>
      </c>
      <c r="B16" s="70"/>
      <c r="C16" s="70"/>
      <c r="D16" s="36"/>
      <c r="E16" s="15" t="s">
        <v>64</v>
      </c>
      <c r="F16" s="24">
        <v>2.29</v>
      </c>
      <c r="G16" s="30"/>
      <c r="H16" s="31"/>
      <c r="J16" s="15" t="s">
        <v>64</v>
      </c>
      <c r="K16" s="24">
        <v>3.5</v>
      </c>
      <c r="L16" s="30"/>
      <c r="M16" s="31"/>
    </row>
    <row r="17" spans="1:13" ht="18" customHeight="1">
      <c r="A17" s="59" t="s">
        <v>89</v>
      </c>
      <c r="B17" s="71">
        <f>B10</f>
        <v>30</v>
      </c>
      <c r="C17" s="71">
        <f>C10</f>
        <v>100</v>
      </c>
      <c r="D17" s="36"/>
      <c r="E17" s="15" t="s">
        <v>65</v>
      </c>
      <c r="F17" s="24">
        <v>3306.9</v>
      </c>
      <c r="G17" s="30"/>
      <c r="H17" s="31"/>
      <c r="J17" s="15" t="s">
        <v>65</v>
      </c>
      <c r="K17" s="24">
        <v>2272.27</v>
      </c>
      <c r="L17" s="30"/>
      <c r="M17" s="31"/>
    </row>
    <row r="18" spans="1:13" ht="18" customHeight="1">
      <c r="A18" s="62" t="s">
        <v>61</v>
      </c>
      <c r="B18" s="68">
        <f>B11</f>
        <v>4397.7</v>
      </c>
      <c r="C18" s="68">
        <f>C11</f>
        <v>9547.2999999999993</v>
      </c>
      <c r="D18" s="36"/>
      <c r="E18" s="15" t="s">
        <v>66</v>
      </c>
      <c r="F18" s="24">
        <v>10901.71</v>
      </c>
      <c r="G18" s="30"/>
      <c r="H18" s="31"/>
      <c r="J18" s="15" t="s">
        <v>66</v>
      </c>
      <c r="K18" s="24">
        <v>11484.94</v>
      </c>
      <c r="L18" s="30"/>
      <c r="M18" s="31"/>
    </row>
    <row r="19" spans="1:13" ht="18" customHeight="1">
      <c r="A19" s="67" t="s">
        <v>62</v>
      </c>
      <c r="B19" s="69">
        <f>B13</f>
        <v>8080.63</v>
      </c>
      <c r="C19" s="69">
        <f>C13</f>
        <v>43558.49</v>
      </c>
      <c r="D19" s="36"/>
      <c r="E19" s="15" t="s">
        <v>8</v>
      </c>
      <c r="F19" s="24">
        <v>0.62</v>
      </c>
      <c r="G19" s="30"/>
      <c r="H19" s="31"/>
      <c r="J19" s="15" t="s">
        <v>8</v>
      </c>
      <c r="K19" s="24">
        <v>1</v>
      </c>
      <c r="L19" s="30"/>
      <c r="M19" s="31"/>
    </row>
    <row r="20" spans="1:13" ht="18" customHeight="1">
      <c r="A20" s="59" t="s">
        <v>90</v>
      </c>
      <c r="B20" s="66">
        <f>B17/B17</f>
        <v>1</v>
      </c>
      <c r="C20" s="71">
        <f>C17/B17</f>
        <v>3.3333333333333335</v>
      </c>
      <c r="D20" s="36"/>
      <c r="E20" s="15" t="s">
        <v>67</v>
      </c>
      <c r="F20" s="24">
        <v>10.93</v>
      </c>
      <c r="G20" s="32"/>
      <c r="H20" s="33"/>
      <c r="J20" s="21" t="s">
        <v>67</v>
      </c>
      <c r="K20" s="25">
        <v>1.02</v>
      </c>
      <c r="L20" s="32"/>
      <c r="M20" s="33"/>
    </row>
    <row r="21" spans="1:13" ht="18" customHeight="1">
      <c r="A21" s="62" t="s">
        <v>91</v>
      </c>
      <c r="B21" s="61">
        <f>B18/B18</f>
        <v>1</v>
      </c>
      <c r="C21" s="63">
        <f>C18/B18</f>
        <v>2.1709757373172338</v>
      </c>
      <c r="D21" s="36"/>
      <c r="E21" s="19" t="s">
        <v>58</v>
      </c>
      <c r="F21" s="19"/>
      <c r="G21" s="19"/>
      <c r="H21" s="9"/>
      <c r="J21" s="19" t="s">
        <v>58</v>
      </c>
      <c r="K21" s="9"/>
      <c r="L21" s="9"/>
      <c r="M21" s="9"/>
    </row>
    <row r="22" spans="1:13" ht="18" customHeight="1">
      <c r="A22" s="67" t="s">
        <v>92</v>
      </c>
      <c r="B22" s="60">
        <f>B19/B19</f>
        <v>1</v>
      </c>
      <c r="C22" s="64">
        <f>C19/B19</f>
        <v>5.3904819302455378</v>
      </c>
      <c r="D22" s="36"/>
      <c r="E22" s="27" t="s">
        <v>68</v>
      </c>
      <c r="F22" s="9"/>
      <c r="G22" s="9"/>
      <c r="H22" s="9"/>
      <c r="J22" s="27" t="s">
        <v>68</v>
      </c>
      <c r="K22" s="9"/>
      <c r="L22" s="9"/>
      <c r="M22" s="9"/>
    </row>
    <row r="23" spans="1:13" ht="18" customHeight="1">
      <c r="D23" s="17"/>
      <c r="E23" s="16" t="s">
        <v>69</v>
      </c>
      <c r="F23" s="17"/>
      <c r="G23" s="17"/>
      <c r="H23" s="17"/>
      <c r="J23" s="16" t="s">
        <v>69</v>
      </c>
      <c r="K23" s="17"/>
      <c r="L23" s="17"/>
      <c r="M23" s="17"/>
    </row>
    <row r="24" spans="1:13" ht="18" customHeight="1">
      <c r="D24" s="17"/>
      <c r="J24" s="17"/>
      <c r="K24" s="17"/>
      <c r="L24" s="17"/>
      <c r="M24" s="17"/>
    </row>
    <row r="25" spans="1:13" ht="18" customHeight="1">
      <c r="D25" s="17"/>
      <c r="E25" s="17"/>
      <c r="F25" s="17"/>
      <c r="G25" s="17"/>
      <c r="H25" s="17"/>
    </row>
    <row r="26" spans="1:13" ht="18" customHeight="1">
      <c r="D26" s="17"/>
      <c r="E26" s="17"/>
      <c r="F26" s="17"/>
      <c r="G26" s="17"/>
      <c r="H26" s="17"/>
      <c r="J26" s="17"/>
      <c r="K26" s="17"/>
      <c r="L26" s="17"/>
      <c r="M26" s="17"/>
    </row>
    <row r="27" spans="1:13" ht="18" customHeight="1">
      <c r="D27" s="17"/>
      <c r="E27" s="17"/>
      <c r="F27" s="17"/>
      <c r="G27" s="17"/>
      <c r="H27" s="17"/>
      <c r="J27" s="17"/>
      <c r="K27" s="17"/>
      <c r="L27" s="17"/>
      <c r="M27" s="17"/>
    </row>
    <row r="28" spans="1:13" ht="18" customHeight="1">
      <c r="D28" s="17"/>
      <c r="E28" s="17"/>
      <c r="F28" s="17"/>
      <c r="G28" s="17"/>
      <c r="H28" s="17"/>
      <c r="J28" s="17"/>
      <c r="K28" s="17"/>
      <c r="L28" s="17"/>
      <c r="M28" s="17"/>
    </row>
    <row r="29" spans="1:13" ht="18" customHeight="1">
      <c r="D29" s="17"/>
      <c r="E29" s="17"/>
      <c r="F29" s="17"/>
      <c r="G29" s="17"/>
      <c r="H29" s="17"/>
      <c r="J29" s="17"/>
      <c r="K29" s="17"/>
      <c r="L29" s="17"/>
      <c r="M29" s="17"/>
    </row>
    <row r="30" spans="1:13" ht="18" customHeight="1">
      <c r="D30" s="17"/>
      <c r="E30" s="17"/>
      <c r="F30" s="17"/>
      <c r="G30" s="17"/>
      <c r="H30" s="17"/>
      <c r="J30" s="17"/>
      <c r="K30" s="17"/>
      <c r="L30" s="17"/>
      <c r="M30" s="17"/>
    </row>
    <row r="31" spans="1:13" ht="18" customHeight="1">
      <c r="D31" s="18"/>
      <c r="E31" s="17"/>
      <c r="F31" s="17"/>
      <c r="G31" s="17"/>
      <c r="H31" s="17"/>
      <c r="J31" s="17"/>
      <c r="K31" s="17"/>
      <c r="L31" s="17"/>
      <c r="M31" s="17"/>
    </row>
    <row r="32" spans="1:13" ht="18" customHeight="1">
      <c r="D32" s="18"/>
      <c r="E32" s="17"/>
      <c r="F32" s="17"/>
      <c r="G32" s="17"/>
      <c r="H32" s="17"/>
      <c r="J32" s="17"/>
      <c r="K32" s="17"/>
      <c r="L32" s="17"/>
      <c r="M32" s="17"/>
    </row>
    <row r="33" spans="4:13" ht="18" customHeight="1">
      <c r="D33" s="18"/>
      <c r="E33" s="18"/>
      <c r="F33" s="18"/>
      <c r="G33" s="18"/>
      <c r="H33" s="18"/>
      <c r="J33" s="18"/>
      <c r="K33" s="18"/>
      <c r="L33" s="18"/>
      <c r="M33" s="18"/>
    </row>
    <row r="34" spans="4:13" ht="18" customHeight="1">
      <c r="D34" s="18"/>
      <c r="E34" s="18"/>
      <c r="F34" s="18"/>
      <c r="G34" s="18"/>
      <c r="H34" s="18"/>
      <c r="J34" s="18"/>
      <c r="K34" s="18"/>
      <c r="L34" s="18"/>
      <c r="M34" s="18"/>
    </row>
    <row r="35" spans="4:13" ht="18" customHeight="1">
      <c r="D35" s="18"/>
      <c r="E35" s="18"/>
      <c r="F35" s="18"/>
      <c r="G35" s="18"/>
      <c r="H35" s="18"/>
      <c r="J35" s="18"/>
      <c r="K35" s="18"/>
      <c r="L35" s="18"/>
      <c r="M35" s="18"/>
    </row>
    <row r="36" spans="4:13" ht="18" customHeight="1">
      <c r="D36" s="18"/>
      <c r="E36" s="18"/>
      <c r="F36" s="18"/>
      <c r="G36" s="18"/>
      <c r="H36" s="18"/>
      <c r="J36" s="18"/>
      <c r="K36" s="18"/>
      <c r="L36" s="18"/>
      <c r="M36" s="18"/>
    </row>
    <row r="37" spans="4:13" ht="18" customHeight="1">
      <c r="D37" s="18"/>
      <c r="E37" s="18"/>
      <c r="F37" s="18"/>
      <c r="G37" s="18"/>
      <c r="H37" s="18"/>
      <c r="J37" s="18"/>
      <c r="K37" s="18"/>
      <c r="L37" s="18"/>
      <c r="M37" s="18"/>
    </row>
    <row r="38" spans="4:13" ht="18" customHeight="1">
      <c r="D38" s="18"/>
      <c r="E38" s="18"/>
      <c r="F38" s="18"/>
      <c r="G38" s="18"/>
      <c r="H38" s="18"/>
      <c r="J38" s="18"/>
      <c r="K38" s="18"/>
      <c r="L38" s="18"/>
      <c r="M38" s="18"/>
    </row>
    <row r="39" spans="4:13" ht="18" customHeight="1">
      <c r="D39" s="18"/>
      <c r="E39" s="18"/>
      <c r="F39" s="18"/>
      <c r="G39" s="18"/>
      <c r="H39" s="18"/>
      <c r="J39" s="18"/>
      <c r="K39" s="18"/>
      <c r="L39" s="18"/>
      <c r="M39" s="18"/>
    </row>
    <row r="40" spans="4:13" ht="18" customHeight="1">
      <c r="D40" s="18"/>
      <c r="E40" s="18"/>
      <c r="F40" s="18"/>
      <c r="G40" s="18"/>
      <c r="H40" s="18"/>
      <c r="J40" s="18"/>
      <c r="K40" s="18"/>
      <c r="L40" s="18"/>
      <c r="M40" s="18"/>
    </row>
    <row r="83" spans="5:13" ht="18" customHeight="1">
      <c r="E83" s="18"/>
      <c r="F83" s="18"/>
      <c r="G83" s="18"/>
      <c r="H83" s="18"/>
      <c r="J83" s="18"/>
      <c r="K83" s="18"/>
      <c r="L83" s="18"/>
      <c r="M83" s="18"/>
    </row>
  </sheetData>
  <mergeCells count="4">
    <mergeCell ref="A1:C2"/>
    <mergeCell ref="B5:C5"/>
    <mergeCell ref="E2:H2"/>
    <mergeCell ref="J2:M2"/>
  </mergeCells>
  <phoneticPr fontId="6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1025" r:id="rId4">
          <objectPr defaultSize="0" autoPict="0" r:id="rId5">
            <anchor moveWithCells="1">
              <from>
                <xdr:col>0</xdr:col>
                <xdr:colOff>28575</xdr:colOff>
                <xdr:row>23</xdr:row>
                <xdr:rowOff>19050</xdr:rowOff>
              </from>
              <to>
                <xdr:col>2</xdr:col>
                <xdr:colOff>1438275</xdr:colOff>
                <xdr:row>33</xdr:row>
                <xdr:rowOff>200025</xdr:rowOff>
              </to>
            </anchor>
          </objectPr>
        </oleObject>
      </mc:Choice>
      <mc:Fallback>
        <oleObject progId="Prism5.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Concentrations</vt:lpstr>
      <vt:lpstr>PK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윤연주</dc:creator>
  <cp:lastModifiedBy>Oscotec</cp:lastModifiedBy>
  <cp:lastPrinted>2022-10-31T00:07:00Z</cp:lastPrinted>
  <dcterms:created xsi:type="dcterms:W3CDTF">2022-09-20T01:20:06Z</dcterms:created>
  <dcterms:modified xsi:type="dcterms:W3CDTF">2024-06-28T02:22:43Z</dcterms:modified>
</cp:coreProperties>
</file>